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afonsoreyna/Desktop/Pai/"/>
    </mc:Choice>
  </mc:AlternateContent>
  <xr:revisionPtr revIDLastSave="0" documentId="13_ncr:1_{9C8603BB-9476-734B-B68E-AC5652D6015F}" xr6:coauthVersionLast="47" xr6:coauthVersionMax="47" xr10:uidLastSave="{00000000-0000-0000-0000-000000000000}"/>
  <bookViews>
    <workbookView xWindow="3420" yWindow="500" windowWidth="25380" windowHeight="17500" xr2:uid="{62806193-261D-FB42-BC40-9993ED08282C}"/>
  </bookViews>
  <sheets>
    <sheet name="Painel" sheetId="16" r:id="rId1"/>
    <sheet name="Dados" sheetId="2" r:id="rId2"/>
    <sheet name="Dados 2" sheetId="37" r:id="rId3"/>
    <sheet name="Inter" sheetId="38" r:id="rId4"/>
    <sheet name="Inter (2)" sheetId="40" r:id="rId5"/>
  </sheets>
  <definedNames>
    <definedName name="_xlnm._FilterDatabase" localSheetId="2" hidden="1">'Dados 2'!$A$1:$P$87</definedName>
    <definedName name="ExternalData_1" localSheetId="1" hidden="1">Dados!$A$1:$F$545</definedName>
    <definedName name="ExternalData_1" localSheetId="4" hidden="1">'Inter (2)'!$A$1:$F$290</definedName>
    <definedName name="Slicer_Atleta">#N/A</definedName>
    <definedName name="Slicer_Categoria">#N/A</definedName>
    <definedName name="Slicer_Categoria2">#N/A</definedName>
    <definedName name="Slicer_Etapa2">#N/A</definedName>
    <definedName name="Slicer_Fase">#N/A</definedName>
  </definedNames>
  <calcPr calcId="191029"/>
  <pivotCaches>
    <pivotCache cacheId="176" r:id="rId6"/>
    <pivotCache cacheId="192"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0" l="1"/>
  <c r="G4" i="40"/>
  <c r="G5" i="40"/>
  <c r="G6" i="40"/>
  <c r="G7" i="40"/>
  <c r="G8" i="40"/>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G49" i="40"/>
  <c r="G50" i="40"/>
  <c r="G51" i="40"/>
  <c r="G52" i="40"/>
  <c r="G53" i="40"/>
  <c r="G54" i="40"/>
  <c r="G55" i="40"/>
  <c r="G56" i="40"/>
  <c r="G57" i="40"/>
  <c r="G58" i="40"/>
  <c r="G59" i="40"/>
  <c r="G60" i="40"/>
  <c r="G61" i="40"/>
  <c r="G62" i="40"/>
  <c r="G63" i="40"/>
  <c r="G64" i="40"/>
  <c r="G65" i="40"/>
  <c r="G66" i="40"/>
  <c r="G67" i="40"/>
  <c r="G68" i="40"/>
  <c r="G69" i="40"/>
  <c r="G70" i="40"/>
  <c r="G71" i="40"/>
  <c r="G72" i="40"/>
  <c r="G73" i="40"/>
  <c r="G74" i="40"/>
  <c r="G75" i="40"/>
  <c r="G76" i="40"/>
  <c r="G77" i="40"/>
  <c r="G78" i="40"/>
  <c r="G79" i="40"/>
  <c r="G80" i="40"/>
  <c r="G81" i="40"/>
  <c r="G82" i="40"/>
  <c r="G83" i="40"/>
  <c r="G84" i="40"/>
  <c r="G85" i="40"/>
  <c r="G86" i="40"/>
  <c r="G87" i="40"/>
  <c r="G88" i="40"/>
  <c r="G89" i="40"/>
  <c r="G90" i="40"/>
  <c r="G91" i="40"/>
  <c r="G92" i="40"/>
  <c r="G93" i="40"/>
  <c r="G94" i="40"/>
  <c r="G95" i="40"/>
  <c r="G96" i="40"/>
  <c r="G97" i="40"/>
  <c r="G98" i="40"/>
  <c r="G99" i="40"/>
  <c r="G100" i="40"/>
  <c r="G101" i="40"/>
  <c r="G102" i="40"/>
  <c r="G103" i="40"/>
  <c r="G104" i="40"/>
  <c r="G105" i="40"/>
  <c r="G106" i="40"/>
  <c r="G107" i="40"/>
  <c r="G108" i="40"/>
  <c r="G109" i="40"/>
  <c r="G110" i="40"/>
  <c r="G111" i="40"/>
  <c r="G112" i="40"/>
  <c r="G113" i="40"/>
  <c r="G114" i="40"/>
  <c r="G115" i="40"/>
  <c r="G116" i="40"/>
  <c r="G117" i="40"/>
  <c r="G118" i="40"/>
  <c r="G119" i="40"/>
  <c r="G120" i="40"/>
  <c r="G121" i="40"/>
  <c r="G122" i="40"/>
  <c r="G123" i="40"/>
  <c r="G124" i="40"/>
  <c r="G125" i="40"/>
  <c r="G126" i="40"/>
  <c r="G127" i="40"/>
  <c r="G128" i="40"/>
  <c r="G129" i="40"/>
  <c r="G130" i="40"/>
  <c r="G131" i="40"/>
  <c r="G132" i="40"/>
  <c r="G133" i="40"/>
  <c r="G134" i="40"/>
  <c r="G135" i="40"/>
  <c r="G136" i="40"/>
  <c r="G137" i="40"/>
  <c r="G138" i="40"/>
  <c r="G139" i="40"/>
  <c r="G140" i="40"/>
  <c r="G141" i="40"/>
  <c r="G142" i="40"/>
  <c r="G143" i="40"/>
  <c r="G144" i="40"/>
  <c r="G145" i="40"/>
  <c r="G146" i="40"/>
  <c r="G147" i="40"/>
  <c r="G148" i="40"/>
  <c r="G149" i="40"/>
  <c r="G150" i="40"/>
  <c r="G151" i="40"/>
  <c r="G152" i="40"/>
  <c r="G153" i="40"/>
  <c r="G154" i="40"/>
  <c r="G155" i="40"/>
  <c r="G156" i="40"/>
  <c r="G157" i="40"/>
  <c r="G158" i="40"/>
  <c r="G159" i="40"/>
  <c r="G160" i="40"/>
  <c r="G161" i="40"/>
  <c r="G162" i="40"/>
  <c r="G163" i="40"/>
  <c r="G164" i="40"/>
  <c r="G165" i="40"/>
  <c r="G166" i="40"/>
  <c r="G167" i="40"/>
  <c r="G168" i="40"/>
  <c r="G169" i="40"/>
  <c r="G170" i="40"/>
  <c r="G171" i="40"/>
  <c r="G172" i="40"/>
  <c r="G173" i="40"/>
  <c r="G174" i="40"/>
  <c r="G175" i="40"/>
  <c r="G176" i="40"/>
  <c r="G177" i="40"/>
  <c r="G178" i="40"/>
  <c r="G179" i="40"/>
  <c r="G180" i="40"/>
  <c r="G181" i="40"/>
  <c r="G182" i="40"/>
  <c r="G183" i="40"/>
  <c r="G184" i="40"/>
  <c r="G185" i="40"/>
  <c r="G186" i="40"/>
  <c r="G187" i="40"/>
  <c r="G188" i="40"/>
  <c r="G189" i="40"/>
  <c r="G190" i="40"/>
  <c r="G191" i="40"/>
  <c r="G192" i="40"/>
  <c r="G193" i="40"/>
  <c r="G194" i="40"/>
  <c r="G195" i="40"/>
  <c r="G196" i="40"/>
  <c r="G197" i="40"/>
  <c r="G198" i="40"/>
  <c r="G199" i="40"/>
  <c r="G200" i="40"/>
  <c r="G201" i="40"/>
  <c r="G202" i="40"/>
  <c r="G203" i="40"/>
  <c r="G204" i="40"/>
  <c r="G205" i="40"/>
  <c r="G206" i="40"/>
  <c r="G207" i="40"/>
  <c r="G208" i="40"/>
  <c r="G209" i="40"/>
  <c r="G210" i="40"/>
  <c r="G211" i="40"/>
  <c r="G212" i="40"/>
  <c r="G213" i="40"/>
  <c r="G214" i="40"/>
  <c r="G215" i="40"/>
  <c r="G216" i="40"/>
  <c r="G217" i="40"/>
  <c r="G218" i="40"/>
  <c r="G219" i="40"/>
  <c r="G220" i="40"/>
  <c r="G221" i="40"/>
  <c r="G222" i="40"/>
  <c r="G223" i="40"/>
  <c r="G224" i="40"/>
  <c r="G225" i="40"/>
  <c r="G226" i="40"/>
  <c r="G227" i="40"/>
  <c r="G228" i="40"/>
  <c r="G229" i="40"/>
  <c r="G230" i="40"/>
  <c r="G231" i="40"/>
  <c r="G232" i="40"/>
  <c r="G233" i="40"/>
  <c r="G234" i="40"/>
  <c r="G235" i="40"/>
  <c r="G236" i="40"/>
  <c r="G237" i="40"/>
  <c r="G238" i="40"/>
  <c r="G239" i="40"/>
  <c r="G240" i="40"/>
  <c r="G241" i="40"/>
  <c r="G242" i="40"/>
  <c r="G243" i="40"/>
  <c r="G244" i="40"/>
  <c r="G245" i="40"/>
  <c r="G246" i="40"/>
  <c r="G247" i="40"/>
  <c r="G248" i="40"/>
  <c r="G249" i="40"/>
  <c r="G250" i="40"/>
  <c r="G251" i="40"/>
  <c r="G252" i="40"/>
  <c r="G253" i="40"/>
  <c r="G254" i="40"/>
  <c r="G255" i="40"/>
  <c r="G256" i="40"/>
  <c r="G257" i="40"/>
  <c r="G258" i="40"/>
  <c r="G259" i="40"/>
  <c r="G260" i="40"/>
  <c r="G261" i="40"/>
  <c r="G262" i="40"/>
  <c r="G263" i="40"/>
  <c r="G264" i="40"/>
  <c r="G265" i="40"/>
  <c r="G266" i="40"/>
  <c r="G267" i="40"/>
  <c r="G268" i="40"/>
  <c r="G269" i="40"/>
  <c r="G270" i="40"/>
  <c r="G271" i="40"/>
  <c r="G272" i="40"/>
  <c r="G273" i="40"/>
  <c r="G274" i="40"/>
  <c r="G275" i="40"/>
  <c r="G276" i="40"/>
  <c r="G277" i="40"/>
  <c r="G278" i="40"/>
  <c r="G279" i="40"/>
  <c r="G280" i="40"/>
  <c r="G281" i="40"/>
  <c r="G282" i="40"/>
  <c r="G283" i="40"/>
  <c r="G284" i="40"/>
  <c r="G285" i="40"/>
  <c r="G286" i="40"/>
  <c r="G287" i="40"/>
  <c r="G288" i="40"/>
  <c r="G289" i="40"/>
  <c r="G290" i="40"/>
  <c r="G2" i="40"/>
  <c r="Z74" i="16"/>
  <c r="Y57" i="16"/>
  <c r="Y56" i="16"/>
  <c r="Z72" i="16"/>
  <c r="Z71" i="16"/>
  <c r="Y55" i="16"/>
  <c r="Z73" i="16"/>
  <c r="Y58" i="16"/>
  <c r="Z70" i="16"/>
  <c r="Y54" i="16"/>
  <c r="Z56" i="16"/>
  <c r="E109" i="16"/>
  <c r="AA74" i="16"/>
  <c r="Z55" i="16"/>
  <c r="E94" i="16"/>
  <c r="AA73" i="16"/>
  <c r="Z54" i="16"/>
  <c r="E107" i="16"/>
  <c r="E108" i="16"/>
  <c r="E106" i="16"/>
  <c r="E95" i="16"/>
  <c r="AA70" i="16"/>
  <c r="J63" i="16"/>
  <c r="E98" i="16"/>
  <c r="AA71" i="16"/>
  <c r="Z58" i="16"/>
  <c r="E105" i="16"/>
  <c r="E96" i="16"/>
  <c r="E97" i="16"/>
  <c r="AA72" i="16"/>
  <c r="Z57" i="16"/>
  <c r="J5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BF0C2-EED5-6B4C-BCBC-27C6AFE948BF}" keepAlive="1" name="Query - extra" description="Connection to the 'extra' query in the workbook." type="5" refreshedVersion="0" background="1">
    <dbPr connection="Provider=Microsoft.Mashup.OleDb.1;Data Source=$Workbook$;Location=extra;Extended Properties=&quot;&quot;" command="SELECT * FROM [extra]"/>
  </connection>
  <connection id="2" xr16:uid="{C563730C-464D-5445-A993-715EF735147A}" keepAlive="1" name="Query - Full" description="Connection to the 'Full' query in the workbook." type="5" refreshedVersion="8" background="1" saveData="1">
    <dbPr connection="Provider=Microsoft.Mashup.OleDb.1;Data Source=$Workbook$;Location=Full;Extended Properties=&quot;&quot;" command="SELECT * FROM [Full]"/>
  </connection>
  <connection id="3" xr16:uid="{0B1ACB38-7130-7E43-86D4-5AA4AC4AC7B4}" keepAlive="1" name="Query - Inter" description="Connection to the 'Inter' query in the workbook." type="5" refreshedVersion="8" background="1" saveData="1">
    <dbPr connection="Provider=Microsoft.Mashup.OleDb.1;Data Source=$Workbook$;Location=Inter;Extended Properties=&quot;&quot;" command="SELECT * FROM [Inter]"/>
  </connection>
  <connection id="4" xr16:uid="{08AA424F-0B7F-104B-8EF1-DE8C1570FD4C}"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<sst xmlns="http://schemas.openxmlformats.org/spreadsheetml/2006/main" count="3878" uniqueCount="67">
  <si>
    <t>Atleta</t>
  </si>
  <si>
    <t>Fase</t>
  </si>
  <si>
    <t>Categoria</t>
  </si>
  <si>
    <t>Etapa</t>
  </si>
  <si>
    <t>Onda</t>
  </si>
  <si>
    <t>Valor</t>
  </si>
  <si>
    <t>Carrilho</t>
  </si>
  <si>
    <t>Open</t>
  </si>
  <si>
    <t>1</t>
  </si>
  <si>
    <t>2</t>
  </si>
  <si>
    <t>3</t>
  </si>
  <si>
    <t>4</t>
  </si>
  <si>
    <t>5</t>
  </si>
  <si>
    <t>6</t>
  </si>
  <si>
    <t>7</t>
  </si>
  <si>
    <t>8</t>
  </si>
  <si>
    <t>9</t>
  </si>
  <si>
    <t>10</t>
  </si>
  <si>
    <t>11</t>
  </si>
  <si>
    <t>Gama</t>
  </si>
  <si>
    <t>António</t>
  </si>
  <si>
    <t>João</t>
  </si>
  <si>
    <t>Raquel Bento</t>
  </si>
  <si>
    <t>Fem</t>
  </si>
  <si>
    <t>Sub18</t>
  </si>
  <si>
    <t>Grand Total</t>
  </si>
  <si>
    <t>Average of Valor</t>
  </si>
  <si>
    <t>Count of Valor</t>
  </si>
  <si>
    <t>1 - Trials</t>
  </si>
  <si>
    <t>2 - Oitavos</t>
  </si>
  <si>
    <t>3 - Quartos</t>
  </si>
  <si>
    <t>4 - Meias</t>
  </si>
  <si>
    <t>5 - Final</t>
  </si>
  <si>
    <t/>
  </si>
  <si>
    <t>Etapa / Fase</t>
  </si>
  <si>
    <t>Row Labels</t>
  </si>
  <si>
    <t>0-2</t>
  </si>
  <si>
    <t>2-4</t>
  </si>
  <si>
    <t>4-6</t>
  </si>
  <si>
    <t>6-8</t>
  </si>
  <si>
    <t>Maria Melendez</t>
  </si>
  <si>
    <t>Inês Martins</t>
  </si>
  <si>
    <t>Aux</t>
  </si>
  <si>
    <t>8-10</t>
  </si>
  <si>
    <t>Heats</t>
  </si>
  <si>
    <t>Ondas</t>
  </si>
  <si>
    <t>Ondas/Heat</t>
  </si>
  <si>
    <t>StdDev of Aux</t>
  </si>
  <si>
    <t>Max. of Valor</t>
  </si>
  <si>
    <t>Sum of Aux</t>
  </si>
  <si>
    <t>Análise Por Onda</t>
  </si>
  <si>
    <t>Trials</t>
  </si>
  <si>
    <t>Oitavos</t>
  </si>
  <si>
    <t>Quartos</t>
  </si>
  <si>
    <t>Meias</t>
  </si>
  <si>
    <t>Final</t>
  </si>
  <si>
    <t>Performance Geral</t>
  </si>
  <si>
    <t>Harrison Roach</t>
  </si>
  <si>
    <t>Kaniela Stewart</t>
  </si>
  <si>
    <t>Soleil Errico</t>
  </si>
  <si>
    <t>Inter Fem</t>
  </si>
  <si>
    <t>Inter Masc</t>
  </si>
  <si>
    <t>Kelis Kaleopaa</t>
  </si>
  <si>
    <t>Internacional</t>
  </si>
  <si>
    <t>Comparação com atletas Internacionais</t>
  </si>
  <si>
    <t>fem</t>
  </si>
  <si>
    <t>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</si>
</sst>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font>
      <sz val="12"/>
      <color theme="1"/>
      <name val="Calibri"/>
      <family val="2"/>
      <scheme val="minor"/>
    </font>
    <font>
      <b/>
      <sz val="12"/>
      <color theme="1"/>
      <name val="Calibri"/>
      <family val="2"/>
      <scheme val="minor"/>
    </font>
    <font>
      <sz val="20"/>
      <color theme="0"/>
      <name val="Calibri Light"/>
      <family val="2"/>
      <scheme val="major"/>
    </font>
    <font>
      <sz val="8"/>
      <name val="Calibri"/>
      <family val="2"/>
      <scheme val="minor"/>
    </font>
    <font>
      <sz val="12"/>
      <color theme="1"/>
      <name val="Calibri"/>
      <family val="2"/>
      <scheme val="minor"/>
    </font>
    <font>
      <b/>
      <sz val="12"/>
      <color theme="0"/>
      <name val="Calibri"/>
      <family val="2"/>
      <scheme val="minor"/>
    </font>
    <font>
      <sz val="12"/>
      <color theme="1"/>
      <name val="Al Bayan Plain"/>
    </font>
    <font>
      <sz val="12"/>
      <color theme="0"/>
      <name val="Al Bayan Plain"/>
    </font>
    <font>
      <sz val="12"/>
      <color theme="1"/>
      <name val="Calibri Light"/>
      <family val="2"/>
      <scheme val="major"/>
    </font>
    <font>
      <i/>
      <sz val="7"/>
      <color theme="1"/>
      <name val="Helvetica"/>
      <family val="2"/>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3"/>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8">
    <xf numFmtId="0" fontId="0" fillId="0" borderId="0" xfId="0"/>
    <xf numFmtId="0" fontId="0" fillId="2" borderId="0" xfId="0" applyFill="1"/>
    <xf numFmtId="0" fontId="0" fillId="0" borderId="0" xfId="0" applyAlignment="1">
      <alignment horizontal="right"/>
    </xf>
    <xf numFmtId="2" fontId="0" fillId="0" borderId="0" xfId="0" applyNumberFormat="1" applyAlignment="1">
      <alignment horizontal="right"/>
    </xf>
    <xf numFmtId="0" fontId="1" fillId="0" borderId="0" xfId="0" applyFont="1" applyAlignment="1">
      <alignment horizontal="center" vertical="center"/>
    </xf>
    <xf numFmtId="0" fontId="0" fillId="2" borderId="0" xfId="0" applyFill="1" applyAlignment="1">
      <alignment horizontal="right"/>
    </xf>
    <xf numFmtId="0" fontId="1" fillId="2" borderId="0" xfId="0" applyFont="1" applyFill="1" applyAlignment="1">
      <alignment horizontal="center" vertical="center"/>
    </xf>
    <xf numFmtId="1" fontId="0" fillId="2" borderId="0" xfId="0" applyNumberFormat="1" applyFill="1"/>
    <xf numFmtId="2" fontId="0" fillId="0" borderId="0" xfId="0" applyNumberFormat="1"/>
    <xf numFmtId="1" fontId="0" fillId="0" borderId="0" xfId="0" applyNumberFormat="1" applyAlignment="1">
      <alignment horizontal="right"/>
    </xf>
    <xf numFmtId="1" fontId="0" fillId="0" borderId="0" xfId="1" applyNumberFormat="1" applyFont="1" applyAlignment="1">
      <alignment horizontal="right"/>
    </xf>
    <xf numFmtId="0" fontId="0" fillId="2" borderId="0" xfId="0" applyFill="1" applyAlignment="1">
      <alignment horizontal="left" vertical="center"/>
    </xf>
    <xf numFmtId="0" fontId="0" fillId="2" borderId="0" xfId="0" applyFill="1" applyAlignment="1">
      <alignment horizontal="right" vertical="center"/>
    </xf>
    <xf numFmtId="2" fontId="0" fillId="2" borderId="0" xfId="0" applyNumberFormat="1" applyFill="1" applyAlignment="1">
      <alignment horizontal="right" vertical="center"/>
    </xf>
    <xf numFmtId="0" fontId="0" fillId="0" borderId="2" xfId="0" applyBorder="1" applyAlignment="1">
      <alignment horizontal="right" vertical="center"/>
    </xf>
    <xf numFmtId="2" fontId="0" fillId="0" borderId="2" xfId="0" applyNumberFormat="1" applyBorder="1" applyAlignment="1">
      <alignment horizontal="right" vertical="center"/>
    </xf>
    <xf numFmtId="0" fontId="0" fillId="0" borderId="4" xfId="0" applyBorder="1" applyAlignment="1">
      <alignment horizontal="left" vertical="center"/>
    </xf>
    <xf numFmtId="0" fontId="0" fillId="0" borderId="4" xfId="0" applyBorder="1" applyAlignment="1">
      <alignment horizontal="right" vertical="center"/>
    </xf>
    <xf numFmtId="2" fontId="0" fillId="0" borderId="4" xfId="0" applyNumberFormat="1" applyBorder="1" applyAlignment="1">
      <alignment horizontal="right" vertical="center"/>
    </xf>
    <xf numFmtId="2" fontId="0" fillId="0" borderId="5" xfId="0" applyNumberFormat="1" applyBorder="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2" fontId="0" fillId="0" borderId="0" xfId="0" applyNumberFormat="1" applyAlignment="1">
      <alignment horizontal="right" vertical="center"/>
    </xf>
    <xf numFmtId="0" fontId="0" fillId="0" borderId="1" xfId="0" applyBorder="1" applyAlignment="1">
      <alignment horizontal="left" vertical="center"/>
    </xf>
    <xf numFmtId="0" fontId="0" fillId="0" borderId="3" xfId="0" applyBorder="1" applyAlignment="1">
      <alignment horizontal="left"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6" xfId="0" applyFont="1" applyFill="1" applyBorder="1" applyAlignment="1">
      <alignment horizontal="center" vertical="center"/>
    </xf>
    <xf numFmtId="0" fontId="6"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6" fillId="2" borderId="4" xfId="0" applyFont="1" applyFill="1" applyBorder="1"/>
    <xf numFmtId="0" fontId="6" fillId="2" borderId="5" xfId="0" applyFont="1" applyFill="1" applyBorder="1"/>
    <xf numFmtId="0" fontId="7" fillId="2" borderId="0" xfId="0" applyFont="1" applyFill="1"/>
    <xf numFmtId="0" fontId="6" fillId="0" borderId="0" xfId="0" applyFont="1"/>
    <xf numFmtId="0" fontId="6" fillId="0" borderId="0" xfId="0" pivotButton="1" applyFont="1"/>
    <xf numFmtId="0" fontId="6" fillId="2" borderId="0" xfId="0" applyFont="1" applyFill="1" applyAlignment="1">
      <alignment horizontal="right"/>
    </xf>
    <xf numFmtId="0" fontId="6" fillId="0" borderId="0" xfId="0" applyFont="1" applyAlignment="1">
      <alignment horizontal="left"/>
    </xf>
    <xf numFmtId="2" fontId="6" fillId="0" borderId="0" xfId="0" applyNumberFormat="1" applyFont="1"/>
    <xf numFmtId="164" fontId="6" fillId="2" borderId="0" xfId="0" applyNumberFormat="1" applyFont="1" applyFill="1"/>
    <xf numFmtId="2" fontId="6" fillId="0" borderId="0" xfId="0" applyNumberFormat="1" applyFont="1" applyAlignment="1">
      <alignment horizontal="left"/>
    </xf>
    <xf numFmtId="9" fontId="6" fillId="0" borderId="0" xfId="0" applyNumberFormat="1" applyFont="1"/>
    <xf numFmtId="0" fontId="6" fillId="2" borderId="0" xfId="0" applyFont="1" applyFill="1" applyAlignment="1">
      <alignment horizontal="left"/>
    </xf>
    <xf numFmtId="10" fontId="6" fillId="0" borderId="0" xfId="0" applyNumberFormat="1" applyFont="1"/>
    <xf numFmtId="164" fontId="6" fillId="2" borderId="0" xfId="0" applyNumberFormat="1" applyFont="1" applyFill="1" applyAlignment="1">
      <alignment horizontal="right"/>
    </xf>
    <xf numFmtId="164" fontId="6" fillId="0" borderId="0" xfId="0" applyNumberFormat="1" applyFont="1"/>
    <xf numFmtId="2" fontId="6" fillId="2" borderId="0" xfId="0" applyNumberFormat="1" applyFont="1" applyFill="1"/>
    <xf numFmtId="0" fontId="8" fillId="2" borderId="0" xfId="0" applyFont="1" applyFill="1"/>
    <xf numFmtId="0" fontId="2" fillId="3" borderId="8" xfId="0" applyFont="1" applyFill="1" applyBorder="1" applyAlignment="1">
      <alignment horizontal="center" vertical="center"/>
    </xf>
    <xf numFmtId="0" fontId="2" fillId="3" borderId="6" xfId="0" applyFont="1" applyFill="1" applyBorder="1" applyAlignment="1">
      <alignment horizontal="center" vertical="center"/>
    </xf>
    <xf numFmtId="0" fontId="6" fillId="2" borderId="0" xfId="0" applyFont="1" applyFill="1" applyAlignment="1">
      <alignment horizontal="center"/>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7" xfId="0" applyFont="1" applyFill="1" applyBorder="1" applyAlignment="1">
      <alignment horizontal="center" vertical="center"/>
    </xf>
    <xf numFmtId="0" fontId="9" fillId="0" borderId="0" xfId="0" applyFont="1"/>
    <xf numFmtId="0" fontId="6" fillId="2" borderId="0" xfId="0" applyNumberFormat="1" applyFont="1" applyFill="1"/>
    <xf numFmtId="0" fontId="6" fillId="0" borderId="0" xfId="0" applyNumberFormat="1" applyFont="1"/>
  </cellXfs>
  <cellStyles count="2">
    <cellStyle name="Normal" xfId="0" builtinId="0"/>
    <cellStyle name="Per cent" xfId="1" builtinId="5"/>
  </cellStyles>
  <dxfs count="3855">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 formatCode="0"/>
      <fill>
        <patternFill patternType="solid">
          <fgColor indexed="64"/>
          <bgColor theme="0"/>
        </patternFill>
      </fill>
    </dxf>
    <dxf>
      <numFmt numFmtId="2" formatCode="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dxf>
    <dxf>
      <border diagonalUp="0" diagonalDown="0">
        <left style="thin">
          <color indexed="64"/>
        </left>
        <right style="thin">
          <color indexed="64"/>
        </right>
        <top style="thin">
          <color indexed="64"/>
        </top>
        <bottom style="thin">
          <color indexed="64"/>
        </bottom>
      </border>
    </dxf>
    <dxf>
      <font>
        <b/>
      </font>
      <alignment horizontal="center" vertical="center" textRotation="0" wrapText="0" indent="0" justifyLastLine="0" shrinkToFit="0" readingOrder="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theme="0"/>
      </font>
    </dxf>
    <dxf>
      <font>
        <color theme="0"/>
      </font>
    </dxf>
    <dxf>
      <fill>
        <patternFill>
          <bgColor theme="0"/>
        </patternFill>
      </fill>
    </dxf>
    <dxf>
      <fill>
        <patternFill>
          <bgColor theme="0"/>
        </patternFill>
      </fill>
    </dxf>
    <dxf>
      <fill>
        <patternFill>
          <bgColor theme="0"/>
        </patternFill>
      </fill>
    </dxf>
    <dxf>
      <fill>
        <patternFill>
          <bgColor theme="0"/>
        </patternFill>
      </fill>
    </dxf>
    <dxf>
      <alignment horizontal="right"/>
    </dxf>
    <dxf>
      <alignment horizontal="righ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0" formatCode="General"/>
    </dxf>
    <dxf>
      <numFmt numFmtId="2" formatCode="0.00"/>
    </dxf>
    <dxf>
      <numFmt numFmtId="0" formatCode="General"/>
    </dxf>
    <dxf>
      <numFmt numFmtId="0" formatCode="General"/>
    </dxf>
    <dxf>
      <numFmt numFmtId="0" formatCode="Genera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alignment horizontal="right"/>
    </dxf>
    <dxf>
      <alignment horizontal="right"/>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3" formatCode="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0.0"/>
    </dxf>
    <dxf>
      <numFmt numFmtId="2" formatCode="0.00"/>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alignment horizontal="right"/>
    </dxf>
    <dxf>
      <alignment horizontal="right"/>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bgColor theme="0"/>
        </patternFill>
      </fill>
    </dxf>
    <dxf>
      <fill>
        <patternFill>
          <bgColor theme="0"/>
        </patternFill>
      </fill>
    </dxf>
    <dxf>
      <fill>
        <patternFill>
          <bgColor theme="0"/>
        </patternFill>
      </fill>
    </dxf>
    <dxf>
      <numFmt numFmtId="164" formatCode="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alignment horizontal="right"/>
    </dxf>
    <dxf>
      <alignment horizontal="right"/>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ont>
        <name val="Al Bayan Plain"/>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1"/>
      </font>
    </dxf>
    <dxf>
      <alignment horizontal="right"/>
    </dxf>
    <dxf>
      <alignment horizontal="right"/>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0"/>
      </font>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xr9:uid="{10B2A6D4-866C-5545-9073-04A13615B856}">
      <tableStyleElement type="wholeTable" dxfId="3854"/>
      <tableStyleElement type="headerRow" dxfId="385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[SurfData.xlsx]Painel!PivotTable10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Média de Pontuação por Etapa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Painel!$C$53:$C$54</c:f>
              <c:strCache>
                <c:ptCount val="1"/>
                <c:pt idx="0">
                  <c:v>Final</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Painel!$B$55:$B$59</c:f>
              <c:strCache>
                <c:ptCount val="4"/>
                <c:pt idx="0">
                  <c:v>1</c:v>
                </c:pt>
                <c:pt idx="1">
                  <c:v>2</c:v>
                </c:pt>
                <c:pt idx="2">
                  <c:v>3</c:v>
                </c:pt>
                <c:pt idx="3">
                  <c:v>4</c:v>
                </c:pt>
              </c:strCache>
            </c:strRef>
          </c:cat>
          <c:val>
            <c:numRef>
              <c:f>Painel!$C$55:$C$59</c:f>
              <c:numCache>
                <c:formatCode>0.0</c:formatCode>
                <c:ptCount val="4"/>
                <c:pt idx="0">
                  <c:v>4.1541666666666668</c:v>
                </c:pt>
                <c:pt idx="1">
                  <c:v>3.3464705882352943</c:v>
                </c:pt>
                <c:pt idx="3">
                  <c:v>2.7687500000000003</c:v>
                </c:pt>
              </c:numCache>
            </c:numRef>
          </c:val>
          <c:extLst>
            <c:ext xmlns:c16="http://schemas.microsoft.com/office/drawing/2014/chart" uri="{C3380CC4-5D6E-409C-BE32-E72D297353CC}">
              <c16:uniqueId val="{00000000-4F14-5543-822F-36CA1661DB0D}"/>
            </c:ext>
          </c:extLst>
        </c:ser>
        <c:ser>
          <c:idx val="1"/>
          <c:order val="1"/>
          <c:tx>
            <c:strRef>
              <c:f>Painel!$D$53:$D$54</c:f>
              <c:strCache>
                <c:ptCount val="1"/>
                <c:pt idx="0">
                  <c:v>Meias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Painel!$B$55:$B$59</c:f>
              <c:strCache>
                <c:ptCount val="4"/>
                <c:pt idx="0">
                  <c:v>1</c:v>
                </c:pt>
                <c:pt idx="1">
                  <c:v>2</c:v>
                </c:pt>
                <c:pt idx="2">
                  <c:v>3</c:v>
                </c:pt>
                <c:pt idx="3">
                  <c:v>4</c:v>
                </c:pt>
              </c:strCache>
            </c:strRef>
          </c:cat>
          <c:val>
            <c:numRef>
              <c:f>Painel!$D$55:$D$59</c:f>
              <c:numCache>
                <c:formatCode>0.0</c:formatCode>
                <c:ptCount val="4"/>
                <c:pt idx="0">
                  <c:v>3.86625</c:v>
                </c:pt>
                <c:pt idx="1">
                  <c:v>2.7957142857142858</c:v>
                </c:pt>
                <c:pt idx="3">
                  <c:v>2.9871428571428571</c:v>
                </c:pt>
              </c:numCache>
            </c:numRef>
          </c:val>
          <c:extLst>
            <c:ext xmlns:c16="http://schemas.microsoft.com/office/drawing/2014/chart" uri="{C3380CC4-5D6E-409C-BE32-E72D297353CC}">
              <c16:uniqueId val="{0000020E-C40E-444E-B259-F34410F15A2D}"/>
            </c:ext>
          </c:extLst>
        </c:ser>
        <c:ser>
          <c:idx val="2"/>
          <c:order val="2"/>
          <c:tx>
            <c:strRef>
              <c:f>Painel!$E$53:$E$54</c:f>
              <c:strCache>
                <c:ptCount val="1"/>
                <c:pt idx="0">
                  <c:v>Oitavos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Painel!$B$55:$B$59</c:f>
              <c:strCache>
                <c:ptCount val="4"/>
                <c:pt idx="0">
                  <c:v>1</c:v>
                </c:pt>
                <c:pt idx="1">
                  <c:v>2</c:v>
                </c:pt>
                <c:pt idx="2">
                  <c:v>3</c:v>
                </c:pt>
                <c:pt idx="3">
                  <c:v>4</c:v>
                </c:pt>
              </c:strCache>
            </c:strRef>
          </c:cat>
          <c:val>
            <c:numRef>
              <c:f>Painel!$E$55:$E$59</c:f>
              <c:numCache>
                <c:formatCode>0.0</c:formatCode>
                <c:ptCount val="4"/>
                <c:pt idx="0">
                  <c:v>3.3744444444444444</c:v>
                </c:pt>
                <c:pt idx="2">
                  <c:v>2.0022222222222221</c:v>
                </c:pt>
                <c:pt idx="3">
                  <c:v>1.1683333333333332</c:v>
                </c:pt>
              </c:numCache>
            </c:numRef>
          </c:val>
          <c:extLst>
            <c:ext xmlns:c16="http://schemas.microsoft.com/office/drawing/2014/chart" uri="{C3380CC4-5D6E-409C-BE32-E72D297353CC}">
              <c16:uniqueId val="{00000007-68DB-DD4F-9B24-0C203C13786E}"/>
            </c:ext>
          </c:extLst>
        </c:ser>
        <c:ser>
          <c:idx val="3"/>
          <c:order val="3"/>
          <c:tx>
            <c:strRef>
              <c:f>Painel!$F$53:$F$54</c:f>
              <c:strCache>
                <c:ptCount val="1"/>
                <c:pt idx="0">
                  <c:v>Quartos</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Painel!$B$55:$B$59</c:f>
              <c:strCache>
                <c:ptCount val="4"/>
                <c:pt idx="0">
                  <c:v>1</c:v>
                </c:pt>
                <c:pt idx="1">
                  <c:v>2</c:v>
                </c:pt>
                <c:pt idx="2">
                  <c:v>3</c:v>
                </c:pt>
                <c:pt idx="3">
                  <c:v>4</c:v>
                </c:pt>
              </c:strCache>
            </c:strRef>
          </c:cat>
          <c:val>
            <c:numRef>
              <c:f>Painel!$F$55:$F$59</c:f>
              <c:numCache>
                <c:formatCode>0.0</c:formatCode>
                <c:ptCount val="4"/>
                <c:pt idx="0">
                  <c:v>1.9412499999999997</c:v>
                </c:pt>
                <c:pt idx="2">
                  <c:v>3.1</c:v>
                </c:pt>
              </c:numCache>
            </c:numRef>
          </c:val>
          <c:extLst>
            <c:ext xmlns:c16="http://schemas.microsoft.com/office/drawing/2014/chart" uri="{C3380CC4-5D6E-409C-BE32-E72D297353CC}">
              <c16:uniqueId val="{00000008-68DB-DD4F-9B24-0C203C13786E}"/>
            </c:ext>
          </c:extLst>
        </c:ser>
        <c:ser>
          <c:idx val="4"/>
          <c:order val="4"/>
          <c:tx>
            <c:strRef>
              <c:f>Painel!$G$53:$G$54</c:f>
              <c:strCache>
                <c:ptCount val="1"/>
                <c:pt idx="0">
                  <c:v>Trials</c:v>
                </c:pt>
              </c:strCache>
            </c:strRef>
          </c:tx>
          <c:spPr>
            <a:solidFill>
              <a:schemeClr val="accent2">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Painel!$B$55:$B$59</c:f>
              <c:strCache>
                <c:ptCount val="4"/>
                <c:pt idx="0">
                  <c:v>1</c:v>
                </c:pt>
                <c:pt idx="1">
                  <c:v>2</c:v>
                </c:pt>
                <c:pt idx="2">
                  <c:v>3</c:v>
                </c:pt>
                <c:pt idx="3">
                  <c:v>4</c:v>
                </c:pt>
              </c:strCache>
            </c:strRef>
          </c:cat>
          <c:val>
            <c:numRef>
              <c:f>Painel!$G$55:$G$59</c:f>
              <c:numCache>
                <c:formatCode>0.0</c:formatCode>
                <c:ptCount val="4"/>
                <c:pt idx="0">
                  <c:v>3.7233333333333332</c:v>
                </c:pt>
                <c:pt idx="1">
                  <c:v>1.9627272727272724</c:v>
                </c:pt>
              </c:numCache>
            </c:numRef>
          </c:val>
          <c:extLst>
            <c:ext xmlns:c16="http://schemas.microsoft.com/office/drawing/2014/chart" uri="{C3380CC4-5D6E-409C-BE32-E72D297353CC}">
              <c16:uniqueId val="{0000000A-68DB-DD4F-9B24-0C203C13786E}"/>
            </c:ext>
          </c:extLst>
        </c:ser>
        <c:dLbls>
          <c:dLblPos val="outEnd"/>
          <c:showLegendKey val="0"/>
          <c:showVal val="1"/>
          <c:showCatName val="0"/>
          <c:showSerName val="0"/>
          <c:showPercent val="0"/>
          <c:showBubbleSize val="0"/>
        </c:dLbls>
        <c:gapWidth val="219"/>
        <c:overlap val="-27"/>
        <c:axId val="1515208831"/>
        <c:axId val="1515210831"/>
      </c:barChart>
      <c:catAx>
        <c:axId val="151520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515210831"/>
        <c:crosses val="autoZero"/>
        <c:auto val="1"/>
        <c:lblAlgn val="ctr"/>
        <c:lblOffset val="100"/>
        <c:noMultiLvlLbl val="0"/>
      </c:catAx>
      <c:valAx>
        <c:axId val="1515210831"/>
        <c:scaling>
          <c:orientation val="minMax"/>
          <c:max val="8"/>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Média de Pontuação</a:t>
                </a:r>
              </a:p>
            </c:rich>
          </c:tx>
          <c:layout>
            <c:manualLayout>
              <c:xMode val="edge"/>
              <c:yMode val="edge"/>
              <c:x val="1.211722508866684E-2"/>
              <c:y val="0.364418963779440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5152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Nº</a:t>
            </a:r>
            <a:r>
              <a:rPr lang="en-GB" baseline="0"/>
              <a:t> médio de Ondas por Bateria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lotArea>
      <c:layout/>
      <c:barChart>
        <c:barDir val="col"/>
        <c:grouping val="clustered"/>
        <c:varyColors val="0"/>
        <c:ser>
          <c:idx val="0"/>
          <c:order val="0"/>
          <c:tx>
            <c:strRef>
              <c:f>Painel!$Z$69</c:f>
              <c:strCache>
                <c:ptCount val="1"/>
                <c:pt idx="0">
                  <c:v>Internacional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Painel!$Y$70:$Y$74</c:f>
              <c:strCache>
                <c:ptCount val="5"/>
                <c:pt idx="0">
                  <c:v>1 - Trials</c:v>
                </c:pt>
                <c:pt idx="1">
                  <c:v>2 - Oitavos</c:v>
                </c:pt>
                <c:pt idx="2">
                  <c:v>3 - Quartos</c:v>
                </c:pt>
                <c:pt idx="3">
                  <c:v>4 - Meias</c:v>
                </c:pt>
                <c:pt idx="4">
                  <c:v>5 - Final</c:v>
                </c:pt>
              </c:strCache>
            </c:strRef>
          </c:cat>
          <c:val>
            <c:numRef>
              <c:f>Painel!$Z$70:$Z$74</c:f>
              <c:numCache>
                <c:formatCode>0.0</c:formatCode>
                <c:ptCount val="5"/>
                <c:pt idx="0">
                  <c:v>6.333333333333333</c:v>
                </c:pt>
                <c:pt idx="1">
                  <c:v>6.666666666666667</c:v>
                </c:pt>
                <c:pt idx="2">
                  <c:v>7.4</c:v>
                </c:pt>
                <c:pt idx="3">
                  <c:v>5.6</c:v>
                </c:pt>
                <c:pt idx="4">
                  <c:v>7.5</c:v>
                </c:pt>
              </c:numCache>
            </c:numRef>
          </c:val>
          <c:extLst>
            <c:ext xmlns:c16="http://schemas.microsoft.com/office/drawing/2014/chart" uri="{C3380CC4-5D6E-409C-BE32-E72D297353CC}">
              <c16:uniqueId val="{00000000-73A6-A548-AB42-F8ECF7FA6303}"/>
            </c:ext>
          </c:extLst>
        </c:ser>
        <c:ser>
          <c:idx val="1"/>
          <c:order val="1"/>
          <c:tx>
            <c:strRef>
              <c:f>Painel!$AA$69</c:f>
              <c:strCache>
                <c:ptCount val="1"/>
                <c:pt idx="0">
                  <c:v>Atleta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Painel!$Y$70:$Y$74</c:f>
              <c:strCache>
                <c:ptCount val="5"/>
                <c:pt idx="0">
                  <c:v>1 - Trials</c:v>
                </c:pt>
                <c:pt idx="1">
                  <c:v>2 - Oitavos</c:v>
                </c:pt>
                <c:pt idx="2">
                  <c:v>3 - Quartos</c:v>
                </c:pt>
                <c:pt idx="3">
                  <c:v>4 - Meias</c:v>
                </c:pt>
                <c:pt idx="4">
                  <c:v>5 - Final</c:v>
                </c:pt>
              </c:strCache>
            </c:strRef>
          </c:cat>
          <c:val>
            <c:numRef>
              <c:f>Painel!$AA$70:$AA$74</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1-73A6-A548-AB42-F8ECF7FA6303}"/>
            </c:ext>
          </c:extLst>
        </c:ser>
        <c:dLbls>
          <c:dLblPos val="outEnd"/>
          <c:showLegendKey val="0"/>
          <c:showVal val="1"/>
          <c:showCatName val="0"/>
          <c:showSerName val="0"/>
          <c:showPercent val="0"/>
          <c:showBubbleSize val="0"/>
        </c:dLbls>
        <c:gapWidth val="219"/>
        <c:overlap val="-27"/>
        <c:axId val="1844324176"/>
        <c:axId val="1844325904"/>
      </c:barChart>
      <c:catAx>
        <c:axId val="184432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844325904"/>
        <c:crosses val="autoZero"/>
        <c:auto val="1"/>
        <c:lblAlgn val="ctr"/>
        <c:lblOffset val="100"/>
        <c:noMultiLvlLbl val="0"/>
      </c:catAx>
      <c:valAx>
        <c:axId val="18443259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84432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showDLblsOverMax val="0"/>
  </c:chart>
  <c:spPr>
    <a:noFill/>
    <a:ln w="9525" cap="flat" cmpd="sng" algn="ctr">
      <a:noFill/>
      <a:round/>
    </a:ln>
    <a:effectLst/>
  </c:spPr>
  <c:txPr>
    <a:bodyPr/>
    <a:lstStyle/>
    <a:p>
      <a:pPr>
        <a:defRPr/>
      </a:pPr>
      <a:endParaRPr lang="en-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[SurfData.xlsx]Painel!PivotTable9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Número de Ondas Por</a:t>
            </a:r>
            <a:r>
              <a:rPr lang="en-GB" baseline="0"/>
              <a:t> Etapa</a:t>
            </a:r>
            <a:endParaRPr lang="en-GB"/>
          </a:p>
        </c:rich>
      </c:tx>
      <c:layout>
        <c:manualLayout>
          <c:xMode val="edge"/>
          <c:yMode val="edge"/>
          <c:x val="0.37152562118265958"/>
          <c:y val="2.2899375630370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Painel!$C$62:$C$63</c:f>
              <c:strCache>
                <c:ptCount val="1"/>
                <c:pt idx="0">
                  <c:v>Final</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Painel!$B$64:$B$68</c:f>
              <c:strCache>
                <c:ptCount val="4"/>
                <c:pt idx="0">
                  <c:v>1</c:v>
                </c:pt>
                <c:pt idx="1">
                  <c:v>2</c:v>
                </c:pt>
                <c:pt idx="2">
                  <c:v>3</c:v>
                </c:pt>
                <c:pt idx="3">
                  <c:v>4</c:v>
                </c:pt>
              </c:strCache>
            </c:strRef>
          </c:cat>
          <c:val>
            <c:numRef>
              <c:f>Painel!$C$64:$C$68</c:f>
              <c:numCache>
                <c:formatCode>General</c:formatCode>
                <c:ptCount val="4"/>
                <c:pt idx="0">
                  <c:v>8</c:v>
                </c:pt>
                <c:pt idx="1">
                  <c:v>17</c:v>
                </c:pt>
                <c:pt idx="3">
                  <c:v>16</c:v>
                </c:pt>
              </c:numCache>
            </c:numRef>
          </c:val>
          <c:extLst>
            <c:ext xmlns:c16="http://schemas.microsoft.com/office/drawing/2014/chart" uri="{C3380CC4-5D6E-409C-BE32-E72D297353CC}">
              <c16:uniqueId val="{00000000-384E-FA4F-ACA2-7D7554A46204}"/>
            </c:ext>
          </c:extLst>
        </c:ser>
        <c:ser>
          <c:idx val="1"/>
          <c:order val="1"/>
          <c:tx>
            <c:strRef>
              <c:f>Painel!$D$62:$D$63</c:f>
              <c:strCache>
                <c:ptCount val="1"/>
                <c:pt idx="0">
                  <c:v>Meias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Painel!$B$64:$B$68</c:f>
              <c:strCache>
                <c:ptCount val="4"/>
                <c:pt idx="0">
                  <c:v>1</c:v>
                </c:pt>
                <c:pt idx="1">
                  <c:v>2</c:v>
                </c:pt>
                <c:pt idx="2">
                  <c:v>3</c:v>
                </c:pt>
                <c:pt idx="3">
                  <c:v>4</c:v>
                </c:pt>
              </c:strCache>
            </c:strRef>
          </c:cat>
          <c:val>
            <c:numRef>
              <c:f>Painel!$D$64:$D$68</c:f>
              <c:numCache>
                <c:formatCode>General</c:formatCode>
                <c:ptCount val="4"/>
                <c:pt idx="0">
                  <c:v>8</c:v>
                </c:pt>
                <c:pt idx="1">
                  <c:v>7</c:v>
                </c:pt>
                <c:pt idx="3">
                  <c:v>7</c:v>
                </c:pt>
              </c:numCache>
            </c:numRef>
          </c:val>
          <c:extLst>
            <c:ext xmlns:c16="http://schemas.microsoft.com/office/drawing/2014/chart" uri="{C3380CC4-5D6E-409C-BE32-E72D297353CC}">
              <c16:uniqueId val="{0000020E-E14A-354B-8B6A-0C13465A0695}"/>
            </c:ext>
          </c:extLst>
        </c:ser>
        <c:ser>
          <c:idx val="2"/>
          <c:order val="2"/>
          <c:tx>
            <c:strRef>
              <c:f>Painel!$E$62:$E$63</c:f>
              <c:strCache>
                <c:ptCount val="1"/>
                <c:pt idx="0">
                  <c:v>Oitavos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Painel!$B$64:$B$68</c:f>
              <c:strCache>
                <c:ptCount val="4"/>
                <c:pt idx="0">
                  <c:v>1</c:v>
                </c:pt>
                <c:pt idx="1">
                  <c:v>2</c:v>
                </c:pt>
                <c:pt idx="2">
                  <c:v>3</c:v>
                </c:pt>
                <c:pt idx="3">
                  <c:v>4</c:v>
                </c:pt>
              </c:strCache>
            </c:strRef>
          </c:cat>
          <c:val>
            <c:numRef>
              <c:f>Painel!$E$64:$E$68</c:f>
              <c:numCache>
                <c:formatCode>General</c:formatCode>
                <c:ptCount val="4"/>
                <c:pt idx="0">
                  <c:v>9</c:v>
                </c:pt>
                <c:pt idx="2">
                  <c:v>9</c:v>
                </c:pt>
                <c:pt idx="3">
                  <c:v>6</c:v>
                </c:pt>
              </c:numCache>
            </c:numRef>
          </c:val>
          <c:extLst>
            <c:ext xmlns:c16="http://schemas.microsoft.com/office/drawing/2014/chart" uri="{C3380CC4-5D6E-409C-BE32-E72D297353CC}">
              <c16:uniqueId val="{00000007-5B33-D347-AFE0-80C7384D5207}"/>
            </c:ext>
          </c:extLst>
        </c:ser>
        <c:ser>
          <c:idx val="3"/>
          <c:order val="3"/>
          <c:tx>
            <c:strRef>
              <c:f>Painel!$F$62:$F$63</c:f>
              <c:strCache>
                <c:ptCount val="1"/>
                <c:pt idx="0">
                  <c:v>Quartos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Painel!$B$64:$B$68</c:f>
              <c:strCache>
                <c:ptCount val="4"/>
                <c:pt idx="0">
                  <c:v>1</c:v>
                </c:pt>
                <c:pt idx="1">
                  <c:v>2</c:v>
                </c:pt>
                <c:pt idx="2">
                  <c:v>3</c:v>
                </c:pt>
                <c:pt idx="3">
                  <c:v>4</c:v>
                </c:pt>
              </c:strCache>
            </c:strRef>
          </c:cat>
          <c:val>
            <c:numRef>
              <c:f>Painel!$F$64:$F$68</c:f>
              <c:numCache>
                <c:formatCode>General</c:formatCode>
                <c:ptCount val="4"/>
                <c:pt idx="0">
                  <c:v>8</c:v>
                </c:pt>
                <c:pt idx="2">
                  <c:v>6</c:v>
                </c:pt>
              </c:numCache>
            </c:numRef>
          </c:val>
          <c:extLst>
            <c:ext xmlns:c16="http://schemas.microsoft.com/office/drawing/2014/chart" uri="{C3380CC4-5D6E-409C-BE32-E72D297353CC}">
              <c16:uniqueId val="{00000008-5B33-D347-AFE0-80C7384D5207}"/>
            </c:ext>
          </c:extLst>
        </c:ser>
        <c:ser>
          <c:idx val="4"/>
          <c:order val="4"/>
          <c:tx>
            <c:strRef>
              <c:f>Painel!$G$62:$G$63</c:f>
              <c:strCache>
                <c:ptCount val="1"/>
                <c:pt idx="0">
                  <c:v>Trials</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Painel!$B$64:$B$68</c:f>
              <c:strCache>
                <c:ptCount val="4"/>
                <c:pt idx="0">
                  <c:v>1</c:v>
                </c:pt>
                <c:pt idx="1">
                  <c:v>2</c:v>
                </c:pt>
                <c:pt idx="2">
                  <c:v>3</c:v>
                </c:pt>
                <c:pt idx="3">
                  <c:v>4</c:v>
                </c:pt>
              </c:strCache>
            </c:strRef>
          </c:cat>
          <c:val>
            <c:numRef>
              <c:f>Painel!$G$64:$G$68</c:f>
              <c:numCache>
                <c:formatCode>General</c:formatCode>
                <c:ptCount val="4"/>
                <c:pt idx="0">
                  <c:v>6</c:v>
                </c:pt>
                <c:pt idx="1">
                  <c:v>11</c:v>
                </c:pt>
              </c:numCache>
            </c:numRef>
          </c:val>
          <c:extLst>
            <c:ext xmlns:c16="http://schemas.microsoft.com/office/drawing/2014/chart" uri="{C3380CC4-5D6E-409C-BE32-E72D297353CC}">
              <c16:uniqueId val="{0000000A-5B33-D347-AFE0-80C7384D5207}"/>
            </c:ext>
          </c:extLst>
        </c:ser>
        <c:dLbls>
          <c:dLblPos val="outEnd"/>
          <c:showLegendKey val="0"/>
          <c:showVal val="1"/>
          <c:showCatName val="0"/>
          <c:showSerName val="0"/>
          <c:showPercent val="0"/>
          <c:showBubbleSize val="0"/>
        </c:dLbls>
        <c:gapWidth val="219"/>
        <c:overlap val="-27"/>
        <c:axId val="602182720"/>
        <c:axId val="602184448"/>
      </c:barChart>
      <c:catAx>
        <c:axId val="602182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Etapa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PT"/>
          </a:p>
        </c:txPr>
        <c:crossAx val="602184448"/>
        <c:crosses val="autoZero"/>
        <c:auto val="1"/>
        <c:lblAlgn val="ctr"/>
        <c:lblOffset val="100"/>
        <c:noMultiLvlLbl val="0"/>
      </c:catAx>
      <c:valAx>
        <c:axId val="602184448"/>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Número de Ondas</a:t>
                </a:r>
              </a:p>
            </c:rich>
          </c:tx>
          <c:layout>
            <c:manualLayout>
              <c:xMode val="edge"/>
              <c:yMode val="edge"/>
              <c:x val="1.5147367787035165E-2"/>
              <c:y val="0.301652931576556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60218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[SurfData.xlsx]Painel!PivotTable2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Percentagem de ondas por Pontuação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Painel!$M$54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Painel!$L$55:$L$60</c:f>
              <c:strCache>
                <c:ptCount val="5"/>
                <c:pt idx="0">
                  <c:v>0-2</c:v>
                </c:pt>
                <c:pt idx="1">
                  <c:v>2-4</c:v>
                </c:pt>
                <c:pt idx="2">
                  <c:v>4-6</c:v>
                </c:pt>
                <c:pt idx="3">
                  <c:v>6-8</c:v>
                </c:pt>
                <c:pt idx="4">
                  <c:v>8-10</c:v>
                </c:pt>
              </c:strCache>
            </c:strRef>
          </c:cat>
          <c:val>
            <c:numRef>
              <c:f>Painel!$M$55:$M$60</c:f>
              <c:numCache>
                <c:formatCode>0%</c:formatCode>
                <c:ptCount val="5"/>
                <c:pt idx="0">
                  <c:v>0.4152542372881356</c:v>
                </c:pt>
                <c:pt idx="1">
                  <c:v>0.29661016949152541</c:v>
                </c:pt>
                <c:pt idx="2">
                  <c:v>0.22033898305084745</c:v>
                </c:pt>
                <c:pt idx="3">
                  <c:v>5.0847457627118647E-2</c:v>
                </c:pt>
                <c:pt idx="4">
                  <c:v>1.6949152542372881E-2</c:v>
                </c:pt>
              </c:numCache>
            </c:numRef>
          </c:val>
          <c:extLst>
            <c:ext xmlns:c16="http://schemas.microsoft.com/office/drawing/2014/chart" uri="{C3380CC4-5D6E-409C-BE32-E72D297353CC}">
              <c16:uniqueId val="{00000000-D5FB-204A-A67C-B13297DCD143}"/>
            </c:ext>
          </c:extLst>
        </c:ser>
        <c:dLbls>
          <c:dLblPos val="outEnd"/>
          <c:showLegendKey val="0"/>
          <c:showVal val="1"/>
          <c:showCatName val="0"/>
          <c:showSerName val="0"/>
          <c:showPercent val="0"/>
          <c:showBubbleSize val="0"/>
        </c:dLbls>
        <c:gapWidth val="219"/>
        <c:overlap val="-27"/>
        <c:axId val="972384736"/>
        <c:axId val="972386736"/>
      </c:barChart>
      <c:catAx>
        <c:axId val="97238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972386736"/>
        <c:crosses val="autoZero"/>
        <c:auto val="1"/>
        <c:lblAlgn val="ctr"/>
        <c:lblOffset val="100"/>
        <c:noMultiLvlLbl val="0"/>
      </c:catAx>
      <c:valAx>
        <c:axId val="972386736"/>
        <c:scaling>
          <c:orientation val="minMax"/>
          <c:min val="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972384736"/>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[SurfData.xlsx]Painel!PivotTable3</c:name>
    <c:fmtId val="7"/>
  </c:pivotSource>
  <c:chart>
    <c:autoTitleDeleted val="1"/>
    <c:pivotFmts>
      <c:pivotFmt>
        <c:idx val="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none"/>
        </c:marker>
      </c:pivotFmt>
    </c:pivotFmts>
    <c:plotArea>
      <c:layout>
        <c:manualLayout>
          <c:layoutTarget val="inner"/>
          <c:xMode val="edge"/>
          <c:yMode val="edge"/>
          <c:x val="3.1315401178672243E-2"/>
          <c:y val="4.5013331309125071E-3"/>
          <c:w val="0.93736986145379475"/>
          <c:h val="0.9954991256963065"/>
        </c:manualLayout>
      </c:layout>
      <c:lineChart>
        <c:grouping val="standard"/>
        <c:varyColors val="0"/>
        <c:ser>
          <c:idx val="0"/>
          <c:order val="0"/>
          <c:tx>
            <c:strRef>
              <c:f>Painel!$C$73</c:f>
              <c:strCache>
                <c:ptCount val="1"/>
                <c:pt idx="0">
                  <c:v>Total</c:v>
                </c:pt>
              </c:strCache>
            </c:strRef>
          </c:tx>
          <c:spPr>
            <a:ln w="38100" cap="rnd">
              <a:solidFill>
                <a:schemeClr val="accent1"/>
              </a:solidFill>
              <a:round/>
            </a:ln>
            <a:effectLst/>
          </c:spPr>
          <c:marker>
            <c:symbol val="none"/>
          </c:marker>
          <c:cat>
            <c:strRef>
              <c:f>Painel!$B$74:$B$78</c:f>
              <c:strCache>
                <c:ptCount val="4"/>
                <c:pt idx="0">
                  <c:v>1</c:v>
                </c:pt>
                <c:pt idx="1">
                  <c:v>2</c:v>
                </c:pt>
                <c:pt idx="2">
                  <c:v>3</c:v>
                </c:pt>
                <c:pt idx="3">
                  <c:v>4</c:v>
                </c:pt>
              </c:strCache>
            </c:strRef>
          </c:cat>
          <c:val>
            <c:numRef>
              <c:f>Painel!$C$74:$C$78</c:f>
              <c:numCache>
                <c:formatCode>0.0</c:formatCode>
                <c:ptCount val="4"/>
                <c:pt idx="0">
                  <c:v>3.3949572649572644</c:v>
                </c:pt>
                <c:pt idx="1">
                  <c:v>2.8014285714285716</c:v>
                </c:pt>
                <c:pt idx="2">
                  <c:v>2.4413333333333331</c:v>
                </c:pt>
                <c:pt idx="3">
                  <c:v>2.4903448275862075</c:v>
                </c:pt>
              </c:numCache>
            </c:numRef>
          </c:val>
          <c:smooth val="0"/>
          <c:extLst>
            <c:ext xmlns:c16="http://schemas.microsoft.com/office/drawing/2014/chart" uri="{C3380CC4-5D6E-409C-BE32-E72D297353CC}">
              <c16:uniqueId val="{00000000-D595-4E41-B667-223480AFD4A9}"/>
            </c:ext>
          </c:extLst>
        </c:ser>
        <c:dLbls>
          <c:showLegendKey val="0"/>
          <c:showVal val="0"/>
          <c:showCatName val="0"/>
          <c:showSerName val="0"/>
          <c:showPercent val="0"/>
          <c:showBubbleSize val="0"/>
        </c:dLbls>
        <c:smooth val="0"/>
        <c:axId val="522350768"/>
        <c:axId val="1277647808"/>
      </c:lineChart>
      <c:catAx>
        <c:axId val="522350768"/>
        <c:scaling>
          <c:orientation val="minMax"/>
        </c:scaling>
        <c:delete val="1"/>
        <c:axPos val="b"/>
        <c:numFmt formatCode="General" sourceLinked="1"/>
        <c:majorTickMark val="none"/>
        <c:minorTickMark val="none"/>
        <c:tickLblPos val="nextTo"/>
        <c:crossAx val="1277647808"/>
        <c:crosses val="autoZero"/>
        <c:auto val="1"/>
        <c:lblAlgn val="ctr"/>
        <c:lblOffset val="100"/>
        <c:noMultiLvlLbl val="0"/>
      </c:catAx>
      <c:valAx>
        <c:axId val="1277647808"/>
        <c:scaling>
          <c:orientation val="minMax"/>
          <c:max val="7"/>
          <c:min val="1"/>
        </c:scaling>
        <c:delete val="1"/>
        <c:axPos val="l"/>
        <c:numFmt formatCode="0.0" sourceLinked="1"/>
        <c:majorTickMark val="out"/>
        <c:minorTickMark val="none"/>
        <c:tickLblPos val="nextTo"/>
        <c:crossAx val="52235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[SurfData.xlsx]Painel!PivotTable4</c:name>
    <c:fmtId val="3"/>
  </c:pivotSource>
  <c:chart>
    <c:autoTitleDeleted val="1"/>
    <c:pivotFmts>
      <c:pivotFmt>
        <c:idx val="0"/>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6E-2"/>
          <c:y val="5.0925925925925923E-2"/>
          <c:w val="0.93888888888888888"/>
          <c:h val="0.89814814814814814"/>
        </c:manualLayout>
      </c:layout>
      <c:lineChart>
        <c:grouping val="standard"/>
        <c:varyColors val="0"/>
        <c:ser>
          <c:idx val="0"/>
          <c:order val="0"/>
          <c:tx>
            <c:strRef>
              <c:f>Painel!$C$83</c:f>
              <c:strCache>
                <c:ptCount val="1"/>
                <c:pt idx="0">
                  <c:v>Total</c:v>
                </c:pt>
              </c:strCache>
            </c:strRef>
          </c:tx>
          <c:spPr>
            <a:ln w="38100" cap="rnd">
              <a:solidFill>
                <a:schemeClr val="accent1"/>
              </a:solidFill>
              <a:round/>
            </a:ln>
            <a:effectLst/>
          </c:spPr>
          <c:marker>
            <c:symbol val="none"/>
          </c:marker>
          <c:cat>
            <c:strRef>
              <c:f>Painel!$B$84:$B$88</c:f>
              <c:strCache>
                <c:ptCount val="4"/>
                <c:pt idx="0">
                  <c:v>1</c:v>
                </c:pt>
                <c:pt idx="1">
                  <c:v>2</c:v>
                </c:pt>
                <c:pt idx="2">
                  <c:v>3</c:v>
                </c:pt>
                <c:pt idx="3">
                  <c:v>4</c:v>
                </c:pt>
              </c:strCache>
            </c:strRef>
          </c:cat>
          <c:val>
            <c:numRef>
              <c:f>Painel!$C$84:$C$88</c:f>
              <c:numCache>
                <c:formatCode>General</c:formatCode>
                <c:ptCount val="4"/>
                <c:pt idx="0">
                  <c:v>39</c:v>
                </c:pt>
                <c:pt idx="1">
                  <c:v>35</c:v>
                </c:pt>
                <c:pt idx="2">
                  <c:v>15</c:v>
                </c:pt>
                <c:pt idx="3">
                  <c:v>29</c:v>
                </c:pt>
              </c:numCache>
            </c:numRef>
          </c:val>
          <c:smooth val="0"/>
          <c:extLst>
            <c:ext xmlns:c16="http://schemas.microsoft.com/office/drawing/2014/chart" uri="{C3380CC4-5D6E-409C-BE32-E72D297353CC}">
              <c16:uniqueId val="{00000000-EB32-874D-8E01-316281C9F12F}"/>
            </c:ext>
          </c:extLst>
        </c:ser>
        <c:dLbls>
          <c:showLegendKey val="0"/>
          <c:showVal val="0"/>
          <c:showCatName val="0"/>
          <c:showSerName val="0"/>
          <c:showPercent val="0"/>
          <c:showBubbleSize val="0"/>
        </c:dLbls>
        <c:smooth val="0"/>
        <c:axId val="2018172095"/>
        <c:axId val="2017807103"/>
      </c:lineChart>
      <c:catAx>
        <c:axId val="2018172095"/>
        <c:scaling>
          <c:orientation val="minMax"/>
        </c:scaling>
        <c:delete val="1"/>
        <c:axPos val="b"/>
        <c:numFmt formatCode="General" sourceLinked="1"/>
        <c:majorTickMark val="none"/>
        <c:minorTickMark val="none"/>
        <c:tickLblPos val="nextTo"/>
        <c:crossAx val="2017807103"/>
        <c:crosses val="autoZero"/>
        <c:auto val="1"/>
        <c:lblAlgn val="ctr"/>
        <c:lblOffset val="100"/>
        <c:noMultiLvlLbl val="0"/>
      </c:catAx>
      <c:valAx>
        <c:axId val="2017807103"/>
        <c:scaling>
          <c:orientation val="minMax"/>
        </c:scaling>
        <c:delete val="1"/>
        <c:axPos val="l"/>
        <c:numFmt formatCode="General" sourceLinked="1"/>
        <c:majorTickMark val="out"/>
        <c:minorTickMark val="none"/>
        <c:tickLblPos val="nextTo"/>
        <c:crossAx val="201817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38100" cap="rnd">
              <a:solidFill>
                <a:schemeClr val="accent1"/>
              </a:solidFill>
              <a:round/>
            </a:ln>
            <a:effectLst/>
          </c:spPr>
          <c:marker>
            <c:symbol val="none"/>
          </c:marker>
          <c:val>
            <c:numRef>
              <c:f>Painel!$E$94:$E$97</c:f>
              <c:numCache>
                <c:formatCode>0.0</c:formatCode>
                <c:ptCount val="4"/>
                <c:pt idx="0">
                  <c:v>6.5</c:v>
                </c:pt>
                <c:pt idx="1">
                  <c:v>8.75</c:v>
                </c:pt>
                <c:pt idx="2">
                  <c:v>5</c:v>
                </c:pt>
                <c:pt idx="3">
                  <c:v>7.25</c:v>
                </c:pt>
              </c:numCache>
            </c:numRef>
          </c:val>
          <c:smooth val="0"/>
          <c:extLst>
            <c:ext xmlns:c16="http://schemas.microsoft.com/office/drawing/2014/chart" uri="{C3380CC4-5D6E-409C-BE32-E72D297353CC}">
              <c16:uniqueId val="{00000000-0C6C-3E4A-A299-B6A841EBF99F}"/>
            </c:ext>
          </c:extLst>
        </c:ser>
        <c:dLbls>
          <c:showLegendKey val="0"/>
          <c:showVal val="0"/>
          <c:showCatName val="0"/>
          <c:showSerName val="0"/>
          <c:showPercent val="0"/>
          <c:showBubbleSize val="0"/>
        </c:dLbls>
        <c:smooth val="0"/>
        <c:axId val="686502832"/>
        <c:axId val="686496400"/>
      </c:lineChart>
      <c:catAx>
        <c:axId val="686502832"/>
        <c:scaling>
          <c:orientation val="minMax"/>
        </c:scaling>
        <c:delete val="1"/>
        <c:axPos val="b"/>
        <c:numFmt formatCode="General" sourceLinked="1"/>
        <c:majorTickMark val="none"/>
        <c:minorTickMark val="none"/>
        <c:tickLblPos val="nextTo"/>
        <c:crossAx val="686496400"/>
        <c:crosses val="autoZero"/>
        <c:auto val="1"/>
        <c:lblAlgn val="ctr"/>
        <c:lblOffset val="100"/>
        <c:noMultiLvlLbl val="0"/>
      </c:catAx>
      <c:valAx>
        <c:axId val="686496400"/>
        <c:scaling>
          <c:orientation val="minMax"/>
          <c:max val="10"/>
          <c:min val="2"/>
        </c:scaling>
        <c:delete val="1"/>
        <c:axPos val="l"/>
        <c:numFmt formatCode="0.0" sourceLinked="1"/>
        <c:majorTickMark val="out"/>
        <c:minorTickMark val="none"/>
        <c:tickLblPos val="nextTo"/>
        <c:crossAx val="686502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[SurfData.xlsx]Painel!PivotTable6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Notas</a:t>
            </a:r>
            <a:r>
              <a:rPr lang="en-US" sz="1100" baseline="0"/>
              <a:t> Máximas</a:t>
            </a:r>
            <a:endParaRPr lang="en-US" sz="1100"/>
          </a:p>
        </c:rich>
      </c:tx>
      <c:layout>
        <c:manualLayout>
          <c:xMode val="edge"/>
          <c:yMode val="edge"/>
          <c:x val="0.19555922535882383"/>
          <c:y val="2.83878389776205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50186855097283E-2"/>
          <c:y val="0.26764569037502189"/>
          <c:w val="0.82129962628980546"/>
          <c:h val="0.51291639577125836"/>
        </c:manualLayout>
      </c:layout>
      <c:barChart>
        <c:barDir val="col"/>
        <c:grouping val="clustered"/>
        <c:varyColors val="0"/>
        <c:ser>
          <c:idx val="0"/>
          <c:order val="0"/>
          <c:tx>
            <c:strRef>
              <c:f>Painel!$C$112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Painel!$B$113:$B$117</c:f>
              <c:strCache>
                <c:ptCount val="4"/>
                <c:pt idx="0">
                  <c:v>1</c:v>
                </c:pt>
                <c:pt idx="1">
                  <c:v>2</c:v>
                </c:pt>
                <c:pt idx="2">
                  <c:v>3</c:v>
                </c:pt>
                <c:pt idx="3">
                  <c:v>4</c:v>
                </c:pt>
              </c:strCache>
            </c:strRef>
          </c:cat>
          <c:val>
            <c:numRef>
              <c:f>Painel!$C$113:$C$117</c:f>
              <c:numCache>
                <c:formatCode>0.0</c:formatCode>
                <c:ptCount val="4"/>
                <c:pt idx="0">
                  <c:v>8</c:v>
                </c:pt>
                <c:pt idx="1">
                  <c:v>8.17</c:v>
                </c:pt>
                <c:pt idx="2">
                  <c:v>5.8</c:v>
                </c:pt>
                <c:pt idx="3">
                  <c:v>7.5</c:v>
                </c:pt>
              </c:numCache>
            </c:numRef>
          </c:val>
          <c:extLst>
            <c:ext xmlns:c16="http://schemas.microsoft.com/office/drawing/2014/chart" uri="{C3380CC4-5D6E-409C-BE32-E72D297353CC}">
              <c16:uniqueId val="{00000000-5CD2-EE48-A9B9-7C54D0C31DEB}"/>
            </c:ext>
          </c:extLst>
        </c:ser>
        <c:dLbls>
          <c:dLblPos val="outEnd"/>
          <c:showLegendKey val="0"/>
          <c:showVal val="1"/>
          <c:showCatName val="0"/>
          <c:showSerName val="0"/>
          <c:showPercent val="0"/>
          <c:showBubbleSize val="0"/>
        </c:dLbls>
        <c:gapWidth val="219"/>
        <c:overlap val="-27"/>
        <c:axId val="646655424"/>
        <c:axId val="646657696"/>
      </c:barChart>
      <c:catAx>
        <c:axId val="646655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646657696"/>
        <c:crosses val="autoZero"/>
        <c:auto val="1"/>
        <c:lblAlgn val="ctr"/>
        <c:lblOffset val="100"/>
        <c:noMultiLvlLbl val="0"/>
      </c:catAx>
      <c:valAx>
        <c:axId val="646657696"/>
        <c:scaling>
          <c:orientation val="minMax"/>
        </c:scaling>
        <c:delete val="1"/>
        <c:axPos val="l"/>
        <c:numFmt formatCode="0.0" sourceLinked="1"/>
        <c:majorTickMark val="none"/>
        <c:minorTickMark val="none"/>
        <c:tickLblPos val="nextTo"/>
        <c:crossAx val="6466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[SurfData.xlsx]Painel!PivotTable12</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Média de Pontuação por Onda Consecutiva</a:t>
            </a:r>
          </a:p>
        </c:rich>
      </c:tx>
      <c:layout>
        <c:manualLayout>
          <c:xMode val="edge"/>
          <c:yMode val="edge"/>
          <c:x val="0.19940211445393347"/>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P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PT"/>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Painel!$C$122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Painel!$B$123:$B$134</c:f>
              <c:strCache>
                <c:ptCount val="11"/>
                <c:pt idx="0">
                  <c:v>1</c:v>
                </c:pt>
                <c:pt idx="1">
                  <c:v>2</c:v>
                </c:pt>
                <c:pt idx="2">
                  <c:v>3</c:v>
                </c:pt>
                <c:pt idx="3">
                  <c:v>4</c:v>
                </c:pt>
                <c:pt idx="4">
                  <c:v>5</c:v>
                </c:pt>
                <c:pt idx="5">
                  <c:v>6</c:v>
                </c:pt>
                <c:pt idx="6">
                  <c:v>7</c:v>
                </c:pt>
                <c:pt idx="7">
                  <c:v>8</c:v>
                </c:pt>
                <c:pt idx="8">
                  <c:v>9</c:v>
                </c:pt>
                <c:pt idx="9">
                  <c:v>10</c:v>
                </c:pt>
                <c:pt idx="10">
                  <c:v>11</c:v>
                </c:pt>
              </c:strCache>
            </c:strRef>
          </c:cat>
          <c:val>
            <c:numRef>
              <c:f>Painel!$C$123:$C$134</c:f>
              <c:numCache>
                <c:formatCode>0.0</c:formatCode>
                <c:ptCount val="11"/>
                <c:pt idx="0">
                  <c:v>3.0149999999999992</c:v>
                </c:pt>
                <c:pt idx="1">
                  <c:v>2.4427777777777782</c:v>
                </c:pt>
                <c:pt idx="2">
                  <c:v>2.6596078431372554</c:v>
                </c:pt>
                <c:pt idx="3">
                  <c:v>2.8168749999999996</c:v>
                </c:pt>
                <c:pt idx="4">
                  <c:v>3.1064444444444446</c:v>
                </c:pt>
                <c:pt idx="5">
                  <c:v>3.1848717948717953</c:v>
                </c:pt>
                <c:pt idx="6">
                  <c:v>2.0622222222222226</c:v>
                </c:pt>
                <c:pt idx="7">
                  <c:v>3.5016666666666669</c:v>
                </c:pt>
                <c:pt idx="8">
                  <c:v>4.2166666666666668</c:v>
                </c:pt>
                <c:pt idx="9">
                  <c:v>3.0999999999999996</c:v>
                </c:pt>
                <c:pt idx="10">
                  <c:v>4.3499999999999996</c:v>
                </c:pt>
              </c:numCache>
            </c:numRef>
          </c:val>
          <c:smooth val="0"/>
          <c:extLst>
            <c:ext xmlns:c16="http://schemas.microsoft.com/office/drawing/2014/chart" uri="{C3380CC4-5D6E-409C-BE32-E72D297353CC}">
              <c16:uniqueId val="{00000000-3991-134D-BB2C-660941DD7B06}"/>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05596864"/>
        <c:axId val="144844240"/>
      </c:lineChart>
      <c:catAx>
        <c:axId val="20559686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a:t>Onda Nº</a:t>
                </a:r>
              </a:p>
            </c:rich>
          </c:tx>
          <c:layout>
            <c:manualLayout>
              <c:xMode val="edge"/>
              <c:yMode val="edge"/>
              <c:x val="0.49536355402436244"/>
              <c:y val="0.93770552476475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T"/>
          </a:p>
        </c:txPr>
        <c:crossAx val="144844240"/>
        <c:crosses val="autoZero"/>
        <c:auto val="1"/>
        <c:lblAlgn val="ctr"/>
        <c:lblOffset val="100"/>
        <c:noMultiLvlLbl val="0"/>
      </c:catAx>
      <c:valAx>
        <c:axId val="144844240"/>
        <c:scaling>
          <c:orientation val="minMax"/>
          <c:max val="10"/>
          <c:min val="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a:t>Nota Média</a:t>
                </a:r>
              </a:p>
            </c:rich>
          </c:tx>
          <c:layout>
            <c:manualLayout>
              <c:xMode val="edge"/>
              <c:yMode val="edge"/>
              <c:x val="4.1958039647704438E-3"/>
              <c:y val="0.4040760291273813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T"/>
            </a:p>
          </c:txPr>
        </c:title>
        <c:numFmt formatCode="0.0" sourceLinked="1"/>
        <c:majorTickMark val="none"/>
        <c:minorTickMark val="none"/>
        <c:tickLblPos val="nextTo"/>
        <c:spPr>
          <a:noFill/>
          <a:ln>
            <a:solidFill>
              <a:schemeClr val="bg2"/>
            </a:solid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T"/>
          </a:p>
        </c:txPr>
        <c:crossAx val="205596864"/>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Pontuação média de Onda por Bateria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T"/>
        </a:p>
      </c:txPr>
    </c:title>
    <c:autoTitleDeleted val="0"/>
    <c:plotArea>
      <c:layout/>
      <c:barChart>
        <c:barDir val="col"/>
        <c:grouping val="clustered"/>
        <c:varyColors val="0"/>
        <c:ser>
          <c:idx val="0"/>
          <c:order val="0"/>
          <c:tx>
            <c:strRef>
              <c:f>Painel!$Y$53</c:f>
              <c:strCache>
                <c:ptCount val="1"/>
                <c:pt idx="0">
                  <c:v>Internacional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Painel!$X$54:$X$58</c:f>
              <c:strCache>
                <c:ptCount val="5"/>
                <c:pt idx="0">
                  <c:v>1 - Trials</c:v>
                </c:pt>
                <c:pt idx="1">
                  <c:v>2 - Oitavos</c:v>
                </c:pt>
                <c:pt idx="2">
                  <c:v>3 - Quartos</c:v>
                </c:pt>
                <c:pt idx="3">
                  <c:v>4 - Meias</c:v>
                </c:pt>
                <c:pt idx="4">
                  <c:v>5 - Final</c:v>
                </c:pt>
              </c:strCache>
            </c:strRef>
          </c:cat>
          <c:val>
            <c:numRef>
              <c:f>Painel!$Y$54:$Y$58</c:f>
              <c:numCache>
                <c:formatCode>0.0</c:formatCode>
                <c:ptCount val="5"/>
                <c:pt idx="0">
                  <c:v>4.6463157894736851</c:v>
                </c:pt>
                <c:pt idx="1">
                  <c:v>4.0995000000000017</c:v>
                </c:pt>
                <c:pt idx="2">
                  <c:v>4.9281081081081073</c:v>
                </c:pt>
                <c:pt idx="3">
                  <c:v>5.5346428571428579</c:v>
                </c:pt>
                <c:pt idx="4">
                  <c:v>4.6719999999999988</c:v>
                </c:pt>
              </c:numCache>
            </c:numRef>
          </c:val>
          <c:extLst>
            <c:ext xmlns:c16="http://schemas.microsoft.com/office/drawing/2014/chart" uri="{C3380CC4-5D6E-409C-BE32-E72D297353CC}">
              <c16:uniqueId val="{00000000-88A7-3F4E-9692-EB6AA13FC129}"/>
            </c:ext>
          </c:extLst>
        </c:ser>
        <c:ser>
          <c:idx val="1"/>
          <c:order val="1"/>
          <c:tx>
            <c:strRef>
              <c:f>Painel!$Z$53</c:f>
              <c:strCache>
                <c:ptCount val="1"/>
                <c:pt idx="0">
                  <c:v>Atleta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Painel!$X$54:$X$58</c:f>
              <c:strCache>
                <c:ptCount val="5"/>
                <c:pt idx="0">
                  <c:v>1 - Trials</c:v>
                </c:pt>
                <c:pt idx="1">
                  <c:v>2 - Oitavos</c:v>
                </c:pt>
                <c:pt idx="2">
                  <c:v>3 - Quartos</c:v>
                </c:pt>
                <c:pt idx="3">
                  <c:v>4 - Meias</c:v>
                </c:pt>
                <c:pt idx="4">
                  <c:v>5 - Final</c:v>
                </c:pt>
              </c:strCache>
            </c:strRef>
          </c:cat>
          <c:val>
            <c:numRef>
              <c:f>Painel!$Z$54:$Z$58</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1-88A7-3F4E-9692-EB6AA13FC129}"/>
            </c:ext>
          </c:extLst>
        </c:ser>
        <c:dLbls>
          <c:dLblPos val="outEnd"/>
          <c:showLegendKey val="0"/>
          <c:showVal val="1"/>
          <c:showCatName val="0"/>
          <c:showSerName val="0"/>
          <c:showPercent val="0"/>
          <c:showBubbleSize val="0"/>
        </c:dLbls>
        <c:gapWidth val="219"/>
        <c:overlap val="-27"/>
        <c:axId val="1604976608"/>
        <c:axId val="1604890096"/>
      </c:barChart>
      <c:catAx>
        <c:axId val="1604976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04890096"/>
        <c:crosses val="autoZero"/>
        <c:auto val="1"/>
        <c:lblAlgn val="ctr"/>
        <c:lblOffset val="100"/>
        <c:noMultiLvlLbl val="0"/>
      </c:catAx>
      <c:valAx>
        <c:axId val="16048900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crossAx val="1604976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T"/>
        </a:p>
      </c:txPr>
    </c:legend>
    <c:plotVisOnly val="1"/>
    <c:dispBlanksAs val="gap"/>
    <c:showDLblsOverMax val="0"/>
  </c:chart>
  <c:spPr>
    <a:noFill/>
    <a:ln w="9525" cap="flat" cmpd="sng" algn="ctr">
      <a:noFill/>
      <a:round/>
    </a:ln>
    <a:effectLst/>
  </c:spPr>
  <c:txPr>
    <a:bodyPr/>
    <a:lstStyle/>
    <a:p>
      <a:pPr>
        <a:defRPr/>
      </a:pPr>
      <a:endParaRPr lang="en-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118979</xdr:rowOff>
    </xdr:from>
    <xdr:to>
      <xdr:col>8</xdr:col>
      <xdr:colOff>705534</xdr:colOff>
      <xdr:row>15</xdr:row>
      <xdr:rowOff>12511</xdr:rowOff>
    </xdr:to>
    <xdr:graphicFrame macro="">
      <xdr:nvGraphicFramePr>
        <xdr:cNvPr id="7" name="Chart 6">
          <a:extLst>
            <a:ext uri="{FF2B5EF4-FFF2-40B4-BE49-F238E27FC236}">
              <a16:creationId xmlns:a16="http://schemas.microsoft.com/office/drawing/2014/main" id="{0375D46D-3B0C-08C1-A164-4ECB89C9B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805905</xdr:colOff>
      <xdr:row>1</xdr:row>
      <xdr:rowOff>193820</xdr:rowOff>
    </xdr:from>
    <xdr:to>
      <xdr:col>10</xdr:col>
      <xdr:colOff>755101</xdr:colOff>
      <xdr:row>12</xdr:row>
      <xdr:rowOff>3534</xdr:rowOff>
    </xdr:to>
    <mc:AlternateContent xmlns:mc="http://schemas.openxmlformats.org/markup-compatibility/2006" xmlns:a14="http://schemas.microsoft.com/office/drawing/2010/main">
      <mc:Choice Requires="a14">
        <xdr:graphicFrame macro="">
          <xdr:nvGraphicFramePr>
            <xdr:cNvPr id="2" name="Atleta">
              <a:extLst>
                <a:ext uri="{FF2B5EF4-FFF2-40B4-BE49-F238E27FC236}">
                  <a16:creationId xmlns:a16="http://schemas.microsoft.com/office/drawing/2014/main" id="{87BD4242-7175-AF97-B424-B2D63C9DB2E3}"/>
                </a:ext>
              </a:extLst>
            </xdr:cNvPr>
            <xdr:cNvGraphicFramePr/>
          </xdr:nvGraphicFramePr>
          <xdr:xfrm>
            <a:off x="0" y="0"/>
            <a:ext cx="0" cy="0"/>
          </xdr:xfrm>
          <a:graphic>
            <a:graphicData uri="http://schemas.microsoft.com/office/drawing/2010/slicer">
              <sle:slicer xmlns:sle="http://schemas.microsoft.com/office/drawing/2010/slicer" name="Atleta"/>
            </a:graphicData>
          </a:graphic>
        </xdr:graphicFrame>
      </mc:Choice>
      <mc:Fallback xmlns="">
        <xdr:sp macro="" textlink="">
          <xdr:nvSpPr>
            <xdr:cNvPr id="0" name=""/>
            <xdr:cNvSpPr>
              <a:spLocks noTextEdit="1"/>
            </xdr:cNvSpPr>
          </xdr:nvSpPr>
          <xdr:spPr>
            <a:xfrm>
              <a:off x="7232105" y="638320"/>
              <a:ext cx="1650996" cy="2464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39688</xdr:colOff>
      <xdr:row>14</xdr:row>
      <xdr:rowOff>4223</xdr:rowOff>
    </xdr:from>
    <xdr:to>
      <xdr:col>8</xdr:col>
      <xdr:colOff>721987</xdr:colOff>
      <xdr:row>29</xdr:row>
      <xdr:rowOff>52228</xdr:rowOff>
    </xdr:to>
    <xdr:graphicFrame macro="">
      <xdr:nvGraphicFramePr>
        <xdr:cNvPr id="3" name="Chart 2">
          <a:extLst>
            <a:ext uri="{FF2B5EF4-FFF2-40B4-BE49-F238E27FC236}">
              <a16:creationId xmlns:a16="http://schemas.microsoft.com/office/drawing/2014/main" id="{CC70BB6F-1380-0F4E-0E0C-646A76C68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772372</xdr:colOff>
      <xdr:row>14</xdr:row>
      <xdr:rowOff>99266</xdr:rowOff>
    </xdr:from>
    <xdr:to>
      <xdr:col>10</xdr:col>
      <xdr:colOff>737104</xdr:colOff>
      <xdr:row>19</xdr:row>
      <xdr:rowOff>182010</xdr:rowOff>
    </xdr:to>
    <mc:AlternateContent xmlns:mc="http://schemas.openxmlformats.org/markup-compatibility/2006" xmlns:a14="http://schemas.microsoft.com/office/drawing/2010/main">
      <mc:Choice Requires="a14">
        <xdr:graphicFrame macro="">
          <xdr:nvGraphicFramePr>
            <xdr:cNvPr id="6" name="Categoria 2">
              <a:extLst>
                <a:ext uri="{FF2B5EF4-FFF2-40B4-BE49-F238E27FC236}">
                  <a16:creationId xmlns:a16="http://schemas.microsoft.com/office/drawing/2014/main" id="{BFC38B31-2AA6-E71E-5BC1-94FFD5B3FBFA}"/>
                </a:ext>
              </a:extLst>
            </xdr:cNvPr>
            <xdr:cNvGraphicFramePr/>
          </xdr:nvGraphicFramePr>
          <xdr:xfrm>
            <a:off x="0" y="0"/>
            <a:ext cx="0" cy="0"/>
          </xdr:xfrm>
          <a:graphic>
            <a:graphicData uri="http://schemas.microsoft.com/office/drawing/2010/slicer">
              <sle:slicer xmlns:sle="http://schemas.microsoft.com/office/drawing/2010/slicer" name="Categoria 2"/>
            </a:graphicData>
          </a:graphic>
        </xdr:graphicFrame>
      </mc:Choice>
      <mc:Fallback xmlns="">
        <xdr:sp macro="" textlink="">
          <xdr:nvSpPr>
            <xdr:cNvPr id="0" name=""/>
            <xdr:cNvSpPr>
              <a:spLocks noTextEdit="1"/>
            </xdr:cNvSpPr>
          </xdr:nvSpPr>
          <xdr:spPr>
            <a:xfrm>
              <a:off x="7198572" y="3680666"/>
              <a:ext cx="1666532" cy="12892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181486</xdr:colOff>
      <xdr:row>1</xdr:row>
      <xdr:rowOff>145204</xdr:rowOff>
    </xdr:from>
    <xdr:to>
      <xdr:col>15</xdr:col>
      <xdr:colOff>575955</xdr:colOff>
      <xdr:row>20</xdr:row>
      <xdr:rowOff>126698</xdr:rowOff>
    </xdr:to>
    <xdr:graphicFrame macro="">
      <xdr:nvGraphicFramePr>
        <xdr:cNvPr id="4" name="Chart 3">
          <a:extLst>
            <a:ext uri="{FF2B5EF4-FFF2-40B4-BE49-F238E27FC236}">
              <a16:creationId xmlns:a16="http://schemas.microsoft.com/office/drawing/2014/main" id="{9F50C4EA-859C-5F8E-6A3B-F9DB4D1FF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99642</xdr:colOff>
      <xdr:row>2</xdr:row>
      <xdr:rowOff>144672</xdr:rowOff>
    </xdr:from>
    <xdr:to>
      <xdr:col>17</xdr:col>
      <xdr:colOff>513666</xdr:colOff>
      <xdr:row>9</xdr:row>
      <xdr:rowOff>49480</xdr:rowOff>
    </xdr:to>
    <mc:AlternateContent xmlns:mc="http://schemas.openxmlformats.org/markup-compatibility/2006" xmlns:a14="http://schemas.microsoft.com/office/drawing/2010/main">
      <mc:Choice Requires="a14">
        <xdr:graphicFrame macro="">
          <xdr:nvGraphicFramePr>
            <xdr:cNvPr id="5" name="Etapa 2">
              <a:extLst>
                <a:ext uri="{FF2B5EF4-FFF2-40B4-BE49-F238E27FC236}">
                  <a16:creationId xmlns:a16="http://schemas.microsoft.com/office/drawing/2014/main" id="{D0D67A20-42A0-4A59-4A4C-C4E93552EE9D}"/>
                </a:ext>
              </a:extLst>
            </xdr:cNvPr>
            <xdr:cNvGraphicFramePr/>
          </xdr:nvGraphicFramePr>
          <xdr:xfrm>
            <a:off x="0" y="0"/>
            <a:ext cx="0" cy="0"/>
          </xdr:xfrm>
          <a:graphic>
            <a:graphicData uri="http://schemas.microsoft.com/office/drawing/2010/slicer">
              <sle:slicer xmlns:sle="http://schemas.microsoft.com/office/drawing/2010/slicer" name="Etapa 2"/>
            </a:graphicData>
          </a:graphic>
        </xdr:graphicFrame>
      </mc:Choice>
      <mc:Fallback xmlns="">
        <xdr:sp macro="" textlink="">
          <xdr:nvSpPr>
            <xdr:cNvPr id="0" name=""/>
            <xdr:cNvSpPr>
              <a:spLocks noTextEdit="1"/>
            </xdr:cNvSpPr>
          </xdr:nvSpPr>
          <xdr:spPr>
            <a:xfrm>
              <a:off x="13269542" y="830472"/>
              <a:ext cx="1188724" cy="15939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9</xdr:col>
      <xdr:colOff>12700</xdr:colOff>
      <xdr:row>22</xdr:row>
      <xdr:rowOff>48983</xdr:rowOff>
    </xdr:from>
    <xdr:to>
      <xdr:col>10</xdr:col>
      <xdr:colOff>761997</xdr:colOff>
      <xdr:row>27</xdr:row>
      <xdr:rowOff>131754</xdr:rowOff>
    </xdr:to>
    <xdr:grpSp>
      <xdr:nvGrpSpPr>
        <xdr:cNvPr id="15" name="Group 14">
          <a:extLst>
            <a:ext uri="{FF2B5EF4-FFF2-40B4-BE49-F238E27FC236}">
              <a16:creationId xmlns:a16="http://schemas.microsoft.com/office/drawing/2014/main" id="{315EB692-0DF2-801F-CE6C-8317DFB934C1}"/>
            </a:ext>
          </a:extLst>
        </xdr:cNvPr>
        <xdr:cNvGrpSpPr/>
      </xdr:nvGrpSpPr>
      <xdr:grpSpPr>
        <a:xfrm>
          <a:off x="6819900" y="5560783"/>
          <a:ext cx="1587497" cy="1289271"/>
          <a:chOff x="8576918" y="2976168"/>
          <a:chExt cx="1577649" cy="1100594"/>
        </a:xfrm>
      </xdr:grpSpPr>
      <xdr:sp macro="" textlink="">
        <xdr:nvSpPr>
          <xdr:cNvPr id="8" name="Rounded Rectangle 7">
            <a:extLst>
              <a:ext uri="{FF2B5EF4-FFF2-40B4-BE49-F238E27FC236}">
                <a16:creationId xmlns:a16="http://schemas.microsoft.com/office/drawing/2014/main" id="{494CA049-4515-5E9C-84BF-EB976584B85E}"/>
              </a:ext>
            </a:extLst>
          </xdr:cNvPr>
          <xdr:cNvSpPr/>
        </xdr:nvSpPr>
        <xdr:spPr>
          <a:xfrm>
            <a:off x="8576918" y="3041806"/>
            <a:ext cx="1577649" cy="1034956"/>
          </a:xfrm>
          <a:prstGeom prst="roundRect">
            <a:avLst>
              <a:gd name="adj" fmla="val 2381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2" name="Chart 11">
            <a:extLst>
              <a:ext uri="{FF2B5EF4-FFF2-40B4-BE49-F238E27FC236}">
                <a16:creationId xmlns:a16="http://schemas.microsoft.com/office/drawing/2014/main" id="{579A27B6-2A32-6B4C-1C13-DA5B2FCFFBA2}"/>
              </a:ext>
            </a:extLst>
          </xdr:cNvPr>
          <xdr:cNvGraphicFramePr/>
        </xdr:nvGraphicFramePr>
        <xdr:xfrm>
          <a:off x="8579420" y="2976168"/>
          <a:ext cx="1490320" cy="1053910"/>
        </xdr:xfrm>
        <a:graphic>
          <a:graphicData uri="http://schemas.openxmlformats.org/drawingml/2006/chart">
            <c:chart xmlns:c="http://schemas.openxmlformats.org/drawingml/2006/chart" xmlns:r="http://schemas.openxmlformats.org/officeDocument/2006/relationships" r:id="rId4"/>
          </a:graphicData>
        </a:graphic>
      </xdr:graphicFrame>
      <xdr:sp macro="" textlink="$J$55">
        <xdr:nvSpPr>
          <xdr:cNvPr id="13" name="TextBox 12">
            <a:extLst>
              <a:ext uri="{FF2B5EF4-FFF2-40B4-BE49-F238E27FC236}">
                <a16:creationId xmlns:a16="http://schemas.microsoft.com/office/drawing/2014/main" id="{70331D00-813E-F13E-99BB-60BB8E65812D}"/>
              </a:ext>
            </a:extLst>
          </xdr:cNvPr>
          <xdr:cNvSpPr txBox="1"/>
        </xdr:nvSpPr>
        <xdr:spPr>
          <a:xfrm>
            <a:off x="9027411" y="3343902"/>
            <a:ext cx="687569" cy="562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8EEC92-7BB0-6C49-8BBA-872487AB6C5B}" type="TxLink">
              <a:rPr lang="en-US" sz="2800" b="1" i="0" u="none" strike="noStrike">
                <a:solidFill>
                  <a:schemeClr val="bg1"/>
                </a:solidFill>
                <a:latin typeface="Calibri"/>
                <a:cs typeface="Calibri"/>
              </a:rPr>
              <a:pPr/>
              <a:t>2.9</a:t>
            </a:fld>
            <a:endParaRPr lang="en-GB" sz="2400" b="1">
              <a:solidFill>
                <a:schemeClr val="bg1"/>
              </a:solidFill>
            </a:endParaRPr>
          </a:p>
        </xdr:txBody>
      </xdr:sp>
      <xdr:sp macro="" textlink="">
        <xdr:nvSpPr>
          <xdr:cNvPr id="14" name="TextBox 13">
            <a:extLst>
              <a:ext uri="{FF2B5EF4-FFF2-40B4-BE49-F238E27FC236}">
                <a16:creationId xmlns:a16="http://schemas.microsoft.com/office/drawing/2014/main" id="{8652FD90-51CE-5F46-8255-60D8D4E2FC5A}"/>
              </a:ext>
            </a:extLst>
          </xdr:cNvPr>
          <xdr:cNvSpPr txBox="1"/>
        </xdr:nvSpPr>
        <xdr:spPr>
          <a:xfrm>
            <a:off x="8640212" y="3107671"/>
            <a:ext cx="1451245" cy="287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chemeClr val="bg1"/>
                </a:solidFill>
                <a:latin typeface="+mj-lt"/>
                <a:cs typeface="Calibri"/>
              </a:rPr>
              <a:t>Média Pontuação</a:t>
            </a:r>
            <a:r>
              <a:rPr lang="en-GB" sz="1400" b="1" i="0" u="none" strike="noStrike">
                <a:solidFill>
                  <a:schemeClr val="bg1"/>
                </a:solidFill>
                <a:latin typeface="Calibri"/>
                <a:cs typeface="Calibri"/>
              </a:rPr>
              <a:t> </a:t>
            </a:r>
          </a:p>
        </xdr:txBody>
      </xdr:sp>
    </xdr:grpSp>
    <xdr:clientData/>
  </xdr:twoCellAnchor>
  <xdr:twoCellAnchor>
    <xdr:from>
      <xdr:col>11</xdr:col>
      <xdr:colOff>249403</xdr:colOff>
      <xdr:row>22</xdr:row>
      <xdr:rowOff>99035</xdr:rowOff>
    </xdr:from>
    <xdr:to>
      <xdr:col>12</xdr:col>
      <xdr:colOff>765930</xdr:colOff>
      <xdr:row>27</xdr:row>
      <xdr:rowOff>158181</xdr:rowOff>
    </xdr:to>
    <xdr:grpSp>
      <xdr:nvGrpSpPr>
        <xdr:cNvPr id="20" name="Group 19">
          <a:extLst>
            <a:ext uri="{FF2B5EF4-FFF2-40B4-BE49-F238E27FC236}">
              <a16:creationId xmlns:a16="http://schemas.microsoft.com/office/drawing/2014/main" id="{D27D1AF0-7C5C-52B2-4C1A-A35F3F9053B0}"/>
            </a:ext>
          </a:extLst>
        </xdr:cNvPr>
        <xdr:cNvGrpSpPr/>
      </xdr:nvGrpSpPr>
      <xdr:grpSpPr>
        <a:xfrm>
          <a:off x="8720303" y="5610835"/>
          <a:ext cx="1494427" cy="1265646"/>
          <a:chOff x="10546080" y="4833353"/>
          <a:chExt cx="1320800" cy="1074687"/>
        </a:xfrm>
      </xdr:grpSpPr>
      <xdr:sp macro="" textlink="">
        <xdr:nvSpPr>
          <xdr:cNvPr id="11" name="Rounded Rectangle 10">
            <a:extLst>
              <a:ext uri="{FF2B5EF4-FFF2-40B4-BE49-F238E27FC236}">
                <a16:creationId xmlns:a16="http://schemas.microsoft.com/office/drawing/2014/main" id="{51A0D808-6E1C-4ECA-92D8-C9880E0FC4AD}"/>
              </a:ext>
            </a:extLst>
          </xdr:cNvPr>
          <xdr:cNvSpPr/>
        </xdr:nvSpPr>
        <xdr:spPr>
          <a:xfrm>
            <a:off x="10583446" y="4833353"/>
            <a:ext cx="1206142" cy="1034956"/>
          </a:xfrm>
          <a:prstGeom prst="roundRect">
            <a:avLst>
              <a:gd name="adj" fmla="val 2381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9" name="Chart 18">
            <a:extLst>
              <a:ext uri="{FF2B5EF4-FFF2-40B4-BE49-F238E27FC236}">
                <a16:creationId xmlns:a16="http://schemas.microsoft.com/office/drawing/2014/main" id="{0A08F46E-A7A3-3882-0B6D-A54B82B6BF9C}"/>
              </a:ext>
            </a:extLst>
          </xdr:cNvPr>
          <xdr:cNvGraphicFramePr/>
        </xdr:nvGraphicFramePr>
        <xdr:xfrm>
          <a:off x="10546080" y="4947920"/>
          <a:ext cx="1320800" cy="960120"/>
        </xdr:xfrm>
        <a:graphic>
          <a:graphicData uri="http://schemas.openxmlformats.org/drawingml/2006/chart">
            <c:chart xmlns:c="http://schemas.openxmlformats.org/drawingml/2006/chart" xmlns:r="http://schemas.openxmlformats.org/officeDocument/2006/relationships" r:id="rId5"/>
          </a:graphicData>
        </a:graphic>
      </xdr:graphicFrame>
      <xdr:sp macro="" textlink="$J$63">
        <xdr:nvSpPr>
          <xdr:cNvPr id="17" name="TextBox 16">
            <a:extLst>
              <a:ext uri="{FF2B5EF4-FFF2-40B4-BE49-F238E27FC236}">
                <a16:creationId xmlns:a16="http://schemas.microsoft.com/office/drawing/2014/main" id="{07BA97A7-E9B2-7E5B-AA43-E09681436BFF}"/>
              </a:ext>
            </a:extLst>
          </xdr:cNvPr>
          <xdr:cNvSpPr txBox="1"/>
        </xdr:nvSpPr>
        <xdr:spPr>
          <a:xfrm>
            <a:off x="10575692" y="5114740"/>
            <a:ext cx="1217182" cy="562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EDADEC0-158C-0F47-864A-9E89A6A474CD}" type="TxLink">
              <a:rPr lang="en-US" sz="2800" b="1" i="0" u="none" strike="noStrike">
                <a:solidFill>
                  <a:schemeClr val="bg1"/>
                </a:solidFill>
                <a:latin typeface="Calibri"/>
                <a:cs typeface="Calibri"/>
              </a:rPr>
              <a:pPr algn="ctr"/>
              <a:t>118</a:t>
            </a:fld>
            <a:endParaRPr lang="en-GB" sz="4800" b="1">
              <a:solidFill>
                <a:schemeClr val="bg1"/>
              </a:solidFill>
            </a:endParaRPr>
          </a:p>
        </xdr:txBody>
      </xdr:sp>
      <xdr:sp macro="" textlink="">
        <xdr:nvSpPr>
          <xdr:cNvPr id="18" name="TextBox 17">
            <a:extLst>
              <a:ext uri="{FF2B5EF4-FFF2-40B4-BE49-F238E27FC236}">
                <a16:creationId xmlns:a16="http://schemas.microsoft.com/office/drawing/2014/main" id="{313A1ABF-F084-DEEA-1AF6-0CD152A4CAC5}"/>
              </a:ext>
            </a:extLst>
          </xdr:cNvPr>
          <xdr:cNvSpPr txBox="1"/>
        </xdr:nvSpPr>
        <xdr:spPr>
          <a:xfrm>
            <a:off x="10600704" y="4898450"/>
            <a:ext cx="1175500" cy="287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latin typeface="+mj-lt"/>
                <a:cs typeface="Calibri"/>
              </a:rPr>
              <a:t>Total</a:t>
            </a:r>
            <a:r>
              <a:rPr lang="en-GB" sz="1400" b="1" i="0" u="none" strike="noStrike" baseline="0">
                <a:solidFill>
                  <a:schemeClr val="bg1"/>
                </a:solidFill>
                <a:latin typeface="+mj-lt"/>
                <a:cs typeface="Calibri"/>
              </a:rPr>
              <a:t> Ondas</a:t>
            </a:r>
          </a:p>
          <a:p>
            <a:pPr algn="ctr"/>
            <a:endParaRPr lang="en-GB" sz="1400" b="1" i="0" u="none" strike="noStrike" baseline="0">
              <a:solidFill>
                <a:schemeClr val="bg1"/>
              </a:solidFill>
              <a:latin typeface="+mj-lt"/>
              <a:cs typeface="Calibri"/>
            </a:endParaRPr>
          </a:p>
          <a:p>
            <a:pPr algn="ctr"/>
            <a:r>
              <a:rPr lang="en-GB" sz="1400" b="1" i="0" u="none" strike="noStrike">
                <a:solidFill>
                  <a:schemeClr val="bg1"/>
                </a:solidFill>
                <a:latin typeface="Calibri"/>
                <a:cs typeface="Calibri"/>
              </a:rPr>
              <a:t> </a:t>
            </a:r>
          </a:p>
        </xdr:txBody>
      </xdr:sp>
    </xdr:grpSp>
    <xdr:clientData/>
  </xdr:twoCellAnchor>
  <xdr:twoCellAnchor>
    <xdr:from>
      <xdr:col>13</xdr:col>
      <xdr:colOff>211948</xdr:colOff>
      <xdr:row>22</xdr:row>
      <xdr:rowOff>136030</xdr:rowOff>
    </xdr:from>
    <xdr:to>
      <xdr:col>14</xdr:col>
      <xdr:colOff>1067960</xdr:colOff>
      <xdr:row>27</xdr:row>
      <xdr:rowOff>95720</xdr:rowOff>
    </xdr:to>
    <xdr:sp macro="" textlink="">
      <xdr:nvSpPr>
        <xdr:cNvPr id="10" name="Rounded Rectangle 9">
          <a:extLst>
            <a:ext uri="{FF2B5EF4-FFF2-40B4-BE49-F238E27FC236}">
              <a16:creationId xmlns:a16="http://schemas.microsoft.com/office/drawing/2014/main" id="{BCA8EECA-9DE3-DF88-F7DF-8D6CA04D4AF5}"/>
            </a:ext>
          </a:extLst>
        </xdr:cNvPr>
        <xdr:cNvSpPr/>
      </xdr:nvSpPr>
      <xdr:spPr>
        <a:xfrm>
          <a:off x="11589756" y="4781098"/>
          <a:ext cx="1334437" cy="960033"/>
        </a:xfrm>
        <a:prstGeom prst="roundRect">
          <a:avLst>
            <a:gd name="adj" fmla="val 23818"/>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6629</xdr:colOff>
      <xdr:row>22</xdr:row>
      <xdr:rowOff>107939</xdr:rowOff>
    </xdr:from>
    <xdr:to>
      <xdr:col>15</xdr:col>
      <xdr:colOff>98232</xdr:colOff>
      <xdr:row>27</xdr:row>
      <xdr:rowOff>139487</xdr:rowOff>
    </xdr:to>
    <xdr:grpSp>
      <xdr:nvGrpSpPr>
        <xdr:cNvPr id="24" name="Group 23">
          <a:extLst>
            <a:ext uri="{FF2B5EF4-FFF2-40B4-BE49-F238E27FC236}">
              <a16:creationId xmlns:a16="http://schemas.microsoft.com/office/drawing/2014/main" id="{60D14281-0923-45A8-94A3-773B2336ADCB}"/>
            </a:ext>
          </a:extLst>
        </xdr:cNvPr>
        <xdr:cNvGrpSpPr/>
      </xdr:nvGrpSpPr>
      <xdr:grpSpPr>
        <a:xfrm>
          <a:off x="10407929" y="5619739"/>
          <a:ext cx="1729903" cy="1238048"/>
          <a:chOff x="11862955" y="4300683"/>
          <a:chExt cx="1625985" cy="1039091"/>
        </a:xfrm>
      </xdr:grpSpPr>
      <xdr:graphicFrame macro="">
        <xdr:nvGraphicFramePr>
          <xdr:cNvPr id="23" name="Chart 22">
            <a:extLst>
              <a:ext uri="{FF2B5EF4-FFF2-40B4-BE49-F238E27FC236}">
                <a16:creationId xmlns:a16="http://schemas.microsoft.com/office/drawing/2014/main" id="{987D1F21-0E1C-E6D5-8CAB-E6E00E328DE0}"/>
              </a:ext>
            </a:extLst>
          </xdr:cNvPr>
          <xdr:cNvGraphicFramePr/>
        </xdr:nvGraphicFramePr>
        <xdr:xfrm>
          <a:off x="11862955" y="4300683"/>
          <a:ext cx="1625985" cy="103909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TextBox 21">
            <a:extLst>
              <a:ext uri="{FF2B5EF4-FFF2-40B4-BE49-F238E27FC236}">
                <a16:creationId xmlns:a16="http://schemas.microsoft.com/office/drawing/2014/main" id="{0061DCAB-C789-FC00-AFBD-8B14703A6AFF}"/>
              </a:ext>
            </a:extLst>
          </xdr:cNvPr>
          <xdr:cNvSpPr txBox="1"/>
        </xdr:nvSpPr>
        <xdr:spPr>
          <a:xfrm>
            <a:off x="12063881" y="4389976"/>
            <a:ext cx="1231873" cy="286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i="0" u="none" strike="noStrike">
                <a:solidFill>
                  <a:schemeClr val="bg1"/>
                </a:solidFill>
                <a:latin typeface="+mj-lt"/>
                <a:cs typeface="Calibri"/>
              </a:rPr>
              <a:t>Ondas / Bateria</a:t>
            </a:r>
            <a:endParaRPr lang="en-GB" sz="1400" b="1" i="0" u="none" strike="noStrike" baseline="0">
              <a:solidFill>
                <a:schemeClr val="bg1"/>
              </a:solidFill>
              <a:latin typeface="+mj-lt"/>
              <a:cs typeface="Calibri"/>
            </a:endParaRPr>
          </a:p>
          <a:p>
            <a:endParaRPr lang="en-GB" sz="1400" b="1" i="0" u="none" strike="noStrike" baseline="0">
              <a:solidFill>
                <a:schemeClr val="bg1"/>
              </a:solidFill>
              <a:latin typeface="+mj-lt"/>
              <a:cs typeface="Calibri"/>
            </a:endParaRPr>
          </a:p>
          <a:p>
            <a:r>
              <a:rPr lang="en-GB" sz="1400" b="1" i="0" u="none" strike="noStrike">
                <a:solidFill>
                  <a:schemeClr val="bg1"/>
                </a:solidFill>
                <a:latin typeface="Calibri"/>
                <a:cs typeface="Calibri"/>
              </a:rPr>
              <a:t> </a:t>
            </a:r>
          </a:p>
        </xdr:txBody>
      </xdr:sp>
      <xdr:sp macro="" textlink="$E$98">
        <xdr:nvSpPr>
          <xdr:cNvPr id="21" name="TextBox 20">
            <a:extLst>
              <a:ext uri="{FF2B5EF4-FFF2-40B4-BE49-F238E27FC236}">
                <a16:creationId xmlns:a16="http://schemas.microsoft.com/office/drawing/2014/main" id="{31F78BD8-3DB5-7563-9310-E240775D95FA}"/>
              </a:ext>
            </a:extLst>
          </xdr:cNvPr>
          <xdr:cNvSpPr txBox="1"/>
        </xdr:nvSpPr>
        <xdr:spPr>
          <a:xfrm>
            <a:off x="12048093" y="4618464"/>
            <a:ext cx="1255710" cy="559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5AD4CE4-1B70-B94A-BB54-40D51A293ABC}" type="TxLink">
              <a:rPr lang="en-US" sz="2800" b="1" i="0" u="none" strike="noStrike">
                <a:solidFill>
                  <a:schemeClr val="bg1"/>
                </a:solidFill>
                <a:latin typeface="Calibri"/>
                <a:cs typeface="Calibri"/>
              </a:rPr>
              <a:pPr algn="ctr"/>
              <a:t>6.9</a:t>
            </a:fld>
            <a:endParaRPr lang="en-GB" sz="2800" b="1">
              <a:solidFill>
                <a:schemeClr val="bg1"/>
              </a:solidFill>
            </a:endParaRPr>
          </a:p>
        </xdr:txBody>
      </xdr:sp>
    </xdr:grpSp>
    <xdr:clientData/>
  </xdr:twoCellAnchor>
  <xdr:twoCellAnchor>
    <xdr:from>
      <xdr:col>15</xdr:col>
      <xdr:colOff>253999</xdr:colOff>
      <xdr:row>21</xdr:row>
      <xdr:rowOff>42334</xdr:rowOff>
    </xdr:from>
    <xdr:to>
      <xdr:col>17</xdr:col>
      <xdr:colOff>406399</xdr:colOff>
      <xdr:row>29</xdr:row>
      <xdr:rowOff>39439</xdr:rowOff>
    </xdr:to>
    <xdr:graphicFrame macro="">
      <xdr:nvGraphicFramePr>
        <xdr:cNvPr id="33" name="Chart 32">
          <a:extLst>
            <a:ext uri="{FF2B5EF4-FFF2-40B4-BE49-F238E27FC236}">
              <a16:creationId xmlns:a16="http://schemas.microsoft.com/office/drawing/2014/main" id="{C42C5BD7-6743-1765-89A6-0734543B7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264665</xdr:colOff>
      <xdr:row>4</xdr:row>
      <xdr:rowOff>108857</xdr:rowOff>
    </xdr:from>
    <xdr:to>
      <xdr:col>26</xdr:col>
      <xdr:colOff>179999</xdr:colOff>
      <xdr:row>26</xdr:row>
      <xdr:rowOff>78527</xdr:rowOff>
    </xdr:to>
    <xdr:graphicFrame macro="">
      <xdr:nvGraphicFramePr>
        <xdr:cNvPr id="35" name="Chart 34">
          <a:extLst>
            <a:ext uri="{FF2B5EF4-FFF2-40B4-BE49-F238E27FC236}">
              <a16:creationId xmlns:a16="http://schemas.microsoft.com/office/drawing/2014/main" id="{D1076710-C1EE-254A-C867-23BD1A936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33867</xdr:colOff>
      <xdr:row>4</xdr:row>
      <xdr:rowOff>186266</xdr:rowOff>
    </xdr:from>
    <xdr:to>
      <xdr:col>28</xdr:col>
      <xdr:colOff>770469</xdr:colOff>
      <xdr:row>14</xdr:row>
      <xdr:rowOff>236329</xdr:rowOff>
    </xdr:to>
    <mc:AlternateContent xmlns:mc="http://schemas.openxmlformats.org/markup-compatibility/2006" xmlns:a14="http://schemas.microsoft.com/office/drawing/2010/main">
      <mc:Choice Requires="a14">
        <xdr:graphicFrame macro="">
          <xdr:nvGraphicFramePr>
            <xdr:cNvPr id="36" name="Atleta 1">
              <a:extLst>
                <a:ext uri="{FF2B5EF4-FFF2-40B4-BE49-F238E27FC236}">
                  <a16:creationId xmlns:a16="http://schemas.microsoft.com/office/drawing/2014/main" id="{24E4E8ED-A67E-174A-B877-46985BB0F42F}"/>
                </a:ext>
              </a:extLst>
            </xdr:cNvPr>
            <xdr:cNvGraphicFramePr/>
          </xdr:nvGraphicFramePr>
          <xdr:xfrm>
            <a:off x="0" y="0"/>
            <a:ext cx="0" cy="0"/>
          </xdr:xfrm>
          <a:graphic>
            <a:graphicData uri="http://schemas.microsoft.com/office/drawing/2010/slicer">
              <sle:slicer xmlns:sle="http://schemas.microsoft.com/office/drawing/2010/slicer" name="Atleta 1"/>
            </a:graphicData>
          </a:graphic>
        </xdr:graphicFrame>
      </mc:Choice>
      <mc:Fallback xmlns="">
        <xdr:sp macro="" textlink="">
          <xdr:nvSpPr>
            <xdr:cNvPr id="0" name=""/>
            <xdr:cNvSpPr>
              <a:spLocks noTextEdit="1"/>
            </xdr:cNvSpPr>
          </xdr:nvSpPr>
          <xdr:spPr>
            <a:xfrm>
              <a:off x="21776267" y="1354666"/>
              <a:ext cx="1562102" cy="24630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29</xdr:col>
      <xdr:colOff>16935</xdr:colOff>
      <xdr:row>4</xdr:row>
      <xdr:rowOff>194733</xdr:rowOff>
    </xdr:from>
    <xdr:to>
      <xdr:col>30</xdr:col>
      <xdr:colOff>745064</xdr:colOff>
      <xdr:row>10</xdr:row>
      <xdr:rowOff>33636</xdr:rowOff>
    </xdr:to>
    <mc:AlternateContent xmlns:mc="http://schemas.openxmlformats.org/markup-compatibility/2006" xmlns:a14="http://schemas.microsoft.com/office/drawing/2010/main">
      <mc:Choice Requires="a14">
        <xdr:graphicFrame macro="">
          <xdr:nvGraphicFramePr>
            <xdr:cNvPr id="37" name="Categoria 3">
              <a:extLst>
                <a:ext uri="{FF2B5EF4-FFF2-40B4-BE49-F238E27FC236}">
                  <a16:creationId xmlns:a16="http://schemas.microsoft.com/office/drawing/2014/main" id="{57E1CF96-2CDD-3443-9284-CB34002035AC}"/>
                </a:ext>
              </a:extLst>
            </xdr:cNvPr>
            <xdr:cNvGraphicFramePr/>
          </xdr:nvGraphicFramePr>
          <xdr:xfrm>
            <a:off x="0" y="0"/>
            <a:ext cx="0" cy="0"/>
          </xdr:xfrm>
          <a:graphic>
            <a:graphicData uri="http://schemas.microsoft.com/office/drawing/2010/slicer">
              <sle:slicer xmlns:sle="http://schemas.microsoft.com/office/drawing/2010/slicer" name="Categoria 3"/>
            </a:graphicData>
          </a:graphic>
        </xdr:graphicFrame>
      </mc:Choice>
      <mc:Fallback xmlns="">
        <xdr:sp macro="" textlink="">
          <xdr:nvSpPr>
            <xdr:cNvPr id="0" name=""/>
            <xdr:cNvSpPr>
              <a:spLocks noTextEdit="1"/>
            </xdr:cNvSpPr>
          </xdr:nvSpPr>
          <xdr:spPr>
            <a:xfrm>
              <a:off x="23410335" y="1363133"/>
              <a:ext cx="1553629" cy="12867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27</xdr:col>
      <xdr:colOff>59264</xdr:colOff>
      <xdr:row>17</xdr:row>
      <xdr:rowOff>2941</xdr:rowOff>
    </xdr:from>
    <xdr:to>
      <xdr:col>28</xdr:col>
      <xdr:colOff>778933</xdr:colOff>
      <xdr:row>23</xdr:row>
      <xdr:rowOff>147173</xdr:rowOff>
    </xdr:to>
    <mc:AlternateContent xmlns:mc="http://schemas.openxmlformats.org/markup-compatibility/2006" xmlns:a14="http://schemas.microsoft.com/office/drawing/2010/main">
      <mc:Choice Requires="a14">
        <xdr:graphicFrame macro="">
          <xdr:nvGraphicFramePr>
            <xdr:cNvPr id="38" name="Etapa 3">
              <a:extLst>
                <a:ext uri="{FF2B5EF4-FFF2-40B4-BE49-F238E27FC236}">
                  <a16:creationId xmlns:a16="http://schemas.microsoft.com/office/drawing/2014/main" id="{C93A1C4D-1991-9A4A-9E69-4848C79271A8}"/>
                </a:ext>
              </a:extLst>
            </xdr:cNvPr>
            <xdr:cNvGraphicFramePr/>
          </xdr:nvGraphicFramePr>
          <xdr:xfrm>
            <a:off x="0" y="0"/>
            <a:ext cx="0" cy="0"/>
          </xdr:xfrm>
          <a:graphic>
            <a:graphicData uri="http://schemas.microsoft.com/office/drawing/2010/slicer">
              <sle:slicer xmlns:sle="http://schemas.microsoft.com/office/drawing/2010/slicer" name="Etapa 3"/>
            </a:graphicData>
          </a:graphic>
        </xdr:graphicFrame>
      </mc:Choice>
      <mc:Fallback xmlns="">
        <xdr:sp macro="" textlink="">
          <xdr:nvSpPr>
            <xdr:cNvPr id="0" name=""/>
            <xdr:cNvSpPr>
              <a:spLocks noTextEdit="1"/>
            </xdr:cNvSpPr>
          </xdr:nvSpPr>
          <xdr:spPr>
            <a:xfrm>
              <a:off x="21801664" y="4308241"/>
              <a:ext cx="1545169" cy="1592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29</xdr:col>
      <xdr:colOff>8466</xdr:colOff>
      <xdr:row>17</xdr:row>
      <xdr:rowOff>7180</xdr:rowOff>
    </xdr:from>
    <xdr:to>
      <xdr:col>30</xdr:col>
      <xdr:colOff>711197</xdr:colOff>
      <xdr:row>25</xdr:row>
      <xdr:rowOff>92324</xdr:rowOff>
    </xdr:to>
    <mc:AlternateContent xmlns:mc="http://schemas.openxmlformats.org/markup-compatibility/2006" xmlns:a14="http://schemas.microsoft.com/office/drawing/2010/main">
      <mc:Choice Requires="a14">
        <xdr:graphicFrame macro="">
          <xdr:nvGraphicFramePr>
            <xdr:cNvPr id="39" name="Fase">
              <a:extLst>
                <a:ext uri="{FF2B5EF4-FFF2-40B4-BE49-F238E27FC236}">
                  <a16:creationId xmlns:a16="http://schemas.microsoft.com/office/drawing/2014/main" id="{66907342-A2E7-486F-46CD-AEFD8BFE707F}"/>
                </a:ext>
              </a:extLst>
            </xdr:cNvPr>
            <xdr:cNvGraphicFramePr/>
          </xdr:nvGraphicFramePr>
          <xdr:xfrm>
            <a:off x="0" y="0"/>
            <a:ext cx="0" cy="0"/>
          </xdr:xfrm>
          <a:graphic>
            <a:graphicData uri="http://schemas.microsoft.com/office/drawing/2010/slicer">
              <sle:slicer xmlns:sle="http://schemas.microsoft.com/office/drawing/2010/slicer" name="Fase"/>
            </a:graphicData>
          </a:graphic>
        </xdr:graphicFrame>
      </mc:Choice>
      <mc:Fallback xmlns="">
        <xdr:sp macro="" textlink="">
          <xdr:nvSpPr>
            <xdr:cNvPr id="0" name=""/>
            <xdr:cNvSpPr>
              <a:spLocks noTextEdit="1"/>
            </xdr:cNvSpPr>
          </xdr:nvSpPr>
          <xdr:spPr>
            <a:xfrm>
              <a:off x="23401866" y="4312480"/>
              <a:ext cx="1528231" cy="20155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31</xdr:col>
      <xdr:colOff>428807</xdr:colOff>
      <xdr:row>1</xdr:row>
      <xdr:rowOff>129175</xdr:rowOff>
    </xdr:from>
    <xdr:to>
      <xdr:col>36</xdr:col>
      <xdr:colOff>761522</xdr:colOff>
      <xdr:row>16</xdr:row>
      <xdr:rowOff>14543</xdr:rowOff>
    </xdr:to>
    <xdr:graphicFrame macro="">
      <xdr:nvGraphicFramePr>
        <xdr:cNvPr id="45" name="Chart 44">
          <a:extLst>
            <a:ext uri="{FF2B5EF4-FFF2-40B4-BE49-F238E27FC236}">
              <a16:creationId xmlns:a16="http://schemas.microsoft.com/office/drawing/2014/main" id="{7E6FCC4D-45F9-8C4B-A35E-24A81ED5B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505070</xdr:colOff>
      <xdr:row>15</xdr:row>
      <xdr:rowOff>164782</xdr:rowOff>
    </xdr:from>
    <xdr:to>
      <xdr:col>37</xdr:col>
      <xdr:colOff>59200</xdr:colOff>
      <xdr:row>30</xdr:row>
      <xdr:rowOff>98470</xdr:rowOff>
    </xdr:to>
    <xdr:graphicFrame macro="">
      <xdr:nvGraphicFramePr>
        <xdr:cNvPr id="46" name="Chart 45">
          <a:extLst>
            <a:ext uri="{FF2B5EF4-FFF2-40B4-BE49-F238E27FC236}">
              <a16:creationId xmlns:a16="http://schemas.microsoft.com/office/drawing/2014/main" id="{82377C64-0206-EB00-98A3-7725FF2F5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37</xdr:col>
      <xdr:colOff>199026</xdr:colOff>
      <xdr:row>12</xdr:row>
      <xdr:rowOff>190398</xdr:rowOff>
    </xdr:from>
    <xdr:to>
      <xdr:col>37</xdr:col>
      <xdr:colOff>1539486</xdr:colOff>
      <xdr:row>17</xdr:row>
      <xdr:rowOff>25298</xdr:rowOff>
    </xdr:to>
    <mc:AlternateContent xmlns:mc="http://schemas.openxmlformats.org/markup-compatibility/2006" xmlns:a14="http://schemas.microsoft.com/office/drawing/2010/main">
      <mc:Choice Requires="a14">
        <xdr:graphicFrame macro="">
          <xdr:nvGraphicFramePr>
            <xdr:cNvPr id="47" name="Categoria">
              <a:extLst>
                <a:ext uri="{FF2B5EF4-FFF2-40B4-BE49-F238E27FC236}">
                  <a16:creationId xmlns:a16="http://schemas.microsoft.com/office/drawing/2014/main" id="{D98E28FC-13FD-B8C5-CFDA-F904340DB8EB}"/>
                </a:ext>
              </a:extLst>
            </xdr:cNvPr>
            <xdr:cNvGraphicFramePr/>
          </xdr:nvGraphicFramePr>
          <xdr:xfrm>
            <a:off x="0" y="0"/>
            <a:ext cx="0" cy="0"/>
          </xdr:xfrm>
          <a:graphic>
            <a:graphicData uri="http://schemas.microsoft.com/office/drawing/2010/slicer">
              <sle:slicer xmlns:sle="http://schemas.microsoft.com/office/drawing/2010/slicer" name="Categoria"/>
            </a:graphicData>
          </a:graphic>
        </xdr:graphicFrame>
      </mc:Choice>
      <mc:Fallback xmlns="">
        <xdr:sp macro="" textlink="">
          <xdr:nvSpPr>
            <xdr:cNvPr id="0" name=""/>
            <xdr:cNvSpPr>
              <a:spLocks noTextEdit="1"/>
            </xdr:cNvSpPr>
          </xdr:nvSpPr>
          <xdr:spPr>
            <a:xfrm>
              <a:off x="30437726" y="3289198"/>
              <a:ext cx="1340460" cy="104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4.614926273149" createdVersion="8" refreshedVersion="8" minRefreshableVersion="3" recordCount="289" xr:uid="{02532B29-4518-CE44-BCF3-1A85A5038F48}">
  <cacheSource type="worksheet">
    <worksheetSource name="Inter"/>
  </cacheSource>
  <cacheFields count="7">
    <cacheField name="Atleta" numFmtId="0">
      <sharedItems/>
    </cacheField>
    <cacheField name="Fase" numFmtId="0">
      <sharedItems count="5">
        <s v="1 - Trials"/>
        <s v="2 - Oitavos"/>
        <s v="3 - Quartos"/>
        <s v="4 - Meias"/>
        <s v="5 - Final"/>
      </sharedItems>
    </cacheField>
    <cacheField name="Categoria" numFmtId="0">
      <sharedItems count="2">
        <s v="Inter Masc"/>
        <s v="Inter Fem"/>
      </sharedItems>
    </cacheField>
    <cacheField name="Etapa" numFmtId="0">
      <sharedItems containsSemiMixedTypes="0" containsString="0" containsNumber="1" containsInteger="1" minValue="1" maxValue="3"/>
    </cacheField>
    <cacheField name="Onda" numFmtId="2">
      <sharedItems/>
    </cacheField>
    <cacheField name="Valor" numFmtId="0">
      <sharedItems containsSemiMixedTypes="0" containsString="0" containsNumber="1" minValue="0.23" maxValue="9.4" count="144">
        <n v="4"/>
        <n v="7"/>
        <n v="5.17"/>
        <n v="5.47"/>
        <n v="0.93"/>
        <n v="8.17"/>
        <n v="1.1299999999999999"/>
        <n v="0.83"/>
        <n v="1.3"/>
        <n v="5"/>
        <n v="4.2300000000000004"/>
        <n v="5.4"/>
        <n v="4.2699999999999996"/>
        <n v="6.13"/>
        <n v="4.5999999999999996"/>
        <n v="5.8"/>
        <n v="8"/>
        <n v="5.43"/>
        <n v="3.27"/>
        <n v="7.33"/>
        <n v="0.5"/>
        <n v="5.97"/>
        <n v="9.1999999999999993"/>
        <n v="1.07"/>
        <n v="6.83"/>
        <n v="0.33"/>
        <n v="4.7"/>
        <n v="7.67"/>
        <n v="5.7"/>
        <n v="6.67"/>
        <n v="5.9"/>
        <n v="0.7"/>
        <n v="6.5"/>
        <n v="8.33"/>
        <n v="3.9"/>
        <n v="7.6"/>
        <n v="8.23"/>
        <n v="7.5"/>
        <n v="3.33"/>
        <n v="0.56999999999999995"/>
        <n v="6.33"/>
        <n v="1.17"/>
        <n v="7.17"/>
        <n v="8.43"/>
        <n v="5.73"/>
        <n v="1"/>
        <n v="6.1"/>
        <n v="1.5"/>
        <n v="8.73"/>
        <n v="3.1"/>
        <n v="5.67"/>
        <n v="6.53"/>
        <n v="4.83"/>
        <n v="4.5"/>
        <n v="0.67"/>
        <n v="1.4"/>
        <n v="0.8"/>
        <n v="2"/>
        <n v="1.23"/>
        <n v="5.5"/>
        <n v="3.73"/>
        <n v="3.17"/>
        <n v="1.8"/>
        <n v="2.4700000000000002"/>
        <n v="3.5"/>
        <n v="3.67"/>
        <n v="6.73"/>
        <n v="5.03"/>
        <n v="5.0999999999999996"/>
        <n v="1.43"/>
        <n v="0.6"/>
        <n v="5.83"/>
        <n v="0.27"/>
        <n v="3.83"/>
        <n v="1.6"/>
        <n v="4.67"/>
        <n v="1.73"/>
        <n v="4.0999999999999996"/>
        <n v="3.43"/>
        <n v="5.07"/>
        <n v="6.17"/>
        <n v="0.77"/>
        <n v="1.33"/>
        <n v="0.47"/>
        <n v="6.3"/>
        <n v="2.2000000000000002"/>
        <n v="4.57"/>
        <n v="6.27"/>
        <n v="4.17"/>
        <n v="6"/>
        <n v="5.33"/>
        <n v="4.37"/>
        <n v="0.43"/>
        <n v="2.17"/>
        <n v="0.23"/>
        <n v="7.23"/>
        <n v="0.9"/>
        <n v="0.3"/>
        <n v="5.13"/>
        <n v="2.87"/>
        <n v="3.3"/>
        <n v="0.37"/>
        <n v="4.93"/>
        <n v="1.37"/>
        <n v="0.87"/>
        <n v="6.6"/>
        <n v="1.2"/>
        <n v="2.83"/>
        <n v="5.6"/>
        <n v="5.3"/>
        <n v="4.7300000000000004"/>
        <n v="4.33"/>
        <n v="8.67"/>
        <n v="3"/>
        <n v="8.4"/>
        <n v="7.87"/>
        <n v="9.07"/>
        <n v="5.77"/>
        <n v="8.07"/>
        <n v="1.67"/>
        <n v="9"/>
        <n v="9.17"/>
        <n v="9.4"/>
        <n v="8.83"/>
        <n v="3.57"/>
        <n v="6.77"/>
        <n v="7.1"/>
        <n v="7.57"/>
        <n v="7.9"/>
        <n v="1.87"/>
        <n v="1.83"/>
        <n v="3.23"/>
        <n v="2.67"/>
        <n v="4.4000000000000004"/>
        <n v="6.23"/>
        <n v="7.8"/>
        <n v="2.5"/>
        <n v="6.07"/>
        <n v="8.77"/>
        <n v="7.77"/>
        <n v="8.8000000000000007"/>
        <n v="7.83"/>
        <n v="5.63"/>
        <n v="8.3699999999999992"/>
      </sharedItems>
    </cacheField>
    <cacheField name="Aux"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4871399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4.838982060188" createdVersion="8" refreshedVersion="8" minRefreshableVersion="3" recordCount="544" xr:uid="{B4E56AD8-0CAF-3448-8B38-0F147A21BA4E}">
  <cacheSource type="worksheet">
    <worksheetSource name="Full"/>
  </cacheSource>
  <cacheFields count="10">
    <cacheField name="Atleta" numFmtId="0">
      <sharedItems count="11">
        <s v="António"/>
        <s v="Carrilho"/>
        <s v="Gama"/>
        <s v="Inês Martins"/>
        <s v="João"/>
        <s v="Maria Melendez"/>
        <s v="Raquel Bento"/>
        <s v="João Dantas" u="1"/>
        <s v="João Gama" u="1"/>
        <s v="António Dantas" u="1"/>
        <s v="Frederico Carrilho" u="1"/>
      </sharedItems>
    </cacheField>
    <cacheField name="Fase" numFmtId="0">
      <sharedItems count="10">
        <s v="Final"/>
        <s v="Meias"/>
        <s v="Oitavos"/>
        <s v="Quartos"/>
        <s v="Trials"/>
        <s v="3 - Quartos" u="1"/>
        <s v="2 - Oitavos" u="1"/>
        <s v="4 - Meias" u="1"/>
        <s v="5 - Final" u="1"/>
        <s v="1 - Trials" u="1"/>
      </sharedItems>
    </cacheField>
    <cacheField name="Categoria" numFmtId="0">
      <sharedItems count="3">
        <s v="Open"/>
        <s v="Sub18"/>
        <s v="Fem"/>
      </sharedItems>
    </cacheField>
    <cacheField name="Etapa" numFmtId="0">
      <sharedItems containsSemiMixedTypes="0" containsString="0" containsNumber="1" containsInteger="1" minValue="1" maxValue="4" count="4">
        <n v="1"/>
        <n v="2"/>
        <n v="3"/>
        <n v="4"/>
      </sharedItems>
    </cacheField>
    <cacheField name="Onda" numFmtId="1">
      <sharedItems containsMixedTypes="1" containsNumber="1" containsInteger="1" minValue="1" maxValue="12" count="24">
        <s v="1"/>
        <s v="2"/>
        <s v="3"/>
        <s v="4"/>
        <s v="5"/>
        <s v="6"/>
        <s v="7"/>
        <s v="8"/>
        <s v="9"/>
        <s v="10"/>
        <s v="11"/>
        <s v="12"/>
        <n v="5" u="1"/>
        <n v="2" u="1"/>
        <n v="6" u="1"/>
        <n v="7" u="1"/>
        <n v="1" u="1"/>
        <n v="3" u="1"/>
        <n v="8" u="1"/>
        <n v="9" u="1"/>
        <n v="10" u="1"/>
        <n v="11" u="1"/>
        <n v="4" u="1"/>
        <n v="12" u="1"/>
      </sharedItems>
    </cacheField>
    <cacheField name="Valor" numFmtId="2">
      <sharedItems containsSemiMixedTypes="0" containsString="0" containsNumber="1" minValue="0.23333333333333331" maxValue="9.7000000000000011" count="249">
        <n v="5.0666666666666664"/>
        <n v="8.1"/>
        <n v="8.4666666666666668"/>
        <n v="1.9666666666666668"/>
        <n v="0.3666666666666667"/>
        <n v="1.3333333333333333"/>
        <n v="0.23333333333333331"/>
        <n v="7.666666666666667"/>
        <n v="6.7666666666666666"/>
        <n v="1.8"/>
        <n v="9"/>
        <n v="7.4333333333333336"/>
        <n v="9.7000000000000011"/>
        <n v="3"/>
        <n v="7"/>
        <n v="2.6999999999999997"/>
        <n v="8"/>
        <n v="4.833333333333333"/>
        <n v="4.2333333333333334"/>
        <n v="6.166666666666667"/>
        <n v="2.6666666666666665"/>
        <n v="0.73333333333333339"/>
        <n v="1.0999999999999999"/>
        <n v="6.833333333333333"/>
        <n v="1.7333333333333334"/>
        <n v="5.3666666666666671"/>
        <n v="6.666666666666667"/>
        <n v="1.2666666666666666"/>
        <n v="3.2000000000000006"/>
        <n v="8.83"/>
        <n v="1.47"/>
        <n v="1.57"/>
        <n v="1.73"/>
        <n v="6.47"/>
        <n v="4.83"/>
        <n v="3.13"/>
        <n v="1.6"/>
        <n v="4.33"/>
        <n v="2.5"/>
        <n v="5"/>
        <n v="1.27"/>
        <n v="0.93"/>
        <n v="3.1"/>
        <n v="2.83"/>
        <n v="4.67"/>
        <n v="5.5"/>
        <n v="5.83"/>
        <n v="0.6"/>
        <n v="3.67"/>
        <n v="1.5"/>
        <n v="3.07"/>
        <n v="7.5"/>
        <n v="4.47"/>
        <n v="5.17"/>
        <n v="6.5"/>
        <n v="5.87"/>
        <n v="0.7"/>
        <n v="1.93"/>
        <n v="4.07"/>
        <n v="6.03"/>
        <n v="5.57"/>
        <n v="6"/>
        <n v="4"/>
        <n v="0.5"/>
        <n v="3.75"/>
        <n v="8.5"/>
        <n v="6.8"/>
        <n v="7.75"/>
        <n v="4.8"/>
        <n v="2.4300000000000002"/>
        <n v="4.2699999999999996"/>
        <n v="6.83"/>
        <n v="7.7"/>
        <n v="4.57"/>
        <n v="7.166666666666667"/>
        <n v="0.53333333333333333"/>
        <n v="5.2"/>
        <n v="1.0666666666666667"/>
        <n v="5.7666666666666666"/>
        <n v="5.5666666666666664"/>
        <n v="3.1666666666666665"/>
        <n v="1.3666666666666665"/>
        <n v="2"/>
        <n v="6.1000000000000005"/>
        <n v="4.3999999999999995"/>
        <n v="6.1333333333333329"/>
        <n v="6.9333333333333336"/>
        <n v="3.3333333333333335"/>
        <n v="2.1999999999999997"/>
        <n v="1.4333333333333333"/>
        <n v="4.8999999999999995"/>
        <n v="2.4"/>
        <n v="5.3"/>
        <n v="2.1"/>
        <n v="3.3000000000000003"/>
        <n v="3.9666666666666668"/>
        <n v="3.7000000000000006"/>
        <n v="0.76666666666666661"/>
        <n v="1.4000000000000001"/>
        <n v="1.5333333333333332"/>
        <n v="3.5"/>
        <n v="1.6333333333333335"/>
        <n v="1.17"/>
        <n v="5.73"/>
        <n v="8.17"/>
        <n v="6.27"/>
        <n v="1.63"/>
        <n v="1.07"/>
        <n v="1.33"/>
        <n v="4.53"/>
        <n v="2.87"/>
        <n v="1.2"/>
        <n v="0.56999999999999995"/>
        <n v="5.93"/>
        <n v="3.4"/>
        <n v="1.9"/>
        <n v="6.33"/>
        <n v="4.17"/>
        <n v="1.43"/>
        <n v="5.67"/>
        <n v="5.833333333333333"/>
        <n v="4.666666666666667"/>
        <n v="0.79999999999999993"/>
        <n v="3.4333333333333336"/>
        <n v="4.0333333333333332"/>
        <n v="1.5666666666666664"/>
        <n v="2.9"/>
        <n v="4.5999999999999996"/>
        <n v="4.7699999999999996"/>
        <n v="4.5"/>
        <n v="5.43"/>
        <n v="5.4"/>
        <n v="6.7"/>
        <n v="4.9000000000000004"/>
        <n v="1"/>
        <n v="3.6"/>
        <n v="0.75"/>
        <n v="3.05"/>
        <n v="2.33"/>
        <n v="1.4"/>
        <n v="6.25"/>
        <n v="6.4"/>
        <n v="2.6"/>
        <n v="7.1"/>
        <n v="1.1333333333333335"/>
        <n v="4.5666666666666664"/>
        <n v="0.8666666666666667"/>
        <n v="5.0333333333333332"/>
        <n v="5.2333333333333334"/>
        <n v="3.2333333333333329"/>
        <n v="4.7333333333333334"/>
        <n v="1.3999999999999997"/>
        <n v="0.66666666666666663"/>
        <n v="0.93333333333333324"/>
        <n v="3.6999999999999997"/>
        <n v="1.1333333333333333"/>
        <n v="2.6333333333333333"/>
        <n v="0.9"/>
        <n v="4.3333333333333304"/>
        <n v="2.9333333333333336"/>
        <n v="7.333333333333333"/>
        <n v="5.0999999999999996"/>
        <n v="5.23"/>
        <n v="4.93"/>
        <n v="4.2"/>
        <n v="0.77"/>
        <n v="2.17"/>
        <n v="1.77"/>
        <n v="5.33"/>
        <n v="2.5299999999999998"/>
        <n v="2.8"/>
        <n v="3.77"/>
        <n v="1.7"/>
        <n v="1.23"/>
        <n v="2.7"/>
        <n v="3.93"/>
        <n v="1.1299999999999999"/>
        <n v="0.4"/>
        <n v="4.97"/>
        <n v="0.67"/>
        <n v="1.37"/>
        <n v="3.9"/>
        <n v="6.1"/>
        <n v="5.85"/>
        <n v="5.65"/>
        <n v="2.67"/>
        <n v="5.77"/>
        <n v="4.03"/>
        <n v="5.25"/>
        <n v="5.7"/>
        <n v="3.35"/>
        <n v="7.6000000000000005"/>
        <n v="8.7000000000000011"/>
        <n v="9.3666666666666671"/>
        <n v="6.2666666666666666"/>
        <n v="6.7666666666666657"/>
        <n v="7.833333333333333"/>
        <n v="0.83333333333333337"/>
        <n v="1.3"/>
        <n v="0.3"/>
        <n v="5.166666666666667"/>
        <n v="7.7666666666666666"/>
        <n v="1.4333333333333336"/>
        <n v="1.5666666666666667"/>
        <n v="5.1999999999999993"/>
        <n v="7.0333333333333341"/>
        <n v="6.0666666666666664"/>
        <n v="1.0333333333333334"/>
        <n v="8.4333333333333336"/>
        <n v="5.9333333333333336"/>
        <n v="1.5999999999999999"/>
        <n v="4.2300000000000004"/>
        <n v="6.67"/>
        <n v="3.83"/>
        <n v="6.23"/>
        <n v="3.97"/>
        <n v="7.67"/>
        <n v="7.57"/>
        <n v="3.23"/>
        <n v="0.53"/>
        <n v="6.17"/>
        <n v="4.1500000000000004"/>
        <n v="8.8000000000000007"/>
        <n v="2.75"/>
        <n v="4.3499999999999996"/>
        <n v="6.93"/>
        <n v="9.33"/>
        <n v="4.7"/>
        <n v="3.53"/>
        <n v="2.2000000000000002"/>
        <n v="3.3"/>
        <n v="3.63"/>
        <n v="4.7300000000000004"/>
        <n v="1.1000000000000001"/>
        <n v="0.73"/>
        <n v="2.7333333333333329"/>
        <n v="4.37"/>
        <n v="3.57"/>
        <n v="3.03"/>
        <n v="5.6"/>
        <n v="2.93"/>
        <n v="5.8"/>
        <n v="2.23"/>
        <n v="2.13"/>
        <n v="3.87"/>
        <n v="0.35"/>
        <n v="1.05"/>
        <n v="0.55000000000000004"/>
        <n v="3.17"/>
      </sharedItems>
      <fieldGroup base="5">
        <rangePr autoStart="0" autoEnd="0" startNum="0" endNum="10" groupInterval="2"/>
        <groupItems count="7">
          <s v="&lt;0"/>
          <s v="0-2"/>
          <s v="2-4"/>
          <s v="4-6"/>
          <s v="6-8"/>
          <s v="8-10"/>
          <s v="&gt;10"/>
        </groupItems>
      </fieldGroup>
    </cacheField>
    <cacheField name="Aux" numFmtId="1">
      <sharedItems containsSemiMixedTypes="0" containsString="0" containsNumber="1" containsInteger="1" minValue="0" maxValue="1"/>
    </cacheField>
    <cacheField name="Field1" numFmtId="0" formula="Valor/Aux" databaseField="0"/>
    <cacheField name="Field2" numFmtId="0" formula="Valor/Aux" databaseField="0"/>
    <cacheField name="Valor/aux" numFmtId="0" formula="Valor/Aux" databaseField="0"/>
  </cacheFields>
  <extLst>
    <ext xmlns:x14="http://schemas.microsoft.com/office/spreadsheetml/2009/9/main" uri="{725AE2AE-9491-48be-B2B4-4EB974FC3084}">
      <x14:pivotCacheDefinition pivotCacheId="2798155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s v="Harrison Roach"/>
    <x v="0"/>
    <x v="0"/>
    <n v="1"/>
    <s v="1"/>
    <x v="0"/>
    <x v="0"/>
  </r>
  <r>
    <s v="Harrison Roach"/>
    <x v="0"/>
    <x v="0"/>
    <n v="1"/>
    <s v="2"/>
    <x v="1"/>
    <x v="1"/>
  </r>
  <r>
    <s v="Harrison Roach"/>
    <x v="0"/>
    <x v="0"/>
    <n v="1"/>
    <s v="3"/>
    <x v="2"/>
    <x v="1"/>
  </r>
  <r>
    <s v="Harrison Roach"/>
    <x v="0"/>
    <x v="0"/>
    <n v="1"/>
    <s v="4"/>
    <x v="3"/>
    <x v="1"/>
  </r>
  <r>
    <s v="Harrison Roach"/>
    <x v="0"/>
    <x v="0"/>
    <n v="1"/>
    <s v="5"/>
    <x v="4"/>
    <x v="1"/>
  </r>
  <r>
    <s v="Harrison Roach"/>
    <x v="0"/>
    <x v="0"/>
    <n v="1"/>
    <s v="6"/>
    <x v="5"/>
    <x v="1"/>
  </r>
  <r>
    <s v="Harrison Roach"/>
    <x v="0"/>
    <x v="0"/>
    <n v="1"/>
    <s v="7"/>
    <x v="6"/>
    <x v="1"/>
  </r>
  <r>
    <s v="Harrison Roach"/>
    <x v="0"/>
    <x v="0"/>
    <n v="1"/>
    <s v="8"/>
    <x v="7"/>
    <x v="1"/>
  </r>
  <r>
    <s v="Harrison Roach"/>
    <x v="0"/>
    <x v="0"/>
    <n v="1"/>
    <s v="9"/>
    <x v="8"/>
    <x v="1"/>
  </r>
  <r>
    <s v="Kaniela Stewart"/>
    <x v="0"/>
    <x v="0"/>
    <n v="1"/>
    <s v="1"/>
    <x v="9"/>
    <x v="0"/>
  </r>
  <r>
    <s v="Kaniela Stewart"/>
    <x v="0"/>
    <x v="0"/>
    <n v="1"/>
    <s v="2"/>
    <x v="10"/>
    <x v="1"/>
  </r>
  <r>
    <s v="Kaniela Stewart"/>
    <x v="0"/>
    <x v="0"/>
    <n v="1"/>
    <s v="3"/>
    <x v="11"/>
    <x v="1"/>
  </r>
  <r>
    <s v="Kaniela Stewart"/>
    <x v="0"/>
    <x v="0"/>
    <n v="1"/>
    <s v="4"/>
    <x v="12"/>
    <x v="1"/>
  </r>
  <r>
    <s v="Kaniela Stewart"/>
    <x v="0"/>
    <x v="0"/>
    <n v="1"/>
    <s v="5"/>
    <x v="13"/>
    <x v="1"/>
  </r>
  <r>
    <s v="Kaniela Stewart"/>
    <x v="0"/>
    <x v="0"/>
    <n v="1"/>
    <s v="6"/>
    <x v="14"/>
    <x v="1"/>
  </r>
  <r>
    <s v="Kaniela Stewart"/>
    <x v="0"/>
    <x v="0"/>
    <n v="1"/>
    <s v="7"/>
    <x v="15"/>
    <x v="1"/>
  </r>
  <r>
    <s v="Kaniela Stewart"/>
    <x v="1"/>
    <x v="0"/>
    <n v="1"/>
    <s v="1"/>
    <x v="16"/>
    <x v="0"/>
  </r>
  <r>
    <s v="Kaniela Stewart"/>
    <x v="1"/>
    <x v="0"/>
    <n v="1"/>
    <s v="2"/>
    <x v="0"/>
    <x v="1"/>
  </r>
  <r>
    <s v="Kaniela Stewart"/>
    <x v="1"/>
    <x v="0"/>
    <n v="1"/>
    <s v="3"/>
    <x v="17"/>
    <x v="1"/>
  </r>
  <r>
    <s v="Kaniela Stewart"/>
    <x v="1"/>
    <x v="0"/>
    <n v="1"/>
    <s v="4"/>
    <x v="18"/>
    <x v="1"/>
  </r>
  <r>
    <s v="Kaniela Stewart"/>
    <x v="1"/>
    <x v="0"/>
    <n v="1"/>
    <s v="5"/>
    <x v="19"/>
    <x v="1"/>
  </r>
  <r>
    <s v="Kaniela Stewart"/>
    <x v="1"/>
    <x v="0"/>
    <n v="1"/>
    <s v="6"/>
    <x v="20"/>
    <x v="1"/>
  </r>
  <r>
    <s v="Kaniela Stewart"/>
    <x v="1"/>
    <x v="0"/>
    <n v="1"/>
    <s v="7"/>
    <x v="21"/>
    <x v="1"/>
  </r>
  <r>
    <s v="Kaniela Stewart"/>
    <x v="1"/>
    <x v="0"/>
    <n v="1"/>
    <s v="8"/>
    <x v="22"/>
    <x v="1"/>
  </r>
  <r>
    <s v="Kaniela Stewart"/>
    <x v="1"/>
    <x v="0"/>
    <n v="1"/>
    <s v="9"/>
    <x v="23"/>
    <x v="1"/>
  </r>
  <r>
    <s v="Kaniela Stewart"/>
    <x v="1"/>
    <x v="0"/>
    <n v="1"/>
    <s v="10"/>
    <x v="24"/>
    <x v="1"/>
  </r>
  <r>
    <s v="Harrison Roach"/>
    <x v="1"/>
    <x v="0"/>
    <n v="1"/>
    <s v="1"/>
    <x v="25"/>
    <x v="0"/>
  </r>
  <r>
    <s v="Harrison Roach"/>
    <x v="1"/>
    <x v="0"/>
    <n v="1"/>
    <s v="2"/>
    <x v="4"/>
    <x v="1"/>
  </r>
  <r>
    <s v="Harrison Roach"/>
    <x v="1"/>
    <x v="0"/>
    <n v="1"/>
    <s v="3"/>
    <x v="14"/>
    <x v="1"/>
  </r>
  <r>
    <s v="Harrison Roach"/>
    <x v="1"/>
    <x v="0"/>
    <n v="1"/>
    <s v="4"/>
    <x v="26"/>
    <x v="1"/>
  </r>
  <r>
    <s v="Harrison Roach"/>
    <x v="1"/>
    <x v="0"/>
    <n v="1"/>
    <s v="5"/>
    <x v="27"/>
    <x v="1"/>
  </r>
  <r>
    <s v="Harrison Roach"/>
    <x v="1"/>
    <x v="0"/>
    <n v="1"/>
    <s v="6"/>
    <x v="28"/>
    <x v="1"/>
  </r>
  <r>
    <s v="Kaniela Stewart"/>
    <x v="2"/>
    <x v="0"/>
    <n v="1"/>
    <s v="1"/>
    <x v="9"/>
    <x v="0"/>
  </r>
  <r>
    <s v="Kaniela Stewart"/>
    <x v="2"/>
    <x v="0"/>
    <n v="1"/>
    <s v="2"/>
    <x v="29"/>
    <x v="1"/>
  </r>
  <r>
    <s v="Kaniela Stewart"/>
    <x v="2"/>
    <x v="0"/>
    <n v="1"/>
    <s v="3"/>
    <x v="30"/>
    <x v="1"/>
  </r>
  <r>
    <s v="Kaniela Stewart"/>
    <x v="2"/>
    <x v="0"/>
    <n v="1"/>
    <s v="4"/>
    <x v="31"/>
    <x v="1"/>
  </r>
  <r>
    <s v="Kaniela Stewart"/>
    <x v="2"/>
    <x v="0"/>
    <n v="1"/>
    <s v="5"/>
    <x v="32"/>
    <x v="1"/>
  </r>
  <r>
    <s v="Kaniela Stewart"/>
    <x v="2"/>
    <x v="0"/>
    <n v="1"/>
    <s v="6"/>
    <x v="33"/>
    <x v="1"/>
  </r>
  <r>
    <s v="Kaniela Stewart"/>
    <x v="2"/>
    <x v="0"/>
    <n v="1"/>
    <s v="7"/>
    <x v="34"/>
    <x v="1"/>
  </r>
  <r>
    <s v="Kaniela Stewart"/>
    <x v="2"/>
    <x v="0"/>
    <n v="1"/>
    <s v="8"/>
    <x v="35"/>
    <x v="1"/>
  </r>
  <r>
    <s v="Kaniela Stewart"/>
    <x v="2"/>
    <x v="0"/>
    <n v="1"/>
    <s v="9"/>
    <x v="36"/>
    <x v="1"/>
  </r>
  <r>
    <s v="Kaniela Stewart"/>
    <x v="2"/>
    <x v="0"/>
    <n v="1"/>
    <s v="10"/>
    <x v="37"/>
    <x v="1"/>
  </r>
  <r>
    <s v="Kaniela Stewart"/>
    <x v="2"/>
    <x v="0"/>
    <n v="1"/>
    <s v="11"/>
    <x v="20"/>
    <x v="1"/>
  </r>
  <r>
    <s v="Harrison Roach"/>
    <x v="2"/>
    <x v="0"/>
    <n v="1"/>
    <s v="1"/>
    <x v="38"/>
    <x v="0"/>
  </r>
  <r>
    <s v="Harrison Roach"/>
    <x v="2"/>
    <x v="0"/>
    <n v="1"/>
    <s v="2"/>
    <x v="39"/>
    <x v="1"/>
  </r>
  <r>
    <s v="Harrison Roach"/>
    <x v="2"/>
    <x v="0"/>
    <n v="1"/>
    <s v="3"/>
    <x v="8"/>
    <x v="1"/>
  </r>
  <r>
    <s v="Harrison Roach"/>
    <x v="2"/>
    <x v="0"/>
    <n v="1"/>
    <s v="4"/>
    <x v="40"/>
    <x v="1"/>
  </r>
  <r>
    <s v="Harrison Roach"/>
    <x v="2"/>
    <x v="0"/>
    <n v="1"/>
    <s v="5"/>
    <x v="41"/>
    <x v="1"/>
  </r>
  <r>
    <s v="Harrison Roach"/>
    <x v="2"/>
    <x v="0"/>
    <n v="1"/>
    <s v="6"/>
    <x v="12"/>
    <x v="1"/>
  </r>
  <r>
    <s v="Harrison Roach"/>
    <x v="2"/>
    <x v="0"/>
    <n v="1"/>
    <s v="7"/>
    <x v="42"/>
    <x v="1"/>
  </r>
  <r>
    <s v="Harrison Roach"/>
    <x v="2"/>
    <x v="0"/>
    <n v="1"/>
    <s v="8"/>
    <x v="20"/>
    <x v="1"/>
  </r>
  <r>
    <s v="Harrison Roach"/>
    <x v="2"/>
    <x v="0"/>
    <n v="1"/>
    <s v="9"/>
    <x v="43"/>
    <x v="1"/>
  </r>
  <r>
    <s v="Harrison Roach"/>
    <x v="2"/>
    <x v="0"/>
    <n v="1"/>
    <s v="10"/>
    <x v="44"/>
    <x v="1"/>
  </r>
  <r>
    <s v="Harrison Roach"/>
    <x v="2"/>
    <x v="0"/>
    <n v="1"/>
    <s v="11"/>
    <x v="45"/>
    <x v="1"/>
  </r>
  <r>
    <s v="Kaniela Stewart"/>
    <x v="3"/>
    <x v="0"/>
    <n v="1"/>
    <s v="1"/>
    <x v="20"/>
    <x v="0"/>
  </r>
  <r>
    <s v="Kaniela Stewart"/>
    <x v="3"/>
    <x v="0"/>
    <n v="1"/>
    <s v="2"/>
    <x v="46"/>
    <x v="1"/>
  </r>
  <r>
    <s v="Kaniela Stewart"/>
    <x v="3"/>
    <x v="0"/>
    <n v="1"/>
    <s v="3"/>
    <x v="21"/>
    <x v="1"/>
  </r>
  <r>
    <s v="Kaniela Stewart"/>
    <x v="3"/>
    <x v="0"/>
    <n v="1"/>
    <s v="4"/>
    <x v="16"/>
    <x v="1"/>
  </r>
  <r>
    <s v="Kaniela Stewart"/>
    <x v="3"/>
    <x v="0"/>
    <n v="1"/>
    <s v="5"/>
    <x v="47"/>
    <x v="1"/>
  </r>
  <r>
    <s v="Kaniela Stewart"/>
    <x v="3"/>
    <x v="0"/>
    <n v="1"/>
    <s v="6"/>
    <x v="48"/>
    <x v="1"/>
  </r>
  <r>
    <s v="Kaniela Stewart"/>
    <x v="3"/>
    <x v="0"/>
    <n v="1"/>
    <s v="7"/>
    <x v="49"/>
    <x v="1"/>
  </r>
  <r>
    <s v="Harrison Roach"/>
    <x v="3"/>
    <x v="0"/>
    <n v="1"/>
    <s v="1"/>
    <x v="24"/>
    <x v="0"/>
  </r>
  <r>
    <s v="Harrison Roach"/>
    <x v="3"/>
    <x v="0"/>
    <n v="1"/>
    <s v="2"/>
    <x v="50"/>
    <x v="1"/>
  </r>
  <r>
    <s v="Harrison Roach"/>
    <x v="3"/>
    <x v="0"/>
    <n v="1"/>
    <s v="3"/>
    <x v="45"/>
    <x v="1"/>
  </r>
  <r>
    <s v="Harrison Roach"/>
    <x v="3"/>
    <x v="0"/>
    <n v="1"/>
    <s v="4"/>
    <x v="19"/>
    <x v="1"/>
  </r>
  <r>
    <s v="Harrison Roach"/>
    <x v="3"/>
    <x v="0"/>
    <n v="1"/>
    <s v="5"/>
    <x v="51"/>
    <x v="1"/>
  </r>
  <r>
    <s v="Harrison Roach"/>
    <x v="3"/>
    <x v="0"/>
    <n v="1"/>
    <s v="6"/>
    <x v="5"/>
    <x v="1"/>
  </r>
  <r>
    <s v="Harrison Roach"/>
    <x v="4"/>
    <x v="0"/>
    <n v="1"/>
    <s v="1"/>
    <x v="52"/>
    <x v="0"/>
  </r>
  <r>
    <s v="Harrison Roach"/>
    <x v="4"/>
    <x v="0"/>
    <n v="1"/>
    <s v="2"/>
    <x v="53"/>
    <x v="1"/>
  </r>
  <r>
    <s v="Harrison Roach"/>
    <x v="4"/>
    <x v="0"/>
    <n v="1"/>
    <s v="3"/>
    <x v="24"/>
    <x v="1"/>
  </r>
  <r>
    <s v="Harrison Roach"/>
    <x v="4"/>
    <x v="0"/>
    <n v="1"/>
    <s v="4"/>
    <x v="5"/>
    <x v="1"/>
  </r>
  <r>
    <s v="Harrison Roach"/>
    <x v="4"/>
    <x v="0"/>
    <n v="1"/>
    <s v="5"/>
    <x v="33"/>
    <x v="1"/>
  </r>
  <r>
    <s v="Harrison Roach"/>
    <x v="4"/>
    <x v="0"/>
    <n v="1"/>
    <s v="6"/>
    <x v="47"/>
    <x v="1"/>
  </r>
  <r>
    <s v="Harrison Roach"/>
    <x v="4"/>
    <x v="0"/>
    <n v="1"/>
    <s v="7"/>
    <x v="54"/>
    <x v="1"/>
  </r>
  <r>
    <s v="Harrison Roach"/>
    <x v="4"/>
    <x v="0"/>
    <n v="1"/>
    <s v="8"/>
    <x v="55"/>
    <x v="1"/>
  </r>
  <r>
    <s v="Harrison Roach"/>
    <x v="4"/>
    <x v="0"/>
    <n v="1"/>
    <s v="9"/>
    <x v="56"/>
    <x v="1"/>
  </r>
  <r>
    <s v="Soleil Errico"/>
    <x v="0"/>
    <x v="1"/>
    <n v="2"/>
    <s v="1"/>
    <x v="57"/>
    <x v="0"/>
  </r>
  <r>
    <s v="Soleil Errico"/>
    <x v="0"/>
    <x v="1"/>
    <n v="2"/>
    <s v="2"/>
    <x v="0"/>
    <x v="1"/>
  </r>
  <r>
    <s v="Soleil Errico"/>
    <x v="0"/>
    <x v="1"/>
    <n v="2"/>
    <s v="3"/>
    <x v="58"/>
    <x v="1"/>
  </r>
  <r>
    <s v="Soleil Errico"/>
    <x v="0"/>
    <x v="1"/>
    <n v="2"/>
    <s v="4"/>
    <x v="59"/>
    <x v="1"/>
  </r>
  <r>
    <s v="Soleil Errico"/>
    <x v="0"/>
    <x v="1"/>
    <n v="2"/>
    <s v="5"/>
    <x v="60"/>
    <x v="1"/>
  </r>
  <r>
    <s v="Soleil Errico"/>
    <x v="0"/>
    <x v="1"/>
    <n v="2"/>
    <s v="6"/>
    <x v="61"/>
    <x v="1"/>
  </r>
  <r>
    <s v="Kelis Kaleopaa"/>
    <x v="0"/>
    <x v="1"/>
    <n v="2"/>
    <s v="1"/>
    <x v="7"/>
    <x v="0"/>
  </r>
  <r>
    <s v="Kelis Kaleopaa"/>
    <x v="0"/>
    <x v="1"/>
    <n v="2"/>
    <s v="2"/>
    <x v="47"/>
    <x v="1"/>
  </r>
  <r>
    <s v="Kelis Kaleopaa"/>
    <x v="0"/>
    <x v="1"/>
    <n v="2"/>
    <s v="3"/>
    <x v="58"/>
    <x v="1"/>
  </r>
  <r>
    <s v="Kelis Kaleopaa"/>
    <x v="0"/>
    <x v="1"/>
    <n v="2"/>
    <s v="4"/>
    <x v="4"/>
    <x v="1"/>
  </r>
  <r>
    <s v="Kelis Kaleopaa"/>
    <x v="0"/>
    <x v="1"/>
    <n v="2"/>
    <s v="5"/>
    <x v="52"/>
    <x v="1"/>
  </r>
  <r>
    <s v="Kelis Kaleopaa"/>
    <x v="0"/>
    <x v="1"/>
    <n v="2"/>
    <s v="6"/>
    <x v="62"/>
    <x v="1"/>
  </r>
  <r>
    <s v="Kelis Kaleopaa"/>
    <x v="0"/>
    <x v="1"/>
    <n v="2"/>
    <s v="7"/>
    <x v="63"/>
    <x v="1"/>
  </r>
  <r>
    <s v="Kelis Kaleopaa"/>
    <x v="0"/>
    <x v="1"/>
    <n v="2"/>
    <s v="8"/>
    <x v="64"/>
    <x v="1"/>
  </r>
  <r>
    <s v="Kelis Kaleopaa"/>
    <x v="1"/>
    <x v="1"/>
    <n v="2"/>
    <s v="1"/>
    <x v="65"/>
    <x v="0"/>
  </r>
  <r>
    <s v="Kelis Kaleopaa"/>
    <x v="1"/>
    <x v="1"/>
    <n v="2"/>
    <s v="2"/>
    <x v="40"/>
    <x v="1"/>
  </r>
  <r>
    <s v="Kelis Kaleopaa"/>
    <x v="1"/>
    <x v="1"/>
    <n v="2"/>
    <s v="3"/>
    <x v="45"/>
    <x v="1"/>
  </r>
  <r>
    <s v="Kelis Kaleopaa"/>
    <x v="1"/>
    <x v="1"/>
    <n v="2"/>
    <s v="4"/>
    <x v="66"/>
    <x v="1"/>
  </r>
  <r>
    <s v="Kelis Kaleopaa"/>
    <x v="1"/>
    <x v="1"/>
    <n v="2"/>
    <s v="5"/>
    <x v="67"/>
    <x v="1"/>
  </r>
  <r>
    <s v="Kelis Kaleopaa"/>
    <x v="1"/>
    <x v="1"/>
    <n v="2"/>
    <s v="6"/>
    <x v="41"/>
    <x v="1"/>
  </r>
  <r>
    <s v="Soleil Errico"/>
    <x v="1"/>
    <x v="1"/>
    <n v="2"/>
    <s v="1"/>
    <x v="59"/>
    <x v="0"/>
  </r>
  <r>
    <s v="Soleil Errico"/>
    <x v="1"/>
    <x v="1"/>
    <n v="2"/>
    <s v="2"/>
    <x v="37"/>
    <x v="1"/>
  </r>
  <r>
    <s v="Soleil Errico"/>
    <x v="1"/>
    <x v="1"/>
    <n v="2"/>
    <s v="3"/>
    <x v="68"/>
    <x v="1"/>
  </r>
  <r>
    <s v="Kelis Kaleopaa"/>
    <x v="2"/>
    <x v="1"/>
    <n v="2"/>
    <s v="1"/>
    <x v="69"/>
    <x v="0"/>
  </r>
  <r>
    <s v="Kelis Kaleopaa"/>
    <x v="2"/>
    <x v="1"/>
    <n v="2"/>
    <s v="2"/>
    <x v="70"/>
    <x v="1"/>
  </r>
  <r>
    <s v="Kelis Kaleopaa"/>
    <x v="2"/>
    <x v="1"/>
    <n v="2"/>
    <s v="3"/>
    <x v="71"/>
    <x v="1"/>
  </r>
  <r>
    <s v="Kelis Kaleopaa"/>
    <x v="2"/>
    <x v="1"/>
    <n v="2"/>
    <s v="4"/>
    <x v="72"/>
    <x v="1"/>
  </r>
  <r>
    <s v="Kelis Kaleopaa"/>
    <x v="2"/>
    <x v="1"/>
    <n v="2"/>
    <s v="5"/>
    <x v="73"/>
    <x v="1"/>
  </r>
  <r>
    <s v="Soleil Errico"/>
    <x v="2"/>
    <x v="1"/>
    <n v="2"/>
    <s v="1"/>
    <x v="47"/>
    <x v="0"/>
  </r>
  <r>
    <s v="Soleil Errico"/>
    <x v="2"/>
    <x v="1"/>
    <n v="2"/>
    <s v="2"/>
    <x v="74"/>
    <x v="1"/>
  </r>
  <r>
    <s v="Soleil Errico"/>
    <x v="2"/>
    <x v="1"/>
    <n v="2"/>
    <s v="3"/>
    <x v="75"/>
    <x v="1"/>
  </r>
  <r>
    <s v="Soleil Errico"/>
    <x v="2"/>
    <x v="1"/>
    <n v="2"/>
    <s v="4"/>
    <x v="65"/>
    <x v="1"/>
  </r>
  <r>
    <s v="Soleil Errico"/>
    <x v="2"/>
    <x v="1"/>
    <n v="2"/>
    <s v="5"/>
    <x v="76"/>
    <x v="1"/>
  </r>
  <r>
    <s v="Soleil Errico"/>
    <x v="2"/>
    <x v="1"/>
    <n v="2"/>
    <s v="6"/>
    <x v="77"/>
    <x v="1"/>
  </r>
  <r>
    <s v="Kelis Kaleopaa"/>
    <x v="3"/>
    <x v="1"/>
    <n v="2"/>
    <s v="1"/>
    <x v="65"/>
    <x v="0"/>
  </r>
  <r>
    <s v="Kelis Kaleopaa"/>
    <x v="3"/>
    <x v="1"/>
    <n v="2"/>
    <s v="2"/>
    <x v="53"/>
    <x v="1"/>
  </r>
  <r>
    <s v="Kelis Kaleopaa"/>
    <x v="3"/>
    <x v="1"/>
    <n v="2"/>
    <s v="3"/>
    <x v="78"/>
    <x v="1"/>
  </r>
  <r>
    <s v="Kelis Kaleopaa"/>
    <x v="3"/>
    <x v="1"/>
    <n v="2"/>
    <s v="4"/>
    <x v="79"/>
    <x v="1"/>
  </r>
  <r>
    <s v="Kelis Kaleopaa"/>
    <x v="3"/>
    <x v="1"/>
    <n v="2"/>
    <s v="5"/>
    <x v="47"/>
    <x v="1"/>
  </r>
  <r>
    <s v="Kelis Kaleopaa"/>
    <x v="3"/>
    <x v="1"/>
    <n v="2"/>
    <s v="6"/>
    <x v="49"/>
    <x v="1"/>
  </r>
  <r>
    <s v="Kelis Kaleopaa"/>
    <x v="3"/>
    <x v="1"/>
    <n v="2"/>
    <s v="7"/>
    <x v="80"/>
    <x v="1"/>
  </r>
  <r>
    <s v="Kelis Kaleopaa"/>
    <x v="4"/>
    <x v="1"/>
    <n v="2"/>
    <s v="1"/>
    <x v="29"/>
    <x v="0"/>
  </r>
  <r>
    <s v="Kelis Kaleopaa"/>
    <x v="4"/>
    <x v="1"/>
    <n v="2"/>
    <s v="2"/>
    <x v="30"/>
    <x v="1"/>
  </r>
  <r>
    <s v="Kelis Kaleopaa"/>
    <x v="4"/>
    <x v="1"/>
    <n v="2"/>
    <s v="3"/>
    <x v="58"/>
    <x v="1"/>
  </r>
  <r>
    <s v="Kelis Kaleopaa"/>
    <x v="4"/>
    <x v="1"/>
    <n v="2"/>
    <s v="4"/>
    <x v="81"/>
    <x v="1"/>
  </r>
  <r>
    <s v="Kelis Kaleopaa"/>
    <x v="4"/>
    <x v="1"/>
    <n v="2"/>
    <s v="5"/>
    <x v="82"/>
    <x v="1"/>
  </r>
  <r>
    <s v="Kelis Kaleopaa"/>
    <x v="4"/>
    <x v="1"/>
    <n v="2"/>
    <s v="6"/>
    <x v="83"/>
    <x v="1"/>
  </r>
  <r>
    <s v="Kelis Kaleopaa"/>
    <x v="4"/>
    <x v="1"/>
    <n v="2"/>
    <s v="7"/>
    <x v="84"/>
    <x v="1"/>
  </r>
  <r>
    <s v="Kelis Kaleopaa"/>
    <x v="4"/>
    <x v="1"/>
    <n v="2"/>
    <s v="8"/>
    <x v="85"/>
    <x v="1"/>
  </r>
  <r>
    <s v="Kelis Kaleopaa"/>
    <x v="4"/>
    <x v="1"/>
    <n v="2"/>
    <s v="9"/>
    <x v="86"/>
    <x v="1"/>
  </r>
  <r>
    <s v="Kelis Kaleopaa"/>
    <x v="4"/>
    <x v="1"/>
    <n v="2"/>
    <s v="10"/>
    <x v="10"/>
    <x v="1"/>
  </r>
  <r>
    <s v="Kelis Kaleopaa"/>
    <x v="4"/>
    <x v="1"/>
    <n v="2"/>
    <s v="11"/>
    <x v="50"/>
    <x v="1"/>
  </r>
  <r>
    <s v="Soleil Errico"/>
    <x v="0"/>
    <x v="1"/>
    <n v="1"/>
    <s v="1"/>
    <x v="52"/>
    <x v="0"/>
  </r>
  <r>
    <s v="Soleil Errico"/>
    <x v="0"/>
    <x v="1"/>
    <n v="1"/>
    <s v="2"/>
    <x v="87"/>
    <x v="1"/>
  </r>
  <r>
    <s v="Soleil Errico"/>
    <x v="0"/>
    <x v="1"/>
    <n v="1"/>
    <s v="3"/>
    <x v="49"/>
    <x v="1"/>
  </r>
  <r>
    <s v="Soleil Errico"/>
    <x v="1"/>
    <x v="1"/>
    <n v="1"/>
    <s v="1"/>
    <x v="73"/>
    <x v="0"/>
  </r>
  <r>
    <s v="Soleil Errico"/>
    <x v="1"/>
    <x v="1"/>
    <n v="1"/>
    <s v="2"/>
    <x v="88"/>
    <x v="1"/>
  </r>
  <r>
    <s v="Soleil Errico"/>
    <x v="1"/>
    <x v="1"/>
    <n v="1"/>
    <s v="3"/>
    <x v="89"/>
    <x v="1"/>
  </r>
  <r>
    <s v="Soleil Errico"/>
    <x v="1"/>
    <x v="1"/>
    <n v="1"/>
    <s v="4"/>
    <x v="27"/>
    <x v="1"/>
  </r>
  <r>
    <s v="Soleil Errico"/>
    <x v="1"/>
    <x v="1"/>
    <n v="1"/>
    <s v="5"/>
    <x v="84"/>
    <x v="1"/>
  </r>
  <r>
    <s v="Soleil Errico"/>
    <x v="1"/>
    <x v="1"/>
    <n v="1"/>
    <s v="6"/>
    <x v="23"/>
    <x v="1"/>
  </r>
  <r>
    <s v="Soleil Errico"/>
    <x v="2"/>
    <x v="1"/>
    <n v="1"/>
    <s v="1"/>
    <x v="90"/>
    <x v="0"/>
  </r>
  <r>
    <s v="Soleil Errico"/>
    <x v="2"/>
    <x v="1"/>
    <n v="1"/>
    <s v="2"/>
    <x v="2"/>
    <x v="1"/>
  </r>
  <r>
    <s v="Soleil Errico"/>
    <x v="2"/>
    <x v="1"/>
    <n v="1"/>
    <s v="3"/>
    <x v="91"/>
    <x v="1"/>
  </r>
  <r>
    <s v="Soleil Errico"/>
    <x v="2"/>
    <x v="1"/>
    <n v="1"/>
    <s v="4"/>
    <x v="59"/>
    <x v="1"/>
  </r>
  <r>
    <s v="Soleil Errico"/>
    <x v="2"/>
    <x v="1"/>
    <n v="1"/>
    <s v="5"/>
    <x v="87"/>
    <x v="1"/>
  </r>
  <r>
    <s v="Soleil Errico"/>
    <x v="3"/>
    <x v="1"/>
    <n v="1"/>
    <s v="1"/>
    <x v="52"/>
    <x v="0"/>
  </r>
  <r>
    <s v="Soleil Errico"/>
    <x v="3"/>
    <x v="1"/>
    <n v="1"/>
    <s v="2"/>
    <x v="92"/>
    <x v="1"/>
  </r>
  <r>
    <s v="Soleil Errico"/>
    <x v="3"/>
    <x v="1"/>
    <n v="1"/>
    <s v="3"/>
    <x v="93"/>
    <x v="1"/>
  </r>
  <r>
    <s v="Soleil Errico"/>
    <x v="3"/>
    <x v="1"/>
    <n v="1"/>
    <s v="4"/>
    <x v="59"/>
    <x v="1"/>
  </r>
  <r>
    <s v="Soleil Errico"/>
    <x v="3"/>
    <x v="1"/>
    <n v="1"/>
    <s v="5"/>
    <x v="42"/>
    <x v="1"/>
  </r>
  <r>
    <s v="Soleil Errico"/>
    <x v="3"/>
    <x v="1"/>
    <n v="1"/>
    <s v="6"/>
    <x v="94"/>
    <x v="1"/>
  </r>
  <r>
    <s v="Soleil Errico"/>
    <x v="3"/>
    <x v="1"/>
    <n v="1"/>
    <s v="7"/>
    <x v="70"/>
    <x v="1"/>
  </r>
  <r>
    <s v="Soleil Errico"/>
    <x v="3"/>
    <x v="1"/>
    <n v="1"/>
    <s v="8"/>
    <x v="44"/>
    <x v="1"/>
  </r>
  <r>
    <s v="Harrison Roach"/>
    <x v="0"/>
    <x v="0"/>
    <n v="2"/>
    <s v="1"/>
    <x v="2"/>
    <x v="0"/>
  </r>
  <r>
    <s v="Harrison Roach"/>
    <x v="0"/>
    <x v="0"/>
    <n v="2"/>
    <s v="2"/>
    <x v="7"/>
    <x v="1"/>
  </r>
  <r>
    <s v="Harrison Roach"/>
    <x v="0"/>
    <x v="0"/>
    <n v="2"/>
    <s v="3"/>
    <x v="29"/>
    <x v="1"/>
  </r>
  <r>
    <s v="Harrison Roach"/>
    <x v="0"/>
    <x v="0"/>
    <n v="2"/>
    <s v="4"/>
    <x v="19"/>
    <x v="1"/>
  </r>
  <r>
    <s v="Harrison Roach"/>
    <x v="0"/>
    <x v="0"/>
    <n v="2"/>
    <s v="5"/>
    <x v="95"/>
    <x v="1"/>
  </r>
  <r>
    <s v="Harrison Roach"/>
    <x v="0"/>
    <x v="0"/>
    <n v="2"/>
    <s v="6"/>
    <x v="70"/>
    <x v="1"/>
  </r>
  <r>
    <s v="Harrison Roach"/>
    <x v="0"/>
    <x v="0"/>
    <n v="2"/>
    <s v="7"/>
    <x v="33"/>
    <x v="1"/>
  </r>
  <r>
    <s v="Harrison Roach"/>
    <x v="0"/>
    <x v="0"/>
    <n v="2"/>
    <s v="8"/>
    <x v="96"/>
    <x v="1"/>
  </r>
  <r>
    <s v="Kaniela Stewart"/>
    <x v="0"/>
    <x v="0"/>
    <n v="2"/>
    <s v="1"/>
    <x v="53"/>
    <x v="0"/>
  </r>
  <r>
    <s v="Kaniela Stewart"/>
    <x v="0"/>
    <x v="0"/>
    <n v="2"/>
    <s v="2"/>
    <x v="89"/>
    <x v="1"/>
  </r>
  <r>
    <s v="Kaniela Stewart"/>
    <x v="0"/>
    <x v="0"/>
    <n v="2"/>
    <s v="3"/>
    <x v="72"/>
    <x v="1"/>
  </r>
  <r>
    <s v="Kaniela Stewart"/>
    <x v="0"/>
    <x v="0"/>
    <n v="2"/>
    <s v="4"/>
    <x v="44"/>
    <x v="1"/>
  </r>
  <r>
    <s v="Kaniela Stewart"/>
    <x v="0"/>
    <x v="0"/>
    <n v="2"/>
    <s v="5"/>
    <x v="97"/>
    <x v="1"/>
  </r>
  <r>
    <s v="Kaniela Stewart"/>
    <x v="0"/>
    <x v="0"/>
    <n v="2"/>
    <s v="6"/>
    <x v="5"/>
    <x v="1"/>
  </r>
  <r>
    <s v="Kaniela Stewart"/>
    <x v="0"/>
    <x v="0"/>
    <n v="2"/>
    <s v="7"/>
    <x v="98"/>
    <x v="1"/>
  </r>
  <r>
    <s v="Kaniela Stewart"/>
    <x v="0"/>
    <x v="0"/>
    <n v="2"/>
    <s v="8"/>
    <x v="99"/>
    <x v="1"/>
  </r>
  <r>
    <s v="Kaniela Stewart"/>
    <x v="0"/>
    <x v="0"/>
    <n v="2"/>
    <s v="9"/>
    <x v="87"/>
    <x v="1"/>
  </r>
  <r>
    <s v="Harrison Roach"/>
    <x v="1"/>
    <x v="0"/>
    <n v="2"/>
    <s v="1"/>
    <x v="50"/>
    <x v="0"/>
  </r>
  <r>
    <s v="Harrison Roach"/>
    <x v="1"/>
    <x v="0"/>
    <n v="2"/>
    <s v="2"/>
    <x v="4"/>
    <x v="1"/>
  </r>
  <r>
    <s v="Harrison Roach"/>
    <x v="1"/>
    <x v="0"/>
    <n v="2"/>
    <s v="3"/>
    <x v="100"/>
    <x v="1"/>
  </r>
  <r>
    <s v="Harrison Roach"/>
    <x v="1"/>
    <x v="0"/>
    <n v="2"/>
    <s v="4"/>
    <x v="101"/>
    <x v="1"/>
  </r>
  <r>
    <s v="Harrison Roach"/>
    <x v="1"/>
    <x v="0"/>
    <n v="2"/>
    <s v="5"/>
    <x v="54"/>
    <x v="1"/>
  </r>
  <r>
    <s v="Harrison Roach"/>
    <x v="1"/>
    <x v="0"/>
    <n v="2"/>
    <s v="6"/>
    <x v="102"/>
    <x v="1"/>
  </r>
  <r>
    <s v="Harrison Roach"/>
    <x v="1"/>
    <x v="0"/>
    <n v="2"/>
    <s v="7"/>
    <x v="81"/>
    <x v="1"/>
  </r>
  <r>
    <s v="Harrison Roach"/>
    <x v="1"/>
    <x v="0"/>
    <n v="2"/>
    <s v="8"/>
    <x v="81"/>
    <x v="1"/>
  </r>
  <r>
    <s v="Harrison Roach"/>
    <x v="1"/>
    <x v="0"/>
    <n v="2"/>
    <s v="9"/>
    <x v="103"/>
    <x v="1"/>
  </r>
  <r>
    <s v="Kaniela Stewart"/>
    <x v="1"/>
    <x v="0"/>
    <n v="2"/>
    <s v="1"/>
    <x v="90"/>
    <x v="0"/>
  </r>
  <r>
    <s v="Kaniela Stewart"/>
    <x v="1"/>
    <x v="0"/>
    <n v="2"/>
    <s v="2"/>
    <x v="104"/>
    <x v="1"/>
  </r>
  <r>
    <s v="Kaniela Stewart"/>
    <x v="1"/>
    <x v="0"/>
    <n v="2"/>
    <s v="3"/>
    <x v="87"/>
    <x v="1"/>
  </r>
  <r>
    <s v="Kaniela Stewart"/>
    <x v="1"/>
    <x v="0"/>
    <n v="2"/>
    <s v="4"/>
    <x v="19"/>
    <x v="1"/>
  </r>
  <r>
    <s v="Kaniela Stewart"/>
    <x v="1"/>
    <x v="0"/>
    <n v="2"/>
    <s v="5"/>
    <x v="105"/>
    <x v="1"/>
  </r>
  <r>
    <s v="Kaniela Stewart"/>
    <x v="1"/>
    <x v="0"/>
    <n v="2"/>
    <s v="6"/>
    <x v="106"/>
    <x v="1"/>
  </r>
  <r>
    <s v="Kaniela Stewart"/>
    <x v="2"/>
    <x v="0"/>
    <n v="2"/>
    <s v="1"/>
    <x v="50"/>
    <x v="0"/>
  </r>
  <r>
    <s v="Kaniela Stewart"/>
    <x v="2"/>
    <x v="0"/>
    <n v="2"/>
    <s v="2"/>
    <x v="86"/>
    <x v="1"/>
  </r>
  <r>
    <s v="Kaniela Stewart"/>
    <x v="2"/>
    <x v="0"/>
    <n v="2"/>
    <s v="3"/>
    <x v="37"/>
    <x v="1"/>
  </r>
  <r>
    <s v="Kaniela Stewart"/>
    <x v="2"/>
    <x v="0"/>
    <n v="2"/>
    <s v="4"/>
    <x v="94"/>
    <x v="1"/>
  </r>
  <r>
    <s v="Kaniela Stewart"/>
    <x v="2"/>
    <x v="0"/>
    <n v="2"/>
    <s v="5"/>
    <x v="23"/>
    <x v="1"/>
  </r>
  <r>
    <s v="Kaniela Stewart"/>
    <x v="3"/>
    <x v="0"/>
    <n v="2"/>
    <s v="1"/>
    <x v="19"/>
    <x v="0"/>
  </r>
  <r>
    <s v="Kaniela Stewart"/>
    <x v="3"/>
    <x v="0"/>
    <n v="2"/>
    <s v="2"/>
    <x v="53"/>
    <x v="1"/>
  </r>
  <r>
    <s v="Kaniela Stewart"/>
    <x v="3"/>
    <x v="0"/>
    <n v="2"/>
    <s v="3"/>
    <x v="59"/>
    <x v="1"/>
  </r>
  <r>
    <s v="Kaniela Stewart"/>
    <x v="3"/>
    <x v="0"/>
    <n v="2"/>
    <s v="4"/>
    <x v="107"/>
    <x v="1"/>
  </r>
  <r>
    <s v="Kaniela Stewart"/>
    <x v="3"/>
    <x v="0"/>
    <n v="2"/>
    <s v="5"/>
    <x v="34"/>
    <x v="1"/>
  </r>
  <r>
    <s v="Kaniela Stewart"/>
    <x v="3"/>
    <x v="0"/>
    <n v="2"/>
    <s v="6"/>
    <x v="108"/>
    <x v="1"/>
  </r>
  <r>
    <s v="Kaniela Stewart"/>
    <x v="3"/>
    <x v="0"/>
    <n v="2"/>
    <s v="7"/>
    <x v="21"/>
    <x v="1"/>
  </r>
  <r>
    <s v="Kaniela Stewart"/>
    <x v="3"/>
    <x v="0"/>
    <n v="2"/>
    <s v="8"/>
    <x v="45"/>
    <x v="1"/>
  </r>
  <r>
    <s v="Kaniela Stewart"/>
    <x v="4"/>
    <x v="0"/>
    <n v="2"/>
    <s v="1"/>
    <x v="81"/>
    <x v="0"/>
  </r>
  <r>
    <s v="Kaniela Stewart"/>
    <x v="4"/>
    <x v="0"/>
    <n v="2"/>
    <s v="2"/>
    <x v="52"/>
    <x v="1"/>
  </r>
  <r>
    <s v="Kaniela Stewart"/>
    <x v="4"/>
    <x v="0"/>
    <n v="2"/>
    <s v="3"/>
    <x v="106"/>
    <x v="1"/>
  </r>
  <r>
    <s v="Kaniela Stewart"/>
    <x v="4"/>
    <x v="0"/>
    <n v="2"/>
    <s v="4"/>
    <x v="89"/>
    <x v="1"/>
  </r>
  <r>
    <s v="Kaniela Stewart"/>
    <x v="4"/>
    <x v="0"/>
    <n v="2"/>
    <s v="5"/>
    <x v="109"/>
    <x v="1"/>
  </r>
  <r>
    <s v="Kaniela Stewart"/>
    <x v="4"/>
    <x v="0"/>
    <n v="2"/>
    <s v="6"/>
    <x v="98"/>
    <x v="1"/>
  </r>
  <r>
    <s v="Kaniela Stewart"/>
    <x v="4"/>
    <x v="0"/>
    <n v="2"/>
    <s v="7"/>
    <x v="109"/>
    <x v="1"/>
  </r>
  <r>
    <s v="Kaniela Stewart"/>
    <x v="4"/>
    <x v="0"/>
    <n v="2"/>
    <s v="8"/>
    <x v="110"/>
    <x v="1"/>
  </r>
  <r>
    <s v="Kaniela Stewart"/>
    <x v="4"/>
    <x v="0"/>
    <n v="2"/>
    <s v="9"/>
    <x v="108"/>
    <x v="1"/>
  </r>
  <r>
    <s v="Harrison Roach"/>
    <x v="0"/>
    <x v="0"/>
    <n v="3"/>
    <s v="1"/>
    <x v="1"/>
    <x v="0"/>
  </r>
  <r>
    <s v="Harrison Roach"/>
    <x v="0"/>
    <x v="0"/>
    <n v="3"/>
    <s v="2"/>
    <x v="111"/>
    <x v="1"/>
  </r>
  <r>
    <s v="Kaniela Stewart"/>
    <x v="0"/>
    <x v="0"/>
    <n v="3"/>
    <s v="1"/>
    <x v="107"/>
    <x v="0"/>
  </r>
  <r>
    <s v="Kaniela Stewart"/>
    <x v="0"/>
    <x v="0"/>
    <n v="3"/>
    <s v="2"/>
    <x v="16"/>
    <x v="1"/>
  </r>
  <r>
    <s v="Kaniela Stewart"/>
    <x v="0"/>
    <x v="0"/>
    <n v="3"/>
    <s v="3"/>
    <x v="112"/>
    <x v="1"/>
  </r>
  <r>
    <s v="Kaniela Stewart"/>
    <x v="1"/>
    <x v="0"/>
    <n v="3"/>
    <s v="1"/>
    <x v="52"/>
    <x v="0"/>
  </r>
  <r>
    <s v="Kaniela Stewart"/>
    <x v="1"/>
    <x v="0"/>
    <n v="3"/>
    <s v="2"/>
    <x v="50"/>
    <x v="1"/>
  </r>
  <r>
    <s v="Kaniela Stewart"/>
    <x v="1"/>
    <x v="0"/>
    <n v="3"/>
    <s v="3"/>
    <x v="41"/>
    <x v="1"/>
  </r>
  <r>
    <s v="Kaniela Stewart"/>
    <x v="1"/>
    <x v="0"/>
    <n v="3"/>
    <s v="4"/>
    <x v="27"/>
    <x v="1"/>
  </r>
  <r>
    <s v="Harrison Roach"/>
    <x v="1"/>
    <x v="0"/>
    <n v="3"/>
    <s v="1"/>
    <x v="55"/>
    <x v="0"/>
  </r>
  <r>
    <s v="Harrison Roach"/>
    <x v="1"/>
    <x v="0"/>
    <n v="3"/>
    <s v="2"/>
    <x v="49"/>
    <x v="1"/>
  </r>
  <r>
    <s v="Harrison Roach"/>
    <x v="1"/>
    <x v="0"/>
    <n v="3"/>
    <s v="3"/>
    <x v="24"/>
    <x v="1"/>
  </r>
  <r>
    <s v="Harrison Roach"/>
    <x v="1"/>
    <x v="0"/>
    <n v="3"/>
    <s v="4"/>
    <x v="113"/>
    <x v="1"/>
  </r>
  <r>
    <s v="Harrison Roach"/>
    <x v="1"/>
    <x v="0"/>
    <n v="3"/>
    <s v="5"/>
    <x v="114"/>
    <x v="1"/>
  </r>
  <r>
    <s v="Harrison Roach"/>
    <x v="2"/>
    <x v="0"/>
    <n v="3"/>
    <s v="1"/>
    <x v="45"/>
    <x v="0"/>
  </r>
  <r>
    <s v="Harrison Roach"/>
    <x v="2"/>
    <x v="0"/>
    <n v="3"/>
    <s v="2"/>
    <x v="90"/>
    <x v="1"/>
  </r>
  <r>
    <s v="Harrison Roach"/>
    <x v="2"/>
    <x v="0"/>
    <n v="3"/>
    <s v="3"/>
    <x v="115"/>
    <x v="1"/>
  </r>
  <r>
    <s v="Harrison Roach"/>
    <x v="2"/>
    <x v="0"/>
    <n v="3"/>
    <s v="4"/>
    <x v="32"/>
    <x v="1"/>
  </r>
  <r>
    <s v="Harrison Roach"/>
    <x v="2"/>
    <x v="0"/>
    <n v="3"/>
    <s v="5"/>
    <x v="95"/>
    <x v="1"/>
  </r>
  <r>
    <s v="Kaniela Stewart"/>
    <x v="2"/>
    <x v="0"/>
    <n v="3"/>
    <s v="1"/>
    <x v="107"/>
    <x v="0"/>
  </r>
  <r>
    <s v="Kaniela Stewart"/>
    <x v="2"/>
    <x v="0"/>
    <n v="3"/>
    <s v="2"/>
    <x v="27"/>
    <x v="1"/>
  </r>
  <r>
    <s v="Kaniela Stewart"/>
    <x v="2"/>
    <x v="0"/>
    <n v="3"/>
    <s v="3"/>
    <x v="112"/>
    <x v="1"/>
  </r>
  <r>
    <s v="Kaniela Stewart"/>
    <x v="2"/>
    <x v="0"/>
    <n v="3"/>
    <s v="4"/>
    <x v="32"/>
    <x v="1"/>
  </r>
  <r>
    <s v="Kaniela Stewart"/>
    <x v="2"/>
    <x v="0"/>
    <n v="3"/>
    <s v="5"/>
    <x v="116"/>
    <x v="1"/>
  </r>
  <r>
    <s v="Kaniela Stewart"/>
    <x v="3"/>
    <x v="0"/>
    <n v="3"/>
    <s v="1"/>
    <x v="71"/>
    <x v="0"/>
  </r>
  <r>
    <s v="Kaniela Stewart"/>
    <x v="3"/>
    <x v="0"/>
    <n v="3"/>
    <s v="2"/>
    <x v="117"/>
    <x v="1"/>
  </r>
  <r>
    <s v="Kaniela Stewart"/>
    <x v="3"/>
    <x v="0"/>
    <n v="3"/>
    <s v="3"/>
    <x v="118"/>
    <x v="1"/>
  </r>
  <r>
    <s v="Harrison Roach"/>
    <x v="3"/>
    <x v="0"/>
    <n v="3"/>
    <s v="1"/>
    <x v="119"/>
    <x v="0"/>
  </r>
  <r>
    <s v="Harrison Roach"/>
    <x v="3"/>
    <x v="0"/>
    <n v="3"/>
    <s v="2"/>
    <x v="120"/>
    <x v="1"/>
  </r>
  <r>
    <s v="Harrison Roach"/>
    <x v="3"/>
    <x v="0"/>
    <n v="3"/>
    <s v="3"/>
    <x v="121"/>
    <x v="1"/>
  </r>
  <r>
    <s v="Harrison Roach"/>
    <x v="3"/>
    <x v="0"/>
    <n v="3"/>
    <s v="4"/>
    <x v="122"/>
    <x v="1"/>
  </r>
  <r>
    <s v="Harrison Roach"/>
    <x v="4"/>
    <x v="0"/>
    <n v="3"/>
    <s v="1"/>
    <x v="123"/>
    <x v="0"/>
  </r>
  <r>
    <s v="Harrison Roach"/>
    <x v="4"/>
    <x v="0"/>
    <n v="3"/>
    <s v="2"/>
    <x v="124"/>
    <x v="1"/>
  </r>
  <r>
    <s v="Harrison Roach"/>
    <x v="4"/>
    <x v="0"/>
    <n v="3"/>
    <s v="3"/>
    <x v="125"/>
    <x v="1"/>
  </r>
  <r>
    <s v="Harrison Roach"/>
    <x v="4"/>
    <x v="0"/>
    <n v="3"/>
    <s v="4"/>
    <x v="71"/>
    <x v="1"/>
  </r>
  <r>
    <s v="Harrison Roach"/>
    <x v="4"/>
    <x v="0"/>
    <n v="3"/>
    <s v="5"/>
    <x v="126"/>
    <x v="1"/>
  </r>
  <r>
    <s v="Harrison Roach"/>
    <x v="4"/>
    <x v="0"/>
    <n v="3"/>
    <s v="6"/>
    <x v="94"/>
    <x v="1"/>
  </r>
  <r>
    <s v="Kaniela Stewart"/>
    <x v="4"/>
    <x v="0"/>
    <n v="3"/>
    <s v="1"/>
    <x v="40"/>
    <x v="0"/>
  </r>
  <r>
    <s v="Kaniela Stewart"/>
    <x v="4"/>
    <x v="0"/>
    <n v="3"/>
    <s v="2"/>
    <x v="70"/>
    <x v="1"/>
  </r>
  <r>
    <s v="Kaniela Stewart"/>
    <x v="4"/>
    <x v="0"/>
    <n v="3"/>
    <s v="3"/>
    <x v="27"/>
    <x v="1"/>
  </r>
  <r>
    <s v="Kaniela Stewart"/>
    <x v="4"/>
    <x v="0"/>
    <n v="3"/>
    <s v="4"/>
    <x v="127"/>
    <x v="1"/>
  </r>
  <r>
    <s v="Kaniela Stewart"/>
    <x v="4"/>
    <x v="0"/>
    <n v="3"/>
    <s v="5"/>
    <x v="128"/>
    <x v="1"/>
  </r>
  <r>
    <s v="Kaniela Stewart"/>
    <x v="4"/>
    <x v="0"/>
    <n v="3"/>
    <s v="6"/>
    <x v="129"/>
    <x v="1"/>
  </r>
  <r>
    <s v="Soleil Errico"/>
    <x v="0"/>
    <x v="1"/>
    <n v="3"/>
    <s v="1"/>
    <x v="32"/>
    <x v="0"/>
  </r>
  <r>
    <s v="Soleil Errico"/>
    <x v="0"/>
    <x v="1"/>
    <n v="3"/>
    <s v="2"/>
    <x v="9"/>
    <x v="1"/>
  </r>
  <r>
    <s v="Kelis Kaleopaa"/>
    <x v="0"/>
    <x v="1"/>
    <n v="3"/>
    <s v="1"/>
    <x v="130"/>
    <x v="0"/>
  </r>
  <r>
    <s v="Kelis Kaleopaa"/>
    <x v="0"/>
    <x v="1"/>
    <n v="3"/>
    <s v="2"/>
    <x v="32"/>
    <x v="1"/>
  </r>
  <r>
    <s v="Kelis Kaleopaa"/>
    <x v="0"/>
    <x v="1"/>
    <n v="3"/>
    <s v="3"/>
    <x v="111"/>
    <x v="1"/>
  </r>
  <r>
    <s v="Kelis Kaleopaa"/>
    <x v="0"/>
    <x v="1"/>
    <n v="3"/>
    <s v="4"/>
    <x v="131"/>
    <x v="1"/>
  </r>
  <r>
    <s v="Soleil Errico"/>
    <x v="1"/>
    <x v="1"/>
    <n v="3"/>
    <s v="1"/>
    <x v="19"/>
    <x v="0"/>
  </r>
  <r>
    <s v="Soleil Errico"/>
    <x v="1"/>
    <x v="1"/>
    <n v="3"/>
    <s v="2"/>
    <x v="36"/>
    <x v="1"/>
  </r>
  <r>
    <s v="Soleil Errico"/>
    <x v="1"/>
    <x v="1"/>
    <n v="3"/>
    <s v="3"/>
    <x v="112"/>
    <x v="1"/>
  </r>
  <r>
    <s v="Kelis Kaleopaa"/>
    <x v="1"/>
    <x v="1"/>
    <n v="3"/>
    <s v="1"/>
    <x v="132"/>
    <x v="0"/>
  </r>
  <r>
    <s v="Kelis Kaleopaa"/>
    <x v="1"/>
    <x v="1"/>
    <n v="3"/>
    <s v="2"/>
    <x v="55"/>
    <x v="1"/>
  </r>
  <r>
    <s v="Kelis Kaleopaa"/>
    <x v="1"/>
    <x v="1"/>
    <n v="3"/>
    <s v="3"/>
    <x v="133"/>
    <x v="1"/>
  </r>
  <r>
    <s v="Kelis Kaleopaa"/>
    <x v="1"/>
    <x v="1"/>
    <n v="3"/>
    <s v="4"/>
    <x v="134"/>
    <x v="1"/>
  </r>
  <r>
    <s v="Kelis Kaleopaa"/>
    <x v="1"/>
    <x v="1"/>
    <n v="3"/>
    <s v="5"/>
    <x v="47"/>
    <x v="1"/>
  </r>
  <r>
    <s v="Kelis Kaleopaa"/>
    <x v="1"/>
    <x v="1"/>
    <n v="3"/>
    <s v="6"/>
    <x v="42"/>
    <x v="1"/>
  </r>
  <r>
    <s v="Soleil Errico"/>
    <x v="2"/>
    <x v="1"/>
    <n v="3"/>
    <s v="1"/>
    <x v="20"/>
    <x v="0"/>
  </r>
  <r>
    <s v="Soleil Errico"/>
    <x v="2"/>
    <x v="1"/>
    <n v="3"/>
    <s v="2"/>
    <x v="19"/>
    <x v="1"/>
  </r>
  <r>
    <s v="Soleil Errico"/>
    <x v="2"/>
    <x v="1"/>
    <n v="3"/>
    <s v="3"/>
    <x v="48"/>
    <x v="1"/>
  </r>
  <r>
    <s v="Soleil Errico"/>
    <x v="2"/>
    <x v="1"/>
    <n v="3"/>
    <s v="4"/>
    <x v="135"/>
    <x v="1"/>
  </r>
  <r>
    <s v="Kelis Kaleopaa"/>
    <x v="2"/>
    <x v="1"/>
    <n v="3"/>
    <s v="1"/>
    <x v="136"/>
    <x v="0"/>
  </r>
  <r>
    <s v="Kelis Kaleopaa"/>
    <x v="2"/>
    <x v="1"/>
    <n v="3"/>
    <s v="2"/>
    <x v="57"/>
    <x v="1"/>
  </r>
  <r>
    <s v="Kelis Kaleopaa"/>
    <x v="2"/>
    <x v="1"/>
    <n v="3"/>
    <s v="3"/>
    <x v="137"/>
    <x v="1"/>
  </r>
  <r>
    <s v="Kelis Kaleopaa"/>
    <x v="2"/>
    <x v="1"/>
    <n v="3"/>
    <s v="4"/>
    <x v="16"/>
    <x v="1"/>
  </r>
  <r>
    <s v="Kelis Kaleopaa"/>
    <x v="2"/>
    <x v="1"/>
    <n v="3"/>
    <s v="5"/>
    <x v="108"/>
    <x v="1"/>
  </r>
  <r>
    <s v="Soleil Errico"/>
    <x v="3"/>
    <x v="1"/>
    <n v="3"/>
    <s v="1"/>
    <x v="20"/>
    <x v="0"/>
  </r>
  <r>
    <s v="Soleil Errico"/>
    <x v="3"/>
    <x v="1"/>
    <n v="3"/>
    <s v="2"/>
    <x v="71"/>
    <x v="1"/>
  </r>
  <r>
    <s v="Soleil Errico"/>
    <x v="3"/>
    <x v="1"/>
    <n v="3"/>
    <s v="3"/>
    <x v="64"/>
    <x v="1"/>
  </r>
  <r>
    <s v="Soleil Errico"/>
    <x v="3"/>
    <x v="1"/>
    <n v="3"/>
    <s v="4"/>
    <x v="138"/>
    <x v="1"/>
  </r>
  <r>
    <s v="Soleil Errico"/>
    <x v="3"/>
    <x v="1"/>
    <n v="3"/>
    <s v="5"/>
    <x v="55"/>
    <x v="1"/>
  </r>
  <r>
    <s v="Soleil Errico"/>
    <x v="3"/>
    <x v="1"/>
    <n v="3"/>
    <s v="6"/>
    <x v="139"/>
    <x v="1"/>
  </r>
  <r>
    <s v="Soleil Errico"/>
    <x v="3"/>
    <x v="1"/>
    <n v="3"/>
    <s v="7"/>
    <x v="140"/>
    <x v="1"/>
  </r>
  <r>
    <s v="Kelis Kaleopaa"/>
    <x v="3"/>
    <x v="1"/>
    <n v="3"/>
    <s v="1"/>
    <x v="141"/>
    <x v="0"/>
  </r>
  <r>
    <s v="Kelis Kaleopaa"/>
    <x v="3"/>
    <x v="1"/>
    <n v="3"/>
    <s v="2"/>
    <x v="47"/>
    <x v="1"/>
  </r>
  <r>
    <s v="Kelis Kaleopaa"/>
    <x v="3"/>
    <x v="1"/>
    <n v="3"/>
    <s v="3"/>
    <x v="57"/>
    <x v="1"/>
  </r>
  <r>
    <s v="Kelis Kaleopaa"/>
    <x v="3"/>
    <x v="1"/>
    <n v="3"/>
    <s v="4"/>
    <x v="41"/>
    <x v="1"/>
  </r>
  <r>
    <s v="Kelis Kaleopaa"/>
    <x v="3"/>
    <x v="1"/>
    <n v="3"/>
    <s v="5"/>
    <x v="88"/>
    <x v="1"/>
  </r>
  <r>
    <s v="Kelis Kaleopaa"/>
    <x v="3"/>
    <x v="1"/>
    <n v="3"/>
    <s v="6"/>
    <x v="142"/>
    <x v="1"/>
  </r>
  <r>
    <s v="Soleil Errico"/>
    <x v="4"/>
    <x v="1"/>
    <n v="3"/>
    <s v="1"/>
    <x v="24"/>
    <x v="0"/>
  </r>
  <r>
    <s v="Soleil Errico"/>
    <x v="4"/>
    <x v="1"/>
    <n v="3"/>
    <s v="2"/>
    <x v="112"/>
    <x v="1"/>
  </r>
  <r>
    <s v="Soleil Errico"/>
    <x v="4"/>
    <x v="1"/>
    <n v="3"/>
    <s v="3"/>
    <x v="5"/>
    <x v="1"/>
  </r>
  <r>
    <s v="Soleil Errico"/>
    <x v="4"/>
    <x v="1"/>
    <n v="3"/>
    <s v="4"/>
    <x v="143"/>
    <x v="1"/>
  </r>
  <r>
    <s v="Soleil Errico"/>
    <x v="4"/>
    <x v="1"/>
    <n v="3"/>
    <s v="5"/>
    <x v="8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4">
  <r>
    <x v="0"/>
    <x v="0"/>
    <x v="0"/>
    <x v="0"/>
    <x v="0"/>
    <x v="0"/>
    <n v="0"/>
  </r>
  <r>
    <x v="0"/>
    <x v="0"/>
    <x v="0"/>
    <x v="0"/>
    <x v="1"/>
    <x v="1"/>
    <n v="0"/>
  </r>
  <r>
    <x v="0"/>
    <x v="0"/>
    <x v="0"/>
    <x v="0"/>
    <x v="2"/>
    <x v="2"/>
    <n v="0"/>
  </r>
  <r>
    <x v="0"/>
    <x v="0"/>
    <x v="0"/>
    <x v="0"/>
    <x v="3"/>
    <x v="3"/>
    <n v="1"/>
  </r>
  <r>
    <x v="0"/>
    <x v="0"/>
    <x v="0"/>
    <x v="0"/>
    <x v="4"/>
    <x v="4"/>
    <n v="0"/>
  </r>
  <r>
    <x v="0"/>
    <x v="0"/>
    <x v="0"/>
    <x v="0"/>
    <x v="5"/>
    <x v="5"/>
    <n v="0"/>
  </r>
  <r>
    <x v="0"/>
    <x v="0"/>
    <x v="0"/>
    <x v="0"/>
    <x v="6"/>
    <x v="6"/>
    <n v="0"/>
  </r>
  <r>
    <x v="0"/>
    <x v="1"/>
    <x v="0"/>
    <x v="0"/>
    <x v="0"/>
    <x v="7"/>
    <n v="0"/>
  </r>
  <r>
    <x v="0"/>
    <x v="1"/>
    <x v="0"/>
    <x v="0"/>
    <x v="1"/>
    <x v="8"/>
    <n v="1"/>
  </r>
  <r>
    <x v="0"/>
    <x v="1"/>
    <x v="0"/>
    <x v="0"/>
    <x v="2"/>
    <x v="5"/>
    <n v="0"/>
  </r>
  <r>
    <x v="0"/>
    <x v="1"/>
    <x v="0"/>
    <x v="0"/>
    <x v="3"/>
    <x v="9"/>
    <n v="0"/>
  </r>
  <r>
    <x v="0"/>
    <x v="1"/>
    <x v="0"/>
    <x v="0"/>
    <x v="4"/>
    <x v="10"/>
    <n v="0"/>
  </r>
  <r>
    <x v="0"/>
    <x v="1"/>
    <x v="0"/>
    <x v="0"/>
    <x v="5"/>
    <x v="11"/>
    <n v="0"/>
  </r>
  <r>
    <x v="0"/>
    <x v="1"/>
    <x v="0"/>
    <x v="0"/>
    <x v="6"/>
    <x v="12"/>
    <n v="1"/>
  </r>
  <r>
    <x v="0"/>
    <x v="2"/>
    <x v="0"/>
    <x v="0"/>
    <x v="0"/>
    <x v="13"/>
    <n v="0"/>
  </r>
  <r>
    <x v="0"/>
    <x v="2"/>
    <x v="0"/>
    <x v="0"/>
    <x v="1"/>
    <x v="14"/>
    <n v="0"/>
  </r>
  <r>
    <x v="0"/>
    <x v="2"/>
    <x v="0"/>
    <x v="0"/>
    <x v="2"/>
    <x v="15"/>
    <n v="0"/>
  </r>
  <r>
    <x v="0"/>
    <x v="2"/>
    <x v="0"/>
    <x v="0"/>
    <x v="3"/>
    <x v="16"/>
    <n v="0"/>
  </r>
  <r>
    <x v="0"/>
    <x v="2"/>
    <x v="0"/>
    <x v="0"/>
    <x v="4"/>
    <x v="17"/>
    <n v="1"/>
  </r>
  <r>
    <x v="0"/>
    <x v="2"/>
    <x v="0"/>
    <x v="0"/>
    <x v="5"/>
    <x v="18"/>
    <n v="0"/>
  </r>
  <r>
    <x v="0"/>
    <x v="3"/>
    <x v="0"/>
    <x v="0"/>
    <x v="0"/>
    <x v="19"/>
    <n v="0"/>
  </r>
  <r>
    <x v="0"/>
    <x v="3"/>
    <x v="0"/>
    <x v="0"/>
    <x v="1"/>
    <x v="20"/>
    <n v="0"/>
  </r>
  <r>
    <x v="0"/>
    <x v="3"/>
    <x v="0"/>
    <x v="0"/>
    <x v="2"/>
    <x v="21"/>
    <n v="0"/>
  </r>
  <r>
    <x v="0"/>
    <x v="3"/>
    <x v="0"/>
    <x v="0"/>
    <x v="3"/>
    <x v="22"/>
    <n v="0"/>
  </r>
  <r>
    <x v="0"/>
    <x v="3"/>
    <x v="0"/>
    <x v="0"/>
    <x v="4"/>
    <x v="23"/>
    <n v="0"/>
  </r>
  <r>
    <x v="0"/>
    <x v="3"/>
    <x v="0"/>
    <x v="0"/>
    <x v="5"/>
    <x v="24"/>
    <n v="1"/>
  </r>
  <r>
    <x v="0"/>
    <x v="3"/>
    <x v="0"/>
    <x v="0"/>
    <x v="6"/>
    <x v="25"/>
    <n v="0"/>
  </r>
  <r>
    <x v="0"/>
    <x v="4"/>
    <x v="0"/>
    <x v="0"/>
    <x v="0"/>
    <x v="26"/>
    <n v="0"/>
  </r>
  <r>
    <x v="0"/>
    <x v="4"/>
    <x v="0"/>
    <x v="0"/>
    <x v="1"/>
    <x v="27"/>
    <n v="0"/>
  </r>
  <r>
    <x v="0"/>
    <x v="4"/>
    <x v="0"/>
    <x v="0"/>
    <x v="2"/>
    <x v="22"/>
    <n v="0"/>
  </r>
  <r>
    <x v="0"/>
    <x v="4"/>
    <x v="0"/>
    <x v="0"/>
    <x v="3"/>
    <x v="28"/>
    <n v="1"/>
  </r>
  <r>
    <x v="0"/>
    <x v="0"/>
    <x v="0"/>
    <x v="1"/>
    <x v="0"/>
    <x v="29"/>
    <n v="0"/>
  </r>
  <r>
    <x v="0"/>
    <x v="0"/>
    <x v="0"/>
    <x v="1"/>
    <x v="1"/>
    <x v="30"/>
    <n v="0"/>
  </r>
  <r>
    <x v="0"/>
    <x v="0"/>
    <x v="0"/>
    <x v="1"/>
    <x v="2"/>
    <x v="31"/>
    <n v="1"/>
  </r>
  <r>
    <x v="0"/>
    <x v="0"/>
    <x v="0"/>
    <x v="1"/>
    <x v="3"/>
    <x v="32"/>
    <n v="0"/>
  </r>
  <r>
    <x v="0"/>
    <x v="0"/>
    <x v="0"/>
    <x v="1"/>
    <x v="4"/>
    <x v="33"/>
    <n v="0"/>
  </r>
  <r>
    <x v="0"/>
    <x v="0"/>
    <x v="0"/>
    <x v="1"/>
    <x v="5"/>
    <x v="13"/>
    <n v="0"/>
  </r>
  <r>
    <x v="0"/>
    <x v="1"/>
    <x v="0"/>
    <x v="1"/>
    <x v="0"/>
    <x v="34"/>
    <n v="0"/>
  </r>
  <r>
    <x v="0"/>
    <x v="1"/>
    <x v="0"/>
    <x v="1"/>
    <x v="1"/>
    <x v="35"/>
    <n v="0"/>
  </r>
  <r>
    <x v="0"/>
    <x v="1"/>
    <x v="0"/>
    <x v="1"/>
    <x v="2"/>
    <x v="36"/>
    <n v="0"/>
  </r>
  <r>
    <x v="0"/>
    <x v="1"/>
    <x v="0"/>
    <x v="1"/>
    <x v="3"/>
    <x v="37"/>
    <n v="0"/>
  </r>
  <r>
    <x v="0"/>
    <x v="1"/>
    <x v="0"/>
    <x v="1"/>
    <x v="4"/>
    <x v="16"/>
    <n v="0"/>
  </r>
  <r>
    <x v="0"/>
    <x v="2"/>
    <x v="0"/>
    <x v="1"/>
    <x v="0"/>
    <x v="38"/>
    <n v="0"/>
  </r>
  <r>
    <x v="0"/>
    <x v="2"/>
    <x v="0"/>
    <x v="1"/>
    <x v="1"/>
    <x v="39"/>
    <n v="0"/>
  </r>
  <r>
    <x v="0"/>
    <x v="2"/>
    <x v="0"/>
    <x v="1"/>
    <x v="2"/>
    <x v="40"/>
    <n v="0"/>
  </r>
  <r>
    <x v="0"/>
    <x v="2"/>
    <x v="0"/>
    <x v="1"/>
    <x v="3"/>
    <x v="41"/>
    <n v="1"/>
  </r>
  <r>
    <x v="0"/>
    <x v="2"/>
    <x v="0"/>
    <x v="1"/>
    <x v="4"/>
    <x v="42"/>
    <n v="0"/>
  </r>
  <r>
    <x v="0"/>
    <x v="3"/>
    <x v="0"/>
    <x v="1"/>
    <x v="0"/>
    <x v="43"/>
    <n v="0"/>
  </r>
  <r>
    <x v="0"/>
    <x v="3"/>
    <x v="0"/>
    <x v="1"/>
    <x v="1"/>
    <x v="44"/>
    <n v="1"/>
  </r>
  <r>
    <x v="0"/>
    <x v="3"/>
    <x v="0"/>
    <x v="1"/>
    <x v="2"/>
    <x v="45"/>
    <n v="0"/>
  </r>
  <r>
    <x v="0"/>
    <x v="3"/>
    <x v="0"/>
    <x v="1"/>
    <x v="3"/>
    <x v="46"/>
    <n v="0"/>
  </r>
  <r>
    <x v="0"/>
    <x v="3"/>
    <x v="0"/>
    <x v="1"/>
    <x v="4"/>
    <x v="47"/>
    <n v="0"/>
  </r>
  <r>
    <x v="0"/>
    <x v="0"/>
    <x v="0"/>
    <x v="2"/>
    <x v="0"/>
    <x v="48"/>
    <n v="0"/>
  </r>
  <r>
    <x v="0"/>
    <x v="0"/>
    <x v="0"/>
    <x v="2"/>
    <x v="1"/>
    <x v="49"/>
    <n v="1"/>
  </r>
  <r>
    <x v="0"/>
    <x v="0"/>
    <x v="0"/>
    <x v="2"/>
    <x v="2"/>
    <x v="50"/>
    <n v="0"/>
  </r>
  <r>
    <x v="0"/>
    <x v="0"/>
    <x v="0"/>
    <x v="2"/>
    <x v="3"/>
    <x v="51"/>
    <n v="0"/>
  </r>
  <r>
    <x v="0"/>
    <x v="0"/>
    <x v="0"/>
    <x v="2"/>
    <x v="4"/>
    <x v="33"/>
    <n v="0"/>
  </r>
  <r>
    <x v="0"/>
    <x v="0"/>
    <x v="0"/>
    <x v="2"/>
    <x v="5"/>
    <x v="52"/>
    <n v="1"/>
  </r>
  <r>
    <x v="0"/>
    <x v="1"/>
    <x v="0"/>
    <x v="2"/>
    <x v="0"/>
    <x v="53"/>
    <n v="0"/>
  </r>
  <r>
    <x v="0"/>
    <x v="1"/>
    <x v="0"/>
    <x v="2"/>
    <x v="1"/>
    <x v="54"/>
    <n v="0"/>
  </r>
  <r>
    <x v="0"/>
    <x v="1"/>
    <x v="0"/>
    <x v="2"/>
    <x v="2"/>
    <x v="55"/>
    <n v="0"/>
  </r>
  <r>
    <x v="0"/>
    <x v="1"/>
    <x v="0"/>
    <x v="2"/>
    <x v="3"/>
    <x v="56"/>
    <n v="0"/>
  </r>
  <r>
    <x v="0"/>
    <x v="1"/>
    <x v="0"/>
    <x v="2"/>
    <x v="4"/>
    <x v="57"/>
    <n v="0"/>
  </r>
  <r>
    <x v="0"/>
    <x v="1"/>
    <x v="0"/>
    <x v="2"/>
    <x v="5"/>
    <x v="40"/>
    <n v="0"/>
  </r>
  <r>
    <x v="0"/>
    <x v="2"/>
    <x v="0"/>
    <x v="2"/>
    <x v="0"/>
    <x v="54"/>
    <n v="0"/>
  </r>
  <r>
    <x v="0"/>
    <x v="2"/>
    <x v="0"/>
    <x v="2"/>
    <x v="1"/>
    <x v="58"/>
    <n v="0"/>
  </r>
  <r>
    <x v="0"/>
    <x v="2"/>
    <x v="0"/>
    <x v="2"/>
    <x v="2"/>
    <x v="59"/>
    <n v="0"/>
  </r>
  <r>
    <x v="0"/>
    <x v="2"/>
    <x v="0"/>
    <x v="2"/>
    <x v="3"/>
    <x v="37"/>
    <n v="0"/>
  </r>
  <r>
    <x v="0"/>
    <x v="2"/>
    <x v="0"/>
    <x v="2"/>
    <x v="4"/>
    <x v="60"/>
    <n v="0"/>
  </r>
  <r>
    <x v="0"/>
    <x v="3"/>
    <x v="0"/>
    <x v="2"/>
    <x v="0"/>
    <x v="61"/>
    <n v="0"/>
  </r>
  <r>
    <x v="0"/>
    <x v="3"/>
    <x v="0"/>
    <x v="2"/>
    <x v="1"/>
    <x v="62"/>
    <n v="0"/>
  </r>
  <r>
    <x v="0"/>
    <x v="3"/>
    <x v="0"/>
    <x v="2"/>
    <x v="2"/>
    <x v="43"/>
    <n v="0"/>
  </r>
  <r>
    <x v="0"/>
    <x v="3"/>
    <x v="0"/>
    <x v="2"/>
    <x v="3"/>
    <x v="51"/>
    <n v="0"/>
  </r>
  <r>
    <x v="0"/>
    <x v="3"/>
    <x v="0"/>
    <x v="2"/>
    <x v="4"/>
    <x v="29"/>
    <n v="0"/>
  </r>
  <r>
    <x v="0"/>
    <x v="0"/>
    <x v="0"/>
    <x v="3"/>
    <x v="0"/>
    <x v="63"/>
    <n v="0"/>
  </r>
  <r>
    <x v="0"/>
    <x v="0"/>
    <x v="0"/>
    <x v="3"/>
    <x v="1"/>
    <x v="64"/>
    <n v="0"/>
  </r>
  <r>
    <x v="0"/>
    <x v="0"/>
    <x v="0"/>
    <x v="3"/>
    <x v="2"/>
    <x v="65"/>
    <n v="0"/>
  </r>
  <r>
    <x v="0"/>
    <x v="0"/>
    <x v="0"/>
    <x v="3"/>
    <x v="3"/>
    <x v="66"/>
    <n v="0"/>
  </r>
  <r>
    <x v="0"/>
    <x v="0"/>
    <x v="0"/>
    <x v="3"/>
    <x v="4"/>
    <x v="67"/>
    <n v="1"/>
  </r>
  <r>
    <x v="0"/>
    <x v="0"/>
    <x v="0"/>
    <x v="3"/>
    <x v="5"/>
    <x v="51"/>
    <n v="0"/>
  </r>
  <r>
    <x v="0"/>
    <x v="1"/>
    <x v="0"/>
    <x v="3"/>
    <x v="0"/>
    <x v="61"/>
    <n v="1"/>
  </r>
  <r>
    <x v="0"/>
    <x v="1"/>
    <x v="0"/>
    <x v="3"/>
    <x v="1"/>
    <x v="68"/>
    <n v="0"/>
  </r>
  <r>
    <x v="0"/>
    <x v="1"/>
    <x v="0"/>
    <x v="3"/>
    <x v="2"/>
    <x v="14"/>
    <n v="0"/>
  </r>
  <r>
    <x v="0"/>
    <x v="1"/>
    <x v="0"/>
    <x v="3"/>
    <x v="3"/>
    <x v="1"/>
    <n v="0"/>
  </r>
  <r>
    <x v="0"/>
    <x v="1"/>
    <x v="0"/>
    <x v="3"/>
    <x v="4"/>
    <x v="16"/>
    <n v="0"/>
  </r>
  <r>
    <x v="0"/>
    <x v="2"/>
    <x v="0"/>
    <x v="3"/>
    <x v="0"/>
    <x v="37"/>
    <n v="0"/>
  </r>
  <r>
    <x v="0"/>
    <x v="2"/>
    <x v="0"/>
    <x v="3"/>
    <x v="1"/>
    <x v="48"/>
    <n v="1"/>
  </r>
  <r>
    <x v="0"/>
    <x v="2"/>
    <x v="0"/>
    <x v="3"/>
    <x v="2"/>
    <x v="61"/>
    <n v="0"/>
  </r>
  <r>
    <x v="0"/>
    <x v="2"/>
    <x v="0"/>
    <x v="3"/>
    <x v="3"/>
    <x v="69"/>
    <n v="0"/>
  </r>
  <r>
    <x v="0"/>
    <x v="3"/>
    <x v="0"/>
    <x v="3"/>
    <x v="0"/>
    <x v="43"/>
    <n v="0"/>
  </r>
  <r>
    <x v="0"/>
    <x v="3"/>
    <x v="0"/>
    <x v="3"/>
    <x v="1"/>
    <x v="70"/>
    <n v="0"/>
  </r>
  <r>
    <x v="0"/>
    <x v="3"/>
    <x v="0"/>
    <x v="3"/>
    <x v="2"/>
    <x v="71"/>
    <n v="0"/>
  </r>
  <r>
    <x v="0"/>
    <x v="3"/>
    <x v="0"/>
    <x v="3"/>
    <x v="3"/>
    <x v="72"/>
    <n v="1"/>
  </r>
  <r>
    <x v="0"/>
    <x v="3"/>
    <x v="0"/>
    <x v="3"/>
    <x v="4"/>
    <x v="73"/>
    <n v="0"/>
  </r>
  <r>
    <x v="1"/>
    <x v="0"/>
    <x v="0"/>
    <x v="0"/>
    <x v="0"/>
    <x v="74"/>
    <n v="0"/>
  </r>
  <r>
    <x v="1"/>
    <x v="0"/>
    <x v="0"/>
    <x v="0"/>
    <x v="1"/>
    <x v="75"/>
    <n v="1"/>
  </r>
  <r>
    <x v="1"/>
    <x v="0"/>
    <x v="0"/>
    <x v="0"/>
    <x v="2"/>
    <x v="76"/>
    <n v="0"/>
  </r>
  <r>
    <x v="1"/>
    <x v="0"/>
    <x v="0"/>
    <x v="0"/>
    <x v="3"/>
    <x v="17"/>
    <n v="0"/>
  </r>
  <r>
    <x v="1"/>
    <x v="0"/>
    <x v="0"/>
    <x v="0"/>
    <x v="4"/>
    <x v="77"/>
    <n v="0"/>
  </r>
  <r>
    <x v="1"/>
    <x v="1"/>
    <x v="0"/>
    <x v="0"/>
    <x v="0"/>
    <x v="39"/>
    <n v="0"/>
  </r>
  <r>
    <x v="1"/>
    <x v="1"/>
    <x v="0"/>
    <x v="0"/>
    <x v="1"/>
    <x v="11"/>
    <n v="0"/>
  </r>
  <r>
    <x v="1"/>
    <x v="1"/>
    <x v="0"/>
    <x v="0"/>
    <x v="2"/>
    <x v="18"/>
    <n v="0"/>
  </r>
  <r>
    <x v="1"/>
    <x v="1"/>
    <x v="0"/>
    <x v="0"/>
    <x v="3"/>
    <x v="22"/>
    <n v="0"/>
  </r>
  <r>
    <x v="1"/>
    <x v="1"/>
    <x v="0"/>
    <x v="0"/>
    <x v="4"/>
    <x v="78"/>
    <n v="1"/>
  </r>
  <r>
    <x v="1"/>
    <x v="1"/>
    <x v="0"/>
    <x v="0"/>
    <x v="5"/>
    <x v="25"/>
    <n v="0"/>
  </r>
  <r>
    <x v="1"/>
    <x v="1"/>
    <x v="0"/>
    <x v="0"/>
    <x v="6"/>
    <x v="79"/>
    <n v="0"/>
  </r>
  <r>
    <x v="1"/>
    <x v="1"/>
    <x v="0"/>
    <x v="0"/>
    <x v="7"/>
    <x v="80"/>
    <n v="0"/>
  </r>
  <r>
    <x v="1"/>
    <x v="2"/>
    <x v="0"/>
    <x v="0"/>
    <x v="0"/>
    <x v="81"/>
    <n v="0"/>
  </r>
  <r>
    <x v="1"/>
    <x v="2"/>
    <x v="0"/>
    <x v="0"/>
    <x v="1"/>
    <x v="82"/>
    <n v="0"/>
  </r>
  <r>
    <x v="1"/>
    <x v="2"/>
    <x v="0"/>
    <x v="0"/>
    <x v="2"/>
    <x v="83"/>
    <n v="0"/>
  </r>
  <r>
    <x v="1"/>
    <x v="2"/>
    <x v="0"/>
    <x v="0"/>
    <x v="3"/>
    <x v="84"/>
    <n v="1"/>
  </r>
  <r>
    <x v="1"/>
    <x v="2"/>
    <x v="0"/>
    <x v="0"/>
    <x v="4"/>
    <x v="85"/>
    <n v="0"/>
  </r>
  <r>
    <x v="1"/>
    <x v="2"/>
    <x v="0"/>
    <x v="0"/>
    <x v="5"/>
    <x v="81"/>
    <n v="0"/>
  </r>
  <r>
    <x v="1"/>
    <x v="2"/>
    <x v="0"/>
    <x v="0"/>
    <x v="6"/>
    <x v="86"/>
    <n v="0"/>
  </r>
  <r>
    <x v="1"/>
    <x v="2"/>
    <x v="0"/>
    <x v="0"/>
    <x v="7"/>
    <x v="87"/>
    <n v="0"/>
  </r>
  <r>
    <x v="1"/>
    <x v="2"/>
    <x v="0"/>
    <x v="0"/>
    <x v="8"/>
    <x v="39"/>
    <n v="1"/>
  </r>
  <r>
    <x v="1"/>
    <x v="2"/>
    <x v="0"/>
    <x v="0"/>
    <x v="9"/>
    <x v="88"/>
    <n v="0"/>
  </r>
  <r>
    <x v="1"/>
    <x v="2"/>
    <x v="0"/>
    <x v="0"/>
    <x v="10"/>
    <x v="89"/>
    <n v="0"/>
  </r>
  <r>
    <x v="1"/>
    <x v="3"/>
    <x v="0"/>
    <x v="0"/>
    <x v="0"/>
    <x v="5"/>
    <n v="0"/>
  </r>
  <r>
    <x v="1"/>
    <x v="3"/>
    <x v="0"/>
    <x v="0"/>
    <x v="1"/>
    <x v="39"/>
    <n v="0"/>
  </r>
  <r>
    <x v="1"/>
    <x v="3"/>
    <x v="0"/>
    <x v="0"/>
    <x v="2"/>
    <x v="90"/>
    <n v="0"/>
  </r>
  <r>
    <x v="1"/>
    <x v="3"/>
    <x v="0"/>
    <x v="0"/>
    <x v="3"/>
    <x v="91"/>
    <n v="1"/>
  </r>
  <r>
    <x v="1"/>
    <x v="3"/>
    <x v="0"/>
    <x v="0"/>
    <x v="4"/>
    <x v="92"/>
    <n v="0"/>
  </r>
  <r>
    <x v="1"/>
    <x v="3"/>
    <x v="0"/>
    <x v="0"/>
    <x v="5"/>
    <x v="63"/>
    <n v="0"/>
  </r>
  <r>
    <x v="1"/>
    <x v="3"/>
    <x v="0"/>
    <x v="0"/>
    <x v="6"/>
    <x v="93"/>
    <n v="0"/>
  </r>
  <r>
    <x v="1"/>
    <x v="3"/>
    <x v="0"/>
    <x v="0"/>
    <x v="7"/>
    <x v="94"/>
    <n v="0"/>
  </r>
  <r>
    <x v="1"/>
    <x v="3"/>
    <x v="0"/>
    <x v="0"/>
    <x v="8"/>
    <x v="95"/>
    <n v="0"/>
  </r>
  <r>
    <x v="1"/>
    <x v="3"/>
    <x v="0"/>
    <x v="0"/>
    <x v="9"/>
    <x v="89"/>
    <n v="1"/>
  </r>
  <r>
    <x v="1"/>
    <x v="3"/>
    <x v="0"/>
    <x v="0"/>
    <x v="10"/>
    <x v="96"/>
    <n v="0"/>
  </r>
  <r>
    <x v="1"/>
    <x v="4"/>
    <x v="0"/>
    <x v="0"/>
    <x v="0"/>
    <x v="97"/>
    <n v="0"/>
  </r>
  <r>
    <x v="1"/>
    <x v="4"/>
    <x v="0"/>
    <x v="0"/>
    <x v="1"/>
    <x v="45"/>
    <n v="0"/>
  </r>
  <r>
    <x v="1"/>
    <x v="4"/>
    <x v="0"/>
    <x v="0"/>
    <x v="2"/>
    <x v="98"/>
    <n v="0"/>
  </r>
  <r>
    <x v="1"/>
    <x v="4"/>
    <x v="0"/>
    <x v="0"/>
    <x v="3"/>
    <x v="99"/>
    <n v="0"/>
  </r>
  <r>
    <x v="1"/>
    <x v="4"/>
    <x v="0"/>
    <x v="0"/>
    <x v="4"/>
    <x v="5"/>
    <n v="0"/>
  </r>
  <r>
    <x v="1"/>
    <x v="4"/>
    <x v="0"/>
    <x v="0"/>
    <x v="5"/>
    <x v="22"/>
    <n v="0"/>
  </r>
  <r>
    <x v="1"/>
    <x v="4"/>
    <x v="0"/>
    <x v="0"/>
    <x v="6"/>
    <x v="17"/>
    <n v="0"/>
  </r>
  <r>
    <x v="1"/>
    <x v="4"/>
    <x v="0"/>
    <x v="0"/>
    <x v="7"/>
    <x v="100"/>
    <n v="0"/>
  </r>
  <r>
    <x v="1"/>
    <x v="4"/>
    <x v="0"/>
    <x v="0"/>
    <x v="8"/>
    <x v="101"/>
    <n v="0"/>
  </r>
  <r>
    <x v="1"/>
    <x v="0"/>
    <x v="1"/>
    <x v="0"/>
    <x v="0"/>
    <x v="53"/>
    <n v="0"/>
  </r>
  <r>
    <x v="1"/>
    <x v="0"/>
    <x v="1"/>
    <x v="0"/>
    <x v="1"/>
    <x v="102"/>
    <n v="0"/>
  </r>
  <r>
    <x v="1"/>
    <x v="0"/>
    <x v="1"/>
    <x v="0"/>
    <x v="2"/>
    <x v="103"/>
    <n v="0"/>
  </r>
  <r>
    <x v="1"/>
    <x v="0"/>
    <x v="1"/>
    <x v="0"/>
    <x v="3"/>
    <x v="104"/>
    <n v="0"/>
  </r>
  <r>
    <x v="1"/>
    <x v="0"/>
    <x v="1"/>
    <x v="0"/>
    <x v="4"/>
    <x v="105"/>
    <n v="0"/>
  </r>
  <r>
    <x v="1"/>
    <x v="1"/>
    <x v="1"/>
    <x v="0"/>
    <x v="0"/>
    <x v="106"/>
    <n v="0"/>
  </r>
  <r>
    <x v="1"/>
    <x v="1"/>
    <x v="1"/>
    <x v="0"/>
    <x v="1"/>
    <x v="107"/>
    <n v="1"/>
  </r>
  <r>
    <x v="1"/>
    <x v="1"/>
    <x v="1"/>
    <x v="0"/>
    <x v="2"/>
    <x v="36"/>
    <n v="0"/>
  </r>
  <r>
    <x v="1"/>
    <x v="1"/>
    <x v="1"/>
    <x v="0"/>
    <x v="3"/>
    <x v="104"/>
    <n v="1"/>
  </r>
  <r>
    <x v="1"/>
    <x v="1"/>
    <x v="1"/>
    <x v="0"/>
    <x v="4"/>
    <x v="108"/>
    <n v="0"/>
  </r>
  <r>
    <x v="1"/>
    <x v="1"/>
    <x v="1"/>
    <x v="0"/>
    <x v="5"/>
    <x v="109"/>
    <n v="0"/>
  </r>
  <r>
    <x v="1"/>
    <x v="1"/>
    <x v="1"/>
    <x v="0"/>
    <x v="6"/>
    <x v="110"/>
    <n v="0"/>
  </r>
  <r>
    <x v="1"/>
    <x v="1"/>
    <x v="1"/>
    <x v="0"/>
    <x v="7"/>
    <x v="111"/>
    <n v="0"/>
  </r>
  <r>
    <x v="1"/>
    <x v="1"/>
    <x v="0"/>
    <x v="1"/>
    <x v="0"/>
    <x v="36"/>
    <n v="0"/>
  </r>
  <r>
    <x v="1"/>
    <x v="1"/>
    <x v="0"/>
    <x v="1"/>
    <x v="1"/>
    <x v="43"/>
    <n v="0"/>
  </r>
  <r>
    <x v="1"/>
    <x v="1"/>
    <x v="0"/>
    <x v="1"/>
    <x v="2"/>
    <x v="112"/>
    <n v="0"/>
  </r>
  <r>
    <x v="1"/>
    <x v="1"/>
    <x v="0"/>
    <x v="1"/>
    <x v="3"/>
    <x v="107"/>
    <n v="0"/>
  </r>
  <r>
    <x v="1"/>
    <x v="1"/>
    <x v="0"/>
    <x v="1"/>
    <x v="4"/>
    <x v="113"/>
    <n v="1"/>
  </r>
  <r>
    <x v="1"/>
    <x v="1"/>
    <x v="0"/>
    <x v="1"/>
    <x v="5"/>
    <x v="45"/>
    <n v="0"/>
  </r>
  <r>
    <x v="1"/>
    <x v="1"/>
    <x v="0"/>
    <x v="1"/>
    <x v="6"/>
    <x v="114"/>
    <n v="0"/>
  </r>
  <r>
    <x v="1"/>
    <x v="3"/>
    <x v="0"/>
    <x v="1"/>
    <x v="0"/>
    <x v="115"/>
    <n v="1"/>
  </r>
  <r>
    <x v="1"/>
    <x v="3"/>
    <x v="0"/>
    <x v="1"/>
    <x v="1"/>
    <x v="53"/>
    <n v="0"/>
  </r>
  <r>
    <x v="1"/>
    <x v="3"/>
    <x v="0"/>
    <x v="1"/>
    <x v="2"/>
    <x v="116"/>
    <n v="0"/>
  </r>
  <r>
    <x v="1"/>
    <x v="3"/>
    <x v="0"/>
    <x v="1"/>
    <x v="3"/>
    <x v="117"/>
    <n v="0"/>
  </r>
  <r>
    <x v="1"/>
    <x v="3"/>
    <x v="0"/>
    <x v="1"/>
    <x v="4"/>
    <x v="57"/>
    <n v="0"/>
  </r>
  <r>
    <x v="1"/>
    <x v="4"/>
    <x v="0"/>
    <x v="1"/>
    <x v="0"/>
    <x v="118"/>
    <n v="0"/>
  </r>
  <r>
    <x v="1"/>
    <x v="4"/>
    <x v="0"/>
    <x v="1"/>
    <x v="1"/>
    <x v="119"/>
    <n v="1"/>
  </r>
  <r>
    <x v="1"/>
    <x v="4"/>
    <x v="0"/>
    <x v="1"/>
    <x v="2"/>
    <x v="35"/>
    <n v="0"/>
  </r>
  <r>
    <x v="1"/>
    <x v="0"/>
    <x v="1"/>
    <x v="1"/>
    <x v="0"/>
    <x v="120"/>
    <n v="0"/>
  </r>
  <r>
    <x v="1"/>
    <x v="0"/>
    <x v="1"/>
    <x v="1"/>
    <x v="1"/>
    <x v="49"/>
    <n v="0"/>
  </r>
  <r>
    <x v="1"/>
    <x v="0"/>
    <x v="1"/>
    <x v="1"/>
    <x v="2"/>
    <x v="121"/>
    <n v="0"/>
  </r>
  <r>
    <x v="1"/>
    <x v="0"/>
    <x v="1"/>
    <x v="1"/>
    <x v="3"/>
    <x v="122"/>
    <n v="1"/>
  </r>
  <r>
    <x v="1"/>
    <x v="0"/>
    <x v="1"/>
    <x v="1"/>
    <x v="4"/>
    <x v="123"/>
    <n v="0"/>
  </r>
  <r>
    <x v="1"/>
    <x v="0"/>
    <x v="1"/>
    <x v="1"/>
    <x v="5"/>
    <x v="99"/>
    <n v="0"/>
  </r>
  <r>
    <x v="1"/>
    <x v="0"/>
    <x v="1"/>
    <x v="1"/>
    <x v="6"/>
    <x v="124"/>
    <n v="0"/>
  </r>
  <r>
    <x v="1"/>
    <x v="0"/>
    <x v="1"/>
    <x v="1"/>
    <x v="7"/>
    <x v="125"/>
    <n v="0"/>
  </r>
  <r>
    <x v="1"/>
    <x v="0"/>
    <x v="1"/>
    <x v="1"/>
    <x v="8"/>
    <x v="75"/>
    <n v="0"/>
  </r>
  <r>
    <x v="1"/>
    <x v="1"/>
    <x v="0"/>
    <x v="2"/>
    <x v="0"/>
    <x v="38"/>
    <n v="0"/>
  </r>
  <r>
    <x v="1"/>
    <x v="1"/>
    <x v="0"/>
    <x v="2"/>
    <x v="1"/>
    <x v="43"/>
    <n v="0"/>
  </r>
  <r>
    <x v="1"/>
    <x v="1"/>
    <x v="0"/>
    <x v="2"/>
    <x v="2"/>
    <x v="126"/>
    <n v="1"/>
  </r>
  <r>
    <x v="1"/>
    <x v="1"/>
    <x v="0"/>
    <x v="2"/>
    <x v="3"/>
    <x v="127"/>
    <n v="0"/>
  </r>
  <r>
    <x v="1"/>
    <x v="1"/>
    <x v="0"/>
    <x v="2"/>
    <x v="4"/>
    <x v="128"/>
    <n v="0"/>
  </r>
  <r>
    <x v="1"/>
    <x v="2"/>
    <x v="0"/>
    <x v="2"/>
    <x v="0"/>
    <x v="119"/>
    <n v="0"/>
  </r>
  <r>
    <x v="1"/>
    <x v="2"/>
    <x v="0"/>
    <x v="2"/>
    <x v="1"/>
    <x v="48"/>
    <n v="0"/>
  </r>
  <r>
    <x v="1"/>
    <x v="2"/>
    <x v="0"/>
    <x v="2"/>
    <x v="2"/>
    <x v="129"/>
    <n v="0"/>
  </r>
  <r>
    <x v="1"/>
    <x v="3"/>
    <x v="0"/>
    <x v="2"/>
    <x v="0"/>
    <x v="130"/>
    <n v="0"/>
  </r>
  <r>
    <x v="1"/>
    <x v="3"/>
    <x v="0"/>
    <x v="2"/>
    <x v="1"/>
    <x v="100"/>
    <n v="0"/>
  </r>
  <r>
    <x v="1"/>
    <x v="3"/>
    <x v="0"/>
    <x v="2"/>
    <x v="2"/>
    <x v="49"/>
    <n v="0"/>
  </r>
  <r>
    <x v="1"/>
    <x v="3"/>
    <x v="0"/>
    <x v="2"/>
    <x v="3"/>
    <x v="131"/>
    <n v="1"/>
  </r>
  <r>
    <x v="1"/>
    <x v="3"/>
    <x v="0"/>
    <x v="2"/>
    <x v="4"/>
    <x v="110"/>
    <n v="0"/>
  </r>
  <r>
    <x v="1"/>
    <x v="0"/>
    <x v="0"/>
    <x v="3"/>
    <x v="0"/>
    <x v="132"/>
    <n v="0"/>
  </r>
  <r>
    <x v="1"/>
    <x v="0"/>
    <x v="0"/>
    <x v="3"/>
    <x v="1"/>
    <x v="133"/>
    <n v="0"/>
  </r>
  <r>
    <x v="1"/>
    <x v="0"/>
    <x v="0"/>
    <x v="3"/>
    <x v="2"/>
    <x v="134"/>
    <n v="0"/>
  </r>
  <r>
    <x v="1"/>
    <x v="0"/>
    <x v="0"/>
    <x v="3"/>
    <x v="3"/>
    <x v="135"/>
    <n v="1"/>
  </r>
  <r>
    <x v="1"/>
    <x v="0"/>
    <x v="0"/>
    <x v="3"/>
    <x v="4"/>
    <x v="63"/>
    <n v="0"/>
  </r>
  <r>
    <x v="1"/>
    <x v="0"/>
    <x v="0"/>
    <x v="3"/>
    <x v="5"/>
    <x v="136"/>
    <n v="1"/>
  </r>
  <r>
    <x v="1"/>
    <x v="1"/>
    <x v="0"/>
    <x v="3"/>
    <x v="0"/>
    <x v="54"/>
    <n v="0"/>
  </r>
  <r>
    <x v="1"/>
    <x v="1"/>
    <x v="0"/>
    <x v="3"/>
    <x v="1"/>
    <x v="137"/>
    <n v="0"/>
  </r>
  <r>
    <x v="1"/>
    <x v="1"/>
    <x v="0"/>
    <x v="3"/>
    <x v="2"/>
    <x v="134"/>
    <n v="1"/>
  </r>
  <r>
    <x v="1"/>
    <x v="1"/>
    <x v="0"/>
    <x v="3"/>
    <x v="3"/>
    <x v="45"/>
    <n v="0"/>
  </r>
  <r>
    <x v="1"/>
    <x v="2"/>
    <x v="0"/>
    <x v="3"/>
    <x v="0"/>
    <x v="112"/>
    <n v="1"/>
  </r>
  <r>
    <x v="1"/>
    <x v="2"/>
    <x v="0"/>
    <x v="3"/>
    <x v="1"/>
    <x v="138"/>
    <n v="0"/>
  </r>
  <r>
    <x v="1"/>
    <x v="2"/>
    <x v="0"/>
    <x v="3"/>
    <x v="2"/>
    <x v="110"/>
    <n v="0"/>
  </r>
  <r>
    <x v="1"/>
    <x v="2"/>
    <x v="0"/>
    <x v="3"/>
    <x v="3"/>
    <x v="39"/>
    <n v="1"/>
  </r>
  <r>
    <x v="1"/>
    <x v="2"/>
    <x v="0"/>
    <x v="3"/>
    <x v="4"/>
    <x v="133"/>
    <n v="0"/>
  </r>
  <r>
    <x v="1"/>
    <x v="3"/>
    <x v="0"/>
    <x v="3"/>
    <x v="0"/>
    <x v="139"/>
    <n v="0"/>
  </r>
  <r>
    <x v="1"/>
    <x v="3"/>
    <x v="0"/>
    <x v="3"/>
    <x v="1"/>
    <x v="31"/>
    <n v="0"/>
  </r>
  <r>
    <x v="1"/>
    <x v="3"/>
    <x v="0"/>
    <x v="3"/>
    <x v="2"/>
    <x v="48"/>
    <n v="0"/>
  </r>
  <r>
    <x v="1"/>
    <x v="3"/>
    <x v="0"/>
    <x v="3"/>
    <x v="3"/>
    <x v="112"/>
    <n v="0"/>
  </r>
  <r>
    <x v="1"/>
    <x v="3"/>
    <x v="0"/>
    <x v="3"/>
    <x v="4"/>
    <x v="60"/>
    <n v="0"/>
  </r>
  <r>
    <x v="1"/>
    <x v="3"/>
    <x v="0"/>
    <x v="3"/>
    <x v="5"/>
    <x v="61"/>
    <n v="0"/>
  </r>
  <r>
    <x v="1"/>
    <x v="3"/>
    <x v="0"/>
    <x v="3"/>
    <x v="6"/>
    <x v="50"/>
    <n v="0"/>
  </r>
  <r>
    <x v="1"/>
    <x v="0"/>
    <x v="1"/>
    <x v="3"/>
    <x v="0"/>
    <x v="82"/>
    <n v="0"/>
  </r>
  <r>
    <x v="1"/>
    <x v="0"/>
    <x v="1"/>
    <x v="3"/>
    <x v="1"/>
    <x v="140"/>
    <n v="0"/>
  </r>
  <r>
    <x v="1"/>
    <x v="0"/>
    <x v="1"/>
    <x v="3"/>
    <x v="2"/>
    <x v="141"/>
    <n v="0"/>
  </r>
  <r>
    <x v="1"/>
    <x v="0"/>
    <x v="1"/>
    <x v="3"/>
    <x v="3"/>
    <x v="142"/>
    <n v="1"/>
  </r>
  <r>
    <x v="1"/>
    <x v="0"/>
    <x v="1"/>
    <x v="3"/>
    <x v="4"/>
    <x v="143"/>
    <n v="0"/>
  </r>
  <r>
    <x v="2"/>
    <x v="1"/>
    <x v="0"/>
    <x v="0"/>
    <x v="0"/>
    <x v="144"/>
    <n v="0"/>
  </r>
  <r>
    <x v="2"/>
    <x v="1"/>
    <x v="0"/>
    <x v="0"/>
    <x v="1"/>
    <x v="134"/>
    <n v="0"/>
  </r>
  <r>
    <x v="2"/>
    <x v="1"/>
    <x v="0"/>
    <x v="0"/>
    <x v="2"/>
    <x v="45"/>
    <n v="1"/>
  </r>
  <r>
    <x v="2"/>
    <x v="1"/>
    <x v="0"/>
    <x v="0"/>
    <x v="3"/>
    <x v="145"/>
    <n v="0"/>
  </r>
  <r>
    <x v="2"/>
    <x v="1"/>
    <x v="0"/>
    <x v="0"/>
    <x v="4"/>
    <x v="146"/>
    <n v="0"/>
  </r>
  <r>
    <x v="2"/>
    <x v="1"/>
    <x v="0"/>
    <x v="0"/>
    <x v="5"/>
    <x v="147"/>
    <n v="0"/>
  </r>
  <r>
    <x v="2"/>
    <x v="1"/>
    <x v="0"/>
    <x v="0"/>
    <x v="6"/>
    <x v="148"/>
    <n v="0"/>
  </r>
  <r>
    <x v="2"/>
    <x v="1"/>
    <x v="0"/>
    <x v="0"/>
    <x v="7"/>
    <x v="134"/>
    <n v="0"/>
  </r>
  <r>
    <x v="2"/>
    <x v="1"/>
    <x v="0"/>
    <x v="0"/>
    <x v="8"/>
    <x v="149"/>
    <n v="0"/>
  </r>
  <r>
    <x v="2"/>
    <x v="2"/>
    <x v="0"/>
    <x v="0"/>
    <x v="0"/>
    <x v="62"/>
    <n v="0"/>
  </r>
  <r>
    <x v="2"/>
    <x v="2"/>
    <x v="0"/>
    <x v="0"/>
    <x v="1"/>
    <x v="134"/>
    <n v="0"/>
  </r>
  <r>
    <x v="2"/>
    <x v="2"/>
    <x v="0"/>
    <x v="0"/>
    <x v="2"/>
    <x v="134"/>
    <n v="0"/>
  </r>
  <r>
    <x v="2"/>
    <x v="2"/>
    <x v="0"/>
    <x v="0"/>
    <x v="3"/>
    <x v="150"/>
    <n v="1"/>
  </r>
  <r>
    <x v="2"/>
    <x v="2"/>
    <x v="0"/>
    <x v="0"/>
    <x v="4"/>
    <x v="151"/>
    <n v="0"/>
  </r>
  <r>
    <x v="2"/>
    <x v="2"/>
    <x v="0"/>
    <x v="0"/>
    <x v="5"/>
    <x v="152"/>
    <n v="0"/>
  </r>
  <r>
    <x v="2"/>
    <x v="2"/>
    <x v="0"/>
    <x v="0"/>
    <x v="6"/>
    <x v="4"/>
    <n v="0"/>
  </r>
  <r>
    <x v="2"/>
    <x v="2"/>
    <x v="0"/>
    <x v="0"/>
    <x v="7"/>
    <x v="153"/>
    <n v="1"/>
  </r>
  <r>
    <x v="2"/>
    <x v="2"/>
    <x v="0"/>
    <x v="0"/>
    <x v="8"/>
    <x v="154"/>
    <n v="0"/>
  </r>
  <r>
    <x v="2"/>
    <x v="2"/>
    <x v="0"/>
    <x v="0"/>
    <x v="9"/>
    <x v="5"/>
    <n v="0"/>
  </r>
  <r>
    <x v="2"/>
    <x v="3"/>
    <x v="0"/>
    <x v="0"/>
    <x v="0"/>
    <x v="134"/>
    <n v="0"/>
  </r>
  <r>
    <x v="2"/>
    <x v="3"/>
    <x v="0"/>
    <x v="0"/>
    <x v="1"/>
    <x v="82"/>
    <n v="0"/>
  </r>
  <r>
    <x v="2"/>
    <x v="3"/>
    <x v="0"/>
    <x v="0"/>
    <x v="2"/>
    <x v="155"/>
    <n v="1"/>
  </r>
  <r>
    <x v="2"/>
    <x v="3"/>
    <x v="0"/>
    <x v="0"/>
    <x v="3"/>
    <x v="63"/>
    <n v="0"/>
  </r>
  <r>
    <x v="2"/>
    <x v="3"/>
    <x v="0"/>
    <x v="0"/>
    <x v="4"/>
    <x v="156"/>
    <n v="0"/>
  </r>
  <r>
    <x v="2"/>
    <x v="3"/>
    <x v="0"/>
    <x v="0"/>
    <x v="5"/>
    <x v="157"/>
    <n v="1"/>
  </r>
  <r>
    <x v="2"/>
    <x v="3"/>
    <x v="0"/>
    <x v="0"/>
    <x v="6"/>
    <x v="122"/>
    <n v="0"/>
  </r>
  <r>
    <x v="2"/>
    <x v="3"/>
    <x v="0"/>
    <x v="0"/>
    <x v="7"/>
    <x v="45"/>
    <n v="0"/>
  </r>
  <r>
    <x v="2"/>
    <x v="3"/>
    <x v="0"/>
    <x v="0"/>
    <x v="8"/>
    <x v="91"/>
    <n v="0"/>
  </r>
  <r>
    <x v="2"/>
    <x v="3"/>
    <x v="0"/>
    <x v="0"/>
    <x v="9"/>
    <x v="77"/>
    <n v="0"/>
  </r>
  <r>
    <x v="2"/>
    <x v="3"/>
    <x v="0"/>
    <x v="0"/>
    <x v="10"/>
    <x v="123"/>
    <n v="0"/>
  </r>
  <r>
    <x v="2"/>
    <x v="3"/>
    <x v="0"/>
    <x v="0"/>
    <x v="11"/>
    <x v="111"/>
    <n v="0"/>
  </r>
  <r>
    <x v="2"/>
    <x v="4"/>
    <x v="0"/>
    <x v="0"/>
    <x v="0"/>
    <x v="158"/>
    <n v="0"/>
  </r>
  <r>
    <x v="2"/>
    <x v="4"/>
    <x v="0"/>
    <x v="0"/>
    <x v="1"/>
    <x v="54"/>
    <n v="0"/>
  </r>
  <r>
    <x v="2"/>
    <x v="4"/>
    <x v="0"/>
    <x v="0"/>
    <x v="2"/>
    <x v="159"/>
    <n v="0"/>
  </r>
  <r>
    <x v="2"/>
    <x v="4"/>
    <x v="0"/>
    <x v="0"/>
    <x v="3"/>
    <x v="19"/>
    <n v="0"/>
  </r>
  <r>
    <x v="2"/>
    <x v="4"/>
    <x v="0"/>
    <x v="0"/>
    <x v="4"/>
    <x v="5"/>
    <n v="0"/>
  </r>
  <r>
    <x v="2"/>
    <x v="4"/>
    <x v="0"/>
    <x v="0"/>
    <x v="5"/>
    <x v="160"/>
    <n v="0"/>
  </r>
  <r>
    <x v="2"/>
    <x v="0"/>
    <x v="0"/>
    <x v="1"/>
    <x v="0"/>
    <x v="118"/>
    <n v="0"/>
  </r>
  <r>
    <x v="2"/>
    <x v="0"/>
    <x v="0"/>
    <x v="1"/>
    <x v="1"/>
    <x v="61"/>
    <n v="0"/>
  </r>
  <r>
    <x v="2"/>
    <x v="0"/>
    <x v="0"/>
    <x v="1"/>
    <x v="2"/>
    <x v="161"/>
    <n v="1"/>
  </r>
  <r>
    <x v="2"/>
    <x v="1"/>
    <x v="0"/>
    <x v="1"/>
    <x v="0"/>
    <x v="129"/>
    <n v="0"/>
  </r>
  <r>
    <x v="2"/>
    <x v="1"/>
    <x v="0"/>
    <x v="1"/>
    <x v="1"/>
    <x v="162"/>
    <n v="0"/>
  </r>
  <r>
    <x v="2"/>
    <x v="1"/>
    <x v="0"/>
    <x v="1"/>
    <x v="2"/>
    <x v="126"/>
    <n v="0"/>
  </r>
  <r>
    <x v="2"/>
    <x v="1"/>
    <x v="0"/>
    <x v="1"/>
    <x v="3"/>
    <x v="163"/>
    <n v="0"/>
  </r>
  <r>
    <x v="2"/>
    <x v="1"/>
    <x v="0"/>
    <x v="1"/>
    <x v="4"/>
    <x v="117"/>
    <n v="0"/>
  </r>
  <r>
    <x v="2"/>
    <x v="1"/>
    <x v="0"/>
    <x v="1"/>
    <x v="5"/>
    <x v="164"/>
    <n v="0"/>
  </r>
  <r>
    <x v="2"/>
    <x v="1"/>
    <x v="0"/>
    <x v="1"/>
    <x v="6"/>
    <x v="165"/>
    <n v="0"/>
  </r>
  <r>
    <x v="2"/>
    <x v="2"/>
    <x v="0"/>
    <x v="1"/>
    <x v="0"/>
    <x v="166"/>
    <n v="0"/>
  </r>
  <r>
    <x v="2"/>
    <x v="2"/>
    <x v="0"/>
    <x v="1"/>
    <x v="1"/>
    <x v="167"/>
    <n v="1"/>
  </r>
  <r>
    <x v="2"/>
    <x v="2"/>
    <x v="0"/>
    <x v="1"/>
    <x v="2"/>
    <x v="168"/>
    <n v="0"/>
  </r>
  <r>
    <x v="2"/>
    <x v="2"/>
    <x v="0"/>
    <x v="1"/>
    <x v="3"/>
    <x v="165"/>
    <n v="0"/>
  </r>
  <r>
    <x v="2"/>
    <x v="2"/>
    <x v="0"/>
    <x v="1"/>
    <x v="4"/>
    <x v="169"/>
    <n v="0"/>
  </r>
  <r>
    <x v="2"/>
    <x v="2"/>
    <x v="0"/>
    <x v="1"/>
    <x v="5"/>
    <x v="114"/>
    <n v="0"/>
  </r>
  <r>
    <x v="2"/>
    <x v="2"/>
    <x v="0"/>
    <x v="1"/>
    <x v="6"/>
    <x v="139"/>
    <n v="0"/>
  </r>
  <r>
    <x v="2"/>
    <x v="3"/>
    <x v="0"/>
    <x v="1"/>
    <x v="0"/>
    <x v="53"/>
    <n v="1"/>
  </r>
  <r>
    <x v="2"/>
    <x v="3"/>
    <x v="0"/>
    <x v="1"/>
    <x v="1"/>
    <x v="107"/>
    <n v="0"/>
  </r>
  <r>
    <x v="2"/>
    <x v="3"/>
    <x v="0"/>
    <x v="1"/>
    <x v="2"/>
    <x v="43"/>
    <n v="0"/>
  </r>
  <r>
    <x v="2"/>
    <x v="3"/>
    <x v="0"/>
    <x v="1"/>
    <x v="3"/>
    <x v="170"/>
    <n v="0"/>
  </r>
  <r>
    <x v="2"/>
    <x v="3"/>
    <x v="0"/>
    <x v="1"/>
    <x v="4"/>
    <x v="171"/>
    <n v="1"/>
  </r>
  <r>
    <x v="2"/>
    <x v="3"/>
    <x v="0"/>
    <x v="1"/>
    <x v="5"/>
    <x v="172"/>
    <n v="0"/>
  </r>
  <r>
    <x v="2"/>
    <x v="3"/>
    <x v="0"/>
    <x v="1"/>
    <x v="6"/>
    <x v="45"/>
    <n v="0"/>
  </r>
  <r>
    <x v="2"/>
    <x v="0"/>
    <x v="0"/>
    <x v="2"/>
    <x v="0"/>
    <x v="173"/>
    <n v="0"/>
  </r>
  <r>
    <x v="2"/>
    <x v="0"/>
    <x v="0"/>
    <x v="2"/>
    <x v="1"/>
    <x v="139"/>
    <n v="1"/>
  </r>
  <r>
    <x v="2"/>
    <x v="0"/>
    <x v="0"/>
    <x v="2"/>
    <x v="2"/>
    <x v="128"/>
    <n v="0"/>
  </r>
  <r>
    <x v="2"/>
    <x v="0"/>
    <x v="0"/>
    <x v="2"/>
    <x v="3"/>
    <x v="92"/>
    <n v="0"/>
  </r>
  <r>
    <x v="2"/>
    <x v="0"/>
    <x v="0"/>
    <x v="2"/>
    <x v="4"/>
    <x v="174"/>
    <n v="0"/>
  </r>
  <r>
    <x v="2"/>
    <x v="0"/>
    <x v="0"/>
    <x v="2"/>
    <x v="5"/>
    <x v="175"/>
    <n v="0"/>
  </r>
  <r>
    <x v="2"/>
    <x v="1"/>
    <x v="0"/>
    <x v="2"/>
    <x v="0"/>
    <x v="157"/>
    <n v="0"/>
  </r>
  <r>
    <x v="2"/>
    <x v="1"/>
    <x v="0"/>
    <x v="2"/>
    <x v="1"/>
    <x v="39"/>
    <n v="0"/>
  </r>
  <r>
    <x v="2"/>
    <x v="1"/>
    <x v="0"/>
    <x v="2"/>
    <x v="2"/>
    <x v="112"/>
    <n v="0"/>
  </r>
  <r>
    <x v="2"/>
    <x v="1"/>
    <x v="0"/>
    <x v="2"/>
    <x v="3"/>
    <x v="176"/>
    <n v="0"/>
  </r>
  <r>
    <x v="2"/>
    <x v="1"/>
    <x v="0"/>
    <x v="2"/>
    <x v="4"/>
    <x v="170"/>
    <n v="0"/>
  </r>
  <r>
    <x v="2"/>
    <x v="1"/>
    <x v="0"/>
    <x v="2"/>
    <x v="5"/>
    <x v="9"/>
    <n v="1"/>
  </r>
  <r>
    <x v="2"/>
    <x v="2"/>
    <x v="0"/>
    <x v="2"/>
    <x v="0"/>
    <x v="177"/>
    <n v="0"/>
  </r>
  <r>
    <x v="2"/>
    <x v="2"/>
    <x v="0"/>
    <x v="2"/>
    <x v="1"/>
    <x v="129"/>
    <n v="1"/>
  </r>
  <r>
    <x v="2"/>
    <x v="2"/>
    <x v="0"/>
    <x v="2"/>
    <x v="2"/>
    <x v="36"/>
    <n v="1"/>
  </r>
  <r>
    <x v="2"/>
    <x v="2"/>
    <x v="0"/>
    <x v="2"/>
    <x v="3"/>
    <x v="178"/>
    <n v="0"/>
  </r>
  <r>
    <x v="2"/>
    <x v="2"/>
    <x v="0"/>
    <x v="2"/>
    <x v="4"/>
    <x v="179"/>
    <n v="0"/>
  </r>
  <r>
    <x v="2"/>
    <x v="2"/>
    <x v="0"/>
    <x v="2"/>
    <x v="5"/>
    <x v="46"/>
    <n v="0"/>
  </r>
  <r>
    <x v="2"/>
    <x v="2"/>
    <x v="0"/>
    <x v="2"/>
    <x v="6"/>
    <x v="180"/>
    <n v="0"/>
  </r>
  <r>
    <x v="2"/>
    <x v="3"/>
    <x v="0"/>
    <x v="2"/>
    <x v="0"/>
    <x v="138"/>
    <n v="0"/>
  </r>
  <r>
    <x v="2"/>
    <x v="3"/>
    <x v="0"/>
    <x v="2"/>
    <x v="1"/>
    <x v="173"/>
    <n v="0"/>
  </r>
  <r>
    <x v="2"/>
    <x v="3"/>
    <x v="0"/>
    <x v="2"/>
    <x v="2"/>
    <x v="181"/>
    <n v="0"/>
  </r>
  <r>
    <x v="2"/>
    <x v="3"/>
    <x v="0"/>
    <x v="2"/>
    <x v="3"/>
    <x v="127"/>
    <n v="0"/>
  </r>
  <r>
    <x v="2"/>
    <x v="1"/>
    <x v="0"/>
    <x v="3"/>
    <x v="0"/>
    <x v="49"/>
    <n v="0"/>
  </r>
  <r>
    <x v="2"/>
    <x v="1"/>
    <x v="0"/>
    <x v="3"/>
    <x v="1"/>
    <x v="140"/>
    <n v="0"/>
  </r>
  <r>
    <x v="2"/>
    <x v="1"/>
    <x v="0"/>
    <x v="3"/>
    <x v="2"/>
    <x v="182"/>
    <n v="0"/>
  </r>
  <r>
    <x v="2"/>
    <x v="1"/>
    <x v="0"/>
    <x v="3"/>
    <x v="3"/>
    <x v="161"/>
    <n v="0"/>
  </r>
  <r>
    <x v="2"/>
    <x v="1"/>
    <x v="0"/>
    <x v="3"/>
    <x v="4"/>
    <x v="183"/>
    <n v="0"/>
  </r>
  <r>
    <x v="2"/>
    <x v="1"/>
    <x v="0"/>
    <x v="3"/>
    <x v="5"/>
    <x v="184"/>
    <n v="1"/>
  </r>
  <r>
    <x v="2"/>
    <x v="2"/>
    <x v="0"/>
    <x v="3"/>
    <x v="0"/>
    <x v="185"/>
    <n v="0"/>
  </r>
  <r>
    <x v="2"/>
    <x v="2"/>
    <x v="0"/>
    <x v="3"/>
    <x v="1"/>
    <x v="39"/>
    <n v="0"/>
  </r>
  <r>
    <x v="2"/>
    <x v="2"/>
    <x v="0"/>
    <x v="3"/>
    <x v="2"/>
    <x v="186"/>
    <n v="0"/>
  </r>
  <r>
    <x v="2"/>
    <x v="2"/>
    <x v="0"/>
    <x v="3"/>
    <x v="3"/>
    <x v="54"/>
    <n v="1"/>
  </r>
  <r>
    <x v="2"/>
    <x v="2"/>
    <x v="0"/>
    <x v="3"/>
    <x v="4"/>
    <x v="172"/>
    <n v="0"/>
  </r>
  <r>
    <x v="2"/>
    <x v="3"/>
    <x v="0"/>
    <x v="3"/>
    <x v="0"/>
    <x v="13"/>
    <n v="0"/>
  </r>
  <r>
    <x v="2"/>
    <x v="3"/>
    <x v="0"/>
    <x v="3"/>
    <x v="1"/>
    <x v="171"/>
    <n v="0"/>
  </r>
  <r>
    <x v="2"/>
    <x v="3"/>
    <x v="0"/>
    <x v="3"/>
    <x v="2"/>
    <x v="44"/>
    <n v="0"/>
  </r>
  <r>
    <x v="2"/>
    <x v="3"/>
    <x v="0"/>
    <x v="3"/>
    <x v="3"/>
    <x v="45"/>
    <n v="0"/>
  </r>
  <r>
    <x v="2"/>
    <x v="3"/>
    <x v="0"/>
    <x v="3"/>
    <x v="4"/>
    <x v="187"/>
    <n v="1"/>
  </r>
  <r>
    <x v="2"/>
    <x v="3"/>
    <x v="0"/>
    <x v="3"/>
    <x v="5"/>
    <x v="54"/>
    <n v="0"/>
  </r>
  <r>
    <x v="3"/>
    <x v="0"/>
    <x v="2"/>
    <x v="3"/>
    <x v="0"/>
    <x v="39"/>
    <n v="1"/>
  </r>
  <r>
    <x v="3"/>
    <x v="0"/>
    <x v="2"/>
    <x v="3"/>
    <x v="1"/>
    <x v="188"/>
    <n v="0"/>
  </r>
  <r>
    <x v="3"/>
    <x v="0"/>
    <x v="2"/>
    <x v="3"/>
    <x v="2"/>
    <x v="189"/>
    <n v="0"/>
  </r>
  <r>
    <x v="3"/>
    <x v="0"/>
    <x v="2"/>
    <x v="3"/>
    <x v="3"/>
    <x v="62"/>
    <n v="0"/>
  </r>
  <r>
    <x v="3"/>
    <x v="0"/>
    <x v="2"/>
    <x v="3"/>
    <x v="4"/>
    <x v="190"/>
    <n v="0"/>
  </r>
  <r>
    <x v="3"/>
    <x v="1"/>
    <x v="2"/>
    <x v="3"/>
    <x v="0"/>
    <x v="45"/>
    <n v="1"/>
  </r>
  <r>
    <x v="3"/>
    <x v="1"/>
    <x v="2"/>
    <x v="3"/>
    <x v="1"/>
    <x v="119"/>
    <n v="0"/>
  </r>
  <r>
    <x v="4"/>
    <x v="0"/>
    <x v="0"/>
    <x v="0"/>
    <x v="0"/>
    <x v="61"/>
    <n v="0"/>
  </r>
  <r>
    <x v="4"/>
    <x v="0"/>
    <x v="0"/>
    <x v="0"/>
    <x v="1"/>
    <x v="191"/>
    <n v="0"/>
  </r>
  <r>
    <x v="4"/>
    <x v="0"/>
    <x v="0"/>
    <x v="0"/>
    <x v="2"/>
    <x v="192"/>
    <n v="1"/>
  </r>
  <r>
    <x v="4"/>
    <x v="0"/>
    <x v="0"/>
    <x v="0"/>
    <x v="3"/>
    <x v="49"/>
    <n v="0"/>
  </r>
  <r>
    <x v="4"/>
    <x v="0"/>
    <x v="0"/>
    <x v="0"/>
    <x v="4"/>
    <x v="193"/>
    <n v="0"/>
  </r>
  <r>
    <x v="4"/>
    <x v="0"/>
    <x v="0"/>
    <x v="0"/>
    <x v="5"/>
    <x v="194"/>
    <n v="0"/>
  </r>
  <r>
    <x v="4"/>
    <x v="0"/>
    <x v="0"/>
    <x v="0"/>
    <x v="6"/>
    <x v="195"/>
    <n v="0"/>
  </r>
  <r>
    <x v="4"/>
    <x v="1"/>
    <x v="0"/>
    <x v="0"/>
    <x v="0"/>
    <x v="23"/>
    <n v="0"/>
  </r>
  <r>
    <x v="4"/>
    <x v="1"/>
    <x v="0"/>
    <x v="0"/>
    <x v="1"/>
    <x v="196"/>
    <n v="0"/>
  </r>
  <r>
    <x v="4"/>
    <x v="1"/>
    <x v="0"/>
    <x v="0"/>
    <x v="2"/>
    <x v="197"/>
    <n v="0"/>
  </r>
  <r>
    <x v="4"/>
    <x v="1"/>
    <x v="0"/>
    <x v="0"/>
    <x v="3"/>
    <x v="198"/>
    <n v="0"/>
  </r>
  <r>
    <x v="4"/>
    <x v="1"/>
    <x v="0"/>
    <x v="0"/>
    <x v="4"/>
    <x v="199"/>
    <n v="0"/>
  </r>
  <r>
    <x v="4"/>
    <x v="1"/>
    <x v="0"/>
    <x v="0"/>
    <x v="5"/>
    <x v="200"/>
    <n v="0"/>
  </r>
  <r>
    <x v="4"/>
    <x v="1"/>
    <x v="0"/>
    <x v="0"/>
    <x v="6"/>
    <x v="199"/>
    <n v="0"/>
  </r>
  <r>
    <x v="4"/>
    <x v="1"/>
    <x v="0"/>
    <x v="0"/>
    <x v="7"/>
    <x v="18"/>
    <n v="1"/>
  </r>
  <r>
    <x v="4"/>
    <x v="1"/>
    <x v="0"/>
    <x v="0"/>
    <x v="8"/>
    <x v="120"/>
    <n v="0"/>
  </r>
  <r>
    <x v="4"/>
    <x v="1"/>
    <x v="0"/>
    <x v="0"/>
    <x v="9"/>
    <x v="201"/>
    <n v="0"/>
  </r>
  <r>
    <x v="4"/>
    <x v="2"/>
    <x v="0"/>
    <x v="0"/>
    <x v="0"/>
    <x v="100"/>
    <n v="0"/>
  </r>
  <r>
    <x v="4"/>
    <x v="2"/>
    <x v="0"/>
    <x v="0"/>
    <x v="1"/>
    <x v="82"/>
    <n v="0"/>
  </r>
  <r>
    <x v="4"/>
    <x v="2"/>
    <x v="0"/>
    <x v="0"/>
    <x v="2"/>
    <x v="172"/>
    <n v="1"/>
  </r>
  <r>
    <x v="4"/>
    <x v="2"/>
    <x v="0"/>
    <x v="0"/>
    <x v="3"/>
    <x v="202"/>
    <n v="0"/>
  </r>
  <r>
    <x v="4"/>
    <x v="2"/>
    <x v="0"/>
    <x v="0"/>
    <x v="4"/>
    <x v="200"/>
    <n v="0"/>
  </r>
  <r>
    <x v="4"/>
    <x v="2"/>
    <x v="0"/>
    <x v="0"/>
    <x v="5"/>
    <x v="97"/>
    <n v="0"/>
  </r>
  <r>
    <x v="4"/>
    <x v="2"/>
    <x v="0"/>
    <x v="0"/>
    <x v="6"/>
    <x v="203"/>
    <n v="0"/>
  </r>
  <r>
    <x v="4"/>
    <x v="2"/>
    <x v="0"/>
    <x v="0"/>
    <x v="7"/>
    <x v="85"/>
    <n v="0"/>
  </r>
  <r>
    <x v="4"/>
    <x v="3"/>
    <x v="0"/>
    <x v="0"/>
    <x v="0"/>
    <x v="87"/>
    <n v="0"/>
  </r>
  <r>
    <x v="4"/>
    <x v="3"/>
    <x v="0"/>
    <x v="0"/>
    <x v="1"/>
    <x v="27"/>
    <n v="1"/>
  </r>
  <r>
    <x v="4"/>
    <x v="3"/>
    <x v="0"/>
    <x v="0"/>
    <x v="2"/>
    <x v="204"/>
    <n v="0"/>
  </r>
  <r>
    <x v="4"/>
    <x v="3"/>
    <x v="0"/>
    <x v="0"/>
    <x v="3"/>
    <x v="54"/>
    <n v="0"/>
  </r>
  <r>
    <x v="4"/>
    <x v="3"/>
    <x v="0"/>
    <x v="0"/>
    <x v="4"/>
    <x v="201"/>
    <n v="0"/>
  </r>
  <r>
    <x v="4"/>
    <x v="3"/>
    <x v="0"/>
    <x v="0"/>
    <x v="5"/>
    <x v="205"/>
    <n v="1"/>
  </r>
  <r>
    <x v="4"/>
    <x v="3"/>
    <x v="0"/>
    <x v="0"/>
    <x v="6"/>
    <x v="206"/>
    <n v="0"/>
  </r>
  <r>
    <x v="4"/>
    <x v="3"/>
    <x v="0"/>
    <x v="0"/>
    <x v="7"/>
    <x v="142"/>
    <n v="0"/>
  </r>
  <r>
    <x v="4"/>
    <x v="3"/>
    <x v="0"/>
    <x v="0"/>
    <x v="8"/>
    <x v="207"/>
    <n v="0"/>
  </r>
  <r>
    <x v="4"/>
    <x v="3"/>
    <x v="0"/>
    <x v="0"/>
    <x v="9"/>
    <x v="126"/>
    <n v="0"/>
  </r>
  <r>
    <x v="4"/>
    <x v="4"/>
    <x v="0"/>
    <x v="0"/>
    <x v="0"/>
    <x v="16"/>
    <n v="0"/>
  </r>
  <r>
    <x v="4"/>
    <x v="4"/>
    <x v="0"/>
    <x v="0"/>
    <x v="1"/>
    <x v="61"/>
    <n v="0"/>
  </r>
  <r>
    <x v="4"/>
    <x v="4"/>
    <x v="0"/>
    <x v="0"/>
    <x v="2"/>
    <x v="23"/>
    <n v="0"/>
  </r>
  <r>
    <x v="4"/>
    <x v="4"/>
    <x v="0"/>
    <x v="0"/>
    <x v="3"/>
    <x v="208"/>
    <n v="1"/>
  </r>
  <r>
    <x v="4"/>
    <x v="4"/>
    <x v="0"/>
    <x v="0"/>
    <x v="4"/>
    <x v="209"/>
    <n v="0"/>
  </r>
  <r>
    <x v="4"/>
    <x v="4"/>
    <x v="0"/>
    <x v="0"/>
    <x v="5"/>
    <x v="210"/>
    <n v="0"/>
  </r>
  <r>
    <x v="4"/>
    <x v="4"/>
    <x v="0"/>
    <x v="0"/>
    <x v="6"/>
    <x v="8"/>
    <n v="0"/>
  </r>
  <r>
    <x v="4"/>
    <x v="4"/>
    <x v="0"/>
    <x v="0"/>
    <x v="7"/>
    <x v="65"/>
    <n v="0"/>
  </r>
  <r>
    <x v="4"/>
    <x v="0"/>
    <x v="0"/>
    <x v="1"/>
    <x v="0"/>
    <x v="16"/>
    <n v="1"/>
  </r>
  <r>
    <x v="4"/>
    <x v="0"/>
    <x v="0"/>
    <x v="1"/>
    <x v="1"/>
    <x v="34"/>
    <n v="0"/>
  </r>
  <r>
    <x v="4"/>
    <x v="0"/>
    <x v="0"/>
    <x v="1"/>
    <x v="2"/>
    <x v="102"/>
    <n v="0"/>
  </r>
  <r>
    <x v="4"/>
    <x v="0"/>
    <x v="0"/>
    <x v="1"/>
    <x v="3"/>
    <x v="106"/>
    <n v="0"/>
  </r>
  <r>
    <x v="4"/>
    <x v="0"/>
    <x v="0"/>
    <x v="1"/>
    <x v="4"/>
    <x v="47"/>
    <n v="0"/>
  </r>
  <r>
    <x v="4"/>
    <x v="0"/>
    <x v="0"/>
    <x v="1"/>
    <x v="5"/>
    <x v="71"/>
    <n v="0"/>
  </r>
  <r>
    <x v="4"/>
    <x v="0"/>
    <x v="0"/>
    <x v="1"/>
    <x v="6"/>
    <x v="14"/>
    <n v="0"/>
  </r>
  <r>
    <x v="4"/>
    <x v="1"/>
    <x v="0"/>
    <x v="1"/>
    <x v="0"/>
    <x v="65"/>
    <n v="0"/>
  </r>
  <r>
    <x v="4"/>
    <x v="1"/>
    <x v="0"/>
    <x v="1"/>
    <x v="1"/>
    <x v="49"/>
    <n v="0"/>
  </r>
  <r>
    <x v="4"/>
    <x v="1"/>
    <x v="0"/>
    <x v="1"/>
    <x v="2"/>
    <x v="211"/>
    <n v="1"/>
  </r>
  <r>
    <x v="4"/>
    <x v="1"/>
    <x v="0"/>
    <x v="1"/>
    <x v="3"/>
    <x v="58"/>
    <n v="0"/>
  </r>
  <r>
    <x v="4"/>
    <x v="1"/>
    <x v="0"/>
    <x v="1"/>
    <x v="4"/>
    <x v="107"/>
    <n v="0"/>
  </r>
  <r>
    <x v="4"/>
    <x v="1"/>
    <x v="0"/>
    <x v="1"/>
    <x v="5"/>
    <x v="71"/>
    <n v="0"/>
  </r>
  <r>
    <x v="4"/>
    <x v="1"/>
    <x v="0"/>
    <x v="1"/>
    <x v="6"/>
    <x v="118"/>
    <n v="0"/>
  </r>
  <r>
    <x v="4"/>
    <x v="2"/>
    <x v="0"/>
    <x v="1"/>
    <x v="0"/>
    <x v="63"/>
    <n v="0"/>
  </r>
  <r>
    <x v="4"/>
    <x v="2"/>
    <x v="0"/>
    <x v="1"/>
    <x v="1"/>
    <x v="34"/>
    <n v="0"/>
  </r>
  <r>
    <x v="4"/>
    <x v="2"/>
    <x v="0"/>
    <x v="1"/>
    <x v="2"/>
    <x v="13"/>
    <n v="0"/>
  </r>
  <r>
    <x v="4"/>
    <x v="2"/>
    <x v="0"/>
    <x v="1"/>
    <x v="3"/>
    <x v="62"/>
    <n v="1"/>
  </r>
  <r>
    <x v="4"/>
    <x v="2"/>
    <x v="0"/>
    <x v="1"/>
    <x v="4"/>
    <x v="212"/>
    <n v="0"/>
  </r>
  <r>
    <x v="4"/>
    <x v="2"/>
    <x v="0"/>
    <x v="1"/>
    <x v="5"/>
    <x v="128"/>
    <n v="0"/>
  </r>
  <r>
    <x v="4"/>
    <x v="2"/>
    <x v="0"/>
    <x v="1"/>
    <x v="6"/>
    <x v="51"/>
    <n v="0"/>
  </r>
  <r>
    <x v="4"/>
    <x v="3"/>
    <x v="0"/>
    <x v="1"/>
    <x v="0"/>
    <x v="91"/>
    <n v="0"/>
  </r>
  <r>
    <x v="4"/>
    <x v="3"/>
    <x v="0"/>
    <x v="1"/>
    <x v="1"/>
    <x v="213"/>
    <n v="0"/>
  </r>
  <r>
    <x v="4"/>
    <x v="3"/>
    <x v="0"/>
    <x v="1"/>
    <x v="2"/>
    <x v="214"/>
    <n v="1"/>
  </r>
  <r>
    <x v="4"/>
    <x v="3"/>
    <x v="0"/>
    <x v="1"/>
    <x v="3"/>
    <x v="16"/>
    <n v="0"/>
  </r>
  <r>
    <x v="4"/>
    <x v="0"/>
    <x v="0"/>
    <x v="2"/>
    <x v="0"/>
    <x v="173"/>
    <n v="0"/>
  </r>
  <r>
    <x v="4"/>
    <x v="0"/>
    <x v="0"/>
    <x v="2"/>
    <x v="1"/>
    <x v="54"/>
    <n v="0"/>
  </r>
  <r>
    <x v="4"/>
    <x v="0"/>
    <x v="0"/>
    <x v="2"/>
    <x v="2"/>
    <x v="29"/>
    <n v="0"/>
  </r>
  <r>
    <x v="4"/>
    <x v="0"/>
    <x v="0"/>
    <x v="2"/>
    <x v="3"/>
    <x v="102"/>
    <n v="1"/>
  </r>
  <r>
    <x v="4"/>
    <x v="0"/>
    <x v="0"/>
    <x v="2"/>
    <x v="4"/>
    <x v="215"/>
    <n v="0"/>
  </r>
  <r>
    <x v="4"/>
    <x v="0"/>
    <x v="0"/>
    <x v="2"/>
    <x v="5"/>
    <x v="165"/>
    <n v="0"/>
  </r>
  <r>
    <x v="4"/>
    <x v="1"/>
    <x v="0"/>
    <x v="2"/>
    <x v="0"/>
    <x v="216"/>
    <n v="0"/>
  </r>
  <r>
    <x v="4"/>
    <x v="1"/>
    <x v="0"/>
    <x v="2"/>
    <x v="1"/>
    <x v="117"/>
    <n v="1"/>
  </r>
  <r>
    <x v="4"/>
    <x v="1"/>
    <x v="0"/>
    <x v="2"/>
    <x v="2"/>
    <x v="217"/>
    <n v="0"/>
  </r>
  <r>
    <x v="4"/>
    <x v="1"/>
    <x v="0"/>
    <x v="2"/>
    <x v="3"/>
    <x v="128"/>
    <n v="0"/>
  </r>
  <r>
    <x v="4"/>
    <x v="1"/>
    <x v="0"/>
    <x v="2"/>
    <x v="4"/>
    <x v="218"/>
    <n v="0"/>
  </r>
  <r>
    <x v="4"/>
    <x v="2"/>
    <x v="0"/>
    <x v="2"/>
    <x v="0"/>
    <x v="168"/>
    <n v="1"/>
  </r>
  <r>
    <x v="4"/>
    <x v="2"/>
    <x v="0"/>
    <x v="2"/>
    <x v="1"/>
    <x v="219"/>
    <n v="0"/>
  </r>
  <r>
    <x v="4"/>
    <x v="2"/>
    <x v="0"/>
    <x v="2"/>
    <x v="2"/>
    <x v="37"/>
    <n v="0"/>
  </r>
  <r>
    <x v="4"/>
    <x v="2"/>
    <x v="0"/>
    <x v="2"/>
    <x v="3"/>
    <x v="180"/>
    <n v="0"/>
  </r>
  <r>
    <x v="4"/>
    <x v="2"/>
    <x v="0"/>
    <x v="2"/>
    <x v="4"/>
    <x v="162"/>
    <n v="1"/>
  </r>
  <r>
    <x v="4"/>
    <x v="2"/>
    <x v="0"/>
    <x v="2"/>
    <x v="5"/>
    <x v="45"/>
    <n v="0"/>
  </r>
  <r>
    <x v="4"/>
    <x v="3"/>
    <x v="0"/>
    <x v="2"/>
    <x v="0"/>
    <x v="220"/>
    <n v="1"/>
  </r>
  <r>
    <x v="4"/>
    <x v="3"/>
    <x v="0"/>
    <x v="2"/>
    <x v="1"/>
    <x v="168"/>
    <n v="0"/>
  </r>
  <r>
    <x v="4"/>
    <x v="3"/>
    <x v="0"/>
    <x v="2"/>
    <x v="2"/>
    <x v="31"/>
    <n v="0"/>
  </r>
  <r>
    <x v="4"/>
    <x v="3"/>
    <x v="0"/>
    <x v="2"/>
    <x v="3"/>
    <x v="14"/>
    <n v="0"/>
  </r>
  <r>
    <x v="4"/>
    <x v="0"/>
    <x v="0"/>
    <x v="3"/>
    <x v="0"/>
    <x v="54"/>
    <n v="0"/>
  </r>
  <r>
    <x v="4"/>
    <x v="0"/>
    <x v="0"/>
    <x v="3"/>
    <x v="1"/>
    <x v="51"/>
    <n v="0"/>
  </r>
  <r>
    <x v="4"/>
    <x v="0"/>
    <x v="0"/>
    <x v="3"/>
    <x v="2"/>
    <x v="221"/>
    <n v="1"/>
  </r>
  <r>
    <x v="4"/>
    <x v="0"/>
    <x v="0"/>
    <x v="3"/>
    <x v="3"/>
    <x v="222"/>
    <n v="0"/>
  </r>
  <r>
    <x v="4"/>
    <x v="0"/>
    <x v="0"/>
    <x v="3"/>
    <x v="4"/>
    <x v="223"/>
    <n v="0"/>
  </r>
  <r>
    <x v="4"/>
    <x v="1"/>
    <x v="0"/>
    <x v="3"/>
    <x v="0"/>
    <x v="82"/>
    <n v="0"/>
  </r>
  <r>
    <x v="4"/>
    <x v="1"/>
    <x v="0"/>
    <x v="3"/>
    <x v="1"/>
    <x v="49"/>
    <n v="0"/>
  </r>
  <r>
    <x v="4"/>
    <x v="1"/>
    <x v="0"/>
    <x v="3"/>
    <x v="2"/>
    <x v="61"/>
    <n v="0"/>
  </r>
  <r>
    <x v="4"/>
    <x v="1"/>
    <x v="0"/>
    <x v="3"/>
    <x v="3"/>
    <x v="36"/>
    <n v="1"/>
  </r>
  <r>
    <x v="4"/>
    <x v="1"/>
    <x v="0"/>
    <x v="3"/>
    <x v="4"/>
    <x v="14"/>
    <n v="0"/>
  </r>
  <r>
    <x v="4"/>
    <x v="1"/>
    <x v="0"/>
    <x v="3"/>
    <x v="5"/>
    <x v="65"/>
    <n v="0"/>
  </r>
  <r>
    <x v="4"/>
    <x v="1"/>
    <x v="0"/>
    <x v="3"/>
    <x v="6"/>
    <x v="224"/>
    <n v="0"/>
  </r>
  <r>
    <x v="4"/>
    <x v="2"/>
    <x v="0"/>
    <x v="3"/>
    <x v="0"/>
    <x v="168"/>
    <n v="1"/>
  </r>
  <r>
    <x v="4"/>
    <x v="2"/>
    <x v="0"/>
    <x v="3"/>
    <x v="1"/>
    <x v="220"/>
    <n v="0"/>
  </r>
  <r>
    <x v="4"/>
    <x v="2"/>
    <x v="0"/>
    <x v="3"/>
    <x v="2"/>
    <x v="39"/>
    <n v="0"/>
  </r>
  <r>
    <x v="4"/>
    <x v="2"/>
    <x v="0"/>
    <x v="3"/>
    <x v="3"/>
    <x v="56"/>
    <n v="0"/>
  </r>
  <r>
    <x v="4"/>
    <x v="3"/>
    <x v="0"/>
    <x v="3"/>
    <x v="0"/>
    <x v="134"/>
    <n v="0"/>
  </r>
  <r>
    <x v="4"/>
    <x v="3"/>
    <x v="0"/>
    <x v="3"/>
    <x v="1"/>
    <x v="216"/>
    <n v="0"/>
  </r>
  <r>
    <x v="4"/>
    <x v="3"/>
    <x v="0"/>
    <x v="3"/>
    <x v="2"/>
    <x v="225"/>
    <n v="0"/>
  </r>
  <r>
    <x v="4"/>
    <x v="3"/>
    <x v="0"/>
    <x v="3"/>
    <x v="3"/>
    <x v="226"/>
    <n v="0"/>
  </r>
  <r>
    <x v="4"/>
    <x v="3"/>
    <x v="0"/>
    <x v="3"/>
    <x v="4"/>
    <x v="227"/>
    <n v="0"/>
  </r>
  <r>
    <x v="5"/>
    <x v="1"/>
    <x v="2"/>
    <x v="0"/>
    <x v="0"/>
    <x v="38"/>
    <n v="0"/>
  </r>
  <r>
    <x v="5"/>
    <x v="1"/>
    <x v="2"/>
    <x v="0"/>
    <x v="1"/>
    <x v="13"/>
    <n v="0"/>
  </r>
  <r>
    <x v="5"/>
    <x v="1"/>
    <x v="2"/>
    <x v="0"/>
    <x v="2"/>
    <x v="228"/>
    <n v="1"/>
  </r>
  <r>
    <x v="5"/>
    <x v="1"/>
    <x v="2"/>
    <x v="0"/>
    <x v="3"/>
    <x v="46"/>
    <n v="0"/>
  </r>
  <r>
    <x v="5"/>
    <x v="1"/>
    <x v="2"/>
    <x v="0"/>
    <x v="4"/>
    <x v="35"/>
    <n v="1"/>
  </r>
  <r>
    <x v="5"/>
    <x v="1"/>
    <x v="2"/>
    <x v="0"/>
    <x v="5"/>
    <x v="212"/>
    <n v="0"/>
  </r>
  <r>
    <x v="5"/>
    <x v="1"/>
    <x v="2"/>
    <x v="0"/>
    <x v="6"/>
    <x v="58"/>
    <n v="0"/>
  </r>
  <r>
    <x v="5"/>
    <x v="1"/>
    <x v="2"/>
    <x v="0"/>
    <x v="7"/>
    <x v="229"/>
    <n v="0"/>
  </r>
  <r>
    <x v="5"/>
    <x v="0"/>
    <x v="2"/>
    <x v="1"/>
    <x v="0"/>
    <x v="173"/>
    <n v="0"/>
  </r>
  <r>
    <x v="5"/>
    <x v="0"/>
    <x v="2"/>
    <x v="1"/>
    <x v="1"/>
    <x v="93"/>
    <n v="0"/>
  </r>
  <r>
    <x v="5"/>
    <x v="0"/>
    <x v="2"/>
    <x v="1"/>
    <x v="2"/>
    <x v="126"/>
    <n v="0"/>
  </r>
  <r>
    <x v="5"/>
    <x v="0"/>
    <x v="2"/>
    <x v="1"/>
    <x v="3"/>
    <x v="230"/>
    <n v="0"/>
  </r>
  <r>
    <x v="5"/>
    <x v="0"/>
    <x v="2"/>
    <x v="1"/>
    <x v="4"/>
    <x v="231"/>
    <n v="0"/>
  </r>
  <r>
    <x v="5"/>
    <x v="0"/>
    <x v="2"/>
    <x v="1"/>
    <x v="5"/>
    <x v="232"/>
    <n v="0"/>
  </r>
  <r>
    <x v="5"/>
    <x v="0"/>
    <x v="2"/>
    <x v="1"/>
    <x v="6"/>
    <x v="165"/>
    <n v="0"/>
  </r>
  <r>
    <x v="5"/>
    <x v="4"/>
    <x v="0"/>
    <x v="1"/>
    <x v="0"/>
    <x v="49"/>
    <n v="0"/>
  </r>
  <r>
    <x v="5"/>
    <x v="4"/>
    <x v="0"/>
    <x v="1"/>
    <x v="1"/>
    <x v="91"/>
    <n v="0"/>
  </r>
  <r>
    <x v="5"/>
    <x v="4"/>
    <x v="0"/>
    <x v="1"/>
    <x v="2"/>
    <x v="108"/>
    <n v="0"/>
  </r>
  <r>
    <x v="5"/>
    <x v="4"/>
    <x v="0"/>
    <x v="1"/>
    <x v="3"/>
    <x v="102"/>
    <n v="1"/>
  </r>
  <r>
    <x v="5"/>
    <x v="4"/>
    <x v="0"/>
    <x v="1"/>
    <x v="4"/>
    <x v="233"/>
    <n v="0"/>
  </r>
  <r>
    <x v="5"/>
    <x v="4"/>
    <x v="0"/>
    <x v="1"/>
    <x v="5"/>
    <x v="234"/>
    <n v="0"/>
  </r>
  <r>
    <x v="5"/>
    <x v="4"/>
    <x v="0"/>
    <x v="1"/>
    <x v="6"/>
    <x v="40"/>
    <n v="0"/>
  </r>
  <r>
    <x v="5"/>
    <x v="2"/>
    <x v="0"/>
    <x v="2"/>
    <x v="0"/>
    <x v="234"/>
    <n v="1"/>
  </r>
  <r>
    <x v="5"/>
    <x v="2"/>
    <x v="0"/>
    <x v="2"/>
    <x v="1"/>
    <x v="118"/>
    <n v="0"/>
  </r>
  <r>
    <x v="5"/>
    <x v="2"/>
    <x v="0"/>
    <x v="2"/>
    <x v="2"/>
    <x v="234"/>
    <n v="0"/>
  </r>
  <r>
    <x v="5"/>
    <x v="2"/>
    <x v="0"/>
    <x v="2"/>
    <x v="3"/>
    <x v="107"/>
    <n v="0"/>
  </r>
  <r>
    <x v="5"/>
    <x v="2"/>
    <x v="0"/>
    <x v="2"/>
    <x v="4"/>
    <x v="180"/>
    <n v="0"/>
  </r>
  <r>
    <x v="5"/>
    <x v="2"/>
    <x v="0"/>
    <x v="2"/>
    <x v="5"/>
    <x v="118"/>
    <n v="0"/>
  </r>
  <r>
    <x v="6"/>
    <x v="0"/>
    <x v="2"/>
    <x v="0"/>
    <x v="0"/>
    <x v="16"/>
    <n v="0"/>
  </r>
  <r>
    <x v="6"/>
    <x v="0"/>
    <x v="2"/>
    <x v="0"/>
    <x v="1"/>
    <x v="142"/>
    <n v="1"/>
  </r>
  <r>
    <x v="6"/>
    <x v="0"/>
    <x v="2"/>
    <x v="0"/>
    <x v="2"/>
    <x v="235"/>
    <n v="0"/>
  </r>
  <r>
    <x v="6"/>
    <x v="0"/>
    <x v="2"/>
    <x v="0"/>
    <x v="3"/>
    <x v="62"/>
    <n v="0"/>
  </r>
  <r>
    <x v="6"/>
    <x v="0"/>
    <x v="2"/>
    <x v="0"/>
    <x v="4"/>
    <x v="121"/>
    <n v="1"/>
  </r>
  <r>
    <x v="6"/>
    <x v="0"/>
    <x v="2"/>
    <x v="0"/>
    <x v="5"/>
    <x v="23"/>
    <n v="0"/>
  </r>
  <r>
    <x v="6"/>
    <x v="0"/>
    <x v="2"/>
    <x v="0"/>
    <x v="6"/>
    <x v="9"/>
    <n v="0"/>
  </r>
  <r>
    <x v="6"/>
    <x v="0"/>
    <x v="2"/>
    <x v="0"/>
    <x v="7"/>
    <x v="142"/>
    <n v="0"/>
  </r>
  <r>
    <x v="6"/>
    <x v="2"/>
    <x v="0"/>
    <x v="0"/>
    <x v="0"/>
    <x v="100"/>
    <n v="0"/>
  </r>
  <r>
    <x v="6"/>
    <x v="2"/>
    <x v="0"/>
    <x v="0"/>
    <x v="1"/>
    <x v="108"/>
    <n v="0"/>
  </r>
  <r>
    <x v="6"/>
    <x v="2"/>
    <x v="0"/>
    <x v="0"/>
    <x v="2"/>
    <x v="34"/>
    <n v="1"/>
  </r>
  <r>
    <x v="6"/>
    <x v="2"/>
    <x v="0"/>
    <x v="0"/>
    <x v="3"/>
    <x v="180"/>
    <n v="0"/>
  </r>
  <r>
    <x v="6"/>
    <x v="2"/>
    <x v="0"/>
    <x v="0"/>
    <x v="4"/>
    <x v="236"/>
    <n v="0"/>
  </r>
  <r>
    <x v="6"/>
    <x v="2"/>
    <x v="0"/>
    <x v="0"/>
    <x v="5"/>
    <x v="237"/>
    <n v="0"/>
  </r>
  <r>
    <x v="6"/>
    <x v="2"/>
    <x v="0"/>
    <x v="0"/>
    <x v="6"/>
    <x v="181"/>
    <n v="0"/>
  </r>
  <r>
    <x v="6"/>
    <x v="2"/>
    <x v="0"/>
    <x v="0"/>
    <x v="7"/>
    <x v="237"/>
    <n v="0"/>
  </r>
  <r>
    <x v="6"/>
    <x v="2"/>
    <x v="0"/>
    <x v="0"/>
    <x v="8"/>
    <x v="175"/>
    <n v="0"/>
  </r>
  <r>
    <x v="6"/>
    <x v="3"/>
    <x v="0"/>
    <x v="0"/>
    <x v="0"/>
    <x v="108"/>
    <n v="0"/>
  </r>
  <r>
    <x v="6"/>
    <x v="3"/>
    <x v="0"/>
    <x v="0"/>
    <x v="1"/>
    <x v="47"/>
    <n v="0"/>
  </r>
  <r>
    <x v="6"/>
    <x v="3"/>
    <x v="0"/>
    <x v="0"/>
    <x v="2"/>
    <x v="176"/>
    <n v="0"/>
  </r>
  <r>
    <x v="6"/>
    <x v="3"/>
    <x v="0"/>
    <x v="0"/>
    <x v="3"/>
    <x v="109"/>
    <n v="0"/>
  </r>
  <r>
    <x v="6"/>
    <x v="3"/>
    <x v="0"/>
    <x v="0"/>
    <x v="4"/>
    <x v="31"/>
    <n v="1"/>
  </r>
  <r>
    <x v="6"/>
    <x v="3"/>
    <x v="0"/>
    <x v="0"/>
    <x v="5"/>
    <x v="47"/>
    <n v="0"/>
  </r>
  <r>
    <x v="6"/>
    <x v="3"/>
    <x v="0"/>
    <x v="0"/>
    <x v="6"/>
    <x v="139"/>
    <n v="0"/>
  </r>
  <r>
    <x v="6"/>
    <x v="3"/>
    <x v="0"/>
    <x v="0"/>
    <x v="7"/>
    <x v="236"/>
    <n v="0"/>
  </r>
  <r>
    <x v="6"/>
    <x v="4"/>
    <x v="0"/>
    <x v="0"/>
    <x v="0"/>
    <x v="58"/>
    <n v="0"/>
  </r>
  <r>
    <x v="6"/>
    <x v="4"/>
    <x v="0"/>
    <x v="0"/>
    <x v="1"/>
    <x v="13"/>
    <n v="0"/>
  </r>
  <r>
    <x v="6"/>
    <x v="4"/>
    <x v="0"/>
    <x v="0"/>
    <x v="2"/>
    <x v="45"/>
    <n v="0"/>
  </r>
  <r>
    <x v="6"/>
    <x v="4"/>
    <x v="0"/>
    <x v="0"/>
    <x v="3"/>
    <x v="102"/>
    <n v="0"/>
  </r>
  <r>
    <x v="6"/>
    <x v="4"/>
    <x v="0"/>
    <x v="0"/>
    <x v="4"/>
    <x v="186"/>
    <n v="0"/>
  </r>
  <r>
    <x v="6"/>
    <x v="4"/>
    <x v="0"/>
    <x v="0"/>
    <x v="5"/>
    <x v="43"/>
    <n v="0"/>
  </r>
  <r>
    <x v="6"/>
    <x v="0"/>
    <x v="2"/>
    <x v="1"/>
    <x v="0"/>
    <x v="37"/>
    <n v="1"/>
  </r>
  <r>
    <x v="6"/>
    <x v="0"/>
    <x v="2"/>
    <x v="1"/>
    <x v="1"/>
    <x v="173"/>
    <n v="0"/>
  </r>
  <r>
    <x v="6"/>
    <x v="0"/>
    <x v="2"/>
    <x v="1"/>
    <x v="2"/>
    <x v="116"/>
    <n v="0"/>
  </r>
  <r>
    <x v="6"/>
    <x v="0"/>
    <x v="2"/>
    <x v="1"/>
    <x v="3"/>
    <x v="238"/>
    <n v="0"/>
  </r>
  <r>
    <x v="6"/>
    <x v="0"/>
    <x v="2"/>
    <x v="1"/>
    <x v="4"/>
    <x v="219"/>
    <n v="0"/>
  </r>
  <r>
    <x v="6"/>
    <x v="0"/>
    <x v="2"/>
    <x v="1"/>
    <x v="5"/>
    <x v="102"/>
    <n v="0"/>
  </r>
  <r>
    <x v="6"/>
    <x v="0"/>
    <x v="2"/>
    <x v="1"/>
    <x v="6"/>
    <x v="102"/>
    <n v="0"/>
  </r>
  <r>
    <x v="6"/>
    <x v="0"/>
    <x v="2"/>
    <x v="1"/>
    <x v="7"/>
    <x v="212"/>
    <n v="0"/>
  </r>
  <r>
    <x v="6"/>
    <x v="0"/>
    <x v="2"/>
    <x v="1"/>
    <x v="8"/>
    <x v="104"/>
    <n v="0"/>
  </r>
  <r>
    <x v="6"/>
    <x v="0"/>
    <x v="2"/>
    <x v="1"/>
    <x v="9"/>
    <x v="239"/>
    <n v="0"/>
  </r>
  <r>
    <x v="6"/>
    <x v="1"/>
    <x v="2"/>
    <x v="1"/>
    <x v="0"/>
    <x v="219"/>
    <n v="0"/>
  </r>
  <r>
    <x v="6"/>
    <x v="1"/>
    <x v="2"/>
    <x v="1"/>
    <x v="1"/>
    <x v="13"/>
    <n v="0"/>
  </r>
  <r>
    <x v="6"/>
    <x v="1"/>
    <x v="2"/>
    <x v="1"/>
    <x v="2"/>
    <x v="112"/>
    <n v="0"/>
  </r>
  <r>
    <x v="6"/>
    <x v="1"/>
    <x v="2"/>
    <x v="1"/>
    <x v="3"/>
    <x v="63"/>
    <n v="1"/>
  </r>
  <r>
    <x v="6"/>
    <x v="1"/>
    <x v="2"/>
    <x v="1"/>
    <x v="4"/>
    <x v="117"/>
    <n v="0"/>
  </r>
  <r>
    <x v="6"/>
    <x v="1"/>
    <x v="2"/>
    <x v="1"/>
    <x v="5"/>
    <x v="216"/>
    <n v="0"/>
  </r>
  <r>
    <x v="6"/>
    <x v="1"/>
    <x v="2"/>
    <x v="1"/>
    <x v="6"/>
    <x v="35"/>
    <n v="0"/>
  </r>
  <r>
    <x v="6"/>
    <x v="4"/>
    <x v="0"/>
    <x v="1"/>
    <x v="0"/>
    <x v="43"/>
    <n v="0"/>
  </r>
  <r>
    <x v="6"/>
    <x v="4"/>
    <x v="0"/>
    <x v="1"/>
    <x v="1"/>
    <x v="34"/>
    <n v="0"/>
  </r>
  <r>
    <x v="6"/>
    <x v="4"/>
    <x v="0"/>
    <x v="1"/>
    <x v="2"/>
    <x v="49"/>
    <n v="1"/>
  </r>
  <r>
    <x v="6"/>
    <x v="4"/>
    <x v="0"/>
    <x v="1"/>
    <x v="3"/>
    <x v="240"/>
    <n v="0"/>
  </r>
  <r>
    <x v="6"/>
    <x v="2"/>
    <x v="0"/>
    <x v="2"/>
    <x v="0"/>
    <x v="241"/>
    <n v="0"/>
  </r>
  <r>
    <x v="6"/>
    <x v="2"/>
    <x v="0"/>
    <x v="2"/>
    <x v="1"/>
    <x v="218"/>
    <n v="1"/>
  </r>
  <r>
    <x v="6"/>
    <x v="2"/>
    <x v="0"/>
    <x v="2"/>
    <x v="2"/>
    <x v="242"/>
    <n v="0"/>
  </r>
  <r>
    <x v="6"/>
    <x v="3"/>
    <x v="0"/>
    <x v="2"/>
    <x v="0"/>
    <x v="69"/>
    <n v="1"/>
  </r>
  <r>
    <x v="6"/>
    <x v="3"/>
    <x v="0"/>
    <x v="2"/>
    <x v="1"/>
    <x v="9"/>
    <n v="0"/>
  </r>
  <r>
    <x v="6"/>
    <x v="3"/>
    <x v="0"/>
    <x v="2"/>
    <x v="2"/>
    <x v="243"/>
    <n v="0"/>
  </r>
  <r>
    <x v="6"/>
    <x v="3"/>
    <x v="0"/>
    <x v="2"/>
    <x v="3"/>
    <x v="236"/>
    <n v="0"/>
  </r>
  <r>
    <x v="6"/>
    <x v="3"/>
    <x v="0"/>
    <x v="2"/>
    <x v="4"/>
    <x v="244"/>
    <n v="0"/>
  </r>
  <r>
    <x v="6"/>
    <x v="3"/>
    <x v="0"/>
    <x v="2"/>
    <x v="5"/>
    <x v="62"/>
    <n v="0"/>
  </r>
  <r>
    <x v="6"/>
    <x v="0"/>
    <x v="2"/>
    <x v="3"/>
    <x v="0"/>
    <x v="245"/>
    <n v="0"/>
  </r>
  <r>
    <x v="6"/>
    <x v="0"/>
    <x v="2"/>
    <x v="3"/>
    <x v="1"/>
    <x v="49"/>
    <n v="0"/>
  </r>
  <r>
    <x v="6"/>
    <x v="0"/>
    <x v="2"/>
    <x v="3"/>
    <x v="2"/>
    <x v="134"/>
    <n v="0"/>
  </r>
  <r>
    <x v="6"/>
    <x v="0"/>
    <x v="2"/>
    <x v="3"/>
    <x v="3"/>
    <x v="82"/>
    <n v="0"/>
  </r>
  <r>
    <x v="6"/>
    <x v="0"/>
    <x v="2"/>
    <x v="3"/>
    <x v="4"/>
    <x v="51"/>
    <n v="0"/>
  </r>
  <r>
    <x v="6"/>
    <x v="0"/>
    <x v="2"/>
    <x v="3"/>
    <x v="5"/>
    <x v="63"/>
    <n v="0"/>
  </r>
  <r>
    <x v="6"/>
    <x v="0"/>
    <x v="2"/>
    <x v="3"/>
    <x v="6"/>
    <x v="246"/>
    <n v="0"/>
  </r>
  <r>
    <x v="6"/>
    <x v="0"/>
    <x v="2"/>
    <x v="3"/>
    <x v="7"/>
    <x v="36"/>
    <n v="0"/>
  </r>
  <r>
    <x v="6"/>
    <x v="0"/>
    <x v="2"/>
    <x v="3"/>
    <x v="8"/>
    <x v="247"/>
    <n v="0"/>
  </r>
  <r>
    <x v="6"/>
    <x v="0"/>
    <x v="2"/>
    <x v="3"/>
    <x v="9"/>
    <x v="47"/>
    <n v="0"/>
  </r>
  <r>
    <x v="6"/>
    <x v="0"/>
    <x v="2"/>
    <x v="3"/>
    <x v="10"/>
    <x v="224"/>
    <n v="0"/>
  </r>
  <r>
    <x v="6"/>
    <x v="1"/>
    <x v="2"/>
    <x v="3"/>
    <x v="0"/>
    <x v="248"/>
    <n v="0"/>
  </r>
  <r>
    <x v="6"/>
    <x v="1"/>
    <x v="2"/>
    <x v="3"/>
    <x v="1"/>
    <x v="177"/>
    <n v="1"/>
  </r>
  <r>
    <x v="6"/>
    <x v="1"/>
    <x v="2"/>
    <x v="3"/>
    <x v="2"/>
    <x v="9"/>
    <n v="0"/>
  </r>
  <r>
    <x v="6"/>
    <x v="1"/>
    <x v="2"/>
    <x v="3"/>
    <x v="3"/>
    <x v="230"/>
    <n v="0"/>
  </r>
  <r>
    <x v="6"/>
    <x v="1"/>
    <x v="2"/>
    <x v="3"/>
    <x v="4"/>
    <x v="107"/>
    <n v="0"/>
  </r>
  <r>
    <x v="6"/>
    <x v="2"/>
    <x v="0"/>
    <x v="3"/>
    <x v="0"/>
    <x v="30"/>
    <n v="0"/>
  </r>
  <r>
    <x v="6"/>
    <x v="2"/>
    <x v="0"/>
    <x v="3"/>
    <x v="1"/>
    <x v="47"/>
    <n v="0"/>
  </r>
  <r>
    <x v="6"/>
    <x v="2"/>
    <x v="0"/>
    <x v="3"/>
    <x v="2"/>
    <x v="40"/>
    <n v="0"/>
  </r>
  <r>
    <x v="6"/>
    <x v="2"/>
    <x v="0"/>
    <x v="3"/>
    <x v="3"/>
    <x v="38"/>
    <n v="1"/>
  </r>
  <r>
    <x v="6"/>
    <x v="2"/>
    <x v="0"/>
    <x v="3"/>
    <x v="4"/>
    <x v="63"/>
    <n v="0"/>
  </r>
  <r>
    <x v="6"/>
    <x v="2"/>
    <x v="0"/>
    <x v="3"/>
    <x v="5"/>
    <x v="17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6C3D99-6220-E14D-95B2-F6DD2676B0BA}" name="PivotTable6"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12:C117" firstHeaderRow="1" firstDataRow="1" firstDataCol="1"/>
  <pivotFields count="10">
    <pivotField showAll="0">
      <items count="12">
        <item h="1" x="0"/>
        <item h="1" m="1" x="9"/>
        <item h="1" x="1"/>
        <item h="1" m="1" x="10"/>
        <item h="1" x="2"/>
        <item x="3"/>
        <item h="1" x="4"/>
        <item h="1" m="1" x="7"/>
        <item h="1" m="1" x="8"/>
        <item x="5"/>
        <item x="6"/>
        <item t="default"/>
      </items>
    </pivotField>
    <pivotField showAll="0"/>
    <pivotField showAll="0">
      <items count="4">
        <item x="2"/>
        <item x="0"/>
        <item x="1"/>
        <item t="default"/>
      </items>
    </pivotField>
    <pivotField axis="axisRow" showAll="0">
      <items count="5">
        <item x="0"/>
        <item x="1"/>
        <item x="2"/>
        <item x="3"/>
        <item t="default"/>
      </items>
    </pivotField>
    <pivotField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dataFields count="1">
    <dataField name="Max. of Valor" fld="5" subtotal="max" baseField="0" baseItem="0" numFmtId="164"/>
  </dataFields>
  <formats count="7">
    <format dxfId="3647">
      <pivotArea outline="0" collapsedLevelsAreSubtotals="1" fieldPosition="0"/>
    </format>
    <format dxfId="3646">
      <pivotArea type="all" dataOnly="0" outline="0" fieldPosition="0"/>
    </format>
    <format dxfId="3645">
      <pivotArea outline="0" collapsedLevelsAreSubtotals="1" fieldPosition="0"/>
    </format>
    <format dxfId="3644">
      <pivotArea field="3" type="button" dataOnly="0" labelOnly="1" outline="0" axis="axisRow" fieldPosition="0"/>
    </format>
    <format dxfId="3643">
      <pivotArea dataOnly="0" labelOnly="1" fieldPosition="0">
        <references count="1">
          <reference field="3" count="1">
            <x v="3"/>
          </reference>
        </references>
      </pivotArea>
    </format>
    <format dxfId="3642">
      <pivotArea dataOnly="0" labelOnly="1" grandRow="1" outline="0" fieldPosition="0"/>
    </format>
    <format dxfId="3641">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DFBD12-EF8B-D84B-84A4-44EE3FE56320}" name="PivotTable10"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tapa / Fase" colHeaderCaption="">
  <location ref="B53:H59" firstHeaderRow="1" firstDataRow="2" firstDataCol="1"/>
  <pivotFields count="10">
    <pivotField showAll="0">
      <items count="12">
        <item h="1" x="0"/>
        <item h="1" x="1"/>
        <item h="1" x="2"/>
        <item h="1" x="4"/>
        <item x="6"/>
        <item x="5"/>
        <item x="3"/>
        <item h="1" m="1" x="9"/>
        <item h="1" m="1" x="10"/>
        <item h="1" m="1" x="8"/>
        <item h="1" m="1" x="7"/>
        <item t="default"/>
      </items>
    </pivotField>
    <pivotField axis="axisCol" showAll="0">
      <items count="11">
        <item m="1" x="9"/>
        <item m="1" x="6"/>
        <item m="1" x="5"/>
        <item m="1" x="7"/>
        <item m="1" x="8"/>
        <item x="0"/>
        <item x="1"/>
        <item x="2"/>
        <item x="3"/>
        <item x="4"/>
        <item t="default"/>
      </items>
    </pivotField>
    <pivotField showAll="0">
      <items count="4">
        <item x="2"/>
        <item x="0"/>
        <item x="1"/>
        <item t="default"/>
      </items>
    </pivotField>
    <pivotField axis="axisRow" showAll="0">
      <items count="5">
        <item x="0"/>
        <item x="1"/>
        <item x="2"/>
        <item x="3"/>
        <item t="default"/>
      </items>
    </pivotField>
    <pivotField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Fields count="1">
    <field x="1"/>
  </colFields>
  <colItems count="6">
    <i>
      <x v="5"/>
    </i>
    <i>
      <x v="6"/>
    </i>
    <i>
      <x v="7"/>
    </i>
    <i>
      <x v="8"/>
    </i>
    <i>
      <x v="9"/>
    </i>
    <i t="grand">
      <x/>
    </i>
  </colItems>
  <dataFields count="1">
    <dataField name="Average of Valor" fld="5" subtotal="average" baseField="0" baseItem="0" numFmtId="164"/>
  </dataFields>
  <formats count="39">
    <format dxfId="3802">
      <pivotArea type="all" dataOnly="0" outline="0" fieldPosition="0"/>
    </format>
    <format dxfId="3801">
      <pivotArea outline="0" collapsedLevelsAreSubtotals="1" fieldPosition="0"/>
    </format>
    <format dxfId="3800">
      <pivotArea type="origin" dataOnly="0" labelOnly="1" outline="0" fieldPosition="0"/>
    </format>
    <format dxfId="3799">
      <pivotArea field="3" type="button" dataOnly="0" labelOnly="1" outline="0" axis="axisRow" fieldPosition="0"/>
    </format>
    <format dxfId="3798">
      <pivotArea type="topRight" dataOnly="0" labelOnly="1" outline="0" fieldPosition="0"/>
    </format>
    <format dxfId="3797">
      <pivotArea field="0" type="button" dataOnly="0" labelOnly="1" outline="0"/>
    </format>
    <format dxfId="3796">
      <pivotArea dataOnly="0" labelOnly="1" grandRow="1" outline="0" fieldPosition="0"/>
    </format>
    <format dxfId="3795">
      <pivotArea dataOnly="0" labelOnly="1" fieldPosition="0">
        <references count="1">
          <reference field="3" count="0"/>
        </references>
      </pivotArea>
    </format>
    <format dxfId="3794">
      <pivotArea dataOnly="0" labelOnly="1" grandCol="1" outline="0" fieldPosition="0"/>
    </format>
    <format dxfId="3793">
      <pivotArea type="origin" dataOnly="0" labelOnly="1" outline="0" fieldPosition="0"/>
    </format>
    <format dxfId="3792">
      <pivotArea field="3" type="button" dataOnly="0" labelOnly="1" outline="0" axis="axisRow" fieldPosition="0"/>
    </format>
    <format dxfId="3791">
      <pivotArea type="all" dataOnly="0" outline="0" fieldPosition="0"/>
    </format>
    <format dxfId="3790">
      <pivotArea field="3" type="button" dataOnly="0" labelOnly="1" outline="0" axis="axisRow" fieldPosition="0"/>
    </format>
    <format dxfId="3789">
      <pivotArea dataOnly="0" labelOnly="1" fieldPosition="0">
        <references count="1">
          <reference field="3" count="0"/>
        </references>
      </pivotArea>
    </format>
    <format dxfId="3788">
      <pivotArea dataOnly="0" labelOnly="1" grandCol="1" outline="0" fieldPosition="0"/>
    </format>
    <format dxfId="3787">
      <pivotArea dataOnly="0" labelOnly="1" fieldPosition="0">
        <references count="1">
          <reference field="3" count="0"/>
        </references>
      </pivotArea>
    </format>
    <format dxfId="3786">
      <pivotArea dataOnly="0" labelOnly="1" grandCol="1" outline="0" fieldPosition="0"/>
    </format>
    <format dxfId="3785">
      <pivotArea field="3" type="button" dataOnly="0" labelOnly="1" outline="0" axis="axisRow" fieldPosition="0"/>
    </format>
    <format dxfId="3784">
      <pivotArea type="all" dataOnly="0" outline="0" fieldPosition="0"/>
    </format>
    <format dxfId="3783">
      <pivotArea outline="0" collapsedLevelsAreSubtotals="1" fieldPosition="0"/>
    </format>
    <format dxfId="3782">
      <pivotArea field="3" type="button" dataOnly="0" labelOnly="1" outline="0" axis="axisRow" fieldPosition="0"/>
    </format>
    <format dxfId="3781">
      <pivotArea dataOnly="0" labelOnly="1" fieldPosition="0">
        <references count="1">
          <reference field="3" count="0"/>
        </references>
      </pivotArea>
    </format>
    <format dxfId="3780">
      <pivotArea dataOnly="0" labelOnly="1" grandRow="1" outline="0" fieldPosition="0"/>
    </format>
    <format dxfId="3779">
      <pivotArea dataOnly="0" labelOnly="1" fieldPosition="0">
        <references count="1">
          <reference field="1" count="0"/>
        </references>
      </pivotArea>
    </format>
    <format dxfId="3778">
      <pivotArea dataOnly="0" labelOnly="1" grandCol="1" outline="0" fieldPosition="0"/>
    </format>
    <format dxfId="3777">
      <pivotArea outline="0" collapsedLevelsAreSubtotals="1" fieldPosition="0"/>
    </format>
    <format dxfId="3776">
      <pivotArea type="origin" dataOnly="0" labelOnly="1" outline="0" fieldPosition="0"/>
    </format>
    <format dxfId="3775">
      <pivotArea field="1" type="button" dataOnly="0" labelOnly="1" outline="0" axis="axisCol" fieldPosition="0"/>
    </format>
    <format dxfId="3774">
      <pivotArea type="topRight" dataOnly="0" labelOnly="1" outline="0" fieldPosition="0"/>
    </format>
    <format dxfId="3773">
      <pivotArea type="all" dataOnly="0" outline="0" fieldPosition="0"/>
    </format>
    <format dxfId="3772">
      <pivotArea outline="0" collapsedLevelsAreSubtotals="1" fieldPosition="0"/>
    </format>
    <format dxfId="3771">
      <pivotArea type="origin" dataOnly="0" labelOnly="1" outline="0" fieldPosition="0"/>
    </format>
    <format dxfId="3770">
      <pivotArea field="1" type="button" dataOnly="0" labelOnly="1" outline="0" axis="axisCol" fieldPosition="0"/>
    </format>
    <format dxfId="3769">
      <pivotArea type="topRight" dataOnly="0" labelOnly="1" outline="0" fieldPosition="0"/>
    </format>
    <format dxfId="3768">
      <pivotArea field="3" type="button" dataOnly="0" labelOnly="1" outline="0" axis="axisRow" fieldPosition="0"/>
    </format>
    <format dxfId="3767">
      <pivotArea dataOnly="0" labelOnly="1" fieldPosition="0">
        <references count="1">
          <reference field="3" count="1">
            <x v="3"/>
          </reference>
        </references>
      </pivotArea>
    </format>
    <format dxfId="3766">
      <pivotArea dataOnly="0" labelOnly="1" grandRow="1" outline="0" fieldPosition="0"/>
    </format>
    <format dxfId="3765">
      <pivotArea dataOnly="0" labelOnly="1" fieldPosition="0">
        <references count="1">
          <reference field="1" count="2">
            <x v="3"/>
            <x v="4"/>
          </reference>
        </references>
      </pivotArea>
    </format>
    <format dxfId="3764">
      <pivotArea dataOnly="0" labelOnly="1" grandCol="1" outline="0" fieldPosition="0"/>
    </format>
  </formats>
  <chartFormats count="19">
    <chartFormat chart="0" format="9" series="1">
      <pivotArea type="data" outline="0" fieldPosition="0">
        <references count="1">
          <reference field="1" count="1" selected="0">
            <x v="0"/>
          </reference>
        </references>
      </pivotArea>
    </chartFormat>
    <chartFormat chart="0" format="10" series="1">
      <pivotArea type="data" outline="0" fieldPosition="0">
        <references count="1">
          <reference field="1" count="1" selected="0">
            <x v="1"/>
          </reference>
        </references>
      </pivotArea>
    </chartFormat>
    <chartFormat chart="0" format="11" series="1">
      <pivotArea type="data" outline="0" fieldPosition="0">
        <references count="1">
          <reference field="1" count="1" selected="0">
            <x v="2"/>
          </reference>
        </references>
      </pivotArea>
    </chartFormat>
    <chartFormat chart="0" format="12" series="1">
      <pivotArea type="data" outline="0" fieldPosition="0">
        <references count="1">
          <reference field="1" count="1" selected="0">
            <x v="3"/>
          </reference>
        </references>
      </pivotArea>
    </chartFormat>
    <chartFormat chart="0" format="13" series="1">
      <pivotArea type="data" outline="0" fieldPosition="0">
        <references count="1">
          <reference field="1" count="1" selected="0">
            <x v="4"/>
          </reference>
        </references>
      </pivotArea>
    </chartFormat>
    <chartFormat chart="2" format="19" series="1">
      <pivotArea type="data" outline="0" fieldPosition="0">
        <references count="2">
          <reference field="4294967294" count="1" selected="0">
            <x v="0"/>
          </reference>
          <reference field="1" count="1" selected="0">
            <x v="0"/>
          </reference>
        </references>
      </pivotArea>
    </chartFormat>
    <chartFormat chart="2" format="20" series="1">
      <pivotArea type="data" outline="0" fieldPosition="0">
        <references count="2">
          <reference field="4294967294" count="1" selected="0">
            <x v="0"/>
          </reference>
          <reference field="1" count="1" selected="0">
            <x v="1"/>
          </reference>
        </references>
      </pivotArea>
    </chartFormat>
    <chartFormat chart="2" format="21" series="1">
      <pivotArea type="data" outline="0" fieldPosition="0">
        <references count="2">
          <reference field="4294967294" count="1" selected="0">
            <x v="0"/>
          </reference>
          <reference field="1" count="1" selected="0">
            <x v="2"/>
          </reference>
        </references>
      </pivotArea>
    </chartFormat>
    <chartFormat chart="2" format="22" series="1">
      <pivotArea type="data" outline="0" fieldPosition="0">
        <references count="2">
          <reference field="4294967294" count="1" selected="0">
            <x v="0"/>
          </reference>
          <reference field="1" count="1" selected="0">
            <x v="3"/>
          </reference>
        </references>
      </pivotArea>
    </chartFormat>
    <chartFormat chart="2" format="23" series="1">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 count="1" selected="0">
            <x v="7"/>
          </reference>
        </references>
      </pivotArea>
    </chartFormat>
    <chartFormat chart="3" format="7" series="1">
      <pivotArea type="data" outline="0" fieldPosition="0">
        <references count="2">
          <reference field="4294967294" count="1" selected="0">
            <x v="0"/>
          </reference>
          <reference field="1" count="1" selected="0">
            <x v="8"/>
          </reference>
        </references>
      </pivotArea>
    </chartFormat>
    <chartFormat chart="3" format="8"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EAE466-72F4-634B-BD8E-EC2A5F19A6DB}" name="PivotTable5"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93:D98" firstHeaderRow="0" firstDataRow="1" firstDataCol="1"/>
  <pivotFields count="10">
    <pivotField showAll="0">
      <items count="12">
        <item h="1" x="0"/>
        <item h="1" m="1" x="9"/>
        <item h="1" x="1"/>
        <item h="1" m="1" x="10"/>
        <item h="1" x="2"/>
        <item x="3"/>
        <item h="1" x="4"/>
        <item h="1" m="1" x="7"/>
        <item h="1" m="1" x="8"/>
        <item x="5"/>
        <item x="6"/>
        <item t="default"/>
      </items>
    </pivotField>
    <pivotField showAll="0"/>
    <pivotField showAll="0">
      <items count="4">
        <item x="2"/>
        <item x="0"/>
        <item x="1"/>
        <item t="default"/>
      </items>
    </pivotField>
    <pivotField axis="axisRow" showAll="0">
      <items count="5">
        <item x="0"/>
        <item x="1"/>
        <item x="2"/>
        <item x="3"/>
        <item t="default"/>
      </items>
    </pivotField>
    <pivotField showAll="0"/>
    <pivotField dataField="1" numFmtId="2" showAll="0"/>
    <pivotField dataField="1"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Heats" fld="6" baseField="0" baseItem="0"/>
    <dataField name="Ondas" fld="5" subtotal="count" baseField="0" baseItem="0"/>
  </dataFields>
  <formats count="6">
    <format dxfId="3808">
      <pivotArea type="all" dataOnly="0" outline="0" fieldPosition="0"/>
    </format>
    <format dxfId="3807">
      <pivotArea outline="0" collapsedLevelsAreSubtotals="1" fieldPosition="0"/>
    </format>
    <format dxfId="3806">
      <pivotArea field="3" type="button" dataOnly="0" labelOnly="1" outline="0" axis="axisRow" fieldPosition="0"/>
    </format>
    <format dxfId="3805">
      <pivotArea dataOnly="0" labelOnly="1" fieldPosition="0">
        <references count="1">
          <reference field="3" count="1">
            <x v="3"/>
          </reference>
        </references>
      </pivotArea>
    </format>
    <format dxfId="3804">
      <pivotArea dataOnly="0" labelOnly="1" grandRow="1" outline="0" fieldPosition="0"/>
    </format>
    <format dxfId="3803">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8E4B77A-6534-244D-8AD8-A4EBAD5F9963}" name="PivotTable22"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68:AH74" firstHeaderRow="0" firstDataRow="1" firstDataCol="1"/>
  <pivotFields count="10">
    <pivotField showAll="0">
      <items count="12">
        <item h="1" x="0"/>
        <item h="1" m="1" x="9"/>
        <item h="1" x="1"/>
        <item h="1" m="1" x="10"/>
        <item h="1" x="2"/>
        <item x="3"/>
        <item h="1" x="4"/>
        <item h="1" m="1" x="7"/>
        <item h="1" m="1" x="8"/>
        <item x="5"/>
        <item x="6"/>
        <item t="default"/>
      </items>
    </pivotField>
    <pivotField axis="axisRow" showAll="0">
      <items count="11">
        <item m="1" x="9"/>
        <item m="1" x="6"/>
        <item m="1" x="5"/>
        <item m="1" x="7"/>
        <item m="1" x="8"/>
        <item x="0"/>
        <item x="1"/>
        <item x="2"/>
        <item x="3"/>
        <item x="4"/>
        <item t="default"/>
      </items>
    </pivotField>
    <pivotField showAll="0">
      <items count="4">
        <item x="2"/>
        <item x="0"/>
        <item x="1"/>
        <item t="default"/>
      </items>
    </pivotField>
    <pivotField showAll="0">
      <items count="5">
        <item x="0"/>
        <item x="1"/>
        <item x="2"/>
        <item x="3"/>
        <item t="default"/>
      </items>
    </pivotField>
    <pivotField numFmtId="1" showAll="0"/>
    <pivotField dataField="1" numFmtId="2" showAll="0"/>
    <pivotField dataField="1" numFmtI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5"/>
    </i>
    <i>
      <x v="6"/>
    </i>
    <i>
      <x v="7"/>
    </i>
    <i>
      <x v="8"/>
    </i>
    <i>
      <x v="9"/>
    </i>
    <i t="grand">
      <x/>
    </i>
  </rowItems>
  <colFields count="1">
    <field x="-2"/>
  </colFields>
  <colItems count="2">
    <i>
      <x/>
    </i>
    <i i="1">
      <x v="1"/>
    </i>
  </colItems>
  <dataFields count="2">
    <dataField name="Count of Valor" fld="5" subtotal="count" baseField="0" baseItem="0"/>
    <dataField name="Sum of Aux" fld="6" baseField="0" baseItem="0"/>
  </dataFields>
  <formats count="6">
    <format dxfId="3814">
      <pivotArea type="all" dataOnly="0" outline="0" fieldPosition="0"/>
    </format>
    <format dxfId="3813">
      <pivotArea outline="0" collapsedLevelsAreSubtotals="1" fieldPosition="0"/>
    </format>
    <format dxfId="3812">
      <pivotArea field="1" type="button" dataOnly="0" labelOnly="1" outline="0" axis="axisRow" fieldPosition="0"/>
    </format>
    <format dxfId="3811">
      <pivotArea dataOnly="0" labelOnly="1" fieldPosition="0">
        <references count="1">
          <reference field="1" count="2">
            <x v="3"/>
            <x v="4"/>
          </reference>
        </references>
      </pivotArea>
    </format>
    <format dxfId="3810">
      <pivotArea dataOnly="0" labelOnly="1" grandRow="1" outline="0" fieldPosition="0"/>
    </format>
    <format dxfId="380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0C865A-E2B7-DC46-9257-C788A0240B28}" name="PivotTable9"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tapa / Fase" colHeaderCaption="">
  <location ref="B62:H68" firstHeaderRow="1" firstDataRow="2" firstDataCol="1"/>
  <pivotFields count="10">
    <pivotField showAll="0">
      <items count="12">
        <item h="1" x="0"/>
        <item h="1" x="1"/>
        <item h="1" x="2"/>
        <item h="1" x="4"/>
        <item x="6"/>
        <item x="5"/>
        <item x="3"/>
        <item h="1" m="1" x="9"/>
        <item h="1" m="1" x="10"/>
        <item h="1" m="1" x="8"/>
        <item h="1" m="1" x="7"/>
        <item t="default"/>
      </items>
    </pivotField>
    <pivotField axis="axisCol" showAll="0">
      <items count="11">
        <item m="1" x="9"/>
        <item m="1" x="6"/>
        <item m="1" x="5"/>
        <item m="1" x="7"/>
        <item m="1" x="8"/>
        <item x="0"/>
        <item x="1"/>
        <item x="2"/>
        <item x="3"/>
        <item x="4"/>
        <item t="default"/>
      </items>
    </pivotField>
    <pivotField showAll="0">
      <items count="4">
        <item x="2"/>
        <item x="0"/>
        <item x="1"/>
        <item t="default"/>
      </items>
    </pivotField>
    <pivotField axis="axisRow" showAll="0">
      <items count="5">
        <item x="0"/>
        <item x="1"/>
        <item x="2"/>
        <item x="3"/>
        <item t="default"/>
      </items>
    </pivotField>
    <pivotField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Fields count="1">
    <field x="1"/>
  </colFields>
  <colItems count="6">
    <i>
      <x v="5"/>
    </i>
    <i>
      <x v="6"/>
    </i>
    <i>
      <x v="7"/>
    </i>
    <i>
      <x v="8"/>
    </i>
    <i>
      <x v="9"/>
    </i>
    <i t="grand">
      <x/>
    </i>
  </colItems>
  <dataFields count="1">
    <dataField name="Count of Valor" fld="5" subtotal="count" baseField="0" baseItem="0"/>
  </dataFields>
  <formats count="38">
    <format dxfId="3852">
      <pivotArea type="all" dataOnly="0" outline="0" fieldPosition="0"/>
    </format>
    <format dxfId="3851">
      <pivotArea outline="0" collapsedLevelsAreSubtotals="1" fieldPosition="0"/>
    </format>
    <format dxfId="3850">
      <pivotArea type="origin" dataOnly="0" labelOnly="1" outline="0" fieldPosition="0"/>
    </format>
    <format dxfId="3849">
      <pivotArea field="3" type="button" dataOnly="0" labelOnly="1" outline="0" axis="axisRow" fieldPosition="0"/>
    </format>
    <format dxfId="3848">
      <pivotArea type="topRight" dataOnly="0" labelOnly="1" outline="0" fieldPosition="0"/>
    </format>
    <format dxfId="3847">
      <pivotArea field="0" type="button" dataOnly="0" labelOnly="1" outline="0"/>
    </format>
    <format dxfId="3846">
      <pivotArea dataOnly="0" labelOnly="1" grandRow="1" outline="0" fieldPosition="0"/>
    </format>
    <format dxfId="3845">
      <pivotArea dataOnly="0" labelOnly="1" fieldPosition="0">
        <references count="1">
          <reference field="3" count="0"/>
        </references>
      </pivotArea>
    </format>
    <format dxfId="3844">
      <pivotArea dataOnly="0" labelOnly="1" grandCol="1" outline="0" fieldPosition="0"/>
    </format>
    <format dxfId="3843">
      <pivotArea type="origin" dataOnly="0" labelOnly="1" outline="0" fieldPosition="0"/>
    </format>
    <format dxfId="3842">
      <pivotArea field="3" type="button" dataOnly="0" labelOnly="1" outline="0" axis="axisRow" fieldPosition="0"/>
    </format>
    <format dxfId="3841">
      <pivotArea type="all" dataOnly="0" outline="0" fieldPosition="0"/>
    </format>
    <format dxfId="3840">
      <pivotArea field="3" type="button" dataOnly="0" labelOnly="1" outline="0" axis="axisRow" fieldPosition="0"/>
    </format>
    <format dxfId="3839">
      <pivotArea dataOnly="0" labelOnly="1" fieldPosition="0">
        <references count="1">
          <reference field="3" count="0"/>
        </references>
      </pivotArea>
    </format>
    <format dxfId="3838">
      <pivotArea dataOnly="0" labelOnly="1" grandCol="1" outline="0" fieldPosition="0"/>
    </format>
    <format dxfId="3837">
      <pivotArea dataOnly="0" labelOnly="1" fieldPosition="0">
        <references count="1">
          <reference field="3" count="0"/>
        </references>
      </pivotArea>
    </format>
    <format dxfId="3836">
      <pivotArea dataOnly="0" labelOnly="1" grandCol="1" outline="0" fieldPosition="0"/>
    </format>
    <format dxfId="3835">
      <pivotArea field="3" type="button" dataOnly="0" labelOnly="1" outline="0" axis="axisRow" fieldPosition="0"/>
    </format>
    <format dxfId="3834">
      <pivotArea type="all" dataOnly="0" outline="0" fieldPosition="0"/>
    </format>
    <format dxfId="3833">
      <pivotArea outline="0" collapsedLevelsAreSubtotals="1" fieldPosition="0"/>
    </format>
    <format dxfId="3832">
      <pivotArea type="origin" dataOnly="0" labelOnly="1" outline="0" fieldPosition="0"/>
    </format>
    <format dxfId="3831">
      <pivotArea field="1" type="button" dataOnly="0" labelOnly="1" outline="0" axis="axisCol" fieldPosition="0"/>
    </format>
    <format dxfId="3830">
      <pivotArea type="topRight" dataOnly="0" labelOnly="1" outline="0" fieldPosition="0"/>
    </format>
    <format dxfId="3829">
      <pivotArea field="3" type="button" dataOnly="0" labelOnly="1" outline="0" axis="axisRow" fieldPosition="0"/>
    </format>
    <format dxfId="3828">
      <pivotArea dataOnly="0" labelOnly="1" fieldPosition="0">
        <references count="1">
          <reference field="3" count="0"/>
        </references>
      </pivotArea>
    </format>
    <format dxfId="3827">
      <pivotArea dataOnly="0" labelOnly="1" grandRow="1" outline="0" fieldPosition="0"/>
    </format>
    <format dxfId="3826">
      <pivotArea dataOnly="0" labelOnly="1" fieldPosition="0">
        <references count="1">
          <reference field="1" count="0"/>
        </references>
      </pivotArea>
    </format>
    <format dxfId="3825">
      <pivotArea dataOnly="0" labelOnly="1" grandCol="1" outline="0" fieldPosition="0"/>
    </format>
    <format dxfId="3824">
      <pivotArea type="all" dataOnly="0" outline="0" fieldPosition="0"/>
    </format>
    <format dxfId="3823">
      <pivotArea outline="0" collapsedLevelsAreSubtotals="1" fieldPosition="0"/>
    </format>
    <format dxfId="3822">
      <pivotArea type="origin" dataOnly="0" labelOnly="1" outline="0" fieldPosition="0"/>
    </format>
    <format dxfId="3821">
      <pivotArea field="1" type="button" dataOnly="0" labelOnly="1" outline="0" axis="axisCol" fieldPosition="0"/>
    </format>
    <format dxfId="3820">
      <pivotArea type="topRight" dataOnly="0" labelOnly="1" outline="0" fieldPosition="0"/>
    </format>
    <format dxfId="3819">
      <pivotArea field="3" type="button" dataOnly="0" labelOnly="1" outline="0" axis="axisRow" fieldPosition="0"/>
    </format>
    <format dxfId="3818">
      <pivotArea dataOnly="0" labelOnly="1" fieldPosition="0">
        <references count="1">
          <reference field="3" count="1">
            <x v="3"/>
          </reference>
        </references>
      </pivotArea>
    </format>
    <format dxfId="3817">
      <pivotArea dataOnly="0" labelOnly="1" grandRow="1" outline="0" fieldPosition="0"/>
    </format>
    <format dxfId="3816">
      <pivotArea dataOnly="0" labelOnly="1" fieldPosition="0">
        <references count="1">
          <reference field="1" count="2">
            <x v="3"/>
            <x v="4"/>
          </reference>
        </references>
      </pivotArea>
    </format>
    <format dxfId="3815">
      <pivotArea dataOnly="0" labelOnly="1" grandCol="1" outline="0" fieldPosition="0"/>
    </format>
  </formats>
  <chartFormats count="19">
    <chartFormat chart="0" format="9" series="1">
      <pivotArea type="data" outline="0" fieldPosition="0">
        <references count="1">
          <reference field="1" count="1" selected="0">
            <x v="0"/>
          </reference>
        </references>
      </pivotArea>
    </chartFormat>
    <chartFormat chart="0" format="10" series="1">
      <pivotArea type="data" outline="0" fieldPosition="0">
        <references count="1">
          <reference field="1" count="1" selected="0">
            <x v="1"/>
          </reference>
        </references>
      </pivotArea>
    </chartFormat>
    <chartFormat chart="0" format="11" series="1">
      <pivotArea type="data" outline="0" fieldPosition="0">
        <references count="1">
          <reference field="1" count="1" selected="0">
            <x v="2"/>
          </reference>
        </references>
      </pivotArea>
    </chartFormat>
    <chartFormat chart="0" format="12" series="1">
      <pivotArea type="data" outline="0" fieldPosition="0">
        <references count="1">
          <reference field="1" count="1" selected="0">
            <x v="3"/>
          </reference>
        </references>
      </pivotArea>
    </chartFormat>
    <chartFormat chart="0" format="13" series="1">
      <pivotArea type="data" outline="0" fieldPosition="0">
        <references count="1">
          <reference field="1" count="1" selected="0">
            <x v="4"/>
          </reference>
        </references>
      </pivotArea>
    </chartFormat>
    <chartFormat chart="2" format="19" series="1">
      <pivotArea type="data" outline="0" fieldPosition="0">
        <references count="2">
          <reference field="4294967294" count="1" selected="0">
            <x v="0"/>
          </reference>
          <reference field="1" count="1" selected="0">
            <x v="0"/>
          </reference>
        </references>
      </pivotArea>
    </chartFormat>
    <chartFormat chart="2" format="20" series="1">
      <pivotArea type="data" outline="0" fieldPosition="0">
        <references count="2">
          <reference field="4294967294" count="1" selected="0">
            <x v="0"/>
          </reference>
          <reference field="1" count="1" selected="0">
            <x v="1"/>
          </reference>
        </references>
      </pivotArea>
    </chartFormat>
    <chartFormat chart="2" format="21" series="1">
      <pivotArea type="data" outline="0" fieldPosition="0">
        <references count="2">
          <reference field="4294967294" count="1" selected="0">
            <x v="0"/>
          </reference>
          <reference field="1" count="1" selected="0">
            <x v="2"/>
          </reference>
        </references>
      </pivotArea>
    </chartFormat>
    <chartFormat chart="2" format="22" series="1">
      <pivotArea type="data" outline="0" fieldPosition="0">
        <references count="2">
          <reference field="4294967294" count="1" selected="0">
            <x v="0"/>
          </reference>
          <reference field="1" count="1" selected="0">
            <x v="3"/>
          </reference>
        </references>
      </pivotArea>
    </chartFormat>
    <chartFormat chart="2" format="23" series="1">
      <pivotArea type="data" outline="0" fieldPosition="0">
        <references count="2">
          <reference field="4294967294" count="1" selected="0">
            <x v="0"/>
          </reference>
          <reference field="1" count="1" selected="0">
            <x v="4"/>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0"/>
          </reference>
        </references>
      </pivotArea>
    </chartFormat>
    <chartFormat chart="0" format="18" series="1">
      <pivotArea type="data" outline="0" fieldPosition="0">
        <references count="2">
          <reference field="4294967294" count="1" selected="0">
            <x v="0"/>
          </reference>
          <reference field="1" count="1" selected="0">
            <x v="1"/>
          </reference>
        </references>
      </pivotArea>
    </chartFormat>
    <chartFormat chart="0" format="19" series="1">
      <pivotArea type="data" outline="0" fieldPosition="0">
        <references count="1">
          <reference field="4294967294" count="1" selected="0">
            <x v="0"/>
          </reference>
        </references>
      </pivotArea>
    </chartFormat>
    <chartFormat chart="0" format="20" series="1">
      <pivotArea type="data" outline="0" fieldPosition="0">
        <references count="2">
          <reference field="4294967294" count="1" selected="0">
            <x v="0"/>
          </reference>
          <reference field="1" count="1" selected="0">
            <x v="7"/>
          </reference>
        </references>
      </pivotArea>
    </chartFormat>
    <chartFormat chart="0" format="21" series="1">
      <pivotArea type="data" outline="0" fieldPosition="0">
        <references count="2">
          <reference field="4294967294" count="1" selected="0">
            <x v="0"/>
          </reference>
          <reference field="1" count="1" selected="0">
            <x v="8"/>
          </reference>
        </references>
      </pivotArea>
    </chartFormat>
    <chartFormat chart="0" format="22"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5D436-4687-564B-BDB2-9D65129DE6E8}" name="PivotTable3"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Etapa / Fase" colHeaderCaption="">
  <location ref="B73:C78" firstHeaderRow="1" firstDataRow="1" firstDataCol="1"/>
  <pivotFields count="10">
    <pivotField showAll="0">
      <items count="12">
        <item h="1" x="0"/>
        <item h="1" x="1"/>
        <item h="1" x="2"/>
        <item h="1" x="4"/>
        <item x="6"/>
        <item x="5"/>
        <item x="3"/>
        <item h="1" m="1" x="9"/>
        <item h="1" m="1" x="10"/>
        <item h="1" m="1" x="8"/>
        <item h="1" m="1" x="7"/>
        <item t="default"/>
      </items>
    </pivotField>
    <pivotField showAll="0">
      <items count="11">
        <item m="1" x="9"/>
        <item m="1" x="6"/>
        <item m="1" x="5"/>
        <item m="1" x="7"/>
        <item m="1" x="8"/>
        <item x="0"/>
        <item x="1"/>
        <item x="2"/>
        <item x="3"/>
        <item x="4"/>
        <item t="default"/>
      </items>
    </pivotField>
    <pivotField showAll="0">
      <items count="4">
        <item x="2"/>
        <item x="0"/>
        <item x="1"/>
        <item t="default"/>
      </items>
    </pivotField>
    <pivotField axis="axisRow" showAll="0">
      <items count="5">
        <item x="0"/>
        <item x="1"/>
        <item x="2"/>
        <item x="3"/>
        <item t="default"/>
      </items>
    </pivotField>
    <pivotField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dataFields count="1">
    <dataField name="Average of Valor" fld="5" subtotal="average" baseField="0" baseItem="0" numFmtId="164"/>
  </dataFields>
  <formats count="34">
    <format dxfId="3681">
      <pivotArea type="all" dataOnly="0" outline="0" fieldPosition="0"/>
    </format>
    <format dxfId="3680">
      <pivotArea outline="0" collapsedLevelsAreSubtotals="1" fieldPosition="0"/>
    </format>
    <format dxfId="3679">
      <pivotArea type="origin" dataOnly="0" labelOnly="1" outline="0" fieldPosition="0"/>
    </format>
    <format dxfId="3678">
      <pivotArea field="3" type="button" dataOnly="0" labelOnly="1" outline="0" axis="axisRow" fieldPosition="0"/>
    </format>
    <format dxfId="3677">
      <pivotArea type="topRight" dataOnly="0" labelOnly="1" outline="0" fieldPosition="0"/>
    </format>
    <format dxfId="3676">
      <pivotArea field="0" type="button" dataOnly="0" labelOnly="1" outline="0"/>
    </format>
    <format dxfId="3675">
      <pivotArea dataOnly="0" labelOnly="1" grandRow="1" outline="0" fieldPosition="0"/>
    </format>
    <format dxfId="3674">
      <pivotArea dataOnly="0" labelOnly="1" fieldPosition="0">
        <references count="1">
          <reference field="3" count="0"/>
        </references>
      </pivotArea>
    </format>
    <format dxfId="3673">
      <pivotArea dataOnly="0" labelOnly="1" grandCol="1" outline="0" fieldPosition="0"/>
    </format>
    <format dxfId="3672">
      <pivotArea type="origin" dataOnly="0" labelOnly="1" outline="0" fieldPosition="0"/>
    </format>
    <format dxfId="3671">
      <pivotArea field="3" type="button" dataOnly="0" labelOnly="1" outline="0" axis="axisRow" fieldPosition="0"/>
    </format>
    <format dxfId="3670">
      <pivotArea type="all" dataOnly="0" outline="0" fieldPosition="0"/>
    </format>
    <format dxfId="3669">
      <pivotArea field="3" type="button" dataOnly="0" labelOnly="1" outline="0" axis="axisRow" fieldPosition="0"/>
    </format>
    <format dxfId="3668">
      <pivotArea dataOnly="0" labelOnly="1" fieldPosition="0">
        <references count="1">
          <reference field="3" count="0"/>
        </references>
      </pivotArea>
    </format>
    <format dxfId="3667">
      <pivotArea dataOnly="0" labelOnly="1" grandCol="1" outline="0" fieldPosition="0"/>
    </format>
    <format dxfId="3666">
      <pivotArea dataOnly="0" labelOnly="1" fieldPosition="0">
        <references count="1">
          <reference field="3" count="0"/>
        </references>
      </pivotArea>
    </format>
    <format dxfId="3665">
      <pivotArea dataOnly="0" labelOnly="1" grandCol="1" outline="0" fieldPosition="0"/>
    </format>
    <format dxfId="3664">
      <pivotArea field="3" type="button" dataOnly="0" labelOnly="1" outline="0" axis="axisRow" fieldPosition="0"/>
    </format>
    <format dxfId="3663">
      <pivotArea type="all" dataOnly="0" outline="0" fieldPosition="0"/>
    </format>
    <format dxfId="3662">
      <pivotArea outline="0" collapsedLevelsAreSubtotals="1" fieldPosition="0"/>
    </format>
    <format dxfId="3661">
      <pivotArea type="origin" dataOnly="0" labelOnly="1" outline="0" fieldPosition="0"/>
    </format>
    <format dxfId="3660">
      <pivotArea field="1" type="button" dataOnly="0" labelOnly="1" outline="0"/>
    </format>
    <format dxfId="3659">
      <pivotArea type="topRight" dataOnly="0" labelOnly="1" outline="0" fieldPosition="0"/>
    </format>
    <format dxfId="3658">
      <pivotArea field="3" type="button" dataOnly="0" labelOnly="1" outline="0" axis="axisRow" fieldPosition="0"/>
    </format>
    <format dxfId="3657">
      <pivotArea dataOnly="0" labelOnly="1" fieldPosition="0">
        <references count="1">
          <reference field="3" count="0"/>
        </references>
      </pivotArea>
    </format>
    <format dxfId="3656">
      <pivotArea dataOnly="0" labelOnly="1" grandRow="1" outline="0" fieldPosition="0"/>
    </format>
    <format dxfId="3655">
      <pivotArea dataOnly="0" labelOnly="1" grandCol="1" outline="0" fieldPosition="0"/>
    </format>
    <format dxfId="3654">
      <pivotArea outline="0" collapsedLevelsAreSubtotals="1" fieldPosition="0"/>
    </format>
    <format dxfId="3653">
      <pivotArea type="all" dataOnly="0" outline="0" fieldPosition="0"/>
    </format>
    <format dxfId="3652">
      <pivotArea outline="0" collapsedLevelsAreSubtotals="1" fieldPosition="0"/>
    </format>
    <format dxfId="3651">
      <pivotArea field="3" type="button" dataOnly="0" labelOnly="1" outline="0" axis="axisRow" fieldPosition="0"/>
    </format>
    <format dxfId="3650">
      <pivotArea dataOnly="0" labelOnly="1" fieldPosition="0">
        <references count="1">
          <reference field="3" count="1">
            <x v="3"/>
          </reference>
        </references>
      </pivotArea>
    </format>
    <format dxfId="3649">
      <pivotArea dataOnly="0" labelOnly="1" grandRow="1" outline="0" fieldPosition="0"/>
    </format>
    <format dxfId="3648">
      <pivotArea dataOnly="0" labelOnly="1" outline="0" axis="axisValues" fieldPosition="0"/>
    </format>
  </formats>
  <chartFormats count="3">
    <chartFormat chart="3"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BA352-1798-D242-9DAD-BA1E7CF4E90C}" name="PivotTable7"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4:C109" firstHeaderRow="1" firstDataRow="1" firstDataCol="1"/>
  <pivotFields count="10">
    <pivotField showAll="0">
      <items count="12">
        <item h="1" x="0"/>
        <item h="1" m="1" x="9"/>
        <item h="1" x="1"/>
        <item h="1" m="1" x="10"/>
        <item h="1" x="2"/>
        <item x="3"/>
        <item h="1" x="4"/>
        <item h="1" m="1" x="7"/>
        <item h="1" m="1" x="8"/>
        <item x="5"/>
        <item x="6"/>
        <item t="default"/>
      </items>
    </pivotField>
    <pivotField showAll="0"/>
    <pivotField showAll="0">
      <items count="4">
        <item x="2"/>
        <item x="0"/>
        <item x="1"/>
        <item t="default"/>
      </items>
    </pivotField>
    <pivotField axis="axisRow" showAll="0">
      <items count="5">
        <item x="0"/>
        <item x="1"/>
        <item x="2"/>
        <item x="3"/>
        <item t="default"/>
      </items>
    </pivotField>
    <pivotField showAll="0"/>
    <pivotField numFmtId="2" showAll="0"/>
    <pivotField dataField="1"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dataFields count="1">
    <dataField name="StdDev of Aux" fld="6" subtotal="stdDev" baseField="0" baseItem="0" numFmtId="2"/>
  </dataFields>
  <formats count="7">
    <format dxfId="3688">
      <pivotArea outline="0" collapsedLevelsAreSubtotals="1" fieldPosition="0"/>
    </format>
    <format dxfId="3687">
      <pivotArea type="all" dataOnly="0" outline="0" fieldPosition="0"/>
    </format>
    <format dxfId="3686">
      <pivotArea outline="0" collapsedLevelsAreSubtotals="1" fieldPosition="0"/>
    </format>
    <format dxfId="3685">
      <pivotArea field="3" type="button" dataOnly="0" labelOnly="1" outline="0" axis="axisRow" fieldPosition="0"/>
    </format>
    <format dxfId="3684">
      <pivotArea dataOnly="0" labelOnly="1" fieldPosition="0">
        <references count="1">
          <reference field="3" count="1">
            <x v="3"/>
          </reference>
        </references>
      </pivotArea>
    </format>
    <format dxfId="3683">
      <pivotArea dataOnly="0" labelOnly="1" grandRow="1" outline="0" fieldPosition="0"/>
    </format>
    <format dxfId="36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9FD3E6-B9A1-D54A-98C2-B46B0AF52128}" name="PivotTable23"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F53:AG59" firstHeaderRow="1" firstDataRow="1" firstDataCol="1"/>
  <pivotFields count="10">
    <pivotField showAll="0">
      <items count="12">
        <item h="1" x="0"/>
        <item h="1" m="1" x="9"/>
        <item h="1" x="1"/>
        <item h="1" m="1" x="10"/>
        <item h="1" x="2"/>
        <item x="3"/>
        <item h="1" x="4"/>
        <item h="1" m="1" x="7"/>
        <item h="1" m="1" x="8"/>
        <item x="5"/>
        <item x="6"/>
        <item t="default"/>
      </items>
    </pivotField>
    <pivotField axis="axisRow" showAll="0">
      <items count="11">
        <item m="1" x="9"/>
        <item m="1" x="6"/>
        <item m="1" x="5"/>
        <item m="1" x="7"/>
        <item m="1" x="8"/>
        <item x="0"/>
        <item x="1"/>
        <item x="2"/>
        <item x="3"/>
        <item x="4"/>
        <item t="default"/>
      </items>
    </pivotField>
    <pivotField showAll="0">
      <items count="4">
        <item x="2"/>
        <item x="0"/>
        <item x="1"/>
        <item t="default"/>
      </items>
    </pivotField>
    <pivotField showAll="0">
      <items count="5">
        <item x="0"/>
        <item x="1"/>
        <item x="2"/>
        <item x="3"/>
        <item t="default"/>
      </items>
    </pivotField>
    <pivotField numFmtId="1"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5"/>
    </i>
    <i>
      <x v="6"/>
    </i>
    <i>
      <x v="7"/>
    </i>
    <i>
      <x v="8"/>
    </i>
    <i>
      <x v="9"/>
    </i>
    <i t="grand">
      <x/>
    </i>
  </rowItems>
  <colItems count="1">
    <i/>
  </colItems>
  <dataFields count="1">
    <dataField name="Average of Valor" fld="5" subtotal="average" baseField="0" baseItem="0" numFmtId="2"/>
  </dataFields>
  <formats count="7">
    <format dxfId="3695">
      <pivotArea outline="0" collapsedLevelsAreSubtotals="1" fieldPosition="0"/>
    </format>
    <format dxfId="3694">
      <pivotArea type="all" dataOnly="0" outline="0" fieldPosition="0"/>
    </format>
    <format dxfId="3693">
      <pivotArea outline="0" collapsedLevelsAreSubtotals="1" fieldPosition="0"/>
    </format>
    <format dxfId="3692">
      <pivotArea field="1" type="button" dataOnly="0" labelOnly="1" outline="0" axis="axisRow" fieldPosition="0"/>
    </format>
    <format dxfId="3691">
      <pivotArea dataOnly="0" labelOnly="1" fieldPosition="0">
        <references count="1">
          <reference field="1" count="2">
            <x v="3"/>
            <x v="4"/>
          </reference>
        </references>
      </pivotArea>
    </format>
    <format dxfId="3690">
      <pivotArea dataOnly="0" labelOnly="1" grandRow="1" outline="0" fieldPosition="0"/>
    </format>
    <format dxfId="36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5907CB-EA45-6444-AFD8-A19C0444098A}" name="PivotTable17"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U53:V59" firstHeaderRow="1" firstDataRow="1" firstDataCol="1"/>
  <pivotFields count="7">
    <pivotField showAll="0"/>
    <pivotField axis="axisRow" showAll="0">
      <items count="6">
        <item x="0"/>
        <item x="1"/>
        <item x="2"/>
        <item x="3"/>
        <item x="4"/>
        <item t="default"/>
      </items>
    </pivotField>
    <pivotField showAll="0">
      <items count="3">
        <item h="1" x="1"/>
        <item x="0"/>
        <item t="default"/>
      </items>
    </pivotField>
    <pivotField showAll="0"/>
    <pivotField showAll="0"/>
    <pivotField dataField="1" showAll="0"/>
    <pivotField showAll="0"/>
  </pivotFields>
  <rowFields count="1">
    <field x="1"/>
  </rowFields>
  <rowItems count="6">
    <i>
      <x/>
    </i>
    <i>
      <x v="1"/>
    </i>
    <i>
      <x v="2"/>
    </i>
    <i>
      <x v="3"/>
    </i>
    <i>
      <x v="4"/>
    </i>
    <i t="grand">
      <x/>
    </i>
  </rowItems>
  <colItems count="1">
    <i/>
  </colItems>
  <dataFields count="1">
    <dataField name="Average of Valor" fld="5" subtotal="average" baseField="0" baseItem="0" numFmtId="2"/>
  </dataFields>
  <formats count="7">
    <format dxfId="3702">
      <pivotArea outline="0" collapsedLevelsAreSubtotals="1" fieldPosition="0"/>
    </format>
    <format dxfId="3701">
      <pivotArea type="all" dataOnly="0" outline="0" fieldPosition="0"/>
    </format>
    <format dxfId="3700">
      <pivotArea outline="0" collapsedLevelsAreSubtotals="1" fieldPosition="0"/>
    </format>
    <format dxfId="3699">
      <pivotArea field="1" type="button" dataOnly="0" labelOnly="1" outline="0" axis="axisRow" fieldPosition="0"/>
    </format>
    <format dxfId="3698">
      <pivotArea dataOnly="0" labelOnly="1" fieldPosition="0">
        <references count="1">
          <reference field="1" count="0"/>
        </references>
      </pivotArea>
    </format>
    <format dxfId="3697">
      <pivotArea dataOnly="0" labelOnly="1" grandRow="1" outline="0" fieldPosition="0"/>
    </format>
    <format dxfId="36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A48B8A-5197-AB47-953C-342B7D8ECE85}" name="PivotTable2"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54:M60" firstHeaderRow="1" firstDataRow="1" firstDataCol="1"/>
  <pivotFields count="10">
    <pivotField showAll="0">
      <items count="12">
        <item h="1" x="0"/>
        <item h="1" m="1" x="9"/>
        <item h="1" x="1"/>
        <item h="1" m="1" x="10"/>
        <item h="1" x="2"/>
        <item x="3"/>
        <item h="1" x="4"/>
        <item h="1" m="1" x="7"/>
        <item h="1" m="1" x="8"/>
        <item x="5"/>
        <item x="6"/>
        <item t="default"/>
      </items>
    </pivotField>
    <pivotField showAll="0"/>
    <pivotField showAll="0">
      <items count="4">
        <item x="2"/>
        <item x="0"/>
        <item x="1"/>
        <item t="default"/>
      </items>
    </pivotField>
    <pivotField showAll="0">
      <items count="5">
        <item x="0"/>
        <item x="1"/>
        <item x="2"/>
        <item x="3"/>
        <item t="default"/>
      </items>
    </pivotField>
    <pivotField showAll="0"/>
    <pivotField axis="axisRow" dataField="1" numFmtId="2" showAll="0">
      <items count="8">
        <item x="0"/>
        <item x="1"/>
        <item x="2"/>
        <item x="3"/>
        <item x="4"/>
        <item x="5"/>
        <item x="6"/>
        <item t="default"/>
      </items>
    </pivotField>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6">
    <i>
      <x v="1"/>
    </i>
    <i>
      <x v="2"/>
    </i>
    <i>
      <x v="3"/>
    </i>
    <i>
      <x v="4"/>
    </i>
    <i>
      <x v="5"/>
    </i>
    <i t="grand">
      <x/>
    </i>
  </rowItems>
  <colItems count="1">
    <i/>
  </colItems>
  <dataFields count="1">
    <dataField name="Count of Valor" fld="5" subtotal="count" showDataAs="percentOfCol" baseField="0" baseItem="0" numFmtId="10"/>
  </dataFields>
  <formats count="7">
    <format dxfId="3709">
      <pivotArea collapsedLevelsAreSubtotals="1" fieldPosition="0">
        <references count="1">
          <reference field="5" count="5">
            <x v="1"/>
            <x v="2"/>
            <x v="3"/>
            <x v="4"/>
            <x v="5"/>
          </reference>
        </references>
      </pivotArea>
    </format>
    <format dxfId="3708">
      <pivotArea type="all" dataOnly="0" outline="0" fieldPosition="0"/>
    </format>
    <format dxfId="3707">
      <pivotArea outline="0" collapsedLevelsAreSubtotals="1" fieldPosition="0"/>
    </format>
    <format dxfId="3706">
      <pivotArea field="5" type="button" dataOnly="0" labelOnly="1" outline="0" axis="axisRow" fieldPosition="0"/>
    </format>
    <format dxfId="3705">
      <pivotArea dataOnly="0" labelOnly="1" fieldPosition="0">
        <references count="1">
          <reference field="5" count="2">
            <x v="2"/>
            <x v="3"/>
          </reference>
        </references>
      </pivotArea>
    </format>
    <format dxfId="3704">
      <pivotArea dataOnly="0" labelOnly="1" grandRow="1" outline="0" fieldPosition="0"/>
    </format>
    <format dxfId="370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7673EE-9DA2-4847-AB16-CF8EABED355E}" name="PivotTable18"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U69:W75" firstHeaderRow="0" firstDataRow="1" firstDataCol="1"/>
  <pivotFields count="7">
    <pivotField showAll="0"/>
    <pivotField axis="axisRow" showAll="0">
      <items count="6">
        <item x="0"/>
        <item x="1"/>
        <item x="2"/>
        <item x="3"/>
        <item x="4"/>
        <item t="default"/>
      </items>
    </pivotField>
    <pivotField showAll="0">
      <items count="3">
        <item h="1" x="1"/>
        <item x="0"/>
        <item t="default"/>
      </items>
    </pivotField>
    <pivotField showAll="0"/>
    <pivotField showAll="0"/>
    <pivotField dataField="1" showAll="0">
      <items count="145">
        <item x="94"/>
        <item x="72"/>
        <item x="97"/>
        <item x="25"/>
        <item x="101"/>
        <item x="92"/>
        <item x="83"/>
        <item x="20"/>
        <item x="39"/>
        <item x="70"/>
        <item x="54"/>
        <item x="31"/>
        <item x="81"/>
        <item x="56"/>
        <item x="7"/>
        <item x="104"/>
        <item x="96"/>
        <item x="4"/>
        <item x="45"/>
        <item x="23"/>
        <item x="6"/>
        <item x="41"/>
        <item x="106"/>
        <item x="58"/>
        <item x="8"/>
        <item x="82"/>
        <item x="103"/>
        <item x="55"/>
        <item x="69"/>
        <item x="47"/>
        <item x="74"/>
        <item x="119"/>
        <item x="76"/>
        <item x="62"/>
        <item x="130"/>
        <item x="129"/>
        <item x="57"/>
        <item x="93"/>
        <item x="85"/>
        <item x="63"/>
        <item x="136"/>
        <item x="132"/>
        <item x="107"/>
        <item x="99"/>
        <item x="113"/>
        <item x="49"/>
        <item x="61"/>
        <item x="131"/>
        <item x="18"/>
        <item x="100"/>
        <item x="38"/>
        <item x="78"/>
        <item x="64"/>
        <item x="124"/>
        <item x="65"/>
        <item x="60"/>
        <item x="73"/>
        <item x="34"/>
        <item x="0"/>
        <item x="77"/>
        <item x="88"/>
        <item x="10"/>
        <item x="12"/>
        <item x="111"/>
        <item x="91"/>
        <item x="133"/>
        <item x="53"/>
        <item x="86"/>
        <item x="14"/>
        <item x="75"/>
        <item x="26"/>
        <item x="110"/>
        <item x="52"/>
        <item x="102"/>
        <item x="9"/>
        <item x="67"/>
        <item x="79"/>
        <item x="68"/>
        <item x="98"/>
        <item x="2"/>
        <item x="109"/>
        <item x="90"/>
        <item x="11"/>
        <item x="17"/>
        <item x="3"/>
        <item x="59"/>
        <item x="108"/>
        <item x="142"/>
        <item x="50"/>
        <item x="28"/>
        <item x="44"/>
        <item x="117"/>
        <item x="15"/>
        <item x="71"/>
        <item x="30"/>
        <item x="21"/>
        <item x="89"/>
        <item x="137"/>
        <item x="46"/>
        <item x="13"/>
        <item x="80"/>
        <item x="134"/>
        <item x="87"/>
        <item x="84"/>
        <item x="40"/>
        <item x="32"/>
        <item x="51"/>
        <item x="105"/>
        <item x="29"/>
        <item x="66"/>
        <item x="125"/>
        <item x="24"/>
        <item x="1"/>
        <item x="126"/>
        <item x="42"/>
        <item x="95"/>
        <item x="19"/>
        <item x="37"/>
        <item x="127"/>
        <item x="35"/>
        <item x="27"/>
        <item x="139"/>
        <item x="135"/>
        <item x="141"/>
        <item x="115"/>
        <item x="128"/>
        <item x="16"/>
        <item x="118"/>
        <item x="5"/>
        <item x="36"/>
        <item x="33"/>
        <item x="143"/>
        <item x="114"/>
        <item x="43"/>
        <item x="112"/>
        <item x="48"/>
        <item x="138"/>
        <item x="140"/>
        <item x="123"/>
        <item x="120"/>
        <item x="116"/>
        <item x="121"/>
        <item x="22"/>
        <item x="122"/>
        <item t="default"/>
      </items>
    </pivotField>
    <pivotField dataField="1"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Count of Valor" fld="5" subtotal="count" baseField="0" baseItem="0"/>
    <dataField name="Sum of Aux" fld="6" baseField="0" baseItem="0"/>
  </dataFields>
  <formats count="6">
    <format dxfId="3715">
      <pivotArea type="all" dataOnly="0" outline="0" fieldPosition="0"/>
    </format>
    <format dxfId="3714">
      <pivotArea outline="0" collapsedLevelsAreSubtotals="1" fieldPosition="0"/>
    </format>
    <format dxfId="3713">
      <pivotArea field="1" type="button" dataOnly="0" labelOnly="1" outline="0" axis="axisRow" fieldPosition="0"/>
    </format>
    <format dxfId="3712">
      <pivotArea dataOnly="0" labelOnly="1" fieldPosition="0">
        <references count="1">
          <reference field="1" count="0"/>
        </references>
      </pivotArea>
    </format>
    <format dxfId="3711">
      <pivotArea dataOnly="0" labelOnly="1" grandRow="1" outline="0" fieldPosition="0"/>
    </format>
    <format dxfId="371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E3C8B5-CBCA-8640-AD66-9A51357E8DA8}" name="PivotTable12"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22:C134" firstHeaderRow="1" firstDataRow="1" firstDataCol="1"/>
  <pivotFields count="10">
    <pivotField showAll="0">
      <items count="12">
        <item h="1" x="0"/>
        <item h="1" m="1" x="9"/>
        <item h="1" x="1"/>
        <item h="1" m="1" x="10"/>
        <item h="1" x="2"/>
        <item x="3"/>
        <item h="1" x="4"/>
        <item h="1" m="1" x="7"/>
        <item h="1" m="1" x="8"/>
        <item x="5"/>
        <item x="6"/>
        <item t="default"/>
      </items>
    </pivotField>
    <pivotField showAll="0">
      <items count="11">
        <item m="1" x="9"/>
        <item m="1" x="6"/>
        <item m="1" x="5"/>
        <item m="1" x="7"/>
        <item m="1" x="8"/>
        <item x="0"/>
        <item x="1"/>
        <item x="2"/>
        <item x="3"/>
        <item x="4"/>
        <item t="default"/>
      </items>
    </pivotField>
    <pivotField showAll="0">
      <items count="4">
        <item x="2"/>
        <item x="0"/>
        <item x="1"/>
        <item t="default"/>
      </items>
    </pivotField>
    <pivotField showAll="0">
      <items count="5">
        <item x="0"/>
        <item x="1"/>
        <item x="2"/>
        <item x="3"/>
        <item t="default"/>
      </items>
    </pivotField>
    <pivotField axis="axisRow" showAll="0">
      <items count="25">
        <item m="1" x="16"/>
        <item m="1" x="13"/>
        <item m="1" x="17"/>
        <item m="1" x="22"/>
        <item m="1" x="12"/>
        <item m="1" x="14"/>
        <item m="1" x="15"/>
        <item m="1" x="18"/>
        <item m="1" x="19"/>
        <item m="1" x="20"/>
        <item m="1" x="21"/>
        <item m="1" x="23"/>
        <item x="0"/>
        <item x="1"/>
        <item x="2"/>
        <item x="3"/>
        <item x="4"/>
        <item x="5"/>
        <item x="6"/>
        <item x="7"/>
        <item x="8"/>
        <item x="9"/>
        <item x="10"/>
        <item x="11"/>
        <item t="default"/>
      </items>
    </pivotField>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12">
    <i>
      <x v="12"/>
    </i>
    <i>
      <x v="13"/>
    </i>
    <i>
      <x v="14"/>
    </i>
    <i>
      <x v="15"/>
    </i>
    <i>
      <x v="16"/>
    </i>
    <i>
      <x v="17"/>
    </i>
    <i>
      <x v="18"/>
    </i>
    <i>
      <x v="19"/>
    </i>
    <i>
      <x v="20"/>
    </i>
    <i>
      <x v="21"/>
    </i>
    <i>
      <x v="22"/>
    </i>
    <i t="grand">
      <x/>
    </i>
  </rowItems>
  <colItems count="1">
    <i/>
  </colItems>
  <dataFields count="1">
    <dataField name="Average of Valor" fld="5" subtotal="average" baseField="0" baseItem="0" numFmtId="164"/>
  </dataFields>
  <formats count="15">
    <format dxfId="3730">
      <pivotArea outline="0" collapsedLevelsAreSubtotals="1" fieldPosition="0"/>
    </format>
    <format dxfId="3729">
      <pivotArea collapsedLevelsAreSubtotals="1" fieldPosition="0">
        <references count="1">
          <reference field="4" count="0"/>
        </references>
      </pivotArea>
    </format>
    <format dxfId="3728">
      <pivotArea type="all" dataOnly="0" outline="0" fieldPosition="0"/>
    </format>
    <format dxfId="3727">
      <pivotArea outline="0" collapsedLevelsAreSubtotals="1" fieldPosition="0"/>
    </format>
    <format dxfId="3726">
      <pivotArea field="4" type="button" dataOnly="0" labelOnly="1" outline="0" axis="axisRow" fieldPosition="0"/>
    </format>
    <format dxfId="3725">
      <pivotArea dataOnly="0" labelOnly="1" fieldPosition="0">
        <references count="1">
          <reference field="4" count="0"/>
        </references>
      </pivotArea>
    </format>
    <format dxfId="3724">
      <pivotArea dataOnly="0" labelOnly="1" grandRow="1" outline="0" fieldPosition="0"/>
    </format>
    <format dxfId="3723">
      <pivotArea dataOnly="0" labelOnly="1" outline="0" axis="axisValues" fieldPosition="0"/>
    </format>
    <format dxfId="3722">
      <pivotArea outline="0" collapsedLevelsAreSubtotals="1" fieldPosition="0"/>
    </format>
    <format dxfId="3721">
      <pivotArea type="all" dataOnly="0" outline="0" fieldPosition="0"/>
    </format>
    <format dxfId="3720">
      <pivotArea outline="0" collapsedLevelsAreSubtotals="1" fieldPosition="0"/>
    </format>
    <format dxfId="3719">
      <pivotArea field="4" type="button" dataOnly="0" labelOnly="1" outline="0" axis="axisRow" fieldPosition="0"/>
    </format>
    <format dxfId="3718">
      <pivotArea dataOnly="0" labelOnly="1" fieldPosition="0">
        <references count="1">
          <reference field="4" count="5">
            <x v="0"/>
            <x v="1"/>
            <x v="2"/>
            <x v="3"/>
            <x v="4"/>
          </reference>
        </references>
      </pivotArea>
    </format>
    <format dxfId="3717">
      <pivotArea dataOnly="0" labelOnly="1" grandRow="1" outline="0" fieldPosition="0"/>
    </format>
    <format dxfId="371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511A54-DB5E-A14F-B327-B8381673EEC5}" name="PivotTable4"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tapa / Fase" colHeaderCaption="">
  <location ref="B83:C88" firstHeaderRow="1" firstDataRow="1" firstDataCol="1"/>
  <pivotFields count="10">
    <pivotField showAll="0">
      <items count="12">
        <item h="1" x="0"/>
        <item h="1" x="1"/>
        <item h="1" x="2"/>
        <item h="1" x="4"/>
        <item x="6"/>
        <item x="5"/>
        <item x="3"/>
        <item h="1" m="1" x="9"/>
        <item h="1" m="1" x="10"/>
        <item h="1" m="1" x="8"/>
        <item h="1" m="1" x="7"/>
        <item t="default"/>
      </items>
    </pivotField>
    <pivotField showAll="0">
      <items count="11">
        <item m="1" x="9"/>
        <item m="1" x="6"/>
        <item m="1" x="5"/>
        <item m="1" x="7"/>
        <item m="1" x="8"/>
        <item x="0"/>
        <item x="1"/>
        <item x="2"/>
        <item x="3"/>
        <item x="4"/>
        <item t="default"/>
      </items>
    </pivotField>
    <pivotField showAll="0">
      <items count="4">
        <item x="2"/>
        <item x="0"/>
        <item x="1"/>
        <item t="default"/>
      </items>
    </pivotField>
    <pivotField axis="axisRow" showAll="0">
      <items count="5">
        <item x="0"/>
        <item x="1"/>
        <item x="2"/>
        <item x="3"/>
        <item t="default"/>
      </items>
    </pivotField>
    <pivotField showAll="0"/>
    <pivotField dataField="1" numFmtId="2" showAll="0"/>
    <pivotField numFmtId="1"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Items count="1">
    <i/>
  </colItems>
  <dataFields count="1">
    <dataField name="Count of Valor" fld="5" subtotal="count" baseField="0" baseItem="0"/>
  </dataFields>
  <formats count="33">
    <format dxfId="3763">
      <pivotArea type="all" dataOnly="0" outline="0" fieldPosition="0"/>
    </format>
    <format dxfId="3762">
      <pivotArea outline="0" collapsedLevelsAreSubtotals="1" fieldPosition="0"/>
    </format>
    <format dxfId="3761">
      <pivotArea type="origin" dataOnly="0" labelOnly="1" outline="0" fieldPosition="0"/>
    </format>
    <format dxfId="3760">
      <pivotArea field="3" type="button" dataOnly="0" labelOnly="1" outline="0" axis="axisRow" fieldPosition="0"/>
    </format>
    <format dxfId="3759">
      <pivotArea type="topRight" dataOnly="0" labelOnly="1" outline="0" fieldPosition="0"/>
    </format>
    <format dxfId="3758">
      <pivotArea field="0" type="button" dataOnly="0" labelOnly="1" outline="0"/>
    </format>
    <format dxfId="3757">
      <pivotArea dataOnly="0" labelOnly="1" grandRow="1" outline="0" fieldPosition="0"/>
    </format>
    <format dxfId="3756">
      <pivotArea dataOnly="0" labelOnly="1" fieldPosition="0">
        <references count="1">
          <reference field="3" count="0"/>
        </references>
      </pivotArea>
    </format>
    <format dxfId="3755">
      <pivotArea dataOnly="0" labelOnly="1" grandCol="1" outline="0" fieldPosition="0"/>
    </format>
    <format dxfId="3754">
      <pivotArea type="origin" dataOnly="0" labelOnly="1" outline="0" fieldPosition="0"/>
    </format>
    <format dxfId="3753">
      <pivotArea field="3" type="button" dataOnly="0" labelOnly="1" outline="0" axis="axisRow" fieldPosition="0"/>
    </format>
    <format dxfId="3752">
      <pivotArea type="all" dataOnly="0" outline="0" fieldPosition="0"/>
    </format>
    <format dxfId="3751">
      <pivotArea field="3" type="button" dataOnly="0" labelOnly="1" outline="0" axis="axisRow" fieldPosition="0"/>
    </format>
    <format dxfId="3750">
      <pivotArea dataOnly="0" labelOnly="1" fieldPosition="0">
        <references count="1">
          <reference field="3" count="0"/>
        </references>
      </pivotArea>
    </format>
    <format dxfId="3749">
      <pivotArea dataOnly="0" labelOnly="1" grandCol="1" outline="0" fieldPosition="0"/>
    </format>
    <format dxfId="3748">
      <pivotArea dataOnly="0" labelOnly="1" fieldPosition="0">
        <references count="1">
          <reference field="3" count="0"/>
        </references>
      </pivotArea>
    </format>
    <format dxfId="3747">
      <pivotArea dataOnly="0" labelOnly="1" grandCol="1" outline="0" fieldPosition="0"/>
    </format>
    <format dxfId="3746">
      <pivotArea field="3" type="button" dataOnly="0" labelOnly="1" outline="0" axis="axisRow" fieldPosition="0"/>
    </format>
    <format dxfId="3745">
      <pivotArea type="all" dataOnly="0" outline="0" fieldPosition="0"/>
    </format>
    <format dxfId="3744">
      <pivotArea outline="0" collapsedLevelsAreSubtotals="1" fieldPosition="0"/>
    </format>
    <format dxfId="3743">
      <pivotArea type="origin" dataOnly="0" labelOnly="1" outline="0" fieldPosition="0"/>
    </format>
    <format dxfId="3742">
      <pivotArea field="1" type="button" dataOnly="0" labelOnly="1" outline="0"/>
    </format>
    <format dxfId="3741">
      <pivotArea type="topRight" dataOnly="0" labelOnly="1" outline="0" fieldPosition="0"/>
    </format>
    <format dxfId="3740">
      <pivotArea field="3" type="button" dataOnly="0" labelOnly="1" outline="0" axis="axisRow" fieldPosition="0"/>
    </format>
    <format dxfId="3739">
      <pivotArea dataOnly="0" labelOnly="1" fieldPosition="0">
        <references count="1">
          <reference field="3" count="0"/>
        </references>
      </pivotArea>
    </format>
    <format dxfId="3738">
      <pivotArea dataOnly="0" labelOnly="1" grandRow="1" outline="0" fieldPosition="0"/>
    </format>
    <format dxfId="3737">
      <pivotArea dataOnly="0" labelOnly="1" grandCol="1" outline="0" fieldPosition="0"/>
    </format>
    <format dxfId="3736">
      <pivotArea type="all" dataOnly="0" outline="0" fieldPosition="0"/>
    </format>
    <format dxfId="3735">
      <pivotArea outline="0" collapsedLevelsAreSubtotals="1" fieldPosition="0"/>
    </format>
    <format dxfId="3734">
      <pivotArea field="3" type="button" dataOnly="0" labelOnly="1" outline="0" axis="axisRow" fieldPosition="0"/>
    </format>
    <format dxfId="3733">
      <pivotArea dataOnly="0" labelOnly="1" fieldPosition="0">
        <references count="1">
          <reference field="3" count="1">
            <x v="3"/>
          </reference>
        </references>
      </pivotArea>
    </format>
    <format dxfId="3732">
      <pivotArea dataOnly="0" labelOnly="1" grandRow="1" outline="0" fieldPosition="0"/>
    </format>
    <format dxfId="3731">
      <pivotArea dataOnly="0" labelOnly="1" outline="0" axis="axisValues" fieldPosition="0"/>
    </format>
  </formats>
  <chartFormats count="2">
    <chartFormat chart="0" format="1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E2A57D-2E67-A94C-A7FA-191738C23AC1}" autoFormatId="16" applyNumberFormats="0" applyBorderFormats="0" applyFontFormats="0" applyPatternFormats="0" applyAlignmentFormats="0" applyWidthHeightFormats="0">
  <queryTableRefresh nextId="11" unboundColumnsRight="1">
    <queryTableFields count="7">
      <queryTableField id="1" name="Atleta" tableColumnId="1"/>
      <queryTableField id="2" name="Fase" tableColumnId="2"/>
      <queryTableField id="3" name="Categoria" tableColumnId="3"/>
      <queryTableField id="4" name="Etapa" tableColumnId="4"/>
      <queryTableField id="5" name="Onda" tableColumnId="5"/>
      <queryTableField id="6" name="Valor" tableColumnId="6"/>
      <queryTableField id="9"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9318B55C-7C3C-CB4D-8943-0FA99F357D06}" autoFormatId="16" applyNumberFormats="0" applyBorderFormats="0" applyFontFormats="0" applyPatternFormats="0" applyAlignmentFormats="0" applyWidthHeightFormats="0">
  <queryTableRefresh nextId="8" unboundColumnsRight="1">
    <queryTableFields count="7">
      <queryTableField id="1" name="Atleta" tableColumnId="1"/>
      <queryTableField id="2" name="Fase" tableColumnId="2"/>
      <queryTableField id="3" name="Categoria" tableColumnId="3"/>
      <queryTableField id="4" name="Etapa" tableColumnId="4"/>
      <queryTableField id="5" name="Onda" tableColumnId="5"/>
      <queryTableField id="6" name="Valor" tableColumnId="6"/>
      <queryTableField id="7" dataBound="0"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2" xr10:uid="{84DF20EB-E646-CC48-926C-B994107441A1}" sourceName="Categoria">
  <pivotTables>
    <pivotTable tabId="16" name="PivotTable9"/>
    <pivotTable tabId="16" name="PivotTable10"/>
    <pivotTable tabId="16" name="PivotTable2"/>
    <pivotTable tabId="16" name="PivotTable3"/>
    <pivotTable tabId="16" name="PivotTable4"/>
    <pivotTable tabId="16" name="PivotTable5"/>
    <pivotTable tabId="16" name="PivotTable7"/>
    <pivotTable tabId="16" name="PivotTable6"/>
    <pivotTable tabId="16" name="PivotTable12"/>
    <pivotTable tabId="16" name="PivotTable23"/>
    <pivotTable tabId="16" name="PivotTable22"/>
  </pivotTables>
  <data>
    <tabular pivotCacheId="279815551">
      <items count="3">
        <i x="2" s="1"/>
        <i x="0" s="1"/>
        <i x="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apa2" xr10:uid="{296F069A-B3AA-3445-80EF-AC77CFA959F9}" sourceName="Etapa">
  <pivotTables>
    <pivotTable tabId="16" name="PivotTable2"/>
    <pivotTable tabId="16" name="PivotTable12"/>
    <pivotTable tabId="16" name="PivotTable23"/>
    <pivotTable tabId="16" name="PivotTable22"/>
  </pivotTables>
  <data>
    <tabular pivotCacheId="279815551">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leta" xr10:uid="{768ECF9C-1B09-3241-ABB1-B315297A469E}" sourceName="Atleta">
  <pivotTables>
    <pivotTable tabId="16" name="PivotTable9"/>
    <pivotTable tabId="16" name="PivotTable10"/>
    <pivotTable tabId="16" name="PivotTable2"/>
    <pivotTable tabId="16" name="PivotTable3"/>
    <pivotTable tabId="16" name="PivotTable4"/>
    <pivotTable tabId="16" name="PivotTable5"/>
    <pivotTable tabId="16" name="PivotTable7"/>
    <pivotTable tabId="16" name="PivotTable6"/>
    <pivotTable tabId="16" name="PivotTable12"/>
    <pivotTable tabId="16" name="PivotTable23"/>
    <pivotTable tabId="16" name="PivotTable22"/>
  </pivotTables>
  <data>
    <tabular pivotCacheId="279815551">
      <items count="11">
        <i x="0"/>
        <i x="1"/>
        <i x="2"/>
        <i x="3" s="1"/>
        <i x="4"/>
        <i x="5" s="1"/>
        <i x="6" s="1"/>
        <i x="9" nd="1"/>
        <i x="10" nd="1"/>
        <i x="7" nd="1"/>
        <i x="8"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se" xr10:uid="{7B7A98CF-785A-3842-B191-FFAA13D878B4}" sourceName="Fase">
  <pivotTables>
    <pivotTable tabId="16" name="PivotTable12"/>
  </pivotTables>
  <data>
    <tabular pivotCacheId="279815551">
      <items count="10">
        <i x="0" s="1"/>
        <i x="1" s="1"/>
        <i x="2" s="1"/>
        <i x="3" s="1"/>
        <i x="4" s="1"/>
        <i x="9" s="1" nd="1"/>
        <i x="6" s="1" nd="1"/>
        <i x="5" s="1" nd="1"/>
        <i x="7" s="1" nd="1"/>
        <i x="8"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a" xr10:uid="{76936F74-9465-3943-9F89-F95EF38DEF45}" sourceName="Categoria">
  <pivotTables>
    <pivotTable tabId="16" name="PivotTable17"/>
    <pivotTable tabId="16" name="PivotTable18"/>
  </pivotTables>
  <data>
    <tabular pivotCacheId="148713995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ia 2" xr10:uid="{FAFF0DB7-C066-C94E-AE06-D616812EDE40}" cache="Slicer_Categoria2" caption="Categoria" style="SlicerStyleLight1 2" rowHeight="251883"/>
  <slicer name="Categoria 3" xr10:uid="{76B53CDD-AB8B-7A4A-8936-0A55E0EB8D8E}" cache="Slicer_Categoria2" caption="Categoria" style="SlicerStyleLight1 2" rowHeight="251883"/>
  <slicer name="Etapa 2" xr10:uid="{0EA206E0-E085-B24B-BB82-2609B4590516}" cache="Slicer_Etapa2" caption="Etapa" style="SlicerStyleLight1 2" rowHeight="251883"/>
  <slicer name="Etapa 3" xr10:uid="{F89D7642-8AB5-B145-AE58-5CD1C91070AE}" cache="Slicer_Etapa2" caption="Etapa" style="SlicerStyleLight1 2" rowHeight="251883"/>
  <slicer name="Atleta" xr10:uid="{81EC53A9-54F2-E643-BA52-7FCBCE942D5A}" cache="Slicer_Atleta" caption="Atleta" style="SlicerStyleLight1 2" rowHeight="251883"/>
  <slicer name="Atleta 1" xr10:uid="{F123FC00-1560-AB4D-A848-1EB7765C41E3}" cache="Slicer_Atleta" caption="Atleta" style="SlicerStyleLight1 2" rowHeight="251883"/>
  <slicer name="Fase" xr10:uid="{AE2C4B9F-AB10-5B48-984F-5EAB22928C04}" cache="Slicer_Fase" caption="Bateria" style="SlicerStyleLight1 2" rowHeight="251883"/>
  <slicer name="Categoria" xr10:uid="{764D9BD5-3048-574E-858B-728371FFBF6D}" cache="Slicer_Categoria" caption="Categoria" style="SlicerStyleLight1 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1DE22-3B51-B946-B691-F4D7A32B416C}" name="Full" displayName="Full" ref="A1:G545" tableType="queryTable" totalsRowShown="0" headerRowDxfId="1003" tableBorderDxfId="1002">
  <autoFilter ref="A1:G545" xr:uid="{90A1DE22-3B51-B946-B691-F4D7A32B416C}"/>
  <sortState xmlns:xlrd2="http://schemas.microsoft.com/office/spreadsheetml/2017/richdata2" ref="A2:G545">
    <sortCondition ref="A2:A544"/>
    <sortCondition ref="D2:D544"/>
    <sortCondition ref="C2:C544"/>
    <sortCondition ref="B2:B544"/>
  </sortState>
  <tableColumns count="7">
    <tableColumn id="1" xr3:uid="{C6FFE832-4188-BF4D-96BD-0E2D9CEE1195}" uniqueName="1" name="Atleta" queryTableFieldId="1" dataDxfId="1001"/>
    <tableColumn id="2" xr3:uid="{7FE67D65-77D5-824F-BFBB-ADCB26A97900}" uniqueName="2" name="Fase" queryTableFieldId="2" dataDxfId="1000"/>
    <tableColumn id="3" xr3:uid="{F987107B-3E30-2248-91CA-2E7C835D523C}" uniqueName="3" name="Categoria" queryTableFieldId="3" dataDxfId="999"/>
    <tableColumn id="4" xr3:uid="{5F841673-7874-2B46-AFEA-208BC0C1F1D2}" uniqueName="4" name="Etapa" queryTableFieldId="4" dataDxfId="998"/>
    <tableColumn id="5" xr3:uid="{86366D5C-266E-9942-8FC6-7243F02F1B8F}" uniqueName="5" name="Onda" queryTableFieldId="5" dataDxfId="997"/>
    <tableColumn id="6" xr3:uid="{041903C0-3B1C-4648-AF48-7F260BE806AC}" uniqueName="6" name="Valor" queryTableFieldId="6" dataDxfId="996"/>
    <tableColumn id="9" xr3:uid="{55E5DC39-8EBD-2345-AFD1-1C774A87BC3A}" uniqueName="9" name="Aux" queryTableFieldId="9" dataDxfId="99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45988E-7964-A94B-B1BC-6C3CFD5950FD}" name="Inter" displayName="Inter" ref="A1:G290" tableType="queryTable" totalsRowShown="0">
  <autoFilter ref="A1:G290" xr:uid="{F945988E-7964-A94B-B1BC-6C3CFD5950FD}"/>
  <tableColumns count="7">
    <tableColumn id="1" xr3:uid="{7F952773-43F6-6144-8862-0AADC5FE59E7}" uniqueName="1" name="Atleta" queryTableFieldId="1" dataDxfId="3640"/>
    <tableColumn id="2" xr3:uid="{BA6DAC5B-4216-B047-8CD9-EFE56CDCEC13}" uniqueName="2" name="Fase" queryTableFieldId="2" dataDxfId="3639"/>
    <tableColumn id="3" xr3:uid="{6102FC72-BE3F-C842-9679-D7A711686B4F}" uniqueName="3" name="Categoria" queryTableFieldId="3" dataDxfId="3638"/>
    <tableColumn id="4" xr3:uid="{37521157-0773-634A-8865-2CD1E2CD0A23}" uniqueName="4" name="Etapa" queryTableFieldId="4"/>
    <tableColumn id="5" xr3:uid="{C5A952A0-D049-3846-959C-111EE45D6504}" uniqueName="5" name="Onda" queryTableFieldId="5" dataDxfId="3637"/>
    <tableColumn id="6" xr3:uid="{113851C7-9650-7849-8223-1F2561265E9A}" uniqueName="6" name="Valor" queryTableFieldId="6"/>
    <tableColumn id="7" xr3:uid="{562F41DD-362A-634B-BB70-48FEEF53DFC6}" uniqueName="7" name="Aux" queryTableFieldId="7" dataDxfId="3636">
      <calculatedColumnFormula>IF(Inter[[#This Row],[Onda]]  = "1", 1, 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A7C3C-6A96-7444-8983-3B7C812E67B7}">
  <dimension ref="A1:AL142"/>
  <sheetViews>
    <sheetView tabSelected="1" topLeftCell="C1" zoomScaleNormal="100" workbookViewId="0">
      <selection activeCell="E55" sqref="E55"/>
    </sheetView>
  </sheetViews>
  <sheetFormatPr baseColWidth="10" defaultRowHeight="19"/>
  <cols>
    <col min="1" max="1" width="13" style="28" bestFit="1" customWidth="1"/>
    <col min="2" max="2" width="12.83203125" style="28" bestFit="1" customWidth="1"/>
    <col min="3" max="3" width="14.5" style="28" bestFit="1" customWidth="1"/>
    <col min="4" max="4" width="6.33203125" style="28" bestFit="1" customWidth="1"/>
    <col min="5" max="5" width="7.33203125" style="28" bestFit="1" customWidth="1"/>
    <col min="6" max="6" width="7.6640625" style="28" bestFit="1" customWidth="1"/>
    <col min="7" max="7" width="5.6640625" style="28" bestFit="1" customWidth="1"/>
    <col min="8" max="8" width="10.6640625" style="28" bestFit="1" customWidth="1"/>
    <col min="9" max="9" width="11.33203125" style="28" bestFit="1" customWidth="1"/>
    <col min="10" max="10" width="11" style="28" bestFit="1" customWidth="1"/>
    <col min="11" max="11" width="10.83203125" style="28"/>
    <col min="12" max="12" width="12.83203125" style="28" bestFit="1" customWidth="1"/>
    <col min="13" max="13" width="12.5" style="28" bestFit="1" customWidth="1"/>
    <col min="14" max="14" width="6.33203125" style="28" bestFit="1" customWidth="1"/>
    <col min="15" max="15" width="15.1640625" style="28" customWidth="1"/>
    <col min="16" max="16" width="8.33203125" style="28" bestFit="1" customWidth="1"/>
    <col min="17" max="17" width="10.1640625" style="28" bestFit="1" customWidth="1"/>
    <col min="18" max="18" width="10.33203125" style="28" bestFit="1" customWidth="1"/>
    <col min="19" max="19" width="8.83203125" style="28" bestFit="1" customWidth="1"/>
    <col min="20" max="20" width="7.83203125" style="28" bestFit="1" customWidth="1"/>
    <col min="21" max="21" width="12.83203125" style="28" bestFit="1" customWidth="1"/>
    <col min="22" max="22" width="12.5" style="28" bestFit="1" customWidth="1"/>
    <col min="23" max="24" width="10.1640625" style="28" bestFit="1" customWidth="1"/>
    <col min="25" max="25" width="12.83203125" style="28" customWidth="1"/>
    <col min="26" max="26" width="8.83203125" style="28" bestFit="1" customWidth="1"/>
    <col min="27" max="27" width="7.83203125" style="28" bestFit="1" customWidth="1"/>
    <col min="28" max="28" width="10.83203125" style="28" bestFit="1" customWidth="1"/>
    <col min="29" max="31" width="10.83203125" style="28"/>
    <col min="32" max="32" width="12.83203125" style="28" bestFit="1" customWidth="1"/>
    <col min="33" max="33" width="12.5" style="28" bestFit="1" customWidth="1"/>
    <col min="34" max="34" width="10.1640625" style="28" bestFit="1" customWidth="1"/>
    <col min="35" max="37" width="10.83203125" style="28"/>
    <col min="38" max="38" width="23.5" style="28" customWidth="1"/>
    <col min="39" max="16384" width="10.83203125" style="28"/>
  </cols>
  <sheetData>
    <row r="1" spans="1:38" s="48" customFormat="1" ht="35" customHeight="1">
      <c r="A1" s="52" t="s">
        <v>56</v>
      </c>
      <c r="B1" s="53"/>
      <c r="C1" s="53"/>
      <c r="D1" s="53"/>
      <c r="E1" s="53"/>
      <c r="F1" s="53"/>
      <c r="G1" s="53"/>
      <c r="H1" s="53"/>
      <c r="I1" s="53"/>
      <c r="J1" s="53"/>
      <c r="K1" s="53"/>
      <c r="L1" s="53"/>
      <c r="M1" s="53"/>
      <c r="N1" s="53"/>
      <c r="O1" s="53"/>
      <c r="P1" s="53"/>
      <c r="Q1" s="53"/>
      <c r="R1" s="53"/>
      <c r="S1" s="54" t="s">
        <v>50</v>
      </c>
      <c r="T1" s="49"/>
      <c r="U1" s="49"/>
      <c r="V1" s="49"/>
      <c r="W1" s="49"/>
      <c r="X1" s="49"/>
      <c r="Y1" s="49"/>
      <c r="Z1" s="49"/>
      <c r="AA1" s="49"/>
      <c r="AB1" s="49"/>
      <c r="AC1" s="49"/>
      <c r="AD1" s="49"/>
      <c r="AE1" s="49"/>
      <c r="AF1" s="49" t="s">
        <v>64</v>
      </c>
      <c r="AG1" s="49"/>
      <c r="AH1" s="49"/>
      <c r="AI1" s="49"/>
      <c r="AJ1" s="49"/>
      <c r="AK1" s="49"/>
      <c r="AL1" s="50"/>
    </row>
    <row r="2" spans="1:38">
      <c r="A2" s="29"/>
      <c r="S2" s="29"/>
      <c r="AL2" s="30"/>
    </row>
    <row r="3" spans="1:38">
      <c r="A3" s="29"/>
      <c r="S3" s="29"/>
      <c r="AL3" s="30"/>
    </row>
    <row r="4" spans="1:38">
      <c r="A4" s="29"/>
      <c r="S4" s="29"/>
      <c r="AL4" s="30"/>
    </row>
    <row r="5" spans="1:38">
      <c r="A5" s="29"/>
      <c r="S5" s="29"/>
      <c r="AL5" s="30"/>
    </row>
    <row r="6" spans="1:38">
      <c r="A6" s="29"/>
      <c r="S6" s="29"/>
      <c r="AL6" s="30"/>
    </row>
    <row r="7" spans="1:38">
      <c r="A7" s="29"/>
      <c r="S7" s="29"/>
      <c r="AL7" s="30"/>
    </row>
    <row r="8" spans="1:38">
      <c r="A8" s="29"/>
      <c r="S8" s="29"/>
      <c r="AL8" s="30"/>
    </row>
    <row r="9" spans="1:38">
      <c r="A9" s="29"/>
      <c r="S9" s="29"/>
      <c r="AL9" s="30"/>
    </row>
    <row r="10" spans="1:38">
      <c r="A10" s="29"/>
      <c r="S10" s="29"/>
      <c r="AL10" s="30"/>
    </row>
    <row r="11" spans="1:38">
      <c r="A11" s="29"/>
      <c r="S11" s="29"/>
      <c r="AL11" s="30"/>
    </row>
    <row r="12" spans="1:38">
      <c r="A12" s="29"/>
      <c r="S12" s="29"/>
      <c r="AL12" s="30"/>
    </row>
    <row r="13" spans="1:38">
      <c r="A13" s="29"/>
      <c r="S13" s="29"/>
      <c r="AL13" s="30"/>
    </row>
    <row r="14" spans="1:38">
      <c r="A14" s="29"/>
      <c r="S14" s="29"/>
      <c r="AL14" s="30"/>
    </row>
    <row r="15" spans="1:38">
      <c r="A15" s="29"/>
      <c r="S15" s="29"/>
      <c r="AL15" s="30"/>
    </row>
    <row r="16" spans="1:38">
      <c r="A16" s="29"/>
      <c r="S16" s="29"/>
      <c r="AL16" s="30"/>
    </row>
    <row r="17" spans="1:38">
      <c r="A17" s="29"/>
      <c r="S17" s="29"/>
      <c r="AL17" s="30"/>
    </row>
    <row r="18" spans="1:38">
      <c r="A18" s="29"/>
      <c r="S18" s="29"/>
      <c r="AL18" s="30"/>
    </row>
    <row r="19" spans="1:38">
      <c r="A19" s="29"/>
      <c r="S19" s="29"/>
      <c r="AL19" s="30"/>
    </row>
    <row r="20" spans="1:38">
      <c r="A20" s="29"/>
      <c r="S20" s="29"/>
      <c r="AL20" s="30"/>
    </row>
    <row r="21" spans="1:38">
      <c r="A21" s="29"/>
      <c r="S21" s="29"/>
      <c r="AL21" s="30"/>
    </row>
    <row r="22" spans="1:38">
      <c r="A22" s="29"/>
      <c r="S22" s="29"/>
      <c r="AL22" s="30"/>
    </row>
    <row r="23" spans="1:38">
      <c r="A23" s="29"/>
      <c r="S23" s="29"/>
      <c r="AL23" s="30"/>
    </row>
    <row r="24" spans="1:38">
      <c r="A24" s="29"/>
      <c r="S24" s="29"/>
      <c r="AL24" s="30"/>
    </row>
    <row r="25" spans="1:38">
      <c r="A25" s="29"/>
      <c r="S25" s="29"/>
      <c r="AL25" s="30"/>
    </row>
    <row r="26" spans="1:38">
      <c r="A26" s="29"/>
      <c r="S26" s="29"/>
      <c r="AL26" s="30"/>
    </row>
    <row r="27" spans="1:38">
      <c r="A27" s="29"/>
      <c r="S27" s="29"/>
      <c r="AL27" s="30"/>
    </row>
    <row r="28" spans="1:38">
      <c r="A28" s="29"/>
      <c r="S28" s="29"/>
      <c r="AL28" s="30"/>
    </row>
    <row r="29" spans="1:38">
      <c r="A29" s="29"/>
      <c r="S29" s="29"/>
      <c r="AL29" s="30"/>
    </row>
    <row r="30" spans="1:38">
      <c r="A30" s="29"/>
      <c r="S30" s="29"/>
      <c r="AL30" s="30"/>
    </row>
    <row r="31" spans="1:38">
      <c r="A31" s="31"/>
      <c r="B31" s="32"/>
      <c r="C31" s="32"/>
      <c r="D31" s="32"/>
      <c r="E31" s="32"/>
      <c r="F31" s="32"/>
      <c r="G31" s="32"/>
      <c r="H31" s="32"/>
      <c r="I31" s="32"/>
      <c r="J31" s="32"/>
      <c r="K31" s="32"/>
      <c r="L31" s="32"/>
      <c r="M31" s="32"/>
      <c r="N31" s="32"/>
      <c r="O31" s="32"/>
      <c r="P31" s="32"/>
      <c r="Q31" s="32"/>
      <c r="R31" s="32"/>
      <c r="S31" s="31"/>
      <c r="T31" s="32"/>
      <c r="U31" s="32"/>
      <c r="V31" s="32"/>
      <c r="W31" s="32"/>
      <c r="X31" s="32"/>
      <c r="Y31" s="32"/>
      <c r="Z31" s="32"/>
      <c r="AA31" s="32"/>
      <c r="AB31" s="32"/>
      <c r="AC31" s="32"/>
      <c r="AD31" s="32"/>
      <c r="AE31" s="32"/>
      <c r="AF31" s="32"/>
      <c r="AG31" s="32"/>
      <c r="AH31" s="32"/>
      <c r="AI31" s="32"/>
      <c r="AJ31" s="32"/>
      <c r="AK31" s="32"/>
      <c r="AL31" s="33"/>
    </row>
    <row r="51" spans="2:34">
      <c r="B51" s="51"/>
      <c r="C51" s="51"/>
      <c r="D51" s="51"/>
      <c r="E51" s="51"/>
      <c r="F51" s="51"/>
      <c r="G51" s="51"/>
      <c r="H51" s="51"/>
    </row>
    <row r="53" spans="2:34">
      <c r="B53" s="34" t="s">
        <v>26</v>
      </c>
      <c r="C53" s="28" t="s">
        <v>33</v>
      </c>
      <c r="U53" s="36" t="s">
        <v>35</v>
      </c>
      <c r="V53" s="35" t="s">
        <v>26</v>
      </c>
      <c r="Y53" s="28" t="s">
        <v>63</v>
      </c>
      <c r="Z53" s="28" t="s">
        <v>0</v>
      </c>
      <c r="AF53" s="36" t="s">
        <v>35</v>
      </c>
      <c r="AG53" s="35" t="s">
        <v>26</v>
      </c>
      <c r="AH53" s="35"/>
    </row>
    <row r="54" spans="2:34">
      <c r="B54" s="28" t="s">
        <v>34</v>
      </c>
      <c r="C54" s="28" t="s">
        <v>55</v>
      </c>
      <c r="D54" s="28" t="s">
        <v>54</v>
      </c>
      <c r="E54" s="28" t="s">
        <v>52</v>
      </c>
      <c r="F54" s="28" t="s">
        <v>53</v>
      </c>
      <c r="G54" s="28" t="s">
        <v>51</v>
      </c>
      <c r="H54" s="37" t="s">
        <v>25</v>
      </c>
      <c r="L54" s="36" t="s">
        <v>35</v>
      </c>
      <c r="M54" s="35" t="s">
        <v>27</v>
      </c>
      <c r="U54" s="38" t="s">
        <v>28</v>
      </c>
      <c r="V54" s="39">
        <v>4.6463157894736851</v>
      </c>
      <c r="X54" s="38" t="s">
        <v>28</v>
      </c>
      <c r="Y54" s="40">
        <f>GETPIVOTDATA("Valor",$U$53,"Fase","1 - Trials")</f>
        <v>4.6463157894736851</v>
      </c>
      <c r="Z54" s="40" t="e">
        <f>GETPIVOTDATA("Valor",$AF$53,"Fase","1 - Trials")</f>
        <v>#REF!</v>
      </c>
      <c r="AF54" s="38" t="s">
        <v>55</v>
      </c>
      <c r="AG54" s="39">
        <v>3.278617886178862</v>
      </c>
      <c r="AH54" s="35"/>
    </row>
    <row r="55" spans="2:34">
      <c r="B55" s="37">
        <v>1</v>
      </c>
      <c r="C55" s="40">
        <v>4.1541666666666668</v>
      </c>
      <c r="D55" s="40">
        <v>3.86625</v>
      </c>
      <c r="E55" s="40">
        <v>3.3744444444444444</v>
      </c>
      <c r="F55" s="40">
        <v>1.9412499999999997</v>
      </c>
      <c r="G55" s="40">
        <v>3.7233333333333332</v>
      </c>
      <c r="H55" s="40">
        <v>3.3949572649572644</v>
      </c>
      <c r="J55" s="40">
        <f>GETPIVOTDATA("Average of Valor", B53:H59)</f>
        <v>2.8753672316384176</v>
      </c>
      <c r="L55" s="41" t="s">
        <v>36</v>
      </c>
      <c r="M55" s="42">
        <v>0.4152542372881356</v>
      </c>
      <c r="U55" s="38" t="s">
        <v>29</v>
      </c>
      <c r="V55" s="39">
        <v>4.0995000000000017</v>
      </c>
      <c r="X55" s="38" t="s">
        <v>29</v>
      </c>
      <c r="Y55" s="40">
        <f>GETPIVOTDATA("Valor",$U$53,"Fase","2 - Oitavos")</f>
        <v>4.0995000000000017</v>
      </c>
      <c r="Z55" s="40" t="e">
        <f>GETPIVOTDATA("Valor",$AF$53,"Fase","2 - Oitavos")</f>
        <v>#REF!</v>
      </c>
      <c r="AF55" s="38" t="s">
        <v>54</v>
      </c>
      <c r="AG55" s="39">
        <v>3.2459090909090906</v>
      </c>
      <c r="AH55" s="35"/>
    </row>
    <row r="56" spans="2:34">
      <c r="B56" s="37">
        <v>2</v>
      </c>
      <c r="C56" s="40">
        <v>3.3464705882352943</v>
      </c>
      <c r="D56" s="40">
        <v>2.7957142857142858</v>
      </c>
      <c r="E56" s="40"/>
      <c r="F56" s="40"/>
      <c r="G56" s="40">
        <v>1.9627272727272724</v>
      </c>
      <c r="H56" s="40">
        <v>2.8014285714285712</v>
      </c>
      <c r="L56" s="41" t="s">
        <v>37</v>
      </c>
      <c r="M56" s="42">
        <v>0.29661016949152541</v>
      </c>
      <c r="U56" s="38" t="s">
        <v>30</v>
      </c>
      <c r="V56" s="39">
        <v>4.9281081081081073</v>
      </c>
      <c r="X56" s="38" t="s">
        <v>30</v>
      </c>
      <c r="Y56" s="40">
        <f>GETPIVOTDATA("Valor",$U$53,"Fase","3 - Quartos")</f>
        <v>4.9281081081081073</v>
      </c>
      <c r="Z56" s="40" t="e">
        <f>GETPIVOTDATA("Valor",$AF$53,"Fase","3 - Quartos")</f>
        <v>#REF!</v>
      </c>
      <c r="AF56" s="38" t="s">
        <v>52</v>
      </c>
      <c r="AG56" s="39">
        <v>2.3083333333333322</v>
      </c>
      <c r="AH56" s="35"/>
    </row>
    <row r="57" spans="2:34">
      <c r="B57" s="37">
        <v>3</v>
      </c>
      <c r="C57" s="40"/>
      <c r="D57" s="40"/>
      <c r="E57" s="40">
        <v>2.0022222222222221</v>
      </c>
      <c r="F57" s="40">
        <v>3.1</v>
      </c>
      <c r="G57" s="40"/>
      <c r="H57" s="40">
        <v>2.4413333333333331</v>
      </c>
      <c r="L57" s="41" t="s">
        <v>38</v>
      </c>
      <c r="M57" s="42">
        <v>0.22033898305084745</v>
      </c>
      <c r="U57" s="38" t="s">
        <v>31</v>
      </c>
      <c r="V57" s="39">
        <v>5.5346428571428579</v>
      </c>
      <c r="X57" s="38" t="s">
        <v>31</v>
      </c>
      <c r="Y57" s="40">
        <f>GETPIVOTDATA("Valor",$U$53,"Fase","4 - Meias")</f>
        <v>5.5346428571428579</v>
      </c>
      <c r="Z57" s="40" t="e">
        <f>GETPIVOTDATA("Valor",$AF$53,"Fase","4 - Meias")</f>
        <v>#REF!</v>
      </c>
      <c r="AF57" s="38" t="s">
        <v>53</v>
      </c>
      <c r="AG57" s="39">
        <v>2.4378571428571432</v>
      </c>
      <c r="AH57" s="35"/>
    </row>
    <row r="58" spans="2:34">
      <c r="B58" s="37">
        <v>4</v>
      </c>
      <c r="C58" s="40">
        <v>2.7687500000000003</v>
      </c>
      <c r="D58" s="40">
        <v>2.9871428571428571</v>
      </c>
      <c r="E58" s="40">
        <v>1.1683333333333332</v>
      </c>
      <c r="F58" s="40"/>
      <c r="G58" s="40"/>
      <c r="H58" s="40">
        <v>2.490344827586207</v>
      </c>
      <c r="L58" s="41" t="s">
        <v>39</v>
      </c>
      <c r="M58" s="42">
        <v>5.0847457627118647E-2</v>
      </c>
      <c r="U58" s="38" t="s">
        <v>32</v>
      </c>
      <c r="V58" s="39">
        <v>4.6719999999999988</v>
      </c>
      <c r="X58" s="38" t="s">
        <v>32</v>
      </c>
      <c r="Y58" s="40">
        <f>GETPIVOTDATA("Valor",$U$53,"Fase","5 - Final")</f>
        <v>4.6719999999999988</v>
      </c>
      <c r="Z58" s="40" t="e">
        <f>GETPIVOTDATA("Valor",$AF$53,"Fase","5 - Final")</f>
        <v>#REF!</v>
      </c>
      <c r="AF58" s="38" t="s">
        <v>51</v>
      </c>
      <c r="AG58" s="39">
        <v>2.5841176470588234</v>
      </c>
      <c r="AH58" s="35"/>
    </row>
    <row r="59" spans="2:34">
      <c r="B59" s="43" t="s">
        <v>25</v>
      </c>
      <c r="C59" s="40">
        <v>3.2786178861788615</v>
      </c>
      <c r="D59" s="40">
        <v>3.2459090909090906</v>
      </c>
      <c r="E59" s="40">
        <v>2.3083333333333327</v>
      </c>
      <c r="F59" s="40">
        <v>2.4378571428571432</v>
      </c>
      <c r="G59" s="40">
        <v>2.5841176470588234</v>
      </c>
      <c r="H59" s="40">
        <v>2.8753672316384176</v>
      </c>
      <c r="L59" s="41" t="s">
        <v>43</v>
      </c>
      <c r="M59" s="42">
        <v>1.6949152542372881E-2</v>
      </c>
      <c r="U59" s="38" t="s">
        <v>25</v>
      </c>
      <c r="V59" s="39">
        <v>4.7283815028901763</v>
      </c>
      <c r="AF59" s="38" t="s">
        <v>25</v>
      </c>
      <c r="AG59" s="39">
        <v>2.8753672316384176</v>
      </c>
      <c r="AH59" s="35"/>
    </row>
    <row r="60" spans="2:34">
      <c r="L60" s="41" t="s">
        <v>25</v>
      </c>
      <c r="M60" s="44">
        <v>1</v>
      </c>
      <c r="U60" s="35"/>
      <c r="V60" s="35"/>
      <c r="AF60" s="35"/>
      <c r="AG60" s="35"/>
      <c r="AH60" s="35"/>
    </row>
    <row r="61" spans="2:34">
      <c r="L61" s="35"/>
      <c r="M61" s="35"/>
      <c r="U61" s="35"/>
      <c r="V61" s="35"/>
      <c r="AF61" s="35"/>
      <c r="AG61" s="35"/>
      <c r="AH61" s="35"/>
    </row>
    <row r="62" spans="2:34">
      <c r="B62" s="34" t="s">
        <v>27</v>
      </c>
      <c r="C62" s="28" t="s">
        <v>33</v>
      </c>
      <c r="L62" s="35"/>
      <c r="M62" s="35"/>
      <c r="U62" s="35"/>
      <c r="V62" s="35"/>
      <c r="AF62" s="35"/>
      <c r="AG62" s="35"/>
      <c r="AH62" s="35"/>
    </row>
    <row r="63" spans="2:34">
      <c r="B63" s="28" t="s">
        <v>34</v>
      </c>
      <c r="C63" s="28" t="s">
        <v>55</v>
      </c>
      <c r="D63" s="28" t="s">
        <v>54</v>
      </c>
      <c r="E63" s="28" t="s">
        <v>52</v>
      </c>
      <c r="F63" s="28" t="s">
        <v>53</v>
      </c>
      <c r="G63" s="28" t="s">
        <v>51</v>
      </c>
      <c r="H63" s="37" t="s">
        <v>25</v>
      </c>
      <c r="J63" s="28">
        <f>GETPIVOTDATA("Count of Valor", B62:H68)</f>
        <v>118</v>
      </c>
      <c r="L63" s="35"/>
      <c r="M63" s="35"/>
      <c r="U63" s="35"/>
      <c r="V63" s="35"/>
      <c r="AF63" s="35"/>
      <c r="AG63" s="35"/>
      <c r="AH63" s="35"/>
    </row>
    <row r="64" spans="2:34">
      <c r="B64" s="37">
        <v>1</v>
      </c>
      <c r="C64" s="56">
        <v>8</v>
      </c>
      <c r="D64" s="56">
        <v>8</v>
      </c>
      <c r="E64" s="56">
        <v>9</v>
      </c>
      <c r="F64" s="56">
        <v>8</v>
      </c>
      <c r="G64" s="56">
        <v>6</v>
      </c>
      <c r="H64" s="56">
        <v>39</v>
      </c>
      <c r="L64" s="35"/>
      <c r="M64" s="35"/>
      <c r="U64" s="35"/>
      <c r="V64" s="35"/>
      <c r="AF64" s="35"/>
      <c r="AG64" s="35"/>
      <c r="AH64" s="35"/>
    </row>
    <row r="65" spans="2:34">
      <c r="B65" s="37">
        <v>2</v>
      </c>
      <c r="C65" s="56">
        <v>17</v>
      </c>
      <c r="D65" s="56">
        <v>7</v>
      </c>
      <c r="E65" s="56"/>
      <c r="F65" s="56"/>
      <c r="G65" s="56">
        <v>11</v>
      </c>
      <c r="H65" s="56">
        <v>35</v>
      </c>
      <c r="L65" s="35"/>
      <c r="M65" s="35"/>
      <c r="AF65" s="35"/>
      <c r="AG65" s="35"/>
      <c r="AH65" s="35"/>
    </row>
    <row r="66" spans="2:34">
      <c r="B66" s="37">
        <v>3</v>
      </c>
      <c r="C66" s="56"/>
      <c r="D66" s="56"/>
      <c r="E66" s="56">
        <v>9</v>
      </c>
      <c r="F66" s="56">
        <v>6</v>
      </c>
      <c r="G66" s="56"/>
      <c r="H66" s="56">
        <v>15</v>
      </c>
      <c r="L66" s="35"/>
      <c r="M66" s="35"/>
      <c r="AF66" s="35"/>
      <c r="AG66" s="35"/>
      <c r="AH66" s="35"/>
    </row>
    <row r="67" spans="2:34">
      <c r="B67" s="37">
        <v>4</v>
      </c>
      <c r="C67" s="56">
        <v>16</v>
      </c>
      <c r="D67" s="56">
        <v>7</v>
      </c>
      <c r="E67" s="56">
        <v>6</v>
      </c>
      <c r="F67" s="56"/>
      <c r="G67" s="56"/>
      <c r="H67" s="56">
        <v>29</v>
      </c>
      <c r="L67" s="35"/>
      <c r="M67" s="35"/>
      <c r="AF67" s="35"/>
      <c r="AG67" s="35"/>
      <c r="AH67" s="35"/>
    </row>
    <row r="68" spans="2:34">
      <c r="B68" s="43" t="s">
        <v>25</v>
      </c>
      <c r="C68" s="56">
        <v>41</v>
      </c>
      <c r="D68" s="56">
        <v>22</v>
      </c>
      <c r="E68" s="56">
        <v>24</v>
      </c>
      <c r="F68" s="56">
        <v>14</v>
      </c>
      <c r="G68" s="56">
        <v>17</v>
      </c>
      <c r="H68" s="56">
        <v>118</v>
      </c>
      <c r="L68" s="35"/>
      <c r="M68" s="35"/>
      <c r="AF68" s="36" t="s">
        <v>35</v>
      </c>
      <c r="AG68" s="35" t="s">
        <v>27</v>
      </c>
      <c r="AH68" s="35" t="s">
        <v>49</v>
      </c>
    </row>
    <row r="69" spans="2:34">
      <c r="L69" s="35"/>
      <c r="M69" s="35"/>
      <c r="U69" s="36" t="s">
        <v>35</v>
      </c>
      <c r="V69" s="35" t="s">
        <v>27</v>
      </c>
      <c r="W69" s="35" t="s">
        <v>49</v>
      </c>
      <c r="Z69" s="28" t="s">
        <v>63</v>
      </c>
      <c r="AA69" s="28" t="s">
        <v>0</v>
      </c>
      <c r="AF69" s="38" t="s">
        <v>55</v>
      </c>
      <c r="AG69" s="57">
        <v>41</v>
      </c>
      <c r="AH69" s="57">
        <v>4</v>
      </c>
    </row>
    <row r="70" spans="2:34">
      <c r="L70" s="35"/>
      <c r="M70" s="35"/>
      <c r="U70" s="38" t="s">
        <v>28</v>
      </c>
      <c r="V70" s="35">
        <v>38</v>
      </c>
      <c r="W70" s="35">
        <v>6</v>
      </c>
      <c r="Y70" s="38" t="s">
        <v>28</v>
      </c>
      <c r="Z70" s="45">
        <f>GETPIVOTDATA("Count of Valor",$U$69,"Fase","1 - Trials")/GETPIVOTDATA("Sum of Aux",$U$69,"Fase","1 - Trials")</f>
        <v>6.333333333333333</v>
      </c>
      <c r="AA70" s="40" t="e">
        <f>GETPIVOTDATA("Count of Valor",$AF$68,"Fase","1 - Trials")/GETPIVOTDATA("Sum of Aux",$AF$68,"Fase","1 - Trials")</f>
        <v>#REF!</v>
      </c>
      <c r="AF70" s="38" t="s">
        <v>54</v>
      </c>
      <c r="AG70" s="57">
        <v>22</v>
      </c>
      <c r="AH70" s="57">
        <v>5</v>
      </c>
    </row>
    <row r="71" spans="2:34">
      <c r="L71" s="35"/>
      <c r="M71" s="35"/>
      <c r="U71" s="38" t="s">
        <v>29</v>
      </c>
      <c r="V71" s="35">
        <v>40</v>
      </c>
      <c r="W71" s="35">
        <v>6</v>
      </c>
      <c r="Y71" s="38" t="s">
        <v>29</v>
      </c>
      <c r="Z71" s="45">
        <f>GETPIVOTDATA("Count of Valor",$U$69,"Fase","2 - Oitavos")/GETPIVOTDATA("Sum of Aux",$U$69,"Fase","2 - Oitavos")</f>
        <v>6.666666666666667</v>
      </c>
      <c r="AA71" s="40" t="e">
        <f>GETPIVOTDATA("Count of Valor",$AF$68,"Fase","2 - Oitavos")/GETPIVOTDATA("Sum of Aux",$AF$68,"Fase","2 - Oitavos")</f>
        <v>#REF!</v>
      </c>
      <c r="AF71" s="38" t="s">
        <v>52</v>
      </c>
      <c r="AG71" s="57">
        <v>24</v>
      </c>
      <c r="AH71" s="57">
        <v>4</v>
      </c>
    </row>
    <row r="72" spans="2:34">
      <c r="L72" s="35"/>
      <c r="M72" s="35"/>
      <c r="U72" s="38" t="s">
        <v>30</v>
      </c>
      <c r="V72" s="35">
        <v>37</v>
      </c>
      <c r="W72" s="35">
        <v>5</v>
      </c>
      <c r="Y72" s="38" t="s">
        <v>30</v>
      </c>
      <c r="Z72" s="45">
        <f>GETPIVOTDATA("Count of Valor",$U$69,"Fase","3 - Quartos")/GETPIVOTDATA("Sum of Aux",$U$69,"Fase","3 - Quartos")</f>
        <v>7.4</v>
      </c>
      <c r="AA72" s="40" t="e">
        <f>GETPIVOTDATA("Count of Valor",$AF$68,"Fase","3 - Quartos")/GETPIVOTDATA("Sum of Aux",$AF$68,"Fase","3 - Quartos")</f>
        <v>#REF!</v>
      </c>
      <c r="AF72" s="38" t="s">
        <v>53</v>
      </c>
      <c r="AG72" s="57">
        <v>14</v>
      </c>
      <c r="AH72" s="57">
        <v>2</v>
      </c>
    </row>
    <row r="73" spans="2:34">
      <c r="B73" s="28" t="s">
        <v>34</v>
      </c>
      <c r="C73" s="37" t="s">
        <v>26</v>
      </c>
      <c r="D73" s="35"/>
      <c r="E73" s="35"/>
      <c r="F73" s="35"/>
      <c r="G73" s="35"/>
      <c r="H73" s="35"/>
      <c r="L73" s="35"/>
      <c r="M73" s="35"/>
      <c r="U73" s="38" t="s">
        <v>31</v>
      </c>
      <c r="V73" s="35">
        <v>28</v>
      </c>
      <c r="W73" s="35">
        <v>5</v>
      </c>
      <c r="Y73" s="38" t="s">
        <v>31</v>
      </c>
      <c r="Z73" s="45">
        <f>GETPIVOTDATA("Count of Valor",$U$69,"Fase","4 - Meias")/GETPIVOTDATA("Sum of Aux",$U$69,"Fase","4 - Meias")</f>
        <v>5.6</v>
      </c>
      <c r="AA73" s="40" t="e">
        <f>GETPIVOTDATA("Count of Valor",$AF$68,"Fase","4 - Meias")/GETPIVOTDATA("Sum of Aux",$AF$68,"Fase","4 - Meias")</f>
        <v>#REF!</v>
      </c>
      <c r="AF73" s="38" t="s">
        <v>51</v>
      </c>
      <c r="AG73" s="57">
        <v>17</v>
      </c>
      <c r="AH73" s="57">
        <v>2</v>
      </c>
    </row>
    <row r="74" spans="2:34">
      <c r="B74" s="37">
        <v>1</v>
      </c>
      <c r="C74" s="40">
        <v>3.3949572649572644</v>
      </c>
      <c r="D74" s="35"/>
      <c r="E74" s="35"/>
      <c r="F74" s="35"/>
      <c r="G74" s="35"/>
      <c r="H74" s="35"/>
      <c r="U74" s="38" t="s">
        <v>32</v>
      </c>
      <c r="V74" s="35">
        <v>30</v>
      </c>
      <c r="W74" s="35">
        <v>4</v>
      </c>
      <c r="Y74" s="38" t="s">
        <v>32</v>
      </c>
      <c r="Z74" s="45">
        <f>GETPIVOTDATA("Count of Valor",$U$69,"Fase","5 - Final")/GETPIVOTDATA("Sum of Aux",$U$69,"Fase","5 - Final")</f>
        <v>7.5</v>
      </c>
      <c r="AA74" s="40" t="e">
        <f>GETPIVOTDATA("Count of Valor",$AF$68,"Fase","5 - Final")/GETPIVOTDATA("Sum of Aux",$AF$68,"Fase","5 - Final")</f>
        <v>#REF!</v>
      </c>
      <c r="AF74" s="38" t="s">
        <v>25</v>
      </c>
      <c r="AG74" s="57">
        <v>118</v>
      </c>
      <c r="AH74" s="57">
        <v>17</v>
      </c>
    </row>
    <row r="75" spans="2:34">
      <c r="B75" s="37">
        <v>2</v>
      </c>
      <c r="C75" s="40">
        <v>2.8014285714285716</v>
      </c>
      <c r="D75" s="35"/>
      <c r="E75" s="35"/>
      <c r="F75" s="35"/>
      <c r="G75" s="35"/>
      <c r="H75" s="35"/>
      <c r="U75" s="38" t="s">
        <v>25</v>
      </c>
      <c r="V75" s="35">
        <v>173</v>
      </c>
      <c r="W75" s="35">
        <v>26</v>
      </c>
      <c r="X75" s="45"/>
    </row>
    <row r="76" spans="2:34">
      <c r="B76" s="37">
        <v>3</v>
      </c>
      <c r="C76" s="40">
        <v>2.4413333333333331</v>
      </c>
      <c r="D76" s="35"/>
      <c r="E76" s="35"/>
      <c r="F76" s="35"/>
      <c r="G76" s="35"/>
      <c r="H76" s="35"/>
    </row>
    <row r="77" spans="2:34">
      <c r="B77" s="37">
        <v>4</v>
      </c>
      <c r="C77" s="40">
        <v>2.4903448275862075</v>
      </c>
      <c r="D77" s="35"/>
      <c r="E77" s="35"/>
      <c r="F77" s="35"/>
      <c r="G77" s="35"/>
      <c r="H77" s="35"/>
    </row>
    <row r="78" spans="2:34">
      <c r="B78" s="43" t="s">
        <v>25</v>
      </c>
      <c r="C78" s="40">
        <v>2.8753672316384198</v>
      </c>
      <c r="D78" s="35"/>
      <c r="E78" s="35"/>
      <c r="F78" s="35"/>
      <c r="G78" s="35"/>
      <c r="H78" s="35"/>
    </row>
    <row r="79" spans="2:34">
      <c r="B79" s="35"/>
      <c r="C79" s="35"/>
      <c r="D79" s="35"/>
      <c r="E79" s="35"/>
      <c r="F79" s="35"/>
      <c r="G79" s="35"/>
      <c r="H79" s="35"/>
    </row>
    <row r="83" spans="2:8">
      <c r="B83" s="28" t="s">
        <v>34</v>
      </c>
      <c r="C83" s="37" t="s">
        <v>27</v>
      </c>
      <c r="D83" s="35"/>
      <c r="E83" s="35"/>
      <c r="F83" s="35"/>
      <c r="G83" s="35"/>
      <c r="H83" s="35"/>
    </row>
    <row r="84" spans="2:8">
      <c r="B84" s="37">
        <v>1</v>
      </c>
      <c r="C84" s="56">
        <v>39</v>
      </c>
      <c r="D84" s="35"/>
      <c r="E84" s="35"/>
      <c r="F84" s="35"/>
      <c r="G84" s="35"/>
      <c r="H84" s="35"/>
    </row>
    <row r="85" spans="2:8">
      <c r="B85" s="37">
        <v>2</v>
      </c>
      <c r="C85" s="56">
        <v>35</v>
      </c>
      <c r="D85" s="35"/>
      <c r="E85" s="35"/>
      <c r="F85" s="35"/>
      <c r="G85" s="35"/>
      <c r="H85" s="35"/>
    </row>
    <row r="86" spans="2:8">
      <c r="B86" s="37">
        <v>3</v>
      </c>
      <c r="C86" s="56">
        <v>15</v>
      </c>
      <c r="D86" s="35"/>
      <c r="E86" s="35"/>
      <c r="F86" s="35"/>
      <c r="G86" s="35"/>
      <c r="H86" s="35"/>
    </row>
    <row r="87" spans="2:8">
      <c r="B87" s="37">
        <v>4</v>
      </c>
      <c r="C87" s="56">
        <v>29</v>
      </c>
      <c r="D87" s="35"/>
      <c r="E87" s="35"/>
      <c r="F87" s="35"/>
      <c r="G87" s="35"/>
      <c r="H87" s="35"/>
    </row>
    <row r="88" spans="2:8">
      <c r="B88" s="43" t="s">
        <v>25</v>
      </c>
      <c r="C88" s="56">
        <v>118</v>
      </c>
      <c r="D88" s="35"/>
      <c r="E88" s="35"/>
      <c r="F88" s="35"/>
      <c r="G88" s="35"/>
      <c r="H88" s="35"/>
    </row>
    <row r="89" spans="2:8">
      <c r="B89" s="35"/>
      <c r="C89" s="35"/>
      <c r="D89" s="35"/>
      <c r="E89" s="35"/>
      <c r="F89" s="35"/>
      <c r="G89" s="35"/>
      <c r="H89" s="35"/>
    </row>
    <row r="93" spans="2:8">
      <c r="B93" s="36" t="s">
        <v>35</v>
      </c>
      <c r="C93" s="35" t="s">
        <v>44</v>
      </c>
      <c r="D93" s="35" t="s">
        <v>45</v>
      </c>
      <c r="E93" s="35" t="s">
        <v>46</v>
      </c>
    </row>
    <row r="94" spans="2:8">
      <c r="B94" s="38">
        <v>1</v>
      </c>
      <c r="C94" s="57">
        <v>6</v>
      </c>
      <c r="D94" s="57">
        <v>39</v>
      </c>
      <c r="E94" s="46">
        <f>GETPIVOTDATA("Ondas",$B$93,"Etapa",1)/GETPIVOTDATA("Heats",$B$93,"Etapa",1)</f>
        <v>6.5</v>
      </c>
    </row>
    <row r="95" spans="2:8">
      <c r="B95" s="38">
        <v>2</v>
      </c>
      <c r="C95" s="57">
        <v>4</v>
      </c>
      <c r="D95" s="57">
        <v>35</v>
      </c>
      <c r="E95" s="46">
        <f>GETPIVOTDATA("Ondas",$B$93,"Etapa",2)/GETPIVOTDATA("Heats",$B$93,"Etapa",2)</f>
        <v>8.75</v>
      </c>
    </row>
    <row r="96" spans="2:8">
      <c r="B96" s="38">
        <v>3</v>
      </c>
      <c r="C96" s="57">
        <v>3</v>
      </c>
      <c r="D96" s="57">
        <v>15</v>
      </c>
      <c r="E96" s="46">
        <f>GETPIVOTDATA("Ondas",$B$93,"Etapa",3)/GETPIVOTDATA("Heats",$B$93,"Etapa",3)</f>
        <v>5</v>
      </c>
    </row>
    <row r="97" spans="2:5">
      <c r="B97" s="38">
        <v>4</v>
      </c>
      <c r="C97" s="57">
        <v>4</v>
      </c>
      <c r="D97" s="57">
        <v>29</v>
      </c>
      <c r="E97" s="46">
        <f>GETPIVOTDATA("Ondas",$B$93,"Etapa",4)/GETPIVOTDATA("Heats",$B$93,"Etapa",4)</f>
        <v>7.25</v>
      </c>
    </row>
    <row r="98" spans="2:5">
      <c r="B98" s="38" t="s">
        <v>25</v>
      </c>
      <c r="C98" s="57">
        <v>17</v>
      </c>
      <c r="D98" s="57">
        <v>118</v>
      </c>
      <c r="E98" s="46">
        <f>GETPIVOTDATA("Ondas",$B$93)/GETPIVOTDATA("Heats",$B$93)</f>
        <v>6.9411764705882355</v>
      </c>
    </row>
    <row r="104" spans="2:5">
      <c r="B104" s="36" t="s">
        <v>35</v>
      </c>
      <c r="C104" s="35" t="s">
        <v>47</v>
      </c>
    </row>
    <row r="105" spans="2:5">
      <c r="B105" s="38">
        <v>1</v>
      </c>
      <c r="C105" s="39">
        <v>0.3655177681951956</v>
      </c>
      <c r="E105" s="47">
        <f>GETPIVOTDATA("Aux",$B$104,"Etapa",1)</f>
        <v>0.3655177681951956</v>
      </c>
    </row>
    <row r="106" spans="2:5">
      <c r="B106" s="38">
        <v>2</v>
      </c>
      <c r="C106" s="39">
        <v>0.32280285109067564</v>
      </c>
      <c r="E106" s="47">
        <f>GETPIVOTDATA("Aux",$B$104,"Etapa",2)</f>
        <v>0.32280285109067564</v>
      </c>
    </row>
    <row r="107" spans="2:5">
      <c r="B107" s="38">
        <v>3</v>
      </c>
      <c r="C107" s="39">
        <v>0.41403933560541251</v>
      </c>
      <c r="E107" s="47">
        <f>GETPIVOTDATA("Aux",$B$104,"Etapa",4)</f>
        <v>0.35093120317179821</v>
      </c>
    </row>
    <row r="108" spans="2:5">
      <c r="B108" s="38">
        <v>4</v>
      </c>
      <c r="C108" s="39">
        <v>0.35093120317179821</v>
      </c>
      <c r="E108" s="47">
        <f>GETPIVOTDATA("Aux",$B$104,"Etapa",4)</f>
        <v>0.35093120317179821</v>
      </c>
    </row>
    <row r="109" spans="2:5">
      <c r="B109" s="38" t="s">
        <v>25</v>
      </c>
      <c r="C109" s="39">
        <v>0.35265594789618471</v>
      </c>
      <c r="E109" s="47">
        <f>GETPIVOTDATA("Aux",$B$104)</f>
        <v>0.35265594789618471</v>
      </c>
    </row>
    <row r="112" spans="2:5">
      <c r="B112" s="36" t="s">
        <v>35</v>
      </c>
      <c r="C112" s="35" t="s">
        <v>48</v>
      </c>
    </row>
    <row r="113" spans="2:3">
      <c r="B113" s="38">
        <v>1</v>
      </c>
      <c r="C113" s="46">
        <v>8</v>
      </c>
    </row>
    <row r="114" spans="2:3">
      <c r="B114" s="38">
        <v>2</v>
      </c>
      <c r="C114" s="46">
        <v>8.17</v>
      </c>
    </row>
    <row r="115" spans="2:3">
      <c r="B115" s="38">
        <v>3</v>
      </c>
      <c r="C115" s="46">
        <v>5.8</v>
      </c>
    </row>
    <row r="116" spans="2:3">
      <c r="B116" s="38">
        <v>4</v>
      </c>
      <c r="C116" s="46">
        <v>7.5</v>
      </c>
    </row>
    <row r="117" spans="2:3">
      <c r="B117" s="38" t="s">
        <v>25</v>
      </c>
      <c r="C117" s="46">
        <v>8.17</v>
      </c>
    </row>
    <row r="118" spans="2:3">
      <c r="B118" s="35"/>
      <c r="C118" s="35"/>
    </row>
    <row r="122" spans="2:3">
      <c r="B122" s="28" t="s">
        <v>35</v>
      </c>
      <c r="C122" s="28" t="s">
        <v>26</v>
      </c>
    </row>
    <row r="123" spans="2:3">
      <c r="B123" s="43" t="s">
        <v>8</v>
      </c>
      <c r="C123" s="40">
        <v>3.0149999999999992</v>
      </c>
    </row>
    <row r="124" spans="2:3">
      <c r="B124" s="43" t="s">
        <v>9</v>
      </c>
      <c r="C124" s="40">
        <v>2.4427777777777782</v>
      </c>
    </row>
    <row r="125" spans="2:3">
      <c r="B125" s="43" t="s">
        <v>10</v>
      </c>
      <c r="C125" s="40">
        <v>2.6596078431372554</v>
      </c>
    </row>
    <row r="126" spans="2:3">
      <c r="B126" s="43" t="s">
        <v>11</v>
      </c>
      <c r="C126" s="40">
        <v>2.8168749999999996</v>
      </c>
    </row>
    <row r="127" spans="2:3">
      <c r="B127" s="43" t="s">
        <v>12</v>
      </c>
      <c r="C127" s="40">
        <v>3.1064444444444446</v>
      </c>
    </row>
    <row r="128" spans="2:3">
      <c r="B128" s="43" t="s">
        <v>13</v>
      </c>
      <c r="C128" s="40">
        <v>3.1848717948717953</v>
      </c>
    </row>
    <row r="129" spans="2:3">
      <c r="B129" s="43" t="s">
        <v>14</v>
      </c>
      <c r="C129" s="40">
        <v>2.0622222222222226</v>
      </c>
    </row>
    <row r="130" spans="2:3">
      <c r="B130" s="43" t="s">
        <v>15</v>
      </c>
      <c r="C130" s="40">
        <v>3.5016666666666669</v>
      </c>
    </row>
    <row r="131" spans="2:3">
      <c r="B131" s="43" t="s">
        <v>16</v>
      </c>
      <c r="C131" s="40">
        <v>4.2166666666666668</v>
      </c>
    </row>
    <row r="132" spans="2:3">
      <c r="B132" s="43" t="s">
        <v>17</v>
      </c>
      <c r="C132" s="40">
        <v>3.0999999999999996</v>
      </c>
    </row>
    <row r="133" spans="2:3">
      <c r="B133" s="43" t="s">
        <v>18</v>
      </c>
      <c r="C133" s="40">
        <v>4.3499999999999996</v>
      </c>
    </row>
    <row r="134" spans="2:3">
      <c r="B134" s="43" t="s">
        <v>25</v>
      </c>
      <c r="C134" s="40">
        <v>2.8753672316384189</v>
      </c>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sheetData>
  <sheetProtection selectLockedCells="1" pivotTables="0"/>
  <mergeCells count="4">
    <mergeCell ref="AF1:AL1"/>
    <mergeCell ref="B51:H51"/>
    <mergeCell ref="A1:R1"/>
    <mergeCell ref="S1:AE1"/>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7C82B-3CBA-F94B-9319-1E2765698A48}">
  <dimension ref="A1:G545"/>
  <sheetViews>
    <sheetView zoomScale="169" zoomScaleNormal="169" workbookViewId="0">
      <pane ySplit="1" topLeftCell="A532" activePane="bottomLeft" state="frozen"/>
      <selection pane="bottomLeft" activeCell="G543" sqref="G543"/>
    </sheetView>
  </sheetViews>
  <sheetFormatPr baseColWidth="10" defaultRowHeight="16"/>
  <cols>
    <col min="1" max="1" width="14.5" style="1" bestFit="1" customWidth="1"/>
    <col min="2" max="2" width="10" style="1" bestFit="1" customWidth="1"/>
    <col min="3" max="3" width="14" style="1" bestFit="1" customWidth="1"/>
    <col min="4" max="4" width="10.83203125" style="5" bestFit="1" customWidth="1"/>
    <col min="5" max="6" width="10.5" style="5" bestFit="1" customWidth="1"/>
    <col min="7" max="7" width="9.33203125" style="1" bestFit="1" customWidth="1"/>
    <col min="8" max="16384" width="10.83203125" style="1"/>
  </cols>
  <sheetData>
    <row r="1" spans="1:7">
      <c r="A1" s="4" t="s">
        <v>0</v>
      </c>
      <c r="B1" s="4" t="s">
        <v>1</v>
      </c>
      <c r="C1" s="4" t="s">
        <v>2</v>
      </c>
      <c r="D1" s="4" t="s">
        <v>3</v>
      </c>
      <c r="E1" s="4" t="s">
        <v>4</v>
      </c>
      <c r="F1" s="4" t="s">
        <v>5</v>
      </c>
      <c r="G1" s="6" t="s">
        <v>42</v>
      </c>
    </row>
    <row r="2" spans="1:7">
      <c r="A2" t="s">
        <v>20</v>
      </c>
      <c r="B2" t="s">
        <v>55</v>
      </c>
      <c r="C2" t="s">
        <v>7</v>
      </c>
      <c r="D2" s="2">
        <v>1</v>
      </c>
      <c r="E2" s="9" t="s">
        <v>8</v>
      </c>
      <c r="F2" s="3">
        <v>5.0666666666666664</v>
      </c>
      <c r="G2" s="7">
        <v>0</v>
      </c>
    </row>
    <row r="3" spans="1:7">
      <c r="A3" t="s">
        <v>20</v>
      </c>
      <c r="B3" t="s">
        <v>55</v>
      </c>
      <c r="C3" t="s">
        <v>7</v>
      </c>
      <c r="D3" s="2">
        <v>1</v>
      </c>
      <c r="E3" s="9" t="s">
        <v>9</v>
      </c>
      <c r="F3" s="3">
        <v>8.1</v>
      </c>
      <c r="G3" s="7">
        <v>0</v>
      </c>
    </row>
    <row r="4" spans="1:7">
      <c r="A4" t="s">
        <v>20</v>
      </c>
      <c r="B4" t="s">
        <v>55</v>
      </c>
      <c r="C4" t="s">
        <v>7</v>
      </c>
      <c r="D4" s="2">
        <v>1</v>
      </c>
      <c r="E4" s="9" t="s">
        <v>10</v>
      </c>
      <c r="F4" s="3">
        <v>8.4666666666666668</v>
      </c>
      <c r="G4" s="7">
        <v>0</v>
      </c>
    </row>
    <row r="5" spans="1:7">
      <c r="A5" t="s">
        <v>20</v>
      </c>
      <c r="B5" t="s">
        <v>55</v>
      </c>
      <c r="C5" t="s">
        <v>7</v>
      </c>
      <c r="D5" s="2">
        <v>1</v>
      </c>
      <c r="E5" s="9" t="s">
        <v>11</v>
      </c>
      <c r="F5" s="3">
        <v>1.9666666666666668</v>
      </c>
      <c r="G5" s="7">
        <v>1</v>
      </c>
    </row>
    <row r="6" spans="1:7">
      <c r="A6" t="s">
        <v>20</v>
      </c>
      <c r="B6" t="s">
        <v>55</v>
      </c>
      <c r="C6" t="s">
        <v>7</v>
      </c>
      <c r="D6" s="2">
        <v>1</v>
      </c>
      <c r="E6" s="9" t="s">
        <v>12</v>
      </c>
      <c r="F6" s="3">
        <v>0.3666666666666667</v>
      </c>
      <c r="G6" s="7">
        <v>0</v>
      </c>
    </row>
    <row r="7" spans="1:7">
      <c r="A7" t="s">
        <v>20</v>
      </c>
      <c r="B7" t="s">
        <v>55</v>
      </c>
      <c r="C7" t="s">
        <v>7</v>
      </c>
      <c r="D7" s="2">
        <v>1</v>
      </c>
      <c r="E7" s="9" t="s">
        <v>13</v>
      </c>
      <c r="F7" s="3">
        <v>1.3333333333333333</v>
      </c>
      <c r="G7" s="7">
        <v>0</v>
      </c>
    </row>
    <row r="8" spans="1:7">
      <c r="A8" t="s">
        <v>20</v>
      </c>
      <c r="B8" t="s">
        <v>55</v>
      </c>
      <c r="C8" t="s">
        <v>7</v>
      </c>
      <c r="D8" s="2">
        <v>1</v>
      </c>
      <c r="E8" s="9" t="s">
        <v>14</v>
      </c>
      <c r="F8" s="3">
        <v>0.23333333333333331</v>
      </c>
      <c r="G8" s="7">
        <v>0</v>
      </c>
    </row>
    <row r="9" spans="1:7">
      <c r="A9" t="s">
        <v>20</v>
      </c>
      <c r="B9" t="s">
        <v>54</v>
      </c>
      <c r="C9" t="s">
        <v>7</v>
      </c>
      <c r="D9" s="2">
        <v>1</v>
      </c>
      <c r="E9" s="9" t="s">
        <v>8</v>
      </c>
      <c r="F9" s="3">
        <v>7.666666666666667</v>
      </c>
      <c r="G9" s="7">
        <v>0</v>
      </c>
    </row>
    <row r="10" spans="1:7">
      <c r="A10" t="s">
        <v>20</v>
      </c>
      <c r="B10" t="s">
        <v>54</v>
      </c>
      <c r="C10" t="s">
        <v>7</v>
      </c>
      <c r="D10" s="2">
        <v>1</v>
      </c>
      <c r="E10" s="9" t="s">
        <v>9</v>
      </c>
      <c r="F10" s="3">
        <v>6.7666666666666666</v>
      </c>
      <c r="G10" s="7">
        <v>1</v>
      </c>
    </row>
    <row r="11" spans="1:7">
      <c r="A11" t="s">
        <v>20</v>
      </c>
      <c r="B11" t="s">
        <v>54</v>
      </c>
      <c r="C11" t="s">
        <v>7</v>
      </c>
      <c r="D11" s="2">
        <v>1</v>
      </c>
      <c r="E11" s="9" t="s">
        <v>10</v>
      </c>
      <c r="F11" s="3">
        <v>1.3333333333333333</v>
      </c>
      <c r="G11" s="7">
        <v>0</v>
      </c>
    </row>
    <row r="12" spans="1:7">
      <c r="A12" t="s">
        <v>20</v>
      </c>
      <c r="B12" t="s">
        <v>54</v>
      </c>
      <c r="C12" t="s">
        <v>7</v>
      </c>
      <c r="D12" s="2">
        <v>1</v>
      </c>
      <c r="E12" s="9" t="s">
        <v>11</v>
      </c>
      <c r="F12" s="3">
        <v>1.8</v>
      </c>
      <c r="G12" s="7">
        <v>0</v>
      </c>
    </row>
    <row r="13" spans="1:7">
      <c r="A13" t="s">
        <v>20</v>
      </c>
      <c r="B13" t="s">
        <v>54</v>
      </c>
      <c r="C13" t="s">
        <v>7</v>
      </c>
      <c r="D13" s="2">
        <v>1</v>
      </c>
      <c r="E13" s="9" t="s">
        <v>12</v>
      </c>
      <c r="F13" s="3">
        <v>9</v>
      </c>
      <c r="G13" s="7">
        <v>0</v>
      </c>
    </row>
    <row r="14" spans="1:7">
      <c r="A14" t="s">
        <v>20</v>
      </c>
      <c r="B14" t="s">
        <v>54</v>
      </c>
      <c r="C14" t="s">
        <v>7</v>
      </c>
      <c r="D14" s="2">
        <v>1</v>
      </c>
      <c r="E14" s="9" t="s">
        <v>13</v>
      </c>
      <c r="F14" s="3">
        <v>7.4333333333333336</v>
      </c>
      <c r="G14" s="7">
        <v>0</v>
      </c>
    </row>
    <row r="15" spans="1:7">
      <c r="A15" t="s">
        <v>20</v>
      </c>
      <c r="B15" t="s">
        <v>54</v>
      </c>
      <c r="C15" t="s">
        <v>7</v>
      </c>
      <c r="D15" s="2">
        <v>1</v>
      </c>
      <c r="E15" s="9" t="s">
        <v>14</v>
      </c>
      <c r="F15" s="3">
        <v>9.7000000000000011</v>
      </c>
      <c r="G15" s="7">
        <v>1</v>
      </c>
    </row>
    <row r="16" spans="1:7">
      <c r="A16" t="s">
        <v>20</v>
      </c>
      <c r="B16" t="s">
        <v>52</v>
      </c>
      <c r="C16" t="s">
        <v>7</v>
      </c>
      <c r="D16" s="2">
        <v>1</v>
      </c>
      <c r="E16" s="9" t="s">
        <v>8</v>
      </c>
      <c r="F16" s="3">
        <v>3</v>
      </c>
      <c r="G16" s="7">
        <v>0</v>
      </c>
    </row>
    <row r="17" spans="1:7">
      <c r="A17" t="s">
        <v>20</v>
      </c>
      <c r="B17" t="s">
        <v>52</v>
      </c>
      <c r="C17" t="s">
        <v>7</v>
      </c>
      <c r="D17" s="2">
        <v>1</v>
      </c>
      <c r="E17" s="9" t="s">
        <v>9</v>
      </c>
      <c r="F17" s="3">
        <v>7</v>
      </c>
      <c r="G17" s="7">
        <v>0</v>
      </c>
    </row>
    <row r="18" spans="1:7">
      <c r="A18" t="s">
        <v>20</v>
      </c>
      <c r="B18" t="s">
        <v>52</v>
      </c>
      <c r="C18" t="s">
        <v>7</v>
      </c>
      <c r="D18" s="2">
        <v>1</v>
      </c>
      <c r="E18" s="9" t="s">
        <v>10</v>
      </c>
      <c r="F18" s="3">
        <v>2.6999999999999997</v>
      </c>
      <c r="G18" s="7">
        <v>0</v>
      </c>
    </row>
    <row r="19" spans="1:7">
      <c r="A19" t="s">
        <v>20</v>
      </c>
      <c r="B19" t="s">
        <v>52</v>
      </c>
      <c r="C19" t="s">
        <v>7</v>
      </c>
      <c r="D19" s="2">
        <v>1</v>
      </c>
      <c r="E19" s="9" t="s">
        <v>11</v>
      </c>
      <c r="F19" s="3">
        <v>8</v>
      </c>
      <c r="G19" s="7">
        <v>0</v>
      </c>
    </row>
    <row r="20" spans="1:7">
      <c r="A20" t="s">
        <v>20</v>
      </c>
      <c r="B20" t="s">
        <v>52</v>
      </c>
      <c r="C20" t="s">
        <v>7</v>
      </c>
      <c r="D20" s="2">
        <v>1</v>
      </c>
      <c r="E20" s="9" t="s">
        <v>12</v>
      </c>
      <c r="F20" s="3">
        <v>4.833333333333333</v>
      </c>
      <c r="G20" s="7">
        <v>1</v>
      </c>
    </row>
    <row r="21" spans="1:7">
      <c r="A21" t="s">
        <v>20</v>
      </c>
      <c r="B21" t="s">
        <v>52</v>
      </c>
      <c r="C21" t="s">
        <v>7</v>
      </c>
      <c r="D21" s="2">
        <v>1</v>
      </c>
      <c r="E21" s="9" t="s">
        <v>13</v>
      </c>
      <c r="F21" s="3">
        <v>4.2333333333333334</v>
      </c>
      <c r="G21" s="7">
        <v>0</v>
      </c>
    </row>
    <row r="22" spans="1:7">
      <c r="A22" t="s">
        <v>20</v>
      </c>
      <c r="B22" t="s">
        <v>53</v>
      </c>
      <c r="C22" t="s">
        <v>7</v>
      </c>
      <c r="D22" s="2">
        <v>1</v>
      </c>
      <c r="E22" s="9" t="s">
        <v>8</v>
      </c>
      <c r="F22" s="3">
        <v>6.166666666666667</v>
      </c>
      <c r="G22" s="7">
        <v>0</v>
      </c>
    </row>
    <row r="23" spans="1:7">
      <c r="A23" t="s">
        <v>20</v>
      </c>
      <c r="B23" t="s">
        <v>53</v>
      </c>
      <c r="C23" t="s">
        <v>7</v>
      </c>
      <c r="D23" s="2">
        <v>1</v>
      </c>
      <c r="E23" s="9" t="s">
        <v>9</v>
      </c>
      <c r="F23" s="3">
        <v>2.6666666666666665</v>
      </c>
      <c r="G23" s="7">
        <v>0</v>
      </c>
    </row>
    <row r="24" spans="1:7">
      <c r="A24" t="s">
        <v>20</v>
      </c>
      <c r="B24" t="s">
        <v>53</v>
      </c>
      <c r="C24" t="s">
        <v>7</v>
      </c>
      <c r="D24" s="2">
        <v>1</v>
      </c>
      <c r="E24" s="9" t="s">
        <v>10</v>
      </c>
      <c r="F24" s="3">
        <v>0.73333333333333339</v>
      </c>
      <c r="G24" s="7">
        <v>0</v>
      </c>
    </row>
    <row r="25" spans="1:7">
      <c r="A25" t="s">
        <v>20</v>
      </c>
      <c r="B25" t="s">
        <v>53</v>
      </c>
      <c r="C25" t="s">
        <v>7</v>
      </c>
      <c r="D25" s="2">
        <v>1</v>
      </c>
      <c r="E25" s="9" t="s">
        <v>11</v>
      </c>
      <c r="F25" s="3">
        <v>1.0999999999999999</v>
      </c>
      <c r="G25" s="7">
        <v>0</v>
      </c>
    </row>
    <row r="26" spans="1:7">
      <c r="A26" t="s">
        <v>20</v>
      </c>
      <c r="B26" t="s">
        <v>53</v>
      </c>
      <c r="C26" t="s">
        <v>7</v>
      </c>
      <c r="D26" s="2">
        <v>1</v>
      </c>
      <c r="E26" s="9" t="s">
        <v>12</v>
      </c>
      <c r="F26" s="3">
        <v>6.833333333333333</v>
      </c>
      <c r="G26" s="7">
        <v>0</v>
      </c>
    </row>
    <row r="27" spans="1:7">
      <c r="A27" t="s">
        <v>20</v>
      </c>
      <c r="B27" t="s">
        <v>53</v>
      </c>
      <c r="C27" t="s">
        <v>7</v>
      </c>
      <c r="D27" s="2">
        <v>1</v>
      </c>
      <c r="E27" s="9" t="s">
        <v>13</v>
      </c>
      <c r="F27" s="3">
        <v>1.7333333333333334</v>
      </c>
      <c r="G27" s="7">
        <v>1</v>
      </c>
    </row>
    <row r="28" spans="1:7">
      <c r="A28" t="s">
        <v>20</v>
      </c>
      <c r="B28" t="s">
        <v>53</v>
      </c>
      <c r="C28" t="s">
        <v>7</v>
      </c>
      <c r="D28" s="2">
        <v>1</v>
      </c>
      <c r="E28" s="9" t="s">
        <v>14</v>
      </c>
      <c r="F28" s="3">
        <v>5.3666666666666671</v>
      </c>
      <c r="G28" s="7">
        <v>0</v>
      </c>
    </row>
    <row r="29" spans="1:7">
      <c r="A29" t="s">
        <v>20</v>
      </c>
      <c r="B29" t="s">
        <v>51</v>
      </c>
      <c r="C29" t="s">
        <v>7</v>
      </c>
      <c r="D29" s="2">
        <v>1</v>
      </c>
      <c r="E29" s="9" t="s">
        <v>8</v>
      </c>
      <c r="F29" s="3">
        <v>6.666666666666667</v>
      </c>
      <c r="G29" s="7">
        <v>0</v>
      </c>
    </row>
    <row r="30" spans="1:7">
      <c r="A30" t="s">
        <v>20</v>
      </c>
      <c r="B30" t="s">
        <v>51</v>
      </c>
      <c r="C30" t="s">
        <v>7</v>
      </c>
      <c r="D30" s="2">
        <v>1</v>
      </c>
      <c r="E30" s="9" t="s">
        <v>9</v>
      </c>
      <c r="F30" s="3">
        <v>1.2666666666666666</v>
      </c>
      <c r="G30" s="7">
        <v>0</v>
      </c>
    </row>
    <row r="31" spans="1:7">
      <c r="A31" t="s">
        <v>20</v>
      </c>
      <c r="B31" t="s">
        <v>51</v>
      </c>
      <c r="C31" t="s">
        <v>7</v>
      </c>
      <c r="D31" s="2">
        <v>1</v>
      </c>
      <c r="E31" s="9" t="s">
        <v>10</v>
      </c>
      <c r="F31" s="3">
        <v>1.0999999999999999</v>
      </c>
      <c r="G31" s="7">
        <v>0</v>
      </c>
    </row>
    <row r="32" spans="1:7">
      <c r="A32" t="s">
        <v>20</v>
      </c>
      <c r="B32" t="s">
        <v>51</v>
      </c>
      <c r="C32" t="s">
        <v>7</v>
      </c>
      <c r="D32" s="2">
        <v>1</v>
      </c>
      <c r="E32" s="9" t="s">
        <v>11</v>
      </c>
      <c r="F32" s="3">
        <v>3.2000000000000006</v>
      </c>
      <c r="G32" s="7">
        <v>1</v>
      </c>
    </row>
    <row r="33" spans="1:7">
      <c r="A33" t="s">
        <v>20</v>
      </c>
      <c r="B33" t="s">
        <v>55</v>
      </c>
      <c r="C33" t="s">
        <v>7</v>
      </c>
      <c r="D33" s="2">
        <v>2</v>
      </c>
      <c r="E33" s="9" t="s">
        <v>8</v>
      </c>
      <c r="F33" s="3">
        <v>8.83</v>
      </c>
      <c r="G33" s="7">
        <v>0</v>
      </c>
    </row>
    <row r="34" spans="1:7">
      <c r="A34" t="s">
        <v>20</v>
      </c>
      <c r="B34" t="s">
        <v>55</v>
      </c>
      <c r="C34" t="s">
        <v>7</v>
      </c>
      <c r="D34" s="2">
        <v>2</v>
      </c>
      <c r="E34" s="9" t="s">
        <v>9</v>
      </c>
      <c r="F34" s="3">
        <v>1.47</v>
      </c>
      <c r="G34" s="7">
        <v>0</v>
      </c>
    </row>
    <row r="35" spans="1:7">
      <c r="A35" t="s">
        <v>20</v>
      </c>
      <c r="B35" t="s">
        <v>55</v>
      </c>
      <c r="C35" t="s">
        <v>7</v>
      </c>
      <c r="D35" s="2">
        <v>2</v>
      </c>
      <c r="E35" s="9" t="s">
        <v>10</v>
      </c>
      <c r="F35" s="3">
        <v>1.57</v>
      </c>
      <c r="G35" s="7">
        <v>1</v>
      </c>
    </row>
    <row r="36" spans="1:7">
      <c r="A36" t="s">
        <v>20</v>
      </c>
      <c r="B36" t="s">
        <v>55</v>
      </c>
      <c r="C36" t="s">
        <v>7</v>
      </c>
      <c r="D36" s="2">
        <v>2</v>
      </c>
      <c r="E36" s="9" t="s">
        <v>11</v>
      </c>
      <c r="F36" s="3">
        <v>1.73</v>
      </c>
      <c r="G36" s="7">
        <v>0</v>
      </c>
    </row>
    <row r="37" spans="1:7">
      <c r="A37" t="s">
        <v>20</v>
      </c>
      <c r="B37" t="s">
        <v>55</v>
      </c>
      <c r="C37" t="s">
        <v>7</v>
      </c>
      <c r="D37" s="2">
        <v>2</v>
      </c>
      <c r="E37" s="9" t="s">
        <v>12</v>
      </c>
      <c r="F37" s="3">
        <v>6.47</v>
      </c>
      <c r="G37" s="7">
        <v>0</v>
      </c>
    </row>
    <row r="38" spans="1:7">
      <c r="A38" t="s">
        <v>20</v>
      </c>
      <c r="B38" t="s">
        <v>55</v>
      </c>
      <c r="C38" t="s">
        <v>7</v>
      </c>
      <c r="D38" s="2">
        <v>2</v>
      </c>
      <c r="E38" s="9" t="s">
        <v>13</v>
      </c>
      <c r="F38" s="3">
        <v>3</v>
      </c>
      <c r="G38" s="7">
        <v>0</v>
      </c>
    </row>
    <row r="39" spans="1:7">
      <c r="A39" t="s">
        <v>20</v>
      </c>
      <c r="B39" t="s">
        <v>54</v>
      </c>
      <c r="C39" t="s">
        <v>7</v>
      </c>
      <c r="D39" s="2">
        <v>2</v>
      </c>
      <c r="E39" s="9" t="s">
        <v>8</v>
      </c>
      <c r="F39" s="3">
        <v>4.83</v>
      </c>
      <c r="G39" s="7">
        <v>0</v>
      </c>
    </row>
    <row r="40" spans="1:7">
      <c r="A40" t="s">
        <v>20</v>
      </c>
      <c r="B40" t="s">
        <v>54</v>
      </c>
      <c r="C40" t="s">
        <v>7</v>
      </c>
      <c r="D40" s="2">
        <v>2</v>
      </c>
      <c r="E40" s="9" t="s">
        <v>9</v>
      </c>
      <c r="F40" s="3">
        <v>3.13</v>
      </c>
      <c r="G40" s="7">
        <v>0</v>
      </c>
    </row>
    <row r="41" spans="1:7">
      <c r="A41" t="s">
        <v>20</v>
      </c>
      <c r="B41" t="s">
        <v>54</v>
      </c>
      <c r="C41" t="s">
        <v>7</v>
      </c>
      <c r="D41" s="2">
        <v>2</v>
      </c>
      <c r="E41" s="9" t="s">
        <v>10</v>
      </c>
      <c r="F41" s="3">
        <v>1.6</v>
      </c>
      <c r="G41" s="7">
        <v>0</v>
      </c>
    </row>
    <row r="42" spans="1:7">
      <c r="A42" t="s">
        <v>20</v>
      </c>
      <c r="B42" t="s">
        <v>54</v>
      </c>
      <c r="C42" t="s">
        <v>7</v>
      </c>
      <c r="D42" s="2">
        <v>2</v>
      </c>
      <c r="E42" s="9" t="s">
        <v>11</v>
      </c>
      <c r="F42" s="3">
        <v>4.33</v>
      </c>
      <c r="G42" s="7">
        <v>0</v>
      </c>
    </row>
    <row r="43" spans="1:7">
      <c r="A43" t="s">
        <v>20</v>
      </c>
      <c r="B43" t="s">
        <v>54</v>
      </c>
      <c r="C43" t="s">
        <v>7</v>
      </c>
      <c r="D43" s="2">
        <v>2</v>
      </c>
      <c r="E43" s="9" t="s">
        <v>12</v>
      </c>
      <c r="F43" s="3">
        <v>8</v>
      </c>
      <c r="G43" s="7">
        <v>0</v>
      </c>
    </row>
    <row r="44" spans="1:7">
      <c r="A44" t="s">
        <v>20</v>
      </c>
      <c r="B44" t="s">
        <v>52</v>
      </c>
      <c r="C44" t="s">
        <v>7</v>
      </c>
      <c r="D44" s="2">
        <v>2</v>
      </c>
      <c r="E44" s="9" t="s">
        <v>8</v>
      </c>
      <c r="F44" s="3">
        <v>2.5</v>
      </c>
      <c r="G44" s="7">
        <v>0</v>
      </c>
    </row>
    <row r="45" spans="1:7">
      <c r="A45" t="s">
        <v>20</v>
      </c>
      <c r="B45" t="s">
        <v>52</v>
      </c>
      <c r="C45" t="s">
        <v>7</v>
      </c>
      <c r="D45" s="2">
        <v>2</v>
      </c>
      <c r="E45" s="9" t="s">
        <v>9</v>
      </c>
      <c r="F45" s="3">
        <v>5</v>
      </c>
      <c r="G45" s="7">
        <v>0</v>
      </c>
    </row>
    <row r="46" spans="1:7">
      <c r="A46" t="s">
        <v>20</v>
      </c>
      <c r="B46" t="s">
        <v>52</v>
      </c>
      <c r="C46" t="s">
        <v>7</v>
      </c>
      <c r="D46" s="2">
        <v>2</v>
      </c>
      <c r="E46" s="9" t="s">
        <v>10</v>
      </c>
      <c r="F46" s="3">
        <v>1.27</v>
      </c>
      <c r="G46" s="7">
        <v>0</v>
      </c>
    </row>
    <row r="47" spans="1:7">
      <c r="A47" t="s">
        <v>20</v>
      </c>
      <c r="B47" t="s">
        <v>52</v>
      </c>
      <c r="C47" t="s">
        <v>7</v>
      </c>
      <c r="D47" s="2">
        <v>2</v>
      </c>
      <c r="E47" s="9" t="s">
        <v>11</v>
      </c>
      <c r="F47" s="3">
        <v>0.93</v>
      </c>
      <c r="G47" s="7">
        <v>1</v>
      </c>
    </row>
    <row r="48" spans="1:7">
      <c r="A48" t="s">
        <v>20</v>
      </c>
      <c r="B48" t="s">
        <v>52</v>
      </c>
      <c r="C48" t="s">
        <v>7</v>
      </c>
      <c r="D48" s="2">
        <v>2</v>
      </c>
      <c r="E48" s="9" t="s">
        <v>12</v>
      </c>
      <c r="F48" s="3">
        <v>3.1</v>
      </c>
      <c r="G48" s="7">
        <v>0</v>
      </c>
    </row>
    <row r="49" spans="1:7">
      <c r="A49" t="s">
        <v>20</v>
      </c>
      <c r="B49" t="s">
        <v>53</v>
      </c>
      <c r="C49" t="s">
        <v>7</v>
      </c>
      <c r="D49" s="2">
        <v>2</v>
      </c>
      <c r="E49" s="9" t="s">
        <v>8</v>
      </c>
      <c r="F49" s="3">
        <v>2.83</v>
      </c>
      <c r="G49" s="7">
        <v>0</v>
      </c>
    </row>
    <row r="50" spans="1:7">
      <c r="A50" t="s">
        <v>20</v>
      </c>
      <c r="B50" t="s">
        <v>53</v>
      </c>
      <c r="C50" t="s">
        <v>7</v>
      </c>
      <c r="D50" s="2">
        <v>2</v>
      </c>
      <c r="E50" s="9" t="s">
        <v>9</v>
      </c>
      <c r="F50" s="3">
        <v>4.67</v>
      </c>
      <c r="G50" s="7">
        <v>1</v>
      </c>
    </row>
    <row r="51" spans="1:7">
      <c r="A51" t="s">
        <v>20</v>
      </c>
      <c r="B51" t="s">
        <v>53</v>
      </c>
      <c r="C51" t="s">
        <v>7</v>
      </c>
      <c r="D51" s="2">
        <v>2</v>
      </c>
      <c r="E51" s="9" t="s">
        <v>10</v>
      </c>
      <c r="F51" s="3">
        <v>5.5</v>
      </c>
      <c r="G51" s="7">
        <v>0</v>
      </c>
    </row>
    <row r="52" spans="1:7">
      <c r="A52" t="s">
        <v>20</v>
      </c>
      <c r="B52" t="s">
        <v>53</v>
      </c>
      <c r="C52" t="s">
        <v>7</v>
      </c>
      <c r="D52" s="2">
        <v>2</v>
      </c>
      <c r="E52" s="9" t="s">
        <v>11</v>
      </c>
      <c r="F52" s="3">
        <v>5.83</v>
      </c>
      <c r="G52" s="7">
        <v>0</v>
      </c>
    </row>
    <row r="53" spans="1:7">
      <c r="A53" t="s">
        <v>20</v>
      </c>
      <c r="B53" t="s">
        <v>53</v>
      </c>
      <c r="C53" t="s">
        <v>7</v>
      </c>
      <c r="D53" s="2">
        <v>2</v>
      </c>
      <c r="E53" s="9" t="s">
        <v>12</v>
      </c>
      <c r="F53" s="3">
        <v>0.6</v>
      </c>
      <c r="G53" s="7">
        <v>0</v>
      </c>
    </row>
    <row r="54" spans="1:7">
      <c r="A54" t="s">
        <v>20</v>
      </c>
      <c r="B54" t="s">
        <v>55</v>
      </c>
      <c r="C54" t="s">
        <v>7</v>
      </c>
      <c r="D54" s="2">
        <v>3</v>
      </c>
      <c r="E54" s="9" t="s">
        <v>8</v>
      </c>
      <c r="F54" s="3">
        <v>3.67</v>
      </c>
      <c r="G54" s="7">
        <v>0</v>
      </c>
    </row>
    <row r="55" spans="1:7">
      <c r="A55" t="s">
        <v>20</v>
      </c>
      <c r="B55" t="s">
        <v>55</v>
      </c>
      <c r="C55" t="s">
        <v>7</v>
      </c>
      <c r="D55" s="2">
        <v>3</v>
      </c>
      <c r="E55" s="9" t="s">
        <v>9</v>
      </c>
      <c r="F55" s="3">
        <v>1.5</v>
      </c>
      <c r="G55" s="7">
        <v>1</v>
      </c>
    </row>
    <row r="56" spans="1:7">
      <c r="A56" t="s">
        <v>20</v>
      </c>
      <c r="B56" t="s">
        <v>55</v>
      </c>
      <c r="C56" t="s">
        <v>7</v>
      </c>
      <c r="D56" s="2">
        <v>3</v>
      </c>
      <c r="E56" s="9" t="s">
        <v>10</v>
      </c>
      <c r="F56" s="3">
        <v>3.07</v>
      </c>
      <c r="G56" s="7">
        <v>0</v>
      </c>
    </row>
    <row r="57" spans="1:7">
      <c r="A57" t="s">
        <v>20</v>
      </c>
      <c r="B57" t="s">
        <v>55</v>
      </c>
      <c r="C57" t="s">
        <v>7</v>
      </c>
      <c r="D57" s="2">
        <v>3</v>
      </c>
      <c r="E57" s="9" t="s">
        <v>11</v>
      </c>
      <c r="F57" s="3">
        <v>7.5</v>
      </c>
      <c r="G57" s="7">
        <v>0</v>
      </c>
    </row>
    <row r="58" spans="1:7">
      <c r="A58" t="s">
        <v>20</v>
      </c>
      <c r="B58" t="s">
        <v>55</v>
      </c>
      <c r="C58" t="s">
        <v>7</v>
      </c>
      <c r="D58" s="2">
        <v>3</v>
      </c>
      <c r="E58" s="9" t="s">
        <v>12</v>
      </c>
      <c r="F58" s="3">
        <v>6.47</v>
      </c>
      <c r="G58" s="7">
        <v>0</v>
      </c>
    </row>
    <row r="59" spans="1:7">
      <c r="A59" t="s">
        <v>20</v>
      </c>
      <c r="B59" t="s">
        <v>55</v>
      </c>
      <c r="C59" t="s">
        <v>7</v>
      </c>
      <c r="D59" s="2">
        <v>3</v>
      </c>
      <c r="E59" s="9" t="s">
        <v>13</v>
      </c>
      <c r="F59" s="3">
        <v>4.47</v>
      </c>
      <c r="G59" s="7">
        <v>1</v>
      </c>
    </row>
    <row r="60" spans="1:7">
      <c r="A60" t="s">
        <v>20</v>
      </c>
      <c r="B60" t="s">
        <v>54</v>
      </c>
      <c r="C60" t="s">
        <v>7</v>
      </c>
      <c r="D60" s="2">
        <v>3</v>
      </c>
      <c r="E60" s="9" t="s">
        <v>8</v>
      </c>
      <c r="F60" s="3">
        <v>5.17</v>
      </c>
      <c r="G60" s="7">
        <v>0</v>
      </c>
    </row>
    <row r="61" spans="1:7">
      <c r="A61" t="s">
        <v>20</v>
      </c>
      <c r="B61" t="s">
        <v>54</v>
      </c>
      <c r="C61" t="s">
        <v>7</v>
      </c>
      <c r="D61" s="2">
        <v>3</v>
      </c>
      <c r="E61" s="9" t="s">
        <v>9</v>
      </c>
      <c r="F61" s="3">
        <v>6.5</v>
      </c>
      <c r="G61" s="7">
        <v>0</v>
      </c>
    </row>
    <row r="62" spans="1:7">
      <c r="A62" t="s">
        <v>20</v>
      </c>
      <c r="B62" t="s">
        <v>54</v>
      </c>
      <c r="C62" t="s">
        <v>7</v>
      </c>
      <c r="D62" s="2">
        <v>3</v>
      </c>
      <c r="E62" s="9" t="s">
        <v>10</v>
      </c>
      <c r="F62" s="3">
        <v>5.87</v>
      </c>
      <c r="G62" s="7">
        <v>0</v>
      </c>
    </row>
    <row r="63" spans="1:7">
      <c r="A63" t="s">
        <v>20</v>
      </c>
      <c r="B63" t="s">
        <v>54</v>
      </c>
      <c r="C63" t="s">
        <v>7</v>
      </c>
      <c r="D63" s="2">
        <v>3</v>
      </c>
      <c r="E63" s="9" t="s">
        <v>11</v>
      </c>
      <c r="F63" s="3">
        <v>0.7</v>
      </c>
      <c r="G63" s="7">
        <v>0</v>
      </c>
    </row>
    <row r="64" spans="1:7">
      <c r="A64" t="s">
        <v>20</v>
      </c>
      <c r="B64" t="s">
        <v>54</v>
      </c>
      <c r="C64" t="s">
        <v>7</v>
      </c>
      <c r="D64" s="2">
        <v>3</v>
      </c>
      <c r="E64" s="9" t="s">
        <v>12</v>
      </c>
      <c r="F64" s="3">
        <v>1.93</v>
      </c>
      <c r="G64" s="7">
        <v>0</v>
      </c>
    </row>
    <row r="65" spans="1:7">
      <c r="A65" t="s">
        <v>20</v>
      </c>
      <c r="B65" t="s">
        <v>54</v>
      </c>
      <c r="C65" t="s">
        <v>7</v>
      </c>
      <c r="D65" s="2">
        <v>3</v>
      </c>
      <c r="E65" s="9" t="s">
        <v>13</v>
      </c>
      <c r="F65" s="3">
        <v>1.27</v>
      </c>
      <c r="G65" s="7">
        <v>0</v>
      </c>
    </row>
    <row r="66" spans="1:7">
      <c r="A66" t="s">
        <v>20</v>
      </c>
      <c r="B66" t="s">
        <v>52</v>
      </c>
      <c r="C66" t="s">
        <v>7</v>
      </c>
      <c r="D66" s="2">
        <v>3</v>
      </c>
      <c r="E66" s="9" t="s">
        <v>8</v>
      </c>
      <c r="F66" s="3">
        <v>6.5</v>
      </c>
      <c r="G66" s="7">
        <v>0</v>
      </c>
    </row>
    <row r="67" spans="1:7">
      <c r="A67" t="s">
        <v>20</v>
      </c>
      <c r="B67" t="s">
        <v>52</v>
      </c>
      <c r="C67" t="s">
        <v>7</v>
      </c>
      <c r="D67" s="2">
        <v>3</v>
      </c>
      <c r="E67" s="9" t="s">
        <v>9</v>
      </c>
      <c r="F67" s="3">
        <v>4.07</v>
      </c>
      <c r="G67" s="7">
        <v>0</v>
      </c>
    </row>
    <row r="68" spans="1:7">
      <c r="A68" t="s">
        <v>20</v>
      </c>
      <c r="B68" t="s">
        <v>52</v>
      </c>
      <c r="C68" t="s">
        <v>7</v>
      </c>
      <c r="D68" s="2">
        <v>3</v>
      </c>
      <c r="E68" s="9" t="s">
        <v>10</v>
      </c>
      <c r="F68" s="3">
        <v>6.03</v>
      </c>
      <c r="G68" s="7">
        <v>0</v>
      </c>
    </row>
    <row r="69" spans="1:7">
      <c r="A69" t="s">
        <v>20</v>
      </c>
      <c r="B69" t="s">
        <v>52</v>
      </c>
      <c r="C69" t="s">
        <v>7</v>
      </c>
      <c r="D69" s="2">
        <v>3</v>
      </c>
      <c r="E69" s="9" t="s">
        <v>11</v>
      </c>
      <c r="F69" s="3">
        <v>4.33</v>
      </c>
      <c r="G69" s="7">
        <v>0</v>
      </c>
    </row>
    <row r="70" spans="1:7">
      <c r="A70" t="s">
        <v>20</v>
      </c>
      <c r="B70" t="s">
        <v>52</v>
      </c>
      <c r="C70" t="s">
        <v>7</v>
      </c>
      <c r="D70" s="2">
        <v>3</v>
      </c>
      <c r="E70" s="9" t="s">
        <v>12</v>
      </c>
      <c r="F70" s="3">
        <v>5.57</v>
      </c>
      <c r="G70" s="7">
        <v>0</v>
      </c>
    </row>
    <row r="71" spans="1:7">
      <c r="A71" t="s">
        <v>20</v>
      </c>
      <c r="B71" t="s">
        <v>53</v>
      </c>
      <c r="C71" t="s">
        <v>7</v>
      </c>
      <c r="D71" s="2">
        <v>3</v>
      </c>
      <c r="E71" s="9" t="s">
        <v>8</v>
      </c>
      <c r="F71" s="3">
        <v>6</v>
      </c>
      <c r="G71" s="7">
        <v>0</v>
      </c>
    </row>
    <row r="72" spans="1:7">
      <c r="A72" t="s">
        <v>20</v>
      </c>
      <c r="B72" t="s">
        <v>53</v>
      </c>
      <c r="C72" t="s">
        <v>7</v>
      </c>
      <c r="D72" s="2">
        <v>3</v>
      </c>
      <c r="E72" s="9" t="s">
        <v>9</v>
      </c>
      <c r="F72" s="3">
        <v>4</v>
      </c>
      <c r="G72" s="7">
        <v>0</v>
      </c>
    </row>
    <row r="73" spans="1:7">
      <c r="A73" t="s">
        <v>20</v>
      </c>
      <c r="B73" t="s">
        <v>53</v>
      </c>
      <c r="C73" t="s">
        <v>7</v>
      </c>
      <c r="D73" s="2">
        <v>3</v>
      </c>
      <c r="E73" s="9" t="s">
        <v>10</v>
      </c>
      <c r="F73" s="3">
        <v>2.83</v>
      </c>
      <c r="G73" s="7">
        <v>0</v>
      </c>
    </row>
    <row r="74" spans="1:7">
      <c r="A74" t="s">
        <v>20</v>
      </c>
      <c r="B74" t="s">
        <v>53</v>
      </c>
      <c r="C74" t="s">
        <v>7</v>
      </c>
      <c r="D74" s="2">
        <v>3</v>
      </c>
      <c r="E74" s="9" t="s">
        <v>11</v>
      </c>
      <c r="F74" s="3">
        <v>7.5</v>
      </c>
      <c r="G74" s="7">
        <v>0</v>
      </c>
    </row>
    <row r="75" spans="1:7">
      <c r="A75" t="s">
        <v>20</v>
      </c>
      <c r="B75" t="s">
        <v>53</v>
      </c>
      <c r="C75" t="s">
        <v>7</v>
      </c>
      <c r="D75" s="2">
        <v>3</v>
      </c>
      <c r="E75" s="9" t="s">
        <v>12</v>
      </c>
      <c r="F75" s="3">
        <v>8.83</v>
      </c>
      <c r="G75" s="7">
        <v>0</v>
      </c>
    </row>
    <row r="76" spans="1:7">
      <c r="A76" t="s">
        <v>20</v>
      </c>
      <c r="B76" t="s">
        <v>55</v>
      </c>
      <c r="C76" t="s">
        <v>7</v>
      </c>
      <c r="D76" s="2">
        <v>4</v>
      </c>
      <c r="E76" s="9" t="s">
        <v>8</v>
      </c>
      <c r="F76" s="3">
        <v>0.5</v>
      </c>
      <c r="G76" s="7">
        <v>0</v>
      </c>
    </row>
    <row r="77" spans="1:7">
      <c r="A77" t="s">
        <v>20</v>
      </c>
      <c r="B77" t="s">
        <v>55</v>
      </c>
      <c r="C77" t="s">
        <v>7</v>
      </c>
      <c r="D77" s="2">
        <v>4</v>
      </c>
      <c r="E77" s="9" t="s">
        <v>9</v>
      </c>
      <c r="F77" s="3">
        <v>3.75</v>
      </c>
      <c r="G77" s="7">
        <v>0</v>
      </c>
    </row>
    <row r="78" spans="1:7">
      <c r="A78" t="s">
        <v>20</v>
      </c>
      <c r="B78" t="s">
        <v>55</v>
      </c>
      <c r="C78" t="s">
        <v>7</v>
      </c>
      <c r="D78" s="2">
        <v>4</v>
      </c>
      <c r="E78" s="9" t="s">
        <v>10</v>
      </c>
      <c r="F78" s="3">
        <v>8.5</v>
      </c>
      <c r="G78" s="7">
        <v>0</v>
      </c>
    </row>
    <row r="79" spans="1:7">
      <c r="A79" t="s">
        <v>20</v>
      </c>
      <c r="B79" t="s">
        <v>55</v>
      </c>
      <c r="C79" t="s">
        <v>7</v>
      </c>
      <c r="D79" s="2">
        <v>4</v>
      </c>
      <c r="E79" s="9" t="s">
        <v>11</v>
      </c>
      <c r="F79" s="3">
        <v>6.8</v>
      </c>
      <c r="G79" s="7">
        <v>0</v>
      </c>
    </row>
    <row r="80" spans="1:7">
      <c r="A80" t="s">
        <v>20</v>
      </c>
      <c r="B80" t="s">
        <v>55</v>
      </c>
      <c r="C80" t="s">
        <v>7</v>
      </c>
      <c r="D80" s="2">
        <v>4</v>
      </c>
      <c r="E80" s="9" t="s">
        <v>12</v>
      </c>
      <c r="F80" s="3">
        <v>7.75</v>
      </c>
      <c r="G80" s="7">
        <v>1</v>
      </c>
    </row>
    <row r="81" spans="1:7">
      <c r="A81" t="s">
        <v>20</v>
      </c>
      <c r="B81" t="s">
        <v>55</v>
      </c>
      <c r="C81" t="s">
        <v>7</v>
      </c>
      <c r="D81" s="2">
        <v>4</v>
      </c>
      <c r="E81" s="9" t="s">
        <v>13</v>
      </c>
      <c r="F81" s="3">
        <v>7.5</v>
      </c>
      <c r="G81" s="7">
        <v>0</v>
      </c>
    </row>
    <row r="82" spans="1:7">
      <c r="A82" t="s">
        <v>20</v>
      </c>
      <c r="B82" t="s">
        <v>54</v>
      </c>
      <c r="C82" t="s">
        <v>7</v>
      </c>
      <c r="D82" s="2">
        <v>4</v>
      </c>
      <c r="E82" s="9" t="s">
        <v>8</v>
      </c>
      <c r="F82" s="3">
        <v>6</v>
      </c>
      <c r="G82" s="7">
        <v>1</v>
      </c>
    </row>
    <row r="83" spans="1:7">
      <c r="A83" t="s">
        <v>20</v>
      </c>
      <c r="B83" t="s">
        <v>54</v>
      </c>
      <c r="C83" t="s">
        <v>7</v>
      </c>
      <c r="D83" s="2">
        <v>4</v>
      </c>
      <c r="E83" s="9" t="s">
        <v>9</v>
      </c>
      <c r="F83" s="3">
        <v>4.8</v>
      </c>
      <c r="G83" s="7">
        <v>0</v>
      </c>
    </row>
    <row r="84" spans="1:7">
      <c r="A84" t="s">
        <v>20</v>
      </c>
      <c r="B84" t="s">
        <v>54</v>
      </c>
      <c r="C84" t="s">
        <v>7</v>
      </c>
      <c r="D84" s="2">
        <v>4</v>
      </c>
      <c r="E84" s="9" t="s">
        <v>10</v>
      </c>
      <c r="F84" s="3">
        <v>7</v>
      </c>
      <c r="G84" s="7">
        <v>0</v>
      </c>
    </row>
    <row r="85" spans="1:7">
      <c r="A85" t="s">
        <v>20</v>
      </c>
      <c r="B85" t="s">
        <v>54</v>
      </c>
      <c r="C85" t="s">
        <v>7</v>
      </c>
      <c r="D85" s="2">
        <v>4</v>
      </c>
      <c r="E85" s="9" t="s">
        <v>11</v>
      </c>
      <c r="F85" s="3">
        <v>8.1</v>
      </c>
      <c r="G85" s="7">
        <v>0</v>
      </c>
    </row>
    <row r="86" spans="1:7">
      <c r="A86" t="s">
        <v>20</v>
      </c>
      <c r="B86" t="s">
        <v>54</v>
      </c>
      <c r="C86" t="s">
        <v>7</v>
      </c>
      <c r="D86" s="2">
        <v>4</v>
      </c>
      <c r="E86" s="9" t="s">
        <v>12</v>
      </c>
      <c r="F86" s="3">
        <v>8</v>
      </c>
      <c r="G86" s="7">
        <v>0</v>
      </c>
    </row>
    <row r="87" spans="1:7">
      <c r="A87" t="s">
        <v>20</v>
      </c>
      <c r="B87" t="s">
        <v>52</v>
      </c>
      <c r="C87" t="s">
        <v>7</v>
      </c>
      <c r="D87" s="2">
        <v>4</v>
      </c>
      <c r="E87" s="9" t="s">
        <v>8</v>
      </c>
      <c r="F87" s="3">
        <v>4.33</v>
      </c>
      <c r="G87" s="7">
        <v>0</v>
      </c>
    </row>
    <row r="88" spans="1:7">
      <c r="A88" t="s">
        <v>20</v>
      </c>
      <c r="B88" t="s">
        <v>52</v>
      </c>
      <c r="C88" t="s">
        <v>7</v>
      </c>
      <c r="D88" s="2">
        <v>4</v>
      </c>
      <c r="E88" s="9" t="s">
        <v>9</v>
      </c>
      <c r="F88" s="3">
        <v>3.67</v>
      </c>
      <c r="G88" s="7">
        <v>1</v>
      </c>
    </row>
    <row r="89" spans="1:7">
      <c r="A89" t="s">
        <v>20</v>
      </c>
      <c r="B89" t="s">
        <v>52</v>
      </c>
      <c r="C89" t="s">
        <v>7</v>
      </c>
      <c r="D89" s="2">
        <v>4</v>
      </c>
      <c r="E89" s="9" t="s">
        <v>10</v>
      </c>
      <c r="F89" s="3">
        <v>6</v>
      </c>
      <c r="G89" s="7">
        <v>0</v>
      </c>
    </row>
    <row r="90" spans="1:7">
      <c r="A90" t="s">
        <v>20</v>
      </c>
      <c r="B90" t="s">
        <v>52</v>
      </c>
      <c r="C90" t="s">
        <v>7</v>
      </c>
      <c r="D90" s="2">
        <v>4</v>
      </c>
      <c r="E90" s="9" t="s">
        <v>11</v>
      </c>
      <c r="F90" s="3">
        <v>2.4300000000000002</v>
      </c>
      <c r="G90" s="7">
        <v>0</v>
      </c>
    </row>
    <row r="91" spans="1:7">
      <c r="A91" t="s">
        <v>20</v>
      </c>
      <c r="B91" t="s">
        <v>53</v>
      </c>
      <c r="C91" t="s">
        <v>7</v>
      </c>
      <c r="D91" s="2">
        <v>4</v>
      </c>
      <c r="E91" s="9" t="s">
        <v>8</v>
      </c>
      <c r="F91" s="3">
        <v>2.83</v>
      </c>
      <c r="G91" s="7">
        <v>0</v>
      </c>
    </row>
    <row r="92" spans="1:7">
      <c r="A92" t="s">
        <v>20</v>
      </c>
      <c r="B92" t="s">
        <v>53</v>
      </c>
      <c r="C92" t="s">
        <v>7</v>
      </c>
      <c r="D92" s="2">
        <v>4</v>
      </c>
      <c r="E92" s="9" t="s">
        <v>9</v>
      </c>
      <c r="F92" s="3">
        <v>4.2699999999999996</v>
      </c>
      <c r="G92" s="7">
        <v>0</v>
      </c>
    </row>
    <row r="93" spans="1:7">
      <c r="A93" t="s">
        <v>20</v>
      </c>
      <c r="B93" t="s">
        <v>53</v>
      </c>
      <c r="C93" t="s">
        <v>7</v>
      </c>
      <c r="D93" s="2">
        <v>4</v>
      </c>
      <c r="E93" s="9" t="s">
        <v>10</v>
      </c>
      <c r="F93" s="3">
        <v>6.83</v>
      </c>
      <c r="G93" s="7">
        <v>0</v>
      </c>
    </row>
    <row r="94" spans="1:7">
      <c r="A94" t="s">
        <v>20</v>
      </c>
      <c r="B94" t="s">
        <v>53</v>
      </c>
      <c r="C94" t="s">
        <v>7</v>
      </c>
      <c r="D94" s="2">
        <v>4</v>
      </c>
      <c r="E94" s="9" t="s">
        <v>11</v>
      </c>
      <c r="F94" s="3">
        <v>7.7</v>
      </c>
      <c r="G94" s="7">
        <v>1</v>
      </c>
    </row>
    <row r="95" spans="1:7">
      <c r="A95" t="s">
        <v>20</v>
      </c>
      <c r="B95" t="s">
        <v>53</v>
      </c>
      <c r="C95" t="s">
        <v>7</v>
      </c>
      <c r="D95" s="2">
        <v>4</v>
      </c>
      <c r="E95" s="9" t="s">
        <v>12</v>
      </c>
      <c r="F95" s="3">
        <v>4.57</v>
      </c>
      <c r="G95" s="7">
        <v>0</v>
      </c>
    </row>
    <row r="96" spans="1:7">
      <c r="A96" t="s">
        <v>6</v>
      </c>
      <c r="B96" t="s">
        <v>55</v>
      </c>
      <c r="C96" t="s">
        <v>7</v>
      </c>
      <c r="D96" s="2">
        <v>1</v>
      </c>
      <c r="E96" s="9" t="s">
        <v>8</v>
      </c>
      <c r="F96" s="3">
        <v>7.166666666666667</v>
      </c>
      <c r="G96" s="7">
        <v>0</v>
      </c>
    </row>
    <row r="97" spans="1:7">
      <c r="A97" t="s">
        <v>6</v>
      </c>
      <c r="B97" t="s">
        <v>55</v>
      </c>
      <c r="C97" t="s">
        <v>7</v>
      </c>
      <c r="D97" s="2">
        <v>1</v>
      </c>
      <c r="E97" s="9" t="s">
        <v>9</v>
      </c>
      <c r="F97" s="3">
        <v>0.53333333333333333</v>
      </c>
      <c r="G97" s="7">
        <v>1</v>
      </c>
    </row>
    <row r="98" spans="1:7">
      <c r="A98" t="s">
        <v>6</v>
      </c>
      <c r="B98" t="s">
        <v>55</v>
      </c>
      <c r="C98" t="s">
        <v>7</v>
      </c>
      <c r="D98" s="2">
        <v>1</v>
      </c>
      <c r="E98" s="9" t="s">
        <v>10</v>
      </c>
      <c r="F98" s="3">
        <v>5.2</v>
      </c>
      <c r="G98" s="7">
        <v>0</v>
      </c>
    </row>
    <row r="99" spans="1:7">
      <c r="A99" t="s">
        <v>6</v>
      </c>
      <c r="B99" t="s">
        <v>55</v>
      </c>
      <c r="C99" t="s">
        <v>7</v>
      </c>
      <c r="D99" s="2">
        <v>1</v>
      </c>
      <c r="E99" s="9" t="s">
        <v>11</v>
      </c>
      <c r="F99" s="3">
        <v>4.833333333333333</v>
      </c>
      <c r="G99" s="7">
        <v>0</v>
      </c>
    </row>
    <row r="100" spans="1:7">
      <c r="A100" t="s">
        <v>6</v>
      </c>
      <c r="B100" t="s">
        <v>55</v>
      </c>
      <c r="C100" t="s">
        <v>7</v>
      </c>
      <c r="D100" s="2">
        <v>1</v>
      </c>
      <c r="E100" s="9" t="s">
        <v>12</v>
      </c>
      <c r="F100" s="3">
        <v>1.0666666666666667</v>
      </c>
      <c r="G100" s="7">
        <v>0</v>
      </c>
    </row>
    <row r="101" spans="1:7">
      <c r="A101" t="s">
        <v>6</v>
      </c>
      <c r="B101" t="s">
        <v>54</v>
      </c>
      <c r="C101" t="s">
        <v>7</v>
      </c>
      <c r="D101" s="2">
        <v>1</v>
      </c>
      <c r="E101" s="9" t="s">
        <v>8</v>
      </c>
      <c r="F101" s="3">
        <v>5</v>
      </c>
      <c r="G101" s="7">
        <v>0</v>
      </c>
    </row>
    <row r="102" spans="1:7">
      <c r="A102" t="s">
        <v>6</v>
      </c>
      <c r="B102" t="s">
        <v>54</v>
      </c>
      <c r="C102" t="s">
        <v>7</v>
      </c>
      <c r="D102" s="2">
        <v>1</v>
      </c>
      <c r="E102" s="9" t="s">
        <v>9</v>
      </c>
      <c r="F102" s="3">
        <v>7.4333333333333336</v>
      </c>
      <c r="G102" s="7">
        <v>0</v>
      </c>
    </row>
    <row r="103" spans="1:7">
      <c r="A103" t="s">
        <v>6</v>
      </c>
      <c r="B103" t="s">
        <v>54</v>
      </c>
      <c r="C103" t="s">
        <v>7</v>
      </c>
      <c r="D103" s="2">
        <v>1</v>
      </c>
      <c r="E103" s="9" t="s">
        <v>10</v>
      </c>
      <c r="F103" s="3">
        <v>4.2333333333333334</v>
      </c>
      <c r="G103" s="7">
        <v>0</v>
      </c>
    </row>
    <row r="104" spans="1:7">
      <c r="A104" t="s">
        <v>6</v>
      </c>
      <c r="B104" t="s">
        <v>54</v>
      </c>
      <c r="C104" t="s">
        <v>7</v>
      </c>
      <c r="D104" s="2">
        <v>1</v>
      </c>
      <c r="E104" s="9" t="s">
        <v>11</v>
      </c>
      <c r="F104" s="3">
        <v>1.0999999999999999</v>
      </c>
      <c r="G104" s="7">
        <v>0</v>
      </c>
    </row>
    <row r="105" spans="1:7">
      <c r="A105" t="s">
        <v>6</v>
      </c>
      <c r="B105" t="s">
        <v>54</v>
      </c>
      <c r="C105" t="s">
        <v>7</v>
      </c>
      <c r="D105" s="2">
        <v>1</v>
      </c>
      <c r="E105" s="9" t="s">
        <v>12</v>
      </c>
      <c r="F105" s="3">
        <v>5.7666666666666666</v>
      </c>
      <c r="G105" s="7">
        <v>1</v>
      </c>
    </row>
    <row r="106" spans="1:7">
      <c r="A106" t="s">
        <v>6</v>
      </c>
      <c r="B106" t="s">
        <v>54</v>
      </c>
      <c r="C106" t="s">
        <v>7</v>
      </c>
      <c r="D106" s="2">
        <v>1</v>
      </c>
      <c r="E106" s="9" t="s">
        <v>13</v>
      </c>
      <c r="F106" s="3">
        <v>5.3666666666666671</v>
      </c>
      <c r="G106" s="7">
        <v>0</v>
      </c>
    </row>
    <row r="107" spans="1:7">
      <c r="A107" t="s">
        <v>6</v>
      </c>
      <c r="B107" t="s">
        <v>54</v>
      </c>
      <c r="C107" t="s">
        <v>7</v>
      </c>
      <c r="D107" s="2">
        <v>1</v>
      </c>
      <c r="E107" s="9" t="s">
        <v>14</v>
      </c>
      <c r="F107" s="3">
        <v>5.5666666666666664</v>
      </c>
      <c r="G107" s="7">
        <v>0</v>
      </c>
    </row>
    <row r="108" spans="1:7">
      <c r="A108" t="s">
        <v>6</v>
      </c>
      <c r="B108" t="s">
        <v>54</v>
      </c>
      <c r="C108" t="s">
        <v>7</v>
      </c>
      <c r="D108" s="2">
        <v>1</v>
      </c>
      <c r="E108" s="9" t="s">
        <v>15</v>
      </c>
      <c r="F108" s="3">
        <v>3.1666666666666665</v>
      </c>
      <c r="G108" s="7">
        <v>0</v>
      </c>
    </row>
    <row r="109" spans="1:7">
      <c r="A109" t="s">
        <v>6</v>
      </c>
      <c r="B109" t="s">
        <v>52</v>
      </c>
      <c r="C109" t="s">
        <v>7</v>
      </c>
      <c r="D109" s="2">
        <v>1</v>
      </c>
      <c r="E109" s="9" t="s">
        <v>8</v>
      </c>
      <c r="F109" s="3">
        <v>1.3666666666666665</v>
      </c>
      <c r="G109" s="7">
        <v>0</v>
      </c>
    </row>
    <row r="110" spans="1:7">
      <c r="A110" t="s">
        <v>6</v>
      </c>
      <c r="B110" t="s">
        <v>52</v>
      </c>
      <c r="C110" t="s">
        <v>7</v>
      </c>
      <c r="D110" s="2">
        <v>1</v>
      </c>
      <c r="E110" s="9" t="s">
        <v>9</v>
      </c>
      <c r="F110" s="3">
        <v>2</v>
      </c>
      <c r="G110" s="7">
        <v>0</v>
      </c>
    </row>
    <row r="111" spans="1:7">
      <c r="A111" t="s">
        <v>6</v>
      </c>
      <c r="B111" t="s">
        <v>52</v>
      </c>
      <c r="C111" t="s">
        <v>7</v>
      </c>
      <c r="D111" s="2">
        <v>1</v>
      </c>
      <c r="E111" s="9" t="s">
        <v>10</v>
      </c>
      <c r="F111" s="3">
        <v>6.1000000000000005</v>
      </c>
      <c r="G111" s="7">
        <v>0</v>
      </c>
    </row>
    <row r="112" spans="1:7">
      <c r="A112" t="s">
        <v>6</v>
      </c>
      <c r="B112" t="s">
        <v>52</v>
      </c>
      <c r="C112" t="s">
        <v>7</v>
      </c>
      <c r="D112" s="2">
        <v>1</v>
      </c>
      <c r="E112" s="9" t="s">
        <v>11</v>
      </c>
      <c r="F112" s="3">
        <v>4.3999999999999995</v>
      </c>
      <c r="G112" s="7">
        <v>1</v>
      </c>
    </row>
    <row r="113" spans="1:7">
      <c r="A113" t="s">
        <v>6</v>
      </c>
      <c r="B113" t="s">
        <v>52</v>
      </c>
      <c r="C113" t="s">
        <v>7</v>
      </c>
      <c r="D113" s="2">
        <v>1</v>
      </c>
      <c r="E113" s="9" t="s">
        <v>12</v>
      </c>
      <c r="F113" s="3">
        <v>6.1333333333333329</v>
      </c>
      <c r="G113" s="7">
        <v>0</v>
      </c>
    </row>
    <row r="114" spans="1:7">
      <c r="A114" t="s">
        <v>6</v>
      </c>
      <c r="B114" t="s">
        <v>52</v>
      </c>
      <c r="C114" t="s">
        <v>7</v>
      </c>
      <c r="D114" s="2">
        <v>1</v>
      </c>
      <c r="E114" s="9" t="s">
        <v>13</v>
      </c>
      <c r="F114" s="3">
        <v>1.3666666666666665</v>
      </c>
      <c r="G114" s="7">
        <v>0</v>
      </c>
    </row>
    <row r="115" spans="1:7">
      <c r="A115" t="s">
        <v>6</v>
      </c>
      <c r="B115" t="s">
        <v>52</v>
      </c>
      <c r="C115" t="s">
        <v>7</v>
      </c>
      <c r="D115" s="2">
        <v>1</v>
      </c>
      <c r="E115" s="9" t="s">
        <v>14</v>
      </c>
      <c r="F115" s="3">
        <v>6.9333333333333336</v>
      </c>
      <c r="G115" s="7">
        <v>0</v>
      </c>
    </row>
    <row r="116" spans="1:7">
      <c r="A116" t="s">
        <v>6</v>
      </c>
      <c r="B116" t="s">
        <v>52</v>
      </c>
      <c r="C116" t="s">
        <v>7</v>
      </c>
      <c r="D116" s="2">
        <v>1</v>
      </c>
      <c r="E116" s="9" t="s">
        <v>15</v>
      </c>
      <c r="F116" s="3">
        <v>3.3333333333333335</v>
      </c>
      <c r="G116" s="7">
        <v>0</v>
      </c>
    </row>
    <row r="117" spans="1:7">
      <c r="A117" t="s">
        <v>6</v>
      </c>
      <c r="B117" t="s">
        <v>52</v>
      </c>
      <c r="C117" t="s">
        <v>7</v>
      </c>
      <c r="D117" s="2">
        <v>1</v>
      </c>
      <c r="E117" s="9" t="s">
        <v>16</v>
      </c>
      <c r="F117" s="3">
        <v>5</v>
      </c>
      <c r="G117" s="7">
        <v>1</v>
      </c>
    </row>
    <row r="118" spans="1:7">
      <c r="A118" t="s">
        <v>6</v>
      </c>
      <c r="B118" t="s">
        <v>52</v>
      </c>
      <c r="C118" t="s">
        <v>7</v>
      </c>
      <c r="D118" s="2">
        <v>1</v>
      </c>
      <c r="E118" s="9" t="s">
        <v>17</v>
      </c>
      <c r="F118" s="3">
        <v>2.1999999999999997</v>
      </c>
      <c r="G118" s="7">
        <v>0</v>
      </c>
    </row>
    <row r="119" spans="1:7">
      <c r="A119" t="s">
        <v>6</v>
      </c>
      <c r="B119" t="s">
        <v>52</v>
      </c>
      <c r="C119" t="s">
        <v>7</v>
      </c>
      <c r="D119" s="2">
        <v>1</v>
      </c>
      <c r="E119" s="9" t="s">
        <v>18</v>
      </c>
      <c r="F119" s="3">
        <v>1.4333333333333333</v>
      </c>
      <c r="G119" s="7">
        <v>0</v>
      </c>
    </row>
    <row r="120" spans="1:7">
      <c r="A120" t="s">
        <v>6</v>
      </c>
      <c r="B120" t="s">
        <v>53</v>
      </c>
      <c r="C120" t="s">
        <v>7</v>
      </c>
      <c r="D120" s="2">
        <v>1</v>
      </c>
      <c r="E120" s="9" t="s">
        <v>8</v>
      </c>
      <c r="F120" s="3">
        <v>1.3333333333333333</v>
      </c>
      <c r="G120" s="7">
        <v>0</v>
      </c>
    </row>
    <row r="121" spans="1:7">
      <c r="A121" t="s">
        <v>6</v>
      </c>
      <c r="B121" t="s">
        <v>53</v>
      </c>
      <c r="C121" t="s">
        <v>7</v>
      </c>
      <c r="D121" s="2">
        <v>1</v>
      </c>
      <c r="E121" s="9" t="s">
        <v>9</v>
      </c>
      <c r="F121" s="3">
        <v>5</v>
      </c>
      <c r="G121" s="7">
        <v>0</v>
      </c>
    </row>
    <row r="122" spans="1:7">
      <c r="A122" t="s">
        <v>6</v>
      </c>
      <c r="B122" t="s">
        <v>53</v>
      </c>
      <c r="C122" t="s">
        <v>7</v>
      </c>
      <c r="D122" s="2">
        <v>1</v>
      </c>
      <c r="E122" s="9" t="s">
        <v>10</v>
      </c>
      <c r="F122" s="3">
        <v>4.8999999999999995</v>
      </c>
      <c r="G122" s="7">
        <v>0</v>
      </c>
    </row>
    <row r="123" spans="1:7">
      <c r="A123" t="s">
        <v>6</v>
      </c>
      <c r="B123" t="s">
        <v>53</v>
      </c>
      <c r="C123" t="s">
        <v>7</v>
      </c>
      <c r="D123" s="2">
        <v>1</v>
      </c>
      <c r="E123" s="9" t="s">
        <v>11</v>
      </c>
      <c r="F123" s="3">
        <v>2.4</v>
      </c>
      <c r="G123" s="7">
        <v>1</v>
      </c>
    </row>
    <row r="124" spans="1:7">
      <c r="A124" t="s">
        <v>6</v>
      </c>
      <c r="B124" t="s">
        <v>53</v>
      </c>
      <c r="C124" t="s">
        <v>7</v>
      </c>
      <c r="D124" s="2">
        <v>1</v>
      </c>
      <c r="E124" s="9" t="s">
        <v>12</v>
      </c>
      <c r="F124" s="3">
        <v>5.3</v>
      </c>
      <c r="G124" s="7">
        <v>0</v>
      </c>
    </row>
    <row r="125" spans="1:7">
      <c r="A125" t="s">
        <v>6</v>
      </c>
      <c r="B125" t="s">
        <v>53</v>
      </c>
      <c r="C125" t="s">
        <v>7</v>
      </c>
      <c r="D125" s="2">
        <v>1</v>
      </c>
      <c r="E125" s="9" t="s">
        <v>13</v>
      </c>
      <c r="F125" s="3">
        <v>0.5</v>
      </c>
      <c r="G125" s="7">
        <v>0</v>
      </c>
    </row>
    <row r="126" spans="1:7">
      <c r="A126" t="s">
        <v>6</v>
      </c>
      <c r="B126" t="s">
        <v>53</v>
      </c>
      <c r="C126" t="s">
        <v>7</v>
      </c>
      <c r="D126" s="2">
        <v>1</v>
      </c>
      <c r="E126" s="9" t="s">
        <v>14</v>
      </c>
      <c r="F126" s="3">
        <v>2.1</v>
      </c>
      <c r="G126" s="7">
        <v>0</v>
      </c>
    </row>
    <row r="127" spans="1:7">
      <c r="A127" t="s">
        <v>6</v>
      </c>
      <c r="B127" t="s">
        <v>53</v>
      </c>
      <c r="C127" t="s">
        <v>7</v>
      </c>
      <c r="D127" s="2">
        <v>1</v>
      </c>
      <c r="E127" s="9" t="s">
        <v>15</v>
      </c>
      <c r="F127" s="3">
        <v>3.3000000000000003</v>
      </c>
      <c r="G127" s="7">
        <v>0</v>
      </c>
    </row>
    <row r="128" spans="1:7">
      <c r="A128" t="s">
        <v>6</v>
      </c>
      <c r="B128" t="s">
        <v>53</v>
      </c>
      <c r="C128" t="s">
        <v>7</v>
      </c>
      <c r="D128" s="2">
        <v>1</v>
      </c>
      <c r="E128" s="9" t="s">
        <v>16</v>
      </c>
      <c r="F128" s="3">
        <v>3.9666666666666668</v>
      </c>
      <c r="G128" s="7">
        <v>0</v>
      </c>
    </row>
    <row r="129" spans="1:7">
      <c r="A129" t="s">
        <v>6</v>
      </c>
      <c r="B129" t="s">
        <v>53</v>
      </c>
      <c r="C129" t="s">
        <v>7</v>
      </c>
      <c r="D129" s="2">
        <v>1</v>
      </c>
      <c r="E129" s="9" t="s">
        <v>17</v>
      </c>
      <c r="F129" s="3">
        <v>1.4333333333333333</v>
      </c>
      <c r="G129" s="7">
        <v>1</v>
      </c>
    </row>
    <row r="130" spans="1:7">
      <c r="A130" t="s">
        <v>6</v>
      </c>
      <c r="B130" t="s">
        <v>53</v>
      </c>
      <c r="C130" t="s">
        <v>7</v>
      </c>
      <c r="D130" s="2">
        <v>1</v>
      </c>
      <c r="E130" s="9" t="s">
        <v>18</v>
      </c>
      <c r="F130" s="3">
        <v>3.7000000000000006</v>
      </c>
      <c r="G130" s="7">
        <v>0</v>
      </c>
    </row>
    <row r="131" spans="1:7">
      <c r="A131" t="s">
        <v>6</v>
      </c>
      <c r="B131" t="s">
        <v>51</v>
      </c>
      <c r="C131" t="s">
        <v>7</v>
      </c>
      <c r="D131" s="2">
        <v>1</v>
      </c>
      <c r="E131" s="9" t="s">
        <v>8</v>
      </c>
      <c r="F131" s="3">
        <v>0.76666666666666661</v>
      </c>
      <c r="G131" s="7">
        <v>0</v>
      </c>
    </row>
    <row r="132" spans="1:7">
      <c r="A132" t="s">
        <v>6</v>
      </c>
      <c r="B132" t="s">
        <v>51</v>
      </c>
      <c r="C132" t="s">
        <v>7</v>
      </c>
      <c r="D132" s="2">
        <v>1</v>
      </c>
      <c r="E132" s="9" t="s">
        <v>9</v>
      </c>
      <c r="F132" s="3">
        <v>5.5</v>
      </c>
      <c r="G132" s="7">
        <v>0</v>
      </c>
    </row>
    <row r="133" spans="1:7">
      <c r="A133" t="s">
        <v>6</v>
      </c>
      <c r="B133" t="s">
        <v>51</v>
      </c>
      <c r="C133" t="s">
        <v>7</v>
      </c>
      <c r="D133" s="2">
        <v>1</v>
      </c>
      <c r="E133" s="9" t="s">
        <v>10</v>
      </c>
      <c r="F133" s="3">
        <v>1.4000000000000001</v>
      </c>
      <c r="G133" s="7">
        <v>0</v>
      </c>
    </row>
    <row r="134" spans="1:7">
      <c r="A134" t="s">
        <v>6</v>
      </c>
      <c r="B134" t="s">
        <v>51</v>
      </c>
      <c r="C134" t="s">
        <v>7</v>
      </c>
      <c r="D134" s="2">
        <v>1</v>
      </c>
      <c r="E134" s="9" t="s">
        <v>11</v>
      </c>
      <c r="F134" s="3">
        <v>1.5333333333333332</v>
      </c>
      <c r="G134" s="7">
        <v>0</v>
      </c>
    </row>
    <row r="135" spans="1:7">
      <c r="A135" t="s">
        <v>6</v>
      </c>
      <c r="B135" t="s">
        <v>51</v>
      </c>
      <c r="C135" t="s">
        <v>7</v>
      </c>
      <c r="D135" s="2">
        <v>1</v>
      </c>
      <c r="E135" s="9" t="s">
        <v>12</v>
      </c>
      <c r="F135" s="3">
        <v>1.3333333333333333</v>
      </c>
      <c r="G135" s="7">
        <v>0</v>
      </c>
    </row>
    <row r="136" spans="1:7">
      <c r="A136" t="s">
        <v>6</v>
      </c>
      <c r="B136" t="s">
        <v>51</v>
      </c>
      <c r="C136" t="s">
        <v>7</v>
      </c>
      <c r="D136" s="2">
        <v>1</v>
      </c>
      <c r="E136" s="9" t="s">
        <v>13</v>
      </c>
      <c r="F136" s="3">
        <v>1.0999999999999999</v>
      </c>
      <c r="G136" s="7">
        <v>0</v>
      </c>
    </row>
    <row r="137" spans="1:7">
      <c r="A137" t="s">
        <v>6</v>
      </c>
      <c r="B137" t="s">
        <v>51</v>
      </c>
      <c r="C137" t="s">
        <v>7</v>
      </c>
      <c r="D137" s="2">
        <v>1</v>
      </c>
      <c r="E137" s="9" t="s">
        <v>14</v>
      </c>
      <c r="F137" s="3">
        <v>4.833333333333333</v>
      </c>
      <c r="G137" s="7">
        <v>0</v>
      </c>
    </row>
    <row r="138" spans="1:7">
      <c r="A138" t="s">
        <v>6</v>
      </c>
      <c r="B138" t="s">
        <v>51</v>
      </c>
      <c r="C138" t="s">
        <v>7</v>
      </c>
      <c r="D138" s="2">
        <v>1</v>
      </c>
      <c r="E138" s="9" t="s">
        <v>15</v>
      </c>
      <c r="F138" s="3">
        <v>3.5</v>
      </c>
      <c r="G138" s="7">
        <v>0</v>
      </c>
    </row>
    <row r="139" spans="1:7">
      <c r="A139" t="s">
        <v>6</v>
      </c>
      <c r="B139" t="s">
        <v>51</v>
      </c>
      <c r="C139" t="s">
        <v>7</v>
      </c>
      <c r="D139" s="2">
        <v>1</v>
      </c>
      <c r="E139" s="9" t="s">
        <v>16</v>
      </c>
      <c r="F139" s="3">
        <v>1.6333333333333335</v>
      </c>
      <c r="G139" s="7">
        <v>0</v>
      </c>
    </row>
    <row r="140" spans="1:7">
      <c r="A140" t="s">
        <v>6</v>
      </c>
      <c r="B140" t="s">
        <v>55</v>
      </c>
      <c r="C140" t="s">
        <v>24</v>
      </c>
      <c r="D140" s="2">
        <v>1</v>
      </c>
      <c r="E140" s="9" t="s">
        <v>8</v>
      </c>
      <c r="F140" s="3">
        <v>5.17</v>
      </c>
      <c r="G140" s="7">
        <v>0</v>
      </c>
    </row>
    <row r="141" spans="1:7">
      <c r="A141" t="s">
        <v>6</v>
      </c>
      <c r="B141" t="s">
        <v>55</v>
      </c>
      <c r="C141" t="s">
        <v>24</v>
      </c>
      <c r="D141" s="2">
        <v>1</v>
      </c>
      <c r="E141" s="9" t="s">
        <v>9</v>
      </c>
      <c r="F141" s="3">
        <v>1.17</v>
      </c>
      <c r="G141" s="7">
        <v>0</v>
      </c>
    </row>
    <row r="142" spans="1:7">
      <c r="A142" t="s">
        <v>6</v>
      </c>
      <c r="B142" t="s">
        <v>55</v>
      </c>
      <c r="C142" t="s">
        <v>24</v>
      </c>
      <c r="D142" s="2">
        <v>1</v>
      </c>
      <c r="E142" s="9" t="s">
        <v>10</v>
      </c>
      <c r="F142" s="3">
        <v>5.73</v>
      </c>
      <c r="G142" s="7">
        <v>0</v>
      </c>
    </row>
    <row r="143" spans="1:7">
      <c r="A143" t="s">
        <v>6</v>
      </c>
      <c r="B143" t="s">
        <v>55</v>
      </c>
      <c r="C143" t="s">
        <v>24</v>
      </c>
      <c r="D143" s="2">
        <v>1</v>
      </c>
      <c r="E143" s="9" t="s">
        <v>11</v>
      </c>
      <c r="F143" s="3">
        <v>8.17</v>
      </c>
      <c r="G143" s="7">
        <v>0</v>
      </c>
    </row>
    <row r="144" spans="1:7">
      <c r="A144" t="s">
        <v>6</v>
      </c>
      <c r="B144" t="s">
        <v>55</v>
      </c>
      <c r="C144" t="s">
        <v>24</v>
      </c>
      <c r="D144" s="2">
        <v>1</v>
      </c>
      <c r="E144" s="9" t="s">
        <v>12</v>
      </c>
      <c r="F144" s="3">
        <v>6.27</v>
      </c>
      <c r="G144" s="7">
        <v>0</v>
      </c>
    </row>
    <row r="145" spans="1:7">
      <c r="A145" t="s">
        <v>6</v>
      </c>
      <c r="B145" t="s">
        <v>54</v>
      </c>
      <c r="C145" t="s">
        <v>24</v>
      </c>
      <c r="D145" s="2">
        <v>1</v>
      </c>
      <c r="E145" s="9" t="s">
        <v>8</v>
      </c>
      <c r="F145" s="3">
        <v>1.63</v>
      </c>
      <c r="G145" s="7">
        <v>0</v>
      </c>
    </row>
    <row r="146" spans="1:7">
      <c r="A146" t="s">
        <v>6</v>
      </c>
      <c r="B146" t="s">
        <v>54</v>
      </c>
      <c r="C146" t="s">
        <v>24</v>
      </c>
      <c r="D146" s="2">
        <v>1</v>
      </c>
      <c r="E146" s="9" t="s">
        <v>9</v>
      </c>
      <c r="F146" s="3">
        <v>1.07</v>
      </c>
      <c r="G146" s="7">
        <v>1</v>
      </c>
    </row>
    <row r="147" spans="1:7">
      <c r="A147" t="s">
        <v>6</v>
      </c>
      <c r="B147" t="s">
        <v>54</v>
      </c>
      <c r="C147" t="s">
        <v>24</v>
      </c>
      <c r="D147" s="2">
        <v>1</v>
      </c>
      <c r="E147" s="9" t="s">
        <v>10</v>
      </c>
      <c r="F147" s="3">
        <v>1.6</v>
      </c>
      <c r="G147" s="7">
        <v>0</v>
      </c>
    </row>
    <row r="148" spans="1:7">
      <c r="A148" t="s">
        <v>6</v>
      </c>
      <c r="B148" t="s">
        <v>54</v>
      </c>
      <c r="C148" t="s">
        <v>24</v>
      </c>
      <c r="D148" s="2">
        <v>1</v>
      </c>
      <c r="E148" s="9" t="s">
        <v>11</v>
      </c>
      <c r="F148" s="3">
        <v>8.17</v>
      </c>
      <c r="G148" s="7">
        <v>1</v>
      </c>
    </row>
    <row r="149" spans="1:7">
      <c r="A149" t="s">
        <v>6</v>
      </c>
      <c r="B149" t="s">
        <v>54</v>
      </c>
      <c r="C149" t="s">
        <v>24</v>
      </c>
      <c r="D149" s="2">
        <v>1</v>
      </c>
      <c r="E149" s="9" t="s">
        <v>12</v>
      </c>
      <c r="F149" s="3">
        <v>1.33</v>
      </c>
      <c r="G149" s="7">
        <v>0</v>
      </c>
    </row>
    <row r="150" spans="1:7">
      <c r="A150" t="s">
        <v>6</v>
      </c>
      <c r="B150" t="s">
        <v>54</v>
      </c>
      <c r="C150" t="s">
        <v>24</v>
      </c>
      <c r="D150" s="2">
        <v>1</v>
      </c>
      <c r="E150" s="9" t="s">
        <v>13</v>
      </c>
      <c r="F150" s="3">
        <v>4.53</v>
      </c>
      <c r="G150" s="7">
        <v>0</v>
      </c>
    </row>
    <row r="151" spans="1:7">
      <c r="A151" t="s">
        <v>6</v>
      </c>
      <c r="B151" t="s">
        <v>54</v>
      </c>
      <c r="C151" t="s">
        <v>24</v>
      </c>
      <c r="D151" s="2">
        <v>1</v>
      </c>
      <c r="E151" s="9" t="s">
        <v>14</v>
      </c>
      <c r="F151" s="3">
        <v>2.87</v>
      </c>
      <c r="G151" s="7">
        <v>0</v>
      </c>
    </row>
    <row r="152" spans="1:7">
      <c r="A152" t="s">
        <v>6</v>
      </c>
      <c r="B152" t="s">
        <v>54</v>
      </c>
      <c r="C152" t="s">
        <v>24</v>
      </c>
      <c r="D152" s="2">
        <v>1</v>
      </c>
      <c r="E152" s="9" t="s">
        <v>15</v>
      </c>
      <c r="F152" s="3">
        <v>1.2</v>
      </c>
      <c r="G152" s="7">
        <v>0</v>
      </c>
    </row>
    <row r="153" spans="1:7">
      <c r="A153" t="s">
        <v>6</v>
      </c>
      <c r="B153" t="s">
        <v>54</v>
      </c>
      <c r="C153" t="s">
        <v>7</v>
      </c>
      <c r="D153" s="2">
        <v>2</v>
      </c>
      <c r="E153" s="9" t="s">
        <v>8</v>
      </c>
      <c r="F153" s="3">
        <v>1.6</v>
      </c>
      <c r="G153" s="7">
        <v>0</v>
      </c>
    </row>
    <row r="154" spans="1:7">
      <c r="A154" t="s">
        <v>6</v>
      </c>
      <c r="B154" t="s">
        <v>54</v>
      </c>
      <c r="C154" t="s">
        <v>7</v>
      </c>
      <c r="D154" s="2">
        <v>2</v>
      </c>
      <c r="E154" s="9" t="s">
        <v>9</v>
      </c>
      <c r="F154" s="3">
        <v>2.83</v>
      </c>
      <c r="G154" s="7">
        <v>0</v>
      </c>
    </row>
    <row r="155" spans="1:7">
      <c r="A155" t="s">
        <v>6</v>
      </c>
      <c r="B155" t="s">
        <v>54</v>
      </c>
      <c r="C155" t="s">
        <v>7</v>
      </c>
      <c r="D155" s="2">
        <v>2</v>
      </c>
      <c r="E155" s="9" t="s">
        <v>10</v>
      </c>
      <c r="F155" s="3">
        <v>0.56999999999999995</v>
      </c>
      <c r="G155" s="7">
        <v>0</v>
      </c>
    </row>
    <row r="156" spans="1:7">
      <c r="A156" t="s">
        <v>6</v>
      </c>
      <c r="B156" t="s">
        <v>54</v>
      </c>
      <c r="C156" t="s">
        <v>7</v>
      </c>
      <c r="D156" s="2">
        <v>2</v>
      </c>
      <c r="E156" s="9" t="s">
        <v>11</v>
      </c>
      <c r="F156" s="3">
        <v>1.07</v>
      </c>
      <c r="G156" s="7">
        <v>0</v>
      </c>
    </row>
    <row r="157" spans="1:7">
      <c r="A157" t="s">
        <v>6</v>
      </c>
      <c r="B157" t="s">
        <v>54</v>
      </c>
      <c r="C157" t="s">
        <v>7</v>
      </c>
      <c r="D157" s="2">
        <v>2</v>
      </c>
      <c r="E157" s="9" t="s">
        <v>12</v>
      </c>
      <c r="F157" s="3">
        <v>5.93</v>
      </c>
      <c r="G157" s="7">
        <v>1</v>
      </c>
    </row>
    <row r="158" spans="1:7">
      <c r="A158" t="s">
        <v>6</v>
      </c>
      <c r="B158" t="s">
        <v>54</v>
      </c>
      <c r="C158" t="s">
        <v>7</v>
      </c>
      <c r="D158" s="2">
        <v>2</v>
      </c>
      <c r="E158" s="9" t="s">
        <v>13</v>
      </c>
      <c r="F158" s="3">
        <v>5.5</v>
      </c>
      <c r="G158" s="7">
        <v>0</v>
      </c>
    </row>
    <row r="159" spans="1:7">
      <c r="A159" t="s">
        <v>6</v>
      </c>
      <c r="B159" t="s">
        <v>54</v>
      </c>
      <c r="C159" t="s">
        <v>7</v>
      </c>
      <c r="D159" s="2">
        <v>2</v>
      </c>
      <c r="E159" s="9" t="s">
        <v>14</v>
      </c>
      <c r="F159" s="3">
        <v>3.4</v>
      </c>
      <c r="G159" s="7">
        <v>0</v>
      </c>
    </row>
    <row r="160" spans="1:7">
      <c r="A160" t="s">
        <v>6</v>
      </c>
      <c r="B160" t="s">
        <v>53</v>
      </c>
      <c r="C160" t="s">
        <v>7</v>
      </c>
      <c r="D160" s="2">
        <v>2</v>
      </c>
      <c r="E160" s="9" t="s">
        <v>8</v>
      </c>
      <c r="F160" s="3">
        <v>1.9</v>
      </c>
      <c r="G160" s="7">
        <v>1</v>
      </c>
    </row>
    <row r="161" spans="1:7">
      <c r="A161" t="s">
        <v>6</v>
      </c>
      <c r="B161" t="s">
        <v>53</v>
      </c>
      <c r="C161" t="s">
        <v>7</v>
      </c>
      <c r="D161" s="2">
        <v>2</v>
      </c>
      <c r="E161" s="9" t="s">
        <v>9</v>
      </c>
      <c r="F161" s="3">
        <v>5.17</v>
      </c>
      <c r="G161" s="7">
        <v>0</v>
      </c>
    </row>
    <row r="162" spans="1:7">
      <c r="A162" t="s">
        <v>6</v>
      </c>
      <c r="B162" t="s">
        <v>53</v>
      </c>
      <c r="C162" t="s">
        <v>7</v>
      </c>
      <c r="D162" s="2">
        <v>2</v>
      </c>
      <c r="E162" s="9" t="s">
        <v>10</v>
      </c>
      <c r="F162" s="3">
        <v>6.33</v>
      </c>
      <c r="G162" s="7">
        <v>0</v>
      </c>
    </row>
    <row r="163" spans="1:7">
      <c r="A163" t="s">
        <v>6</v>
      </c>
      <c r="B163" t="s">
        <v>53</v>
      </c>
      <c r="C163" t="s">
        <v>7</v>
      </c>
      <c r="D163" s="2">
        <v>2</v>
      </c>
      <c r="E163" s="9" t="s">
        <v>11</v>
      </c>
      <c r="F163" s="3">
        <v>4.17</v>
      </c>
      <c r="G163" s="7">
        <v>0</v>
      </c>
    </row>
    <row r="164" spans="1:7">
      <c r="A164" t="s">
        <v>6</v>
      </c>
      <c r="B164" t="s">
        <v>53</v>
      </c>
      <c r="C164" t="s">
        <v>7</v>
      </c>
      <c r="D164" s="2">
        <v>2</v>
      </c>
      <c r="E164" s="9" t="s">
        <v>12</v>
      </c>
      <c r="F164" s="3">
        <v>1.93</v>
      </c>
      <c r="G164" s="7">
        <v>0</v>
      </c>
    </row>
    <row r="165" spans="1:7">
      <c r="A165" t="s">
        <v>6</v>
      </c>
      <c r="B165" t="s">
        <v>51</v>
      </c>
      <c r="C165" t="s">
        <v>7</v>
      </c>
      <c r="D165" s="2">
        <v>2</v>
      </c>
      <c r="E165" s="9" t="s">
        <v>8</v>
      </c>
      <c r="F165" s="3">
        <v>1.43</v>
      </c>
      <c r="G165" s="7">
        <v>0</v>
      </c>
    </row>
    <row r="166" spans="1:7">
      <c r="A166" t="s">
        <v>6</v>
      </c>
      <c r="B166" t="s">
        <v>51</v>
      </c>
      <c r="C166" t="s">
        <v>7</v>
      </c>
      <c r="D166" s="2">
        <v>2</v>
      </c>
      <c r="E166" s="9" t="s">
        <v>9</v>
      </c>
      <c r="F166" s="3">
        <v>5.67</v>
      </c>
      <c r="G166" s="7">
        <v>1</v>
      </c>
    </row>
    <row r="167" spans="1:7">
      <c r="A167" t="s">
        <v>6</v>
      </c>
      <c r="B167" t="s">
        <v>51</v>
      </c>
      <c r="C167" t="s">
        <v>7</v>
      </c>
      <c r="D167" s="2">
        <v>2</v>
      </c>
      <c r="E167" s="9" t="s">
        <v>10</v>
      </c>
      <c r="F167" s="3">
        <v>3.13</v>
      </c>
      <c r="G167" s="7">
        <v>0</v>
      </c>
    </row>
    <row r="168" spans="1:7">
      <c r="A168" t="s">
        <v>6</v>
      </c>
      <c r="B168" t="s">
        <v>55</v>
      </c>
      <c r="C168" t="s">
        <v>24</v>
      </c>
      <c r="D168" s="2">
        <v>2</v>
      </c>
      <c r="E168" s="9" t="s">
        <v>8</v>
      </c>
      <c r="F168" s="3">
        <v>5.833333333333333</v>
      </c>
      <c r="G168" s="7">
        <v>0</v>
      </c>
    </row>
    <row r="169" spans="1:7">
      <c r="A169" t="s">
        <v>6</v>
      </c>
      <c r="B169" t="s">
        <v>55</v>
      </c>
      <c r="C169" t="s">
        <v>24</v>
      </c>
      <c r="D169" s="2">
        <v>2</v>
      </c>
      <c r="E169" s="9" t="s">
        <v>9</v>
      </c>
      <c r="F169" s="3">
        <v>1.5</v>
      </c>
      <c r="G169" s="7">
        <v>0</v>
      </c>
    </row>
    <row r="170" spans="1:7">
      <c r="A170" t="s">
        <v>6</v>
      </c>
      <c r="B170" t="s">
        <v>55</v>
      </c>
      <c r="C170" t="s">
        <v>24</v>
      </c>
      <c r="D170" s="2">
        <v>2</v>
      </c>
      <c r="E170" s="9" t="s">
        <v>10</v>
      </c>
      <c r="F170" s="3">
        <v>4.666666666666667</v>
      </c>
      <c r="G170" s="7">
        <v>0</v>
      </c>
    </row>
    <row r="171" spans="1:7">
      <c r="A171" t="s">
        <v>6</v>
      </c>
      <c r="B171" t="s">
        <v>55</v>
      </c>
      <c r="C171" t="s">
        <v>24</v>
      </c>
      <c r="D171" s="2">
        <v>2</v>
      </c>
      <c r="E171" s="9" t="s">
        <v>11</v>
      </c>
      <c r="F171" s="3">
        <v>0.79999999999999993</v>
      </c>
      <c r="G171" s="7">
        <v>1</v>
      </c>
    </row>
    <row r="172" spans="1:7">
      <c r="A172" t="s">
        <v>6</v>
      </c>
      <c r="B172" t="s">
        <v>55</v>
      </c>
      <c r="C172" t="s">
        <v>24</v>
      </c>
      <c r="D172" s="2">
        <v>2</v>
      </c>
      <c r="E172" s="9" t="s">
        <v>12</v>
      </c>
      <c r="F172" s="3">
        <v>3.4333333333333336</v>
      </c>
      <c r="G172" s="7">
        <v>0</v>
      </c>
    </row>
    <row r="173" spans="1:7">
      <c r="A173" t="s">
        <v>6</v>
      </c>
      <c r="B173" t="s">
        <v>55</v>
      </c>
      <c r="C173" t="s">
        <v>24</v>
      </c>
      <c r="D173" s="2">
        <v>2</v>
      </c>
      <c r="E173" s="9" t="s">
        <v>13</v>
      </c>
      <c r="F173" s="3">
        <v>1.5333333333333332</v>
      </c>
      <c r="G173" s="7">
        <v>0</v>
      </c>
    </row>
    <row r="174" spans="1:7">
      <c r="A174" t="s">
        <v>6</v>
      </c>
      <c r="B174" t="s">
        <v>55</v>
      </c>
      <c r="C174" t="s">
        <v>24</v>
      </c>
      <c r="D174" s="2">
        <v>2</v>
      </c>
      <c r="E174" s="9" t="s">
        <v>14</v>
      </c>
      <c r="F174" s="3">
        <v>4.0333333333333332</v>
      </c>
      <c r="G174" s="7">
        <v>0</v>
      </c>
    </row>
    <row r="175" spans="1:7">
      <c r="A175" t="s">
        <v>6</v>
      </c>
      <c r="B175" t="s">
        <v>55</v>
      </c>
      <c r="C175" t="s">
        <v>24</v>
      </c>
      <c r="D175" s="2">
        <v>2</v>
      </c>
      <c r="E175" s="9" t="s">
        <v>15</v>
      </c>
      <c r="F175" s="3">
        <v>1.5666666666666664</v>
      </c>
      <c r="G175" s="7">
        <v>0</v>
      </c>
    </row>
    <row r="176" spans="1:7">
      <c r="A176" t="s">
        <v>6</v>
      </c>
      <c r="B176" t="s">
        <v>55</v>
      </c>
      <c r="C176" t="s">
        <v>24</v>
      </c>
      <c r="D176" s="2">
        <v>2</v>
      </c>
      <c r="E176" s="9" t="s">
        <v>16</v>
      </c>
      <c r="F176" s="3">
        <v>0.53333333333333333</v>
      </c>
      <c r="G176" s="7">
        <v>0</v>
      </c>
    </row>
    <row r="177" spans="1:7">
      <c r="A177" t="s">
        <v>6</v>
      </c>
      <c r="B177" t="s">
        <v>54</v>
      </c>
      <c r="C177" t="s">
        <v>7</v>
      </c>
      <c r="D177" s="2">
        <v>3</v>
      </c>
      <c r="E177" s="9" t="s">
        <v>8</v>
      </c>
      <c r="F177" s="3">
        <v>2.5</v>
      </c>
      <c r="G177" s="7">
        <v>0</v>
      </c>
    </row>
    <row r="178" spans="1:7">
      <c r="A178" t="s">
        <v>6</v>
      </c>
      <c r="B178" t="s">
        <v>54</v>
      </c>
      <c r="C178" t="s">
        <v>7</v>
      </c>
      <c r="D178" s="2">
        <v>3</v>
      </c>
      <c r="E178" s="9" t="s">
        <v>9</v>
      </c>
      <c r="F178" s="3">
        <v>2.83</v>
      </c>
      <c r="G178" s="7">
        <v>0</v>
      </c>
    </row>
    <row r="179" spans="1:7">
      <c r="A179" t="s">
        <v>6</v>
      </c>
      <c r="B179" t="s">
        <v>54</v>
      </c>
      <c r="C179" t="s">
        <v>7</v>
      </c>
      <c r="D179" s="2">
        <v>3</v>
      </c>
      <c r="E179" s="9" t="s">
        <v>10</v>
      </c>
      <c r="F179" s="3">
        <v>2.9</v>
      </c>
      <c r="G179" s="7">
        <v>1</v>
      </c>
    </row>
    <row r="180" spans="1:7">
      <c r="A180" t="s">
        <v>6</v>
      </c>
      <c r="B180" t="s">
        <v>54</v>
      </c>
      <c r="C180" t="s">
        <v>7</v>
      </c>
      <c r="D180" s="2">
        <v>3</v>
      </c>
      <c r="E180" s="9" t="s">
        <v>11</v>
      </c>
      <c r="F180" s="3">
        <v>4.5999999999999996</v>
      </c>
      <c r="G180" s="7">
        <v>0</v>
      </c>
    </row>
    <row r="181" spans="1:7">
      <c r="A181" t="s">
        <v>6</v>
      </c>
      <c r="B181" t="s">
        <v>54</v>
      </c>
      <c r="C181" t="s">
        <v>7</v>
      </c>
      <c r="D181" s="2">
        <v>3</v>
      </c>
      <c r="E181" s="9" t="s">
        <v>12</v>
      </c>
      <c r="F181" s="3">
        <v>4.7699999999999996</v>
      </c>
      <c r="G181" s="7">
        <v>0</v>
      </c>
    </row>
    <row r="182" spans="1:7">
      <c r="A182" t="s">
        <v>6</v>
      </c>
      <c r="B182" t="s">
        <v>52</v>
      </c>
      <c r="C182" t="s">
        <v>7</v>
      </c>
      <c r="D182" s="2">
        <v>3</v>
      </c>
      <c r="E182" s="9" t="s">
        <v>8</v>
      </c>
      <c r="F182" s="3">
        <v>5.67</v>
      </c>
      <c r="G182" s="7">
        <v>0</v>
      </c>
    </row>
    <row r="183" spans="1:7">
      <c r="A183" t="s">
        <v>6</v>
      </c>
      <c r="B183" t="s">
        <v>52</v>
      </c>
      <c r="C183" t="s">
        <v>7</v>
      </c>
      <c r="D183" s="2">
        <v>3</v>
      </c>
      <c r="E183" s="9" t="s">
        <v>9</v>
      </c>
      <c r="F183" s="3">
        <v>3.67</v>
      </c>
      <c r="G183" s="7">
        <v>0</v>
      </c>
    </row>
    <row r="184" spans="1:7">
      <c r="A184" t="s">
        <v>6</v>
      </c>
      <c r="B184" t="s">
        <v>52</v>
      </c>
      <c r="C184" t="s">
        <v>7</v>
      </c>
      <c r="D184" s="2">
        <v>3</v>
      </c>
      <c r="E184" s="9" t="s">
        <v>10</v>
      </c>
      <c r="F184" s="3">
        <v>4.5</v>
      </c>
      <c r="G184" s="7">
        <v>0</v>
      </c>
    </row>
    <row r="185" spans="1:7">
      <c r="A185" t="s">
        <v>6</v>
      </c>
      <c r="B185" t="s">
        <v>53</v>
      </c>
      <c r="C185" t="s">
        <v>7</v>
      </c>
      <c r="D185" s="2">
        <v>3</v>
      </c>
      <c r="E185" s="9" t="s">
        <v>8</v>
      </c>
      <c r="F185" s="3">
        <v>5.43</v>
      </c>
      <c r="G185" s="7">
        <v>0</v>
      </c>
    </row>
    <row r="186" spans="1:7">
      <c r="A186" t="s">
        <v>6</v>
      </c>
      <c r="B186" t="s">
        <v>53</v>
      </c>
      <c r="C186" t="s">
        <v>7</v>
      </c>
      <c r="D186" s="2">
        <v>3</v>
      </c>
      <c r="E186" s="9" t="s">
        <v>9</v>
      </c>
      <c r="F186" s="3">
        <v>3.5</v>
      </c>
      <c r="G186" s="7">
        <v>0</v>
      </c>
    </row>
    <row r="187" spans="1:7">
      <c r="A187" t="s">
        <v>6</v>
      </c>
      <c r="B187" t="s">
        <v>53</v>
      </c>
      <c r="C187" t="s">
        <v>7</v>
      </c>
      <c r="D187" s="2">
        <v>3</v>
      </c>
      <c r="E187" s="9" t="s">
        <v>10</v>
      </c>
      <c r="F187" s="3">
        <v>1.5</v>
      </c>
      <c r="G187" s="7">
        <v>0</v>
      </c>
    </row>
    <row r="188" spans="1:7">
      <c r="A188" t="s">
        <v>6</v>
      </c>
      <c r="B188" t="s">
        <v>53</v>
      </c>
      <c r="C188" t="s">
        <v>7</v>
      </c>
      <c r="D188" s="2">
        <v>3</v>
      </c>
      <c r="E188" s="9" t="s">
        <v>11</v>
      </c>
      <c r="F188" s="3">
        <v>5.4</v>
      </c>
      <c r="G188" s="7">
        <v>1</v>
      </c>
    </row>
    <row r="189" spans="1:7">
      <c r="A189" t="s">
        <v>6</v>
      </c>
      <c r="B189" t="s">
        <v>53</v>
      </c>
      <c r="C189" t="s">
        <v>7</v>
      </c>
      <c r="D189" s="2">
        <v>3</v>
      </c>
      <c r="E189" s="9" t="s">
        <v>12</v>
      </c>
      <c r="F189" s="3">
        <v>2.87</v>
      </c>
      <c r="G189" s="7">
        <v>0</v>
      </c>
    </row>
    <row r="190" spans="1:7">
      <c r="A190" t="s">
        <v>6</v>
      </c>
      <c r="B190" t="s">
        <v>55</v>
      </c>
      <c r="C190" t="s">
        <v>7</v>
      </c>
      <c r="D190" s="2">
        <v>4</v>
      </c>
      <c r="E190" s="9" t="s">
        <v>8</v>
      </c>
      <c r="F190" s="3">
        <v>6.7</v>
      </c>
      <c r="G190" s="7">
        <v>0</v>
      </c>
    </row>
    <row r="191" spans="1:7">
      <c r="A191" t="s">
        <v>6</v>
      </c>
      <c r="B191" t="s">
        <v>55</v>
      </c>
      <c r="C191" t="s">
        <v>7</v>
      </c>
      <c r="D191" s="2">
        <v>4</v>
      </c>
      <c r="E191" s="9" t="s">
        <v>9</v>
      </c>
      <c r="F191" s="3">
        <v>4.9000000000000004</v>
      </c>
      <c r="G191" s="7">
        <v>0</v>
      </c>
    </row>
    <row r="192" spans="1:7">
      <c r="A192" t="s">
        <v>6</v>
      </c>
      <c r="B192" t="s">
        <v>55</v>
      </c>
      <c r="C192" t="s">
        <v>7</v>
      </c>
      <c r="D192" s="2">
        <v>4</v>
      </c>
      <c r="E192" s="9" t="s">
        <v>10</v>
      </c>
      <c r="F192" s="3">
        <v>1</v>
      </c>
      <c r="G192" s="7">
        <v>0</v>
      </c>
    </row>
    <row r="193" spans="1:7">
      <c r="A193" t="s">
        <v>6</v>
      </c>
      <c r="B193" t="s">
        <v>55</v>
      </c>
      <c r="C193" t="s">
        <v>7</v>
      </c>
      <c r="D193" s="2">
        <v>4</v>
      </c>
      <c r="E193" s="9" t="s">
        <v>11</v>
      </c>
      <c r="F193" s="3">
        <v>3.6</v>
      </c>
      <c r="G193" s="7">
        <v>1</v>
      </c>
    </row>
    <row r="194" spans="1:7">
      <c r="A194" t="s">
        <v>6</v>
      </c>
      <c r="B194" t="s">
        <v>55</v>
      </c>
      <c r="C194" t="s">
        <v>7</v>
      </c>
      <c r="D194" s="2">
        <v>4</v>
      </c>
      <c r="E194" s="9" t="s">
        <v>12</v>
      </c>
      <c r="F194" s="3">
        <v>0.5</v>
      </c>
      <c r="G194" s="7">
        <v>0</v>
      </c>
    </row>
    <row r="195" spans="1:7">
      <c r="A195" t="s">
        <v>6</v>
      </c>
      <c r="B195" t="s">
        <v>55</v>
      </c>
      <c r="C195" t="s">
        <v>7</v>
      </c>
      <c r="D195" s="2">
        <v>4</v>
      </c>
      <c r="E195" s="9" t="s">
        <v>13</v>
      </c>
      <c r="F195" s="3">
        <v>0.75</v>
      </c>
      <c r="G195" s="7">
        <v>1</v>
      </c>
    </row>
    <row r="196" spans="1:7">
      <c r="A196" t="s">
        <v>6</v>
      </c>
      <c r="B196" t="s">
        <v>54</v>
      </c>
      <c r="C196" t="s">
        <v>7</v>
      </c>
      <c r="D196" s="2">
        <v>4</v>
      </c>
      <c r="E196" s="9" t="s">
        <v>8</v>
      </c>
      <c r="F196" s="3">
        <v>6.5</v>
      </c>
      <c r="G196" s="7">
        <v>0</v>
      </c>
    </row>
    <row r="197" spans="1:7">
      <c r="A197" t="s">
        <v>6</v>
      </c>
      <c r="B197" t="s">
        <v>54</v>
      </c>
      <c r="C197" t="s">
        <v>7</v>
      </c>
      <c r="D197" s="2">
        <v>4</v>
      </c>
      <c r="E197" s="9" t="s">
        <v>9</v>
      </c>
      <c r="F197" s="3">
        <v>3.05</v>
      </c>
      <c r="G197" s="7">
        <v>0</v>
      </c>
    </row>
    <row r="198" spans="1:7">
      <c r="A198" t="s">
        <v>6</v>
      </c>
      <c r="B198" t="s">
        <v>54</v>
      </c>
      <c r="C198" t="s">
        <v>7</v>
      </c>
      <c r="D198" s="2">
        <v>4</v>
      </c>
      <c r="E198" s="9" t="s">
        <v>10</v>
      </c>
      <c r="F198" s="3">
        <v>1</v>
      </c>
      <c r="G198" s="7">
        <v>1</v>
      </c>
    </row>
    <row r="199" spans="1:7">
      <c r="A199" t="s">
        <v>6</v>
      </c>
      <c r="B199" t="s">
        <v>54</v>
      </c>
      <c r="C199" t="s">
        <v>7</v>
      </c>
      <c r="D199" s="2">
        <v>4</v>
      </c>
      <c r="E199" s="9" t="s">
        <v>11</v>
      </c>
      <c r="F199" s="3">
        <v>5.5</v>
      </c>
      <c r="G199" s="7">
        <v>0</v>
      </c>
    </row>
    <row r="200" spans="1:7">
      <c r="A200" t="s">
        <v>6</v>
      </c>
      <c r="B200" t="s">
        <v>52</v>
      </c>
      <c r="C200" t="s">
        <v>7</v>
      </c>
      <c r="D200" s="2">
        <v>4</v>
      </c>
      <c r="E200" s="9" t="s">
        <v>8</v>
      </c>
      <c r="F200" s="3">
        <v>0.56999999999999995</v>
      </c>
      <c r="G200" s="7">
        <v>1</v>
      </c>
    </row>
    <row r="201" spans="1:7">
      <c r="A201" t="s">
        <v>6</v>
      </c>
      <c r="B201" t="s">
        <v>52</v>
      </c>
      <c r="C201" t="s">
        <v>7</v>
      </c>
      <c r="D201" s="2">
        <v>4</v>
      </c>
      <c r="E201" s="9" t="s">
        <v>9</v>
      </c>
      <c r="F201" s="3">
        <v>2.33</v>
      </c>
      <c r="G201" s="7">
        <v>0</v>
      </c>
    </row>
    <row r="202" spans="1:7">
      <c r="A202" t="s">
        <v>6</v>
      </c>
      <c r="B202" t="s">
        <v>52</v>
      </c>
      <c r="C202" t="s">
        <v>7</v>
      </c>
      <c r="D202" s="2">
        <v>4</v>
      </c>
      <c r="E202" s="9" t="s">
        <v>10</v>
      </c>
      <c r="F202" s="3">
        <v>2.87</v>
      </c>
      <c r="G202" s="7">
        <v>0</v>
      </c>
    </row>
    <row r="203" spans="1:7">
      <c r="A203" t="s">
        <v>6</v>
      </c>
      <c r="B203" t="s">
        <v>52</v>
      </c>
      <c r="C203" t="s">
        <v>7</v>
      </c>
      <c r="D203" s="2">
        <v>4</v>
      </c>
      <c r="E203" s="9" t="s">
        <v>11</v>
      </c>
      <c r="F203" s="3">
        <v>5</v>
      </c>
      <c r="G203" s="7">
        <v>1</v>
      </c>
    </row>
    <row r="204" spans="1:7">
      <c r="A204" t="s">
        <v>6</v>
      </c>
      <c r="B204" t="s">
        <v>52</v>
      </c>
      <c r="C204" t="s">
        <v>7</v>
      </c>
      <c r="D204" s="2">
        <v>4</v>
      </c>
      <c r="E204" s="9" t="s">
        <v>12</v>
      </c>
      <c r="F204" s="3">
        <v>4.9000000000000004</v>
      </c>
      <c r="G204" s="7">
        <v>0</v>
      </c>
    </row>
    <row r="205" spans="1:7">
      <c r="A205" t="s">
        <v>6</v>
      </c>
      <c r="B205" t="s">
        <v>53</v>
      </c>
      <c r="C205" t="s">
        <v>7</v>
      </c>
      <c r="D205" s="2">
        <v>4</v>
      </c>
      <c r="E205" s="9" t="s">
        <v>8</v>
      </c>
      <c r="F205" s="3">
        <v>1.4</v>
      </c>
      <c r="G205" s="7">
        <v>0</v>
      </c>
    </row>
    <row r="206" spans="1:7">
      <c r="A206" t="s">
        <v>6</v>
      </c>
      <c r="B206" t="s">
        <v>53</v>
      </c>
      <c r="C206" t="s">
        <v>7</v>
      </c>
      <c r="D206" s="2">
        <v>4</v>
      </c>
      <c r="E206" s="9" t="s">
        <v>9</v>
      </c>
      <c r="F206" s="3">
        <v>1.57</v>
      </c>
      <c r="G206" s="7">
        <v>0</v>
      </c>
    </row>
    <row r="207" spans="1:7">
      <c r="A207" t="s">
        <v>6</v>
      </c>
      <c r="B207" t="s">
        <v>53</v>
      </c>
      <c r="C207" t="s">
        <v>7</v>
      </c>
      <c r="D207" s="2">
        <v>4</v>
      </c>
      <c r="E207" s="9" t="s">
        <v>10</v>
      </c>
      <c r="F207" s="3">
        <v>3.67</v>
      </c>
      <c r="G207" s="7">
        <v>0</v>
      </c>
    </row>
    <row r="208" spans="1:7">
      <c r="A208" t="s">
        <v>6</v>
      </c>
      <c r="B208" t="s">
        <v>53</v>
      </c>
      <c r="C208" t="s">
        <v>7</v>
      </c>
      <c r="D208" s="2">
        <v>4</v>
      </c>
      <c r="E208" s="9" t="s">
        <v>11</v>
      </c>
      <c r="F208" s="3">
        <v>0.56999999999999995</v>
      </c>
      <c r="G208" s="7">
        <v>0</v>
      </c>
    </row>
    <row r="209" spans="1:7">
      <c r="A209" t="s">
        <v>6</v>
      </c>
      <c r="B209" t="s">
        <v>53</v>
      </c>
      <c r="C209" t="s">
        <v>7</v>
      </c>
      <c r="D209" s="2">
        <v>4</v>
      </c>
      <c r="E209" s="9" t="s">
        <v>12</v>
      </c>
      <c r="F209" s="3">
        <v>5.57</v>
      </c>
      <c r="G209" s="7">
        <v>0</v>
      </c>
    </row>
    <row r="210" spans="1:7">
      <c r="A210" t="s">
        <v>6</v>
      </c>
      <c r="B210" t="s">
        <v>53</v>
      </c>
      <c r="C210" t="s">
        <v>7</v>
      </c>
      <c r="D210" s="2">
        <v>4</v>
      </c>
      <c r="E210" s="9" t="s">
        <v>13</v>
      </c>
      <c r="F210" s="3">
        <v>6</v>
      </c>
      <c r="G210" s="7">
        <v>0</v>
      </c>
    </row>
    <row r="211" spans="1:7">
      <c r="A211" t="s">
        <v>6</v>
      </c>
      <c r="B211" t="s">
        <v>53</v>
      </c>
      <c r="C211" t="s">
        <v>7</v>
      </c>
      <c r="D211" s="2">
        <v>4</v>
      </c>
      <c r="E211" s="9" t="s">
        <v>14</v>
      </c>
      <c r="F211" s="3">
        <v>3.07</v>
      </c>
      <c r="G211" s="7">
        <v>0</v>
      </c>
    </row>
    <row r="212" spans="1:7">
      <c r="A212" t="s">
        <v>6</v>
      </c>
      <c r="B212" t="s">
        <v>55</v>
      </c>
      <c r="C212" t="s">
        <v>24</v>
      </c>
      <c r="D212" s="2">
        <v>4</v>
      </c>
      <c r="E212" s="9" t="s">
        <v>8</v>
      </c>
      <c r="F212" s="3">
        <v>2</v>
      </c>
      <c r="G212" s="7">
        <v>0</v>
      </c>
    </row>
    <row r="213" spans="1:7">
      <c r="A213" t="s">
        <v>6</v>
      </c>
      <c r="B213" t="s">
        <v>55</v>
      </c>
      <c r="C213" t="s">
        <v>24</v>
      </c>
      <c r="D213" s="2">
        <v>4</v>
      </c>
      <c r="E213" s="9" t="s">
        <v>9</v>
      </c>
      <c r="F213" s="3">
        <v>6.25</v>
      </c>
      <c r="G213" s="7">
        <v>0</v>
      </c>
    </row>
    <row r="214" spans="1:7">
      <c r="A214" t="s">
        <v>6</v>
      </c>
      <c r="B214" t="s">
        <v>55</v>
      </c>
      <c r="C214" t="s">
        <v>24</v>
      </c>
      <c r="D214" s="2">
        <v>4</v>
      </c>
      <c r="E214" s="9" t="s">
        <v>10</v>
      </c>
      <c r="F214" s="3">
        <v>6.4</v>
      </c>
      <c r="G214" s="7">
        <v>0</v>
      </c>
    </row>
    <row r="215" spans="1:7">
      <c r="A215" t="s">
        <v>6</v>
      </c>
      <c r="B215" t="s">
        <v>55</v>
      </c>
      <c r="C215" t="s">
        <v>24</v>
      </c>
      <c r="D215" s="2">
        <v>4</v>
      </c>
      <c r="E215" s="9" t="s">
        <v>11</v>
      </c>
      <c r="F215" s="3">
        <v>2.6</v>
      </c>
      <c r="G215" s="7">
        <v>1</v>
      </c>
    </row>
    <row r="216" spans="1:7">
      <c r="A216" t="s">
        <v>6</v>
      </c>
      <c r="B216" t="s">
        <v>55</v>
      </c>
      <c r="C216" t="s">
        <v>24</v>
      </c>
      <c r="D216" s="2">
        <v>4</v>
      </c>
      <c r="E216" s="9" t="s">
        <v>12</v>
      </c>
      <c r="F216" s="3">
        <v>7.1</v>
      </c>
      <c r="G216" s="7">
        <v>0</v>
      </c>
    </row>
    <row r="217" spans="1:7">
      <c r="A217" t="s">
        <v>19</v>
      </c>
      <c r="B217" t="s">
        <v>54</v>
      </c>
      <c r="C217" t="s">
        <v>7</v>
      </c>
      <c r="D217" s="2">
        <v>1</v>
      </c>
      <c r="E217" s="9" t="s">
        <v>8</v>
      </c>
      <c r="F217" s="3">
        <v>1.1333333333333335</v>
      </c>
      <c r="G217" s="7">
        <v>0</v>
      </c>
    </row>
    <row r="218" spans="1:7">
      <c r="A218" t="s">
        <v>19</v>
      </c>
      <c r="B218" t="s">
        <v>54</v>
      </c>
      <c r="C218" t="s">
        <v>7</v>
      </c>
      <c r="D218" s="2">
        <v>1</v>
      </c>
      <c r="E218" s="9" t="s">
        <v>9</v>
      </c>
      <c r="F218" s="3">
        <v>1</v>
      </c>
      <c r="G218" s="7">
        <v>0</v>
      </c>
    </row>
    <row r="219" spans="1:7">
      <c r="A219" t="s">
        <v>19</v>
      </c>
      <c r="B219" t="s">
        <v>54</v>
      </c>
      <c r="C219" t="s">
        <v>7</v>
      </c>
      <c r="D219" s="2">
        <v>1</v>
      </c>
      <c r="E219" s="9" t="s">
        <v>10</v>
      </c>
      <c r="F219" s="3">
        <v>5.5</v>
      </c>
      <c r="G219" s="7">
        <v>1</v>
      </c>
    </row>
    <row r="220" spans="1:7">
      <c r="A220" t="s">
        <v>19</v>
      </c>
      <c r="B220" t="s">
        <v>54</v>
      </c>
      <c r="C220" t="s">
        <v>7</v>
      </c>
      <c r="D220" s="2">
        <v>1</v>
      </c>
      <c r="E220" s="9" t="s">
        <v>11</v>
      </c>
      <c r="F220" s="3">
        <v>4.5666666666666664</v>
      </c>
      <c r="G220" s="7">
        <v>0</v>
      </c>
    </row>
    <row r="221" spans="1:7">
      <c r="A221" t="s">
        <v>19</v>
      </c>
      <c r="B221" t="s">
        <v>54</v>
      </c>
      <c r="C221" t="s">
        <v>7</v>
      </c>
      <c r="D221" s="2">
        <v>1</v>
      </c>
      <c r="E221" s="9" t="s">
        <v>12</v>
      </c>
      <c r="F221" s="3">
        <v>0.8666666666666667</v>
      </c>
      <c r="G221" s="7">
        <v>0</v>
      </c>
    </row>
    <row r="222" spans="1:7">
      <c r="A222" t="s">
        <v>19</v>
      </c>
      <c r="B222" t="s">
        <v>54</v>
      </c>
      <c r="C222" t="s">
        <v>7</v>
      </c>
      <c r="D222" s="2">
        <v>1</v>
      </c>
      <c r="E222" s="9" t="s">
        <v>13</v>
      </c>
      <c r="F222" s="3">
        <v>5.0333333333333332</v>
      </c>
      <c r="G222" s="7">
        <v>0</v>
      </c>
    </row>
    <row r="223" spans="1:7">
      <c r="A223" t="s">
        <v>19</v>
      </c>
      <c r="B223" t="s">
        <v>54</v>
      </c>
      <c r="C223" t="s">
        <v>7</v>
      </c>
      <c r="D223" s="2">
        <v>1</v>
      </c>
      <c r="E223" s="9" t="s">
        <v>14</v>
      </c>
      <c r="F223" s="3">
        <v>5.2333333333333334</v>
      </c>
      <c r="G223" s="7">
        <v>0</v>
      </c>
    </row>
    <row r="224" spans="1:7">
      <c r="A224" t="s">
        <v>19</v>
      </c>
      <c r="B224" t="s">
        <v>54</v>
      </c>
      <c r="C224" t="s">
        <v>7</v>
      </c>
      <c r="D224" s="2">
        <v>1</v>
      </c>
      <c r="E224" s="9" t="s">
        <v>15</v>
      </c>
      <c r="F224" s="3">
        <v>1</v>
      </c>
      <c r="G224" s="7">
        <v>0</v>
      </c>
    </row>
    <row r="225" spans="1:7">
      <c r="A225" t="s">
        <v>19</v>
      </c>
      <c r="B225" t="s">
        <v>54</v>
      </c>
      <c r="C225" t="s">
        <v>7</v>
      </c>
      <c r="D225" s="2">
        <v>1</v>
      </c>
      <c r="E225" s="9" t="s">
        <v>16</v>
      </c>
      <c r="F225" s="3">
        <v>3.2333333333333329</v>
      </c>
      <c r="G225" s="7">
        <v>0</v>
      </c>
    </row>
    <row r="226" spans="1:7">
      <c r="A226" t="s">
        <v>19</v>
      </c>
      <c r="B226" t="s">
        <v>52</v>
      </c>
      <c r="C226" t="s">
        <v>7</v>
      </c>
      <c r="D226" s="2">
        <v>1</v>
      </c>
      <c r="E226" s="9" t="s">
        <v>8</v>
      </c>
      <c r="F226" s="3">
        <v>4</v>
      </c>
      <c r="G226" s="7">
        <v>0</v>
      </c>
    </row>
    <row r="227" spans="1:7">
      <c r="A227" t="s">
        <v>19</v>
      </c>
      <c r="B227" t="s">
        <v>52</v>
      </c>
      <c r="C227" t="s">
        <v>7</v>
      </c>
      <c r="D227" s="2">
        <v>1</v>
      </c>
      <c r="E227" s="9" t="s">
        <v>9</v>
      </c>
      <c r="F227" s="3">
        <v>1</v>
      </c>
      <c r="G227" s="7">
        <v>0</v>
      </c>
    </row>
    <row r="228" spans="1:7">
      <c r="A228" t="s">
        <v>19</v>
      </c>
      <c r="B228" t="s">
        <v>52</v>
      </c>
      <c r="C228" t="s">
        <v>7</v>
      </c>
      <c r="D228" s="2">
        <v>1</v>
      </c>
      <c r="E228" s="9" t="s">
        <v>10</v>
      </c>
      <c r="F228" s="3">
        <v>1</v>
      </c>
      <c r="G228" s="7">
        <v>0</v>
      </c>
    </row>
    <row r="229" spans="1:7">
      <c r="A229" t="s">
        <v>19</v>
      </c>
      <c r="B229" t="s">
        <v>52</v>
      </c>
      <c r="C229" t="s">
        <v>7</v>
      </c>
      <c r="D229" s="2">
        <v>1</v>
      </c>
      <c r="E229" s="9" t="s">
        <v>11</v>
      </c>
      <c r="F229" s="3">
        <v>4.7333333333333334</v>
      </c>
      <c r="G229" s="7">
        <v>1</v>
      </c>
    </row>
    <row r="230" spans="1:7">
      <c r="A230" t="s">
        <v>19</v>
      </c>
      <c r="B230" t="s">
        <v>52</v>
      </c>
      <c r="C230" t="s">
        <v>7</v>
      </c>
      <c r="D230" s="2">
        <v>1</v>
      </c>
      <c r="E230" s="9" t="s">
        <v>12</v>
      </c>
      <c r="F230" s="3">
        <v>1.3999999999999997</v>
      </c>
      <c r="G230" s="7">
        <v>0</v>
      </c>
    </row>
    <row r="231" spans="1:7">
      <c r="A231" t="s">
        <v>19</v>
      </c>
      <c r="B231" t="s">
        <v>52</v>
      </c>
      <c r="C231" t="s">
        <v>7</v>
      </c>
      <c r="D231" s="2">
        <v>1</v>
      </c>
      <c r="E231" s="9" t="s">
        <v>13</v>
      </c>
      <c r="F231" s="3">
        <v>0.66666666666666663</v>
      </c>
      <c r="G231" s="7">
        <v>0</v>
      </c>
    </row>
    <row r="232" spans="1:7">
      <c r="A232" t="s">
        <v>19</v>
      </c>
      <c r="B232" t="s">
        <v>52</v>
      </c>
      <c r="C232" t="s">
        <v>7</v>
      </c>
      <c r="D232" s="2">
        <v>1</v>
      </c>
      <c r="E232" s="9" t="s">
        <v>14</v>
      </c>
      <c r="F232" s="3">
        <v>0.3666666666666667</v>
      </c>
      <c r="G232" s="7">
        <v>0</v>
      </c>
    </row>
    <row r="233" spans="1:7">
      <c r="A233" t="s">
        <v>19</v>
      </c>
      <c r="B233" t="s">
        <v>52</v>
      </c>
      <c r="C233" t="s">
        <v>7</v>
      </c>
      <c r="D233" s="2">
        <v>1</v>
      </c>
      <c r="E233" s="9" t="s">
        <v>15</v>
      </c>
      <c r="F233" s="3">
        <v>0.93333333333333324</v>
      </c>
      <c r="G233" s="7">
        <v>1</v>
      </c>
    </row>
    <row r="234" spans="1:7">
      <c r="A234" t="s">
        <v>19</v>
      </c>
      <c r="B234" t="s">
        <v>52</v>
      </c>
      <c r="C234" t="s">
        <v>7</v>
      </c>
      <c r="D234" s="2">
        <v>1</v>
      </c>
      <c r="E234" s="9" t="s">
        <v>16</v>
      </c>
      <c r="F234" s="3">
        <v>3.6999999999999997</v>
      </c>
      <c r="G234" s="7">
        <v>0</v>
      </c>
    </row>
    <row r="235" spans="1:7">
      <c r="A235" t="s">
        <v>19</v>
      </c>
      <c r="B235" t="s">
        <v>52</v>
      </c>
      <c r="C235" t="s">
        <v>7</v>
      </c>
      <c r="D235" s="2">
        <v>1</v>
      </c>
      <c r="E235" s="9" t="s">
        <v>17</v>
      </c>
      <c r="F235" s="3">
        <v>1.3333333333333333</v>
      </c>
      <c r="G235" s="7">
        <v>0</v>
      </c>
    </row>
    <row r="236" spans="1:7">
      <c r="A236" t="s">
        <v>19</v>
      </c>
      <c r="B236" t="s">
        <v>53</v>
      </c>
      <c r="C236" t="s">
        <v>7</v>
      </c>
      <c r="D236" s="2">
        <v>1</v>
      </c>
      <c r="E236" s="9" t="s">
        <v>8</v>
      </c>
      <c r="F236" s="3">
        <v>1</v>
      </c>
      <c r="G236" s="7">
        <v>0</v>
      </c>
    </row>
    <row r="237" spans="1:7">
      <c r="A237" t="s">
        <v>19</v>
      </c>
      <c r="B237" t="s">
        <v>53</v>
      </c>
      <c r="C237" t="s">
        <v>7</v>
      </c>
      <c r="D237" s="2">
        <v>1</v>
      </c>
      <c r="E237" s="9" t="s">
        <v>9</v>
      </c>
      <c r="F237" s="3">
        <v>2</v>
      </c>
      <c r="G237" s="7">
        <v>0</v>
      </c>
    </row>
    <row r="238" spans="1:7">
      <c r="A238" t="s">
        <v>19</v>
      </c>
      <c r="B238" t="s">
        <v>53</v>
      </c>
      <c r="C238" t="s">
        <v>7</v>
      </c>
      <c r="D238" s="2">
        <v>1</v>
      </c>
      <c r="E238" s="9" t="s">
        <v>10</v>
      </c>
      <c r="F238" s="3">
        <v>1.1333333333333333</v>
      </c>
      <c r="G238" s="7">
        <v>1</v>
      </c>
    </row>
    <row r="239" spans="1:7">
      <c r="A239" t="s">
        <v>19</v>
      </c>
      <c r="B239" t="s">
        <v>53</v>
      </c>
      <c r="C239" t="s">
        <v>7</v>
      </c>
      <c r="D239" s="2">
        <v>1</v>
      </c>
      <c r="E239" s="9" t="s">
        <v>11</v>
      </c>
      <c r="F239" s="3">
        <v>0.5</v>
      </c>
      <c r="G239" s="7">
        <v>0</v>
      </c>
    </row>
    <row r="240" spans="1:7">
      <c r="A240" t="s">
        <v>19</v>
      </c>
      <c r="B240" t="s">
        <v>53</v>
      </c>
      <c r="C240" t="s">
        <v>7</v>
      </c>
      <c r="D240" s="2">
        <v>1</v>
      </c>
      <c r="E240" s="9" t="s">
        <v>12</v>
      </c>
      <c r="F240" s="3">
        <v>2.6333333333333333</v>
      </c>
      <c r="G240" s="7">
        <v>0</v>
      </c>
    </row>
    <row r="241" spans="1:7">
      <c r="A241" t="s">
        <v>19</v>
      </c>
      <c r="B241" t="s">
        <v>53</v>
      </c>
      <c r="C241" t="s">
        <v>7</v>
      </c>
      <c r="D241" s="2">
        <v>1</v>
      </c>
      <c r="E241" s="9" t="s">
        <v>13</v>
      </c>
      <c r="F241" s="3">
        <v>0.9</v>
      </c>
      <c r="G241" s="7">
        <v>1</v>
      </c>
    </row>
    <row r="242" spans="1:7">
      <c r="A242" t="s">
        <v>19</v>
      </c>
      <c r="B242" t="s">
        <v>53</v>
      </c>
      <c r="C242" t="s">
        <v>7</v>
      </c>
      <c r="D242" s="2">
        <v>1</v>
      </c>
      <c r="E242" s="9" t="s">
        <v>14</v>
      </c>
      <c r="F242" s="3">
        <v>0.79999999999999993</v>
      </c>
      <c r="G242" s="7">
        <v>0</v>
      </c>
    </row>
    <row r="243" spans="1:7">
      <c r="A243" t="s">
        <v>19</v>
      </c>
      <c r="B243" t="s">
        <v>53</v>
      </c>
      <c r="C243" t="s">
        <v>7</v>
      </c>
      <c r="D243" s="2">
        <v>1</v>
      </c>
      <c r="E243" s="9" t="s">
        <v>15</v>
      </c>
      <c r="F243" s="3">
        <v>5.5</v>
      </c>
      <c r="G243" s="7">
        <v>0</v>
      </c>
    </row>
    <row r="244" spans="1:7">
      <c r="A244" t="s">
        <v>19</v>
      </c>
      <c r="B244" t="s">
        <v>53</v>
      </c>
      <c r="C244" t="s">
        <v>7</v>
      </c>
      <c r="D244" s="2">
        <v>1</v>
      </c>
      <c r="E244" s="9" t="s">
        <v>16</v>
      </c>
      <c r="F244" s="3">
        <v>2.4</v>
      </c>
      <c r="G244" s="7">
        <v>0</v>
      </c>
    </row>
    <row r="245" spans="1:7">
      <c r="A245" t="s">
        <v>19</v>
      </c>
      <c r="B245" t="s">
        <v>53</v>
      </c>
      <c r="C245" t="s">
        <v>7</v>
      </c>
      <c r="D245" s="2">
        <v>1</v>
      </c>
      <c r="E245" s="9" t="s">
        <v>17</v>
      </c>
      <c r="F245" s="3">
        <v>1.0666666666666667</v>
      </c>
      <c r="G245" s="7">
        <v>0</v>
      </c>
    </row>
    <row r="246" spans="1:7">
      <c r="A246" t="s">
        <v>19</v>
      </c>
      <c r="B246" t="s">
        <v>53</v>
      </c>
      <c r="C246" t="s">
        <v>7</v>
      </c>
      <c r="D246" s="2">
        <v>1</v>
      </c>
      <c r="E246" s="9" t="s">
        <v>18</v>
      </c>
      <c r="F246" s="3">
        <v>3.4333333333333336</v>
      </c>
      <c r="G246" s="7">
        <v>0</v>
      </c>
    </row>
    <row r="247" spans="1:7">
      <c r="A247" t="s">
        <v>19</v>
      </c>
      <c r="B247" t="s">
        <v>53</v>
      </c>
      <c r="C247" t="s">
        <v>7</v>
      </c>
      <c r="D247" s="2">
        <v>1</v>
      </c>
      <c r="E247" s="9" t="s">
        <v>66</v>
      </c>
      <c r="F247" s="3">
        <v>1.2</v>
      </c>
      <c r="G247" s="7">
        <v>0</v>
      </c>
    </row>
    <row r="248" spans="1:7">
      <c r="A248" t="s">
        <v>19</v>
      </c>
      <c r="B248" t="s">
        <v>51</v>
      </c>
      <c r="C248" t="s">
        <v>7</v>
      </c>
      <c r="D248" s="2">
        <v>1</v>
      </c>
      <c r="E248" s="9" t="s">
        <v>8</v>
      </c>
      <c r="F248" s="3">
        <v>4.3333333333333304</v>
      </c>
      <c r="G248" s="7">
        <v>0</v>
      </c>
    </row>
    <row r="249" spans="1:7">
      <c r="A249" t="s">
        <v>19</v>
      </c>
      <c r="B249" t="s">
        <v>51</v>
      </c>
      <c r="C249" t="s">
        <v>7</v>
      </c>
      <c r="D249" s="2">
        <v>1</v>
      </c>
      <c r="E249" s="9" t="s">
        <v>9</v>
      </c>
      <c r="F249" s="3">
        <v>6.5</v>
      </c>
      <c r="G249" s="7">
        <v>0</v>
      </c>
    </row>
    <row r="250" spans="1:7">
      <c r="A250" t="s">
        <v>19</v>
      </c>
      <c r="B250" t="s">
        <v>51</v>
      </c>
      <c r="C250" t="s">
        <v>7</v>
      </c>
      <c r="D250" s="2">
        <v>1</v>
      </c>
      <c r="E250" s="9" t="s">
        <v>10</v>
      </c>
      <c r="F250" s="3">
        <v>2.9333333333333336</v>
      </c>
      <c r="G250" s="7">
        <v>0</v>
      </c>
    </row>
    <row r="251" spans="1:7">
      <c r="A251" t="s">
        <v>19</v>
      </c>
      <c r="B251" t="s">
        <v>51</v>
      </c>
      <c r="C251" t="s">
        <v>7</v>
      </c>
      <c r="D251" s="2">
        <v>1</v>
      </c>
      <c r="E251" s="9" t="s">
        <v>11</v>
      </c>
      <c r="F251" s="3">
        <v>6.166666666666667</v>
      </c>
      <c r="G251" s="7">
        <v>0</v>
      </c>
    </row>
    <row r="252" spans="1:7">
      <c r="A252" t="s">
        <v>19</v>
      </c>
      <c r="B252" t="s">
        <v>51</v>
      </c>
      <c r="C252" t="s">
        <v>7</v>
      </c>
      <c r="D252" s="2">
        <v>1</v>
      </c>
      <c r="E252" s="9" t="s">
        <v>12</v>
      </c>
      <c r="F252" s="3">
        <v>1.3333333333333333</v>
      </c>
      <c r="G252" s="7">
        <v>0</v>
      </c>
    </row>
    <row r="253" spans="1:7">
      <c r="A253" t="s">
        <v>19</v>
      </c>
      <c r="B253" t="s">
        <v>51</v>
      </c>
      <c r="C253" t="s">
        <v>7</v>
      </c>
      <c r="D253" s="2">
        <v>1</v>
      </c>
      <c r="E253" s="9" t="s">
        <v>13</v>
      </c>
      <c r="F253" s="3">
        <v>7.333333333333333</v>
      </c>
      <c r="G253" s="7">
        <v>0</v>
      </c>
    </row>
    <row r="254" spans="1:7">
      <c r="A254" t="s">
        <v>19</v>
      </c>
      <c r="B254" t="s">
        <v>55</v>
      </c>
      <c r="C254" t="s">
        <v>7</v>
      </c>
      <c r="D254" s="2">
        <v>2</v>
      </c>
      <c r="E254" s="9" t="s">
        <v>8</v>
      </c>
      <c r="F254" s="3">
        <v>1.43</v>
      </c>
      <c r="G254" s="7">
        <v>0</v>
      </c>
    </row>
    <row r="255" spans="1:7">
      <c r="A255" t="s">
        <v>19</v>
      </c>
      <c r="B255" t="s">
        <v>55</v>
      </c>
      <c r="C255" t="s">
        <v>7</v>
      </c>
      <c r="D255" s="2">
        <v>2</v>
      </c>
      <c r="E255" s="9" t="s">
        <v>9</v>
      </c>
      <c r="F255" s="3">
        <v>6</v>
      </c>
      <c r="G255" s="7">
        <v>0</v>
      </c>
    </row>
    <row r="256" spans="1:7">
      <c r="A256" t="s">
        <v>19</v>
      </c>
      <c r="B256" t="s">
        <v>55</v>
      </c>
      <c r="C256" t="s">
        <v>7</v>
      </c>
      <c r="D256" s="2">
        <v>2</v>
      </c>
      <c r="E256" s="9" t="s">
        <v>10</v>
      </c>
      <c r="F256" s="3">
        <v>5.0999999999999996</v>
      </c>
      <c r="G256" s="7">
        <v>1</v>
      </c>
    </row>
    <row r="257" spans="1:7">
      <c r="A257" t="s">
        <v>19</v>
      </c>
      <c r="B257" t="s">
        <v>54</v>
      </c>
      <c r="C257" t="s">
        <v>7</v>
      </c>
      <c r="D257" s="2">
        <v>2</v>
      </c>
      <c r="E257" s="9" t="s">
        <v>8</v>
      </c>
      <c r="F257" s="3">
        <v>4.5</v>
      </c>
      <c r="G257" s="7">
        <v>0</v>
      </c>
    </row>
    <row r="258" spans="1:7">
      <c r="A258" t="s">
        <v>19</v>
      </c>
      <c r="B258" t="s">
        <v>54</v>
      </c>
      <c r="C258" t="s">
        <v>7</v>
      </c>
      <c r="D258" s="2">
        <v>2</v>
      </c>
      <c r="E258" s="9" t="s">
        <v>9</v>
      </c>
      <c r="F258" s="3">
        <v>5.23</v>
      </c>
      <c r="G258" s="7">
        <v>0</v>
      </c>
    </row>
    <row r="259" spans="1:7">
      <c r="A259" t="s">
        <v>19</v>
      </c>
      <c r="B259" t="s">
        <v>54</v>
      </c>
      <c r="C259" t="s">
        <v>7</v>
      </c>
      <c r="D259" s="2">
        <v>2</v>
      </c>
      <c r="E259" s="9" t="s">
        <v>10</v>
      </c>
      <c r="F259" s="3">
        <v>2.9</v>
      </c>
      <c r="G259" s="7">
        <v>0</v>
      </c>
    </row>
    <row r="260" spans="1:7">
      <c r="A260" t="s">
        <v>19</v>
      </c>
      <c r="B260" t="s">
        <v>54</v>
      </c>
      <c r="C260" t="s">
        <v>7</v>
      </c>
      <c r="D260" s="2">
        <v>2</v>
      </c>
      <c r="E260" s="9" t="s">
        <v>11</v>
      </c>
      <c r="F260" s="3">
        <v>4.93</v>
      </c>
      <c r="G260" s="7">
        <v>0</v>
      </c>
    </row>
    <row r="261" spans="1:7">
      <c r="A261" t="s">
        <v>19</v>
      </c>
      <c r="B261" t="s">
        <v>54</v>
      </c>
      <c r="C261" t="s">
        <v>7</v>
      </c>
      <c r="D261" s="2">
        <v>2</v>
      </c>
      <c r="E261" s="9" t="s">
        <v>12</v>
      </c>
      <c r="F261" s="3">
        <v>4.17</v>
      </c>
      <c r="G261" s="7">
        <v>0</v>
      </c>
    </row>
    <row r="262" spans="1:7">
      <c r="A262" t="s">
        <v>19</v>
      </c>
      <c r="B262" t="s">
        <v>54</v>
      </c>
      <c r="C262" t="s">
        <v>7</v>
      </c>
      <c r="D262" s="2">
        <v>2</v>
      </c>
      <c r="E262" s="9" t="s">
        <v>13</v>
      </c>
      <c r="F262" s="3">
        <v>4.2</v>
      </c>
      <c r="G262" s="7">
        <v>0</v>
      </c>
    </row>
    <row r="263" spans="1:7">
      <c r="A263" t="s">
        <v>19</v>
      </c>
      <c r="B263" t="s">
        <v>54</v>
      </c>
      <c r="C263" t="s">
        <v>7</v>
      </c>
      <c r="D263" s="2">
        <v>2</v>
      </c>
      <c r="E263" s="9" t="s">
        <v>14</v>
      </c>
      <c r="F263" s="3">
        <v>0.77</v>
      </c>
      <c r="G263" s="7">
        <v>0</v>
      </c>
    </row>
    <row r="264" spans="1:7">
      <c r="A264" t="s">
        <v>19</v>
      </c>
      <c r="B264" t="s">
        <v>52</v>
      </c>
      <c r="C264" t="s">
        <v>7</v>
      </c>
      <c r="D264" s="2">
        <v>2</v>
      </c>
      <c r="E264" s="9" t="s">
        <v>8</v>
      </c>
      <c r="F264" s="3">
        <v>2.17</v>
      </c>
      <c r="G264" s="7">
        <v>0</v>
      </c>
    </row>
    <row r="265" spans="1:7">
      <c r="A265" t="s">
        <v>19</v>
      </c>
      <c r="B265" t="s">
        <v>52</v>
      </c>
      <c r="C265" t="s">
        <v>7</v>
      </c>
      <c r="D265" s="2">
        <v>2</v>
      </c>
      <c r="E265" s="9" t="s">
        <v>9</v>
      </c>
      <c r="F265" s="3">
        <v>1.77</v>
      </c>
      <c r="G265" s="7">
        <v>1</v>
      </c>
    </row>
    <row r="266" spans="1:7">
      <c r="A266" t="s">
        <v>19</v>
      </c>
      <c r="B266" t="s">
        <v>52</v>
      </c>
      <c r="C266" t="s">
        <v>7</v>
      </c>
      <c r="D266" s="2">
        <v>2</v>
      </c>
      <c r="E266" s="9" t="s">
        <v>10</v>
      </c>
      <c r="F266" s="3">
        <v>5.33</v>
      </c>
      <c r="G266" s="7">
        <v>0</v>
      </c>
    </row>
    <row r="267" spans="1:7">
      <c r="A267" t="s">
        <v>19</v>
      </c>
      <c r="B267" t="s">
        <v>52</v>
      </c>
      <c r="C267" t="s">
        <v>7</v>
      </c>
      <c r="D267" s="2">
        <v>2</v>
      </c>
      <c r="E267" s="9" t="s">
        <v>11</v>
      </c>
      <c r="F267" s="3">
        <v>0.77</v>
      </c>
      <c r="G267" s="7">
        <v>0</v>
      </c>
    </row>
    <row r="268" spans="1:7">
      <c r="A268" t="s">
        <v>19</v>
      </c>
      <c r="B268" t="s">
        <v>52</v>
      </c>
      <c r="C268" t="s">
        <v>7</v>
      </c>
      <c r="D268" s="2">
        <v>2</v>
      </c>
      <c r="E268" s="9" t="s">
        <v>12</v>
      </c>
      <c r="F268" s="3">
        <v>2.5299999999999998</v>
      </c>
      <c r="G268" s="7">
        <v>0</v>
      </c>
    </row>
    <row r="269" spans="1:7">
      <c r="A269" t="s">
        <v>19</v>
      </c>
      <c r="B269" t="s">
        <v>52</v>
      </c>
      <c r="C269" t="s">
        <v>7</v>
      </c>
      <c r="D269" s="2">
        <v>2</v>
      </c>
      <c r="E269" s="9" t="s">
        <v>13</v>
      </c>
      <c r="F269" s="3">
        <v>3.4</v>
      </c>
      <c r="G269" s="7">
        <v>0</v>
      </c>
    </row>
    <row r="270" spans="1:7">
      <c r="A270" t="s">
        <v>19</v>
      </c>
      <c r="B270" t="s">
        <v>52</v>
      </c>
      <c r="C270" t="s">
        <v>7</v>
      </c>
      <c r="D270" s="2">
        <v>2</v>
      </c>
      <c r="E270" s="9" t="s">
        <v>14</v>
      </c>
      <c r="F270" s="3">
        <v>1.4</v>
      </c>
      <c r="G270" s="7">
        <v>0</v>
      </c>
    </row>
    <row r="271" spans="1:7">
      <c r="A271" t="s">
        <v>19</v>
      </c>
      <c r="B271" t="s">
        <v>53</v>
      </c>
      <c r="C271" t="s">
        <v>7</v>
      </c>
      <c r="D271" s="2">
        <v>2</v>
      </c>
      <c r="E271" s="9" t="s">
        <v>8</v>
      </c>
      <c r="F271" s="3">
        <v>5.17</v>
      </c>
      <c r="G271" s="7">
        <v>1</v>
      </c>
    </row>
    <row r="272" spans="1:7">
      <c r="A272" t="s">
        <v>19</v>
      </c>
      <c r="B272" t="s">
        <v>53</v>
      </c>
      <c r="C272" t="s">
        <v>7</v>
      </c>
      <c r="D272" s="2">
        <v>2</v>
      </c>
      <c r="E272" s="9" t="s">
        <v>9</v>
      </c>
      <c r="F272" s="3">
        <v>1.07</v>
      </c>
      <c r="G272" s="7">
        <v>0</v>
      </c>
    </row>
    <row r="273" spans="1:7">
      <c r="A273" t="s">
        <v>19</v>
      </c>
      <c r="B273" t="s">
        <v>53</v>
      </c>
      <c r="C273" t="s">
        <v>7</v>
      </c>
      <c r="D273" s="2">
        <v>2</v>
      </c>
      <c r="E273" s="9" t="s">
        <v>10</v>
      </c>
      <c r="F273" s="3">
        <v>2.83</v>
      </c>
      <c r="G273" s="7">
        <v>0</v>
      </c>
    </row>
    <row r="274" spans="1:7">
      <c r="A274" t="s">
        <v>19</v>
      </c>
      <c r="B274" t="s">
        <v>53</v>
      </c>
      <c r="C274" t="s">
        <v>7</v>
      </c>
      <c r="D274" s="2">
        <v>2</v>
      </c>
      <c r="E274" s="9" t="s">
        <v>11</v>
      </c>
      <c r="F274" s="3">
        <v>2.8</v>
      </c>
      <c r="G274" s="7">
        <v>0</v>
      </c>
    </row>
    <row r="275" spans="1:7">
      <c r="A275" t="s">
        <v>19</v>
      </c>
      <c r="B275" t="s">
        <v>53</v>
      </c>
      <c r="C275" t="s">
        <v>7</v>
      </c>
      <c r="D275" s="2">
        <v>2</v>
      </c>
      <c r="E275" s="9" t="s">
        <v>12</v>
      </c>
      <c r="F275" s="3">
        <v>3.77</v>
      </c>
      <c r="G275" s="7">
        <v>1</v>
      </c>
    </row>
    <row r="276" spans="1:7">
      <c r="A276" t="s">
        <v>19</v>
      </c>
      <c r="B276" t="s">
        <v>53</v>
      </c>
      <c r="C276" t="s">
        <v>7</v>
      </c>
      <c r="D276" s="2">
        <v>2</v>
      </c>
      <c r="E276" s="9" t="s">
        <v>13</v>
      </c>
      <c r="F276" s="3">
        <v>1.7</v>
      </c>
      <c r="G276" s="7">
        <v>0</v>
      </c>
    </row>
    <row r="277" spans="1:7">
      <c r="A277" t="s">
        <v>19</v>
      </c>
      <c r="B277" t="s">
        <v>53</v>
      </c>
      <c r="C277" t="s">
        <v>7</v>
      </c>
      <c r="D277" s="2">
        <v>2</v>
      </c>
      <c r="E277" s="9" t="s">
        <v>14</v>
      </c>
      <c r="F277" s="3">
        <v>5.5</v>
      </c>
      <c r="G277" s="7">
        <v>0</v>
      </c>
    </row>
    <row r="278" spans="1:7">
      <c r="A278" t="s">
        <v>19</v>
      </c>
      <c r="B278" t="s">
        <v>55</v>
      </c>
      <c r="C278" t="s">
        <v>7</v>
      </c>
      <c r="D278" s="2">
        <v>3</v>
      </c>
      <c r="E278" s="9" t="s">
        <v>8</v>
      </c>
      <c r="F278" s="3">
        <v>1.23</v>
      </c>
      <c r="G278" s="7">
        <v>0</v>
      </c>
    </row>
    <row r="279" spans="1:7">
      <c r="A279" t="s">
        <v>19</v>
      </c>
      <c r="B279" t="s">
        <v>55</v>
      </c>
      <c r="C279" t="s">
        <v>7</v>
      </c>
      <c r="D279" s="2">
        <v>3</v>
      </c>
      <c r="E279" s="9" t="s">
        <v>9</v>
      </c>
      <c r="F279" s="3">
        <v>1.4</v>
      </c>
      <c r="G279" s="7">
        <v>1</v>
      </c>
    </row>
    <row r="280" spans="1:7">
      <c r="A280" t="s">
        <v>19</v>
      </c>
      <c r="B280" t="s">
        <v>55</v>
      </c>
      <c r="C280" t="s">
        <v>7</v>
      </c>
      <c r="D280" s="2">
        <v>3</v>
      </c>
      <c r="E280" s="9" t="s">
        <v>10</v>
      </c>
      <c r="F280" s="3">
        <v>4.7699999999999996</v>
      </c>
      <c r="G280" s="7">
        <v>0</v>
      </c>
    </row>
    <row r="281" spans="1:7">
      <c r="A281" t="s">
        <v>19</v>
      </c>
      <c r="B281" t="s">
        <v>55</v>
      </c>
      <c r="C281" t="s">
        <v>7</v>
      </c>
      <c r="D281" s="2">
        <v>3</v>
      </c>
      <c r="E281" s="9" t="s">
        <v>11</v>
      </c>
      <c r="F281" s="3">
        <v>5.3</v>
      </c>
      <c r="G281" s="7">
        <v>0</v>
      </c>
    </row>
    <row r="282" spans="1:7">
      <c r="A282" t="s">
        <v>19</v>
      </c>
      <c r="B282" t="s">
        <v>55</v>
      </c>
      <c r="C282" t="s">
        <v>7</v>
      </c>
      <c r="D282" s="2">
        <v>3</v>
      </c>
      <c r="E282" s="9" t="s">
        <v>12</v>
      </c>
      <c r="F282" s="3">
        <v>2.7</v>
      </c>
      <c r="G282" s="7">
        <v>0</v>
      </c>
    </row>
    <row r="283" spans="1:7">
      <c r="A283" t="s">
        <v>19</v>
      </c>
      <c r="B283" t="s">
        <v>55</v>
      </c>
      <c r="C283" t="s">
        <v>7</v>
      </c>
      <c r="D283" s="2">
        <v>3</v>
      </c>
      <c r="E283" s="9" t="s">
        <v>13</v>
      </c>
      <c r="F283" s="3">
        <v>3.93</v>
      </c>
      <c r="G283" s="7">
        <v>0</v>
      </c>
    </row>
    <row r="284" spans="1:7">
      <c r="A284" t="s">
        <v>19</v>
      </c>
      <c r="B284" t="s">
        <v>54</v>
      </c>
      <c r="C284" t="s">
        <v>7</v>
      </c>
      <c r="D284" s="2">
        <v>3</v>
      </c>
      <c r="E284" s="9" t="s">
        <v>8</v>
      </c>
      <c r="F284" s="3">
        <v>0.9</v>
      </c>
      <c r="G284" s="7">
        <v>0</v>
      </c>
    </row>
    <row r="285" spans="1:7">
      <c r="A285" t="s">
        <v>19</v>
      </c>
      <c r="B285" t="s">
        <v>54</v>
      </c>
      <c r="C285" t="s">
        <v>7</v>
      </c>
      <c r="D285" s="2">
        <v>3</v>
      </c>
      <c r="E285" s="9" t="s">
        <v>9</v>
      </c>
      <c r="F285" s="3">
        <v>5</v>
      </c>
      <c r="G285" s="7">
        <v>0</v>
      </c>
    </row>
    <row r="286" spans="1:7">
      <c r="A286" t="s">
        <v>19</v>
      </c>
      <c r="B286" t="s">
        <v>54</v>
      </c>
      <c r="C286" t="s">
        <v>7</v>
      </c>
      <c r="D286" s="2">
        <v>3</v>
      </c>
      <c r="E286" s="9" t="s">
        <v>10</v>
      </c>
      <c r="F286" s="3">
        <v>0.56999999999999995</v>
      </c>
      <c r="G286" s="7">
        <v>0</v>
      </c>
    </row>
    <row r="287" spans="1:7">
      <c r="A287" t="s">
        <v>19</v>
      </c>
      <c r="B287" t="s">
        <v>54</v>
      </c>
      <c r="C287" t="s">
        <v>7</v>
      </c>
      <c r="D287" s="2">
        <v>3</v>
      </c>
      <c r="E287" s="9" t="s">
        <v>11</v>
      </c>
      <c r="F287" s="3">
        <v>1.1299999999999999</v>
      </c>
      <c r="G287" s="7">
        <v>0</v>
      </c>
    </row>
    <row r="288" spans="1:7">
      <c r="A288" t="s">
        <v>19</v>
      </c>
      <c r="B288" t="s">
        <v>54</v>
      </c>
      <c r="C288" t="s">
        <v>7</v>
      </c>
      <c r="D288" s="2">
        <v>3</v>
      </c>
      <c r="E288" s="9" t="s">
        <v>12</v>
      </c>
      <c r="F288" s="3">
        <v>2.8</v>
      </c>
      <c r="G288" s="7">
        <v>0</v>
      </c>
    </row>
    <row r="289" spans="1:7">
      <c r="A289" t="s">
        <v>19</v>
      </c>
      <c r="B289" t="s">
        <v>54</v>
      </c>
      <c r="C289" t="s">
        <v>7</v>
      </c>
      <c r="D289" s="2">
        <v>3</v>
      </c>
      <c r="E289" s="9" t="s">
        <v>13</v>
      </c>
      <c r="F289" s="3">
        <v>1.8</v>
      </c>
      <c r="G289" s="7">
        <v>1</v>
      </c>
    </row>
    <row r="290" spans="1:7">
      <c r="A290" t="s">
        <v>19</v>
      </c>
      <c r="B290" t="s">
        <v>52</v>
      </c>
      <c r="C290" t="s">
        <v>7</v>
      </c>
      <c r="D290" s="2">
        <v>3</v>
      </c>
      <c r="E290" s="9" t="s">
        <v>8</v>
      </c>
      <c r="F290" s="3">
        <v>0.4</v>
      </c>
      <c r="G290" s="7">
        <v>0</v>
      </c>
    </row>
    <row r="291" spans="1:7">
      <c r="A291" t="s">
        <v>19</v>
      </c>
      <c r="B291" t="s">
        <v>52</v>
      </c>
      <c r="C291" t="s">
        <v>7</v>
      </c>
      <c r="D291" s="2">
        <v>3</v>
      </c>
      <c r="E291" s="9" t="s">
        <v>9</v>
      </c>
      <c r="F291" s="3">
        <v>4.5</v>
      </c>
      <c r="G291" s="7">
        <v>1</v>
      </c>
    </row>
    <row r="292" spans="1:7">
      <c r="A292" t="s">
        <v>19</v>
      </c>
      <c r="B292" t="s">
        <v>52</v>
      </c>
      <c r="C292" t="s">
        <v>7</v>
      </c>
      <c r="D292" s="2">
        <v>3</v>
      </c>
      <c r="E292" s="9" t="s">
        <v>10</v>
      </c>
      <c r="F292" s="3">
        <v>1.6</v>
      </c>
      <c r="G292" s="7">
        <v>1</v>
      </c>
    </row>
    <row r="293" spans="1:7">
      <c r="A293" t="s">
        <v>19</v>
      </c>
      <c r="B293" t="s">
        <v>52</v>
      </c>
      <c r="C293" t="s">
        <v>7</v>
      </c>
      <c r="D293" s="2">
        <v>3</v>
      </c>
      <c r="E293" s="9" t="s">
        <v>11</v>
      </c>
      <c r="F293" s="3">
        <v>4.97</v>
      </c>
      <c r="G293" s="7">
        <v>0</v>
      </c>
    </row>
    <row r="294" spans="1:7">
      <c r="A294" t="s">
        <v>19</v>
      </c>
      <c r="B294" t="s">
        <v>52</v>
      </c>
      <c r="C294" t="s">
        <v>7</v>
      </c>
      <c r="D294" s="2">
        <v>3</v>
      </c>
      <c r="E294" s="9" t="s">
        <v>12</v>
      </c>
      <c r="F294" s="3">
        <v>0.67</v>
      </c>
      <c r="G294" s="7">
        <v>0</v>
      </c>
    </row>
    <row r="295" spans="1:7">
      <c r="A295" t="s">
        <v>19</v>
      </c>
      <c r="B295" t="s">
        <v>52</v>
      </c>
      <c r="C295" t="s">
        <v>7</v>
      </c>
      <c r="D295" s="2">
        <v>3</v>
      </c>
      <c r="E295" s="9" t="s">
        <v>13</v>
      </c>
      <c r="F295" s="3">
        <v>5.83</v>
      </c>
      <c r="G295" s="7">
        <v>0</v>
      </c>
    </row>
    <row r="296" spans="1:7">
      <c r="A296" t="s">
        <v>19</v>
      </c>
      <c r="B296" t="s">
        <v>52</v>
      </c>
      <c r="C296" t="s">
        <v>7</v>
      </c>
      <c r="D296" s="2">
        <v>3</v>
      </c>
      <c r="E296" s="9" t="s">
        <v>14</v>
      </c>
      <c r="F296" s="3">
        <v>1.37</v>
      </c>
      <c r="G296" s="7">
        <v>0</v>
      </c>
    </row>
    <row r="297" spans="1:7">
      <c r="A297" t="s">
        <v>19</v>
      </c>
      <c r="B297" t="s">
        <v>53</v>
      </c>
      <c r="C297" t="s">
        <v>7</v>
      </c>
      <c r="D297" s="2">
        <v>3</v>
      </c>
      <c r="E297" s="9" t="s">
        <v>8</v>
      </c>
      <c r="F297" s="3">
        <v>2.33</v>
      </c>
      <c r="G297" s="7">
        <v>0</v>
      </c>
    </row>
    <row r="298" spans="1:7">
      <c r="A298" t="s">
        <v>19</v>
      </c>
      <c r="B298" t="s">
        <v>53</v>
      </c>
      <c r="C298" t="s">
        <v>7</v>
      </c>
      <c r="D298" s="2">
        <v>3</v>
      </c>
      <c r="E298" s="9" t="s">
        <v>9</v>
      </c>
      <c r="F298" s="3">
        <v>1.23</v>
      </c>
      <c r="G298" s="7">
        <v>0</v>
      </c>
    </row>
    <row r="299" spans="1:7">
      <c r="A299" t="s">
        <v>19</v>
      </c>
      <c r="B299" t="s">
        <v>53</v>
      </c>
      <c r="C299" t="s">
        <v>7</v>
      </c>
      <c r="D299" s="2">
        <v>3</v>
      </c>
      <c r="E299" s="9" t="s">
        <v>10</v>
      </c>
      <c r="F299" s="3">
        <v>3.9</v>
      </c>
      <c r="G299" s="7">
        <v>0</v>
      </c>
    </row>
    <row r="300" spans="1:7">
      <c r="A300" t="s">
        <v>19</v>
      </c>
      <c r="B300" t="s">
        <v>53</v>
      </c>
      <c r="C300" t="s">
        <v>7</v>
      </c>
      <c r="D300" s="2">
        <v>3</v>
      </c>
      <c r="E300" s="9" t="s">
        <v>11</v>
      </c>
      <c r="F300" s="3">
        <v>4.5999999999999996</v>
      </c>
      <c r="G300" s="7">
        <v>0</v>
      </c>
    </row>
    <row r="301" spans="1:7">
      <c r="A301" t="s">
        <v>19</v>
      </c>
      <c r="B301" t="s">
        <v>54</v>
      </c>
      <c r="C301" t="s">
        <v>7</v>
      </c>
      <c r="D301" s="2">
        <v>4</v>
      </c>
      <c r="E301" s="9" t="s">
        <v>8</v>
      </c>
      <c r="F301" s="3">
        <v>1.5</v>
      </c>
      <c r="G301" s="7">
        <v>0</v>
      </c>
    </row>
    <row r="302" spans="1:7">
      <c r="A302" t="s">
        <v>19</v>
      </c>
      <c r="B302" t="s">
        <v>54</v>
      </c>
      <c r="C302" t="s">
        <v>7</v>
      </c>
      <c r="D302" s="2">
        <v>4</v>
      </c>
      <c r="E302" s="9" t="s">
        <v>9</v>
      </c>
      <c r="F302" s="3">
        <v>6.25</v>
      </c>
      <c r="G302" s="7">
        <v>0</v>
      </c>
    </row>
    <row r="303" spans="1:7">
      <c r="A303" t="s">
        <v>19</v>
      </c>
      <c r="B303" t="s">
        <v>54</v>
      </c>
      <c r="C303" t="s">
        <v>7</v>
      </c>
      <c r="D303" s="2">
        <v>4</v>
      </c>
      <c r="E303" s="9" t="s">
        <v>10</v>
      </c>
      <c r="F303" s="3">
        <v>6.1</v>
      </c>
      <c r="G303" s="7">
        <v>0</v>
      </c>
    </row>
    <row r="304" spans="1:7">
      <c r="A304" t="s">
        <v>19</v>
      </c>
      <c r="B304" t="s">
        <v>54</v>
      </c>
      <c r="C304" t="s">
        <v>7</v>
      </c>
      <c r="D304" s="2">
        <v>4</v>
      </c>
      <c r="E304" s="9" t="s">
        <v>11</v>
      </c>
      <c r="F304" s="3">
        <v>5.0999999999999996</v>
      </c>
      <c r="G304" s="7">
        <v>0</v>
      </c>
    </row>
    <row r="305" spans="1:7">
      <c r="A305" t="s">
        <v>19</v>
      </c>
      <c r="B305" t="s">
        <v>54</v>
      </c>
      <c r="C305" t="s">
        <v>7</v>
      </c>
      <c r="D305" s="2">
        <v>4</v>
      </c>
      <c r="E305" s="9" t="s">
        <v>12</v>
      </c>
      <c r="F305" s="3">
        <v>5.85</v>
      </c>
      <c r="G305" s="7">
        <v>0</v>
      </c>
    </row>
    <row r="306" spans="1:7">
      <c r="A306" t="s">
        <v>19</v>
      </c>
      <c r="B306" t="s">
        <v>54</v>
      </c>
      <c r="C306" t="s">
        <v>7</v>
      </c>
      <c r="D306" s="2">
        <v>4</v>
      </c>
      <c r="E306" s="9" t="s">
        <v>13</v>
      </c>
      <c r="F306" s="3">
        <v>5.65</v>
      </c>
      <c r="G306" s="7">
        <v>1</v>
      </c>
    </row>
    <row r="307" spans="1:7">
      <c r="A307" t="s">
        <v>19</v>
      </c>
      <c r="B307" t="s">
        <v>52</v>
      </c>
      <c r="C307" t="s">
        <v>7</v>
      </c>
      <c r="D307" s="2">
        <v>4</v>
      </c>
      <c r="E307" s="9" t="s">
        <v>8</v>
      </c>
      <c r="F307" s="3">
        <v>2.67</v>
      </c>
      <c r="G307" s="7">
        <v>0</v>
      </c>
    </row>
    <row r="308" spans="1:7">
      <c r="A308" t="s">
        <v>19</v>
      </c>
      <c r="B308" t="s">
        <v>52</v>
      </c>
      <c r="C308" t="s">
        <v>7</v>
      </c>
      <c r="D308" s="2">
        <v>4</v>
      </c>
      <c r="E308" s="9" t="s">
        <v>9</v>
      </c>
      <c r="F308" s="3">
        <v>5</v>
      </c>
      <c r="G308" s="7">
        <v>0</v>
      </c>
    </row>
    <row r="309" spans="1:7">
      <c r="A309" t="s">
        <v>19</v>
      </c>
      <c r="B309" t="s">
        <v>52</v>
      </c>
      <c r="C309" t="s">
        <v>7</v>
      </c>
      <c r="D309" s="2">
        <v>4</v>
      </c>
      <c r="E309" s="9" t="s">
        <v>10</v>
      </c>
      <c r="F309" s="3">
        <v>5.77</v>
      </c>
      <c r="G309" s="7">
        <v>0</v>
      </c>
    </row>
    <row r="310" spans="1:7">
      <c r="A310" t="s">
        <v>19</v>
      </c>
      <c r="B310" t="s">
        <v>52</v>
      </c>
      <c r="C310" t="s">
        <v>7</v>
      </c>
      <c r="D310" s="2">
        <v>4</v>
      </c>
      <c r="E310" s="9" t="s">
        <v>11</v>
      </c>
      <c r="F310" s="3">
        <v>6.5</v>
      </c>
      <c r="G310" s="7">
        <v>1</v>
      </c>
    </row>
    <row r="311" spans="1:7">
      <c r="A311" t="s">
        <v>19</v>
      </c>
      <c r="B311" t="s">
        <v>52</v>
      </c>
      <c r="C311" t="s">
        <v>7</v>
      </c>
      <c r="D311" s="2">
        <v>4</v>
      </c>
      <c r="E311" s="9" t="s">
        <v>12</v>
      </c>
      <c r="F311" s="3">
        <v>1.7</v>
      </c>
      <c r="G311" s="7">
        <v>0</v>
      </c>
    </row>
    <row r="312" spans="1:7">
      <c r="A312" t="s">
        <v>19</v>
      </c>
      <c r="B312" t="s">
        <v>53</v>
      </c>
      <c r="C312" t="s">
        <v>7</v>
      </c>
      <c r="D312" s="2">
        <v>4</v>
      </c>
      <c r="E312" s="9" t="s">
        <v>8</v>
      </c>
      <c r="F312" s="3">
        <v>3</v>
      </c>
      <c r="G312" s="7">
        <v>0</v>
      </c>
    </row>
    <row r="313" spans="1:7">
      <c r="A313" t="s">
        <v>19</v>
      </c>
      <c r="B313" t="s">
        <v>53</v>
      </c>
      <c r="C313" t="s">
        <v>7</v>
      </c>
      <c r="D313" s="2">
        <v>4</v>
      </c>
      <c r="E313" s="9" t="s">
        <v>9</v>
      </c>
      <c r="F313" s="3">
        <v>3.77</v>
      </c>
      <c r="G313" s="7">
        <v>0</v>
      </c>
    </row>
    <row r="314" spans="1:7">
      <c r="A314" t="s">
        <v>19</v>
      </c>
      <c r="B314" t="s">
        <v>53</v>
      </c>
      <c r="C314" t="s">
        <v>7</v>
      </c>
      <c r="D314" s="2">
        <v>4</v>
      </c>
      <c r="E314" s="9" t="s">
        <v>10</v>
      </c>
      <c r="F314" s="3">
        <v>4.67</v>
      </c>
      <c r="G314" s="7">
        <v>0</v>
      </c>
    </row>
    <row r="315" spans="1:7">
      <c r="A315" t="s">
        <v>19</v>
      </c>
      <c r="B315" t="s">
        <v>53</v>
      </c>
      <c r="C315" t="s">
        <v>7</v>
      </c>
      <c r="D315" s="2">
        <v>4</v>
      </c>
      <c r="E315" s="9" t="s">
        <v>11</v>
      </c>
      <c r="F315" s="3">
        <v>5.5</v>
      </c>
      <c r="G315" s="7">
        <v>0</v>
      </c>
    </row>
    <row r="316" spans="1:7">
      <c r="A316" t="s">
        <v>19</v>
      </c>
      <c r="B316" t="s">
        <v>53</v>
      </c>
      <c r="C316" t="s">
        <v>7</v>
      </c>
      <c r="D316" s="2">
        <v>4</v>
      </c>
      <c r="E316" s="9" t="s">
        <v>12</v>
      </c>
      <c r="F316" s="3">
        <v>4.03</v>
      </c>
      <c r="G316" s="7">
        <v>1</v>
      </c>
    </row>
    <row r="317" spans="1:7">
      <c r="A317" t="s">
        <v>19</v>
      </c>
      <c r="B317" t="s">
        <v>53</v>
      </c>
      <c r="C317" t="s">
        <v>7</v>
      </c>
      <c r="D317" s="2">
        <v>4</v>
      </c>
      <c r="E317" s="9" t="s">
        <v>13</v>
      </c>
      <c r="F317" s="3">
        <v>6.5</v>
      </c>
      <c r="G317" s="7">
        <v>0</v>
      </c>
    </row>
    <row r="318" spans="1:7">
      <c r="A318" t="s">
        <v>41</v>
      </c>
      <c r="B318" t="s">
        <v>55</v>
      </c>
      <c r="C318" t="s">
        <v>23</v>
      </c>
      <c r="D318" s="2">
        <v>4</v>
      </c>
      <c r="E318" s="9" t="s">
        <v>8</v>
      </c>
      <c r="F318" s="3">
        <v>5</v>
      </c>
      <c r="G318" s="7">
        <v>1</v>
      </c>
    </row>
    <row r="319" spans="1:7">
      <c r="A319" t="s">
        <v>41</v>
      </c>
      <c r="B319" t="s">
        <v>55</v>
      </c>
      <c r="C319" t="s">
        <v>23</v>
      </c>
      <c r="D319" s="2">
        <v>4</v>
      </c>
      <c r="E319" s="9" t="s">
        <v>9</v>
      </c>
      <c r="F319" s="3">
        <v>5.25</v>
      </c>
      <c r="G319" s="7">
        <v>0</v>
      </c>
    </row>
    <row r="320" spans="1:7">
      <c r="A320" t="s">
        <v>41</v>
      </c>
      <c r="B320" t="s">
        <v>55</v>
      </c>
      <c r="C320" t="s">
        <v>23</v>
      </c>
      <c r="D320" s="2">
        <v>4</v>
      </c>
      <c r="E320" s="9" t="s">
        <v>10</v>
      </c>
      <c r="F320" s="3">
        <v>5.7</v>
      </c>
      <c r="G320" s="7">
        <v>0</v>
      </c>
    </row>
    <row r="321" spans="1:7">
      <c r="A321" t="s">
        <v>41</v>
      </c>
      <c r="B321" t="s">
        <v>55</v>
      </c>
      <c r="C321" t="s">
        <v>23</v>
      </c>
      <c r="D321" s="2">
        <v>4</v>
      </c>
      <c r="E321" s="9" t="s">
        <v>11</v>
      </c>
      <c r="F321" s="3">
        <v>4</v>
      </c>
      <c r="G321" s="7">
        <v>0</v>
      </c>
    </row>
    <row r="322" spans="1:7">
      <c r="A322" t="s">
        <v>41</v>
      </c>
      <c r="B322" t="s">
        <v>55</v>
      </c>
      <c r="C322" t="s">
        <v>23</v>
      </c>
      <c r="D322" s="2">
        <v>4</v>
      </c>
      <c r="E322" s="9" t="s">
        <v>12</v>
      </c>
      <c r="F322" s="3">
        <v>3.35</v>
      </c>
      <c r="G322" s="7">
        <v>0</v>
      </c>
    </row>
    <row r="323" spans="1:7">
      <c r="A323" t="s">
        <v>41</v>
      </c>
      <c r="B323" t="s">
        <v>54</v>
      </c>
      <c r="C323" t="s">
        <v>23</v>
      </c>
      <c r="D323" s="2">
        <v>4</v>
      </c>
      <c r="E323" s="9" t="s">
        <v>8</v>
      </c>
      <c r="F323" s="3">
        <v>5.5</v>
      </c>
      <c r="G323" s="7">
        <v>1</v>
      </c>
    </row>
    <row r="324" spans="1:7">
      <c r="A324" t="s">
        <v>41</v>
      </c>
      <c r="B324" t="s">
        <v>54</v>
      </c>
      <c r="C324" t="s">
        <v>23</v>
      </c>
      <c r="D324" s="2">
        <v>4</v>
      </c>
      <c r="E324" s="9" t="s">
        <v>9</v>
      </c>
      <c r="F324" s="3">
        <v>5.67</v>
      </c>
      <c r="G324" s="7">
        <v>0</v>
      </c>
    </row>
    <row r="325" spans="1:7">
      <c r="A325" t="s">
        <v>21</v>
      </c>
      <c r="B325" t="s">
        <v>55</v>
      </c>
      <c r="C325" t="s">
        <v>7</v>
      </c>
      <c r="D325" s="2">
        <v>1</v>
      </c>
      <c r="E325" s="9" t="s">
        <v>8</v>
      </c>
      <c r="F325" s="3">
        <v>6</v>
      </c>
      <c r="G325" s="7">
        <v>0</v>
      </c>
    </row>
    <row r="326" spans="1:7">
      <c r="A326" t="s">
        <v>21</v>
      </c>
      <c r="B326" t="s">
        <v>55</v>
      </c>
      <c r="C326" t="s">
        <v>7</v>
      </c>
      <c r="D326" s="2">
        <v>1</v>
      </c>
      <c r="E326" s="9" t="s">
        <v>9</v>
      </c>
      <c r="F326" s="3">
        <v>7.6000000000000005</v>
      </c>
      <c r="G326" s="7">
        <v>0</v>
      </c>
    </row>
    <row r="327" spans="1:7">
      <c r="A327" t="s">
        <v>21</v>
      </c>
      <c r="B327" t="s">
        <v>55</v>
      </c>
      <c r="C327" t="s">
        <v>7</v>
      </c>
      <c r="D327" s="2">
        <v>1</v>
      </c>
      <c r="E327" s="9" t="s">
        <v>10</v>
      </c>
      <c r="F327" s="3">
        <v>8.7000000000000011</v>
      </c>
      <c r="G327" s="7">
        <v>1</v>
      </c>
    </row>
    <row r="328" spans="1:7">
      <c r="A328" t="s">
        <v>21</v>
      </c>
      <c r="B328" t="s">
        <v>55</v>
      </c>
      <c r="C328" t="s">
        <v>7</v>
      </c>
      <c r="D328" s="2">
        <v>1</v>
      </c>
      <c r="E328" s="9" t="s">
        <v>11</v>
      </c>
      <c r="F328" s="3">
        <v>1.5</v>
      </c>
      <c r="G328" s="7">
        <v>0</v>
      </c>
    </row>
    <row r="329" spans="1:7">
      <c r="A329" t="s">
        <v>21</v>
      </c>
      <c r="B329" t="s">
        <v>55</v>
      </c>
      <c r="C329" t="s">
        <v>7</v>
      </c>
      <c r="D329" s="2">
        <v>1</v>
      </c>
      <c r="E329" s="9" t="s">
        <v>12</v>
      </c>
      <c r="F329" s="3">
        <v>9.3666666666666671</v>
      </c>
      <c r="G329" s="7">
        <v>0</v>
      </c>
    </row>
    <row r="330" spans="1:7">
      <c r="A330" t="s">
        <v>21</v>
      </c>
      <c r="B330" t="s">
        <v>55</v>
      </c>
      <c r="C330" t="s">
        <v>7</v>
      </c>
      <c r="D330" s="2">
        <v>1</v>
      </c>
      <c r="E330" s="9" t="s">
        <v>13</v>
      </c>
      <c r="F330" s="3">
        <v>6.2666666666666666</v>
      </c>
      <c r="G330" s="7">
        <v>0</v>
      </c>
    </row>
    <row r="331" spans="1:7">
      <c r="A331" t="s">
        <v>21</v>
      </c>
      <c r="B331" t="s">
        <v>55</v>
      </c>
      <c r="C331" t="s">
        <v>7</v>
      </c>
      <c r="D331" s="2">
        <v>1</v>
      </c>
      <c r="E331" s="9" t="s">
        <v>14</v>
      </c>
      <c r="F331" s="3">
        <v>6.7666666666666657</v>
      </c>
      <c r="G331" s="7">
        <v>0</v>
      </c>
    </row>
    <row r="332" spans="1:7">
      <c r="A332" t="s">
        <v>21</v>
      </c>
      <c r="B332" t="s">
        <v>54</v>
      </c>
      <c r="C332" t="s">
        <v>7</v>
      </c>
      <c r="D332" s="2">
        <v>1</v>
      </c>
      <c r="E332" s="9" t="s">
        <v>8</v>
      </c>
      <c r="F332" s="3">
        <v>6.833333333333333</v>
      </c>
      <c r="G332" s="7">
        <v>0</v>
      </c>
    </row>
    <row r="333" spans="1:7">
      <c r="A333" t="s">
        <v>21</v>
      </c>
      <c r="B333" t="s">
        <v>54</v>
      </c>
      <c r="C333" t="s">
        <v>7</v>
      </c>
      <c r="D333" s="2">
        <v>1</v>
      </c>
      <c r="E333" s="9" t="s">
        <v>9</v>
      </c>
      <c r="F333" s="3">
        <v>7.833333333333333</v>
      </c>
      <c r="G333" s="7">
        <v>0</v>
      </c>
    </row>
    <row r="334" spans="1:7">
      <c r="A334" t="s">
        <v>21</v>
      </c>
      <c r="B334" t="s">
        <v>54</v>
      </c>
      <c r="C334" t="s">
        <v>7</v>
      </c>
      <c r="D334" s="2">
        <v>1</v>
      </c>
      <c r="E334" s="9" t="s">
        <v>10</v>
      </c>
      <c r="F334" s="3">
        <v>0.83333333333333337</v>
      </c>
      <c r="G334" s="7">
        <v>0</v>
      </c>
    </row>
    <row r="335" spans="1:7">
      <c r="A335" t="s">
        <v>21</v>
      </c>
      <c r="B335" t="s">
        <v>54</v>
      </c>
      <c r="C335" t="s">
        <v>7</v>
      </c>
      <c r="D335" s="2">
        <v>1</v>
      </c>
      <c r="E335" s="9" t="s">
        <v>11</v>
      </c>
      <c r="F335" s="3">
        <v>1.3</v>
      </c>
      <c r="G335" s="7">
        <v>0</v>
      </c>
    </row>
    <row r="336" spans="1:7">
      <c r="A336" t="s">
        <v>21</v>
      </c>
      <c r="B336" t="s">
        <v>54</v>
      </c>
      <c r="C336" t="s">
        <v>7</v>
      </c>
      <c r="D336" s="2">
        <v>1</v>
      </c>
      <c r="E336" s="9" t="s">
        <v>12</v>
      </c>
      <c r="F336" s="3">
        <v>0.3</v>
      </c>
      <c r="G336" s="7">
        <v>0</v>
      </c>
    </row>
    <row r="337" spans="1:7">
      <c r="A337" t="s">
        <v>21</v>
      </c>
      <c r="B337" t="s">
        <v>54</v>
      </c>
      <c r="C337" t="s">
        <v>7</v>
      </c>
      <c r="D337" s="2">
        <v>1</v>
      </c>
      <c r="E337" s="9" t="s">
        <v>13</v>
      </c>
      <c r="F337" s="3">
        <v>5.166666666666667</v>
      </c>
      <c r="G337" s="7">
        <v>0</v>
      </c>
    </row>
    <row r="338" spans="1:7">
      <c r="A338" t="s">
        <v>21</v>
      </c>
      <c r="B338" t="s">
        <v>54</v>
      </c>
      <c r="C338" t="s">
        <v>7</v>
      </c>
      <c r="D338" s="2">
        <v>1</v>
      </c>
      <c r="E338" s="9" t="s">
        <v>14</v>
      </c>
      <c r="F338" s="3">
        <v>0.3</v>
      </c>
      <c r="G338" s="7">
        <v>0</v>
      </c>
    </row>
    <row r="339" spans="1:7">
      <c r="A339" t="s">
        <v>21</v>
      </c>
      <c r="B339" t="s">
        <v>54</v>
      </c>
      <c r="C339" t="s">
        <v>7</v>
      </c>
      <c r="D339" s="2">
        <v>1</v>
      </c>
      <c r="E339" s="9" t="s">
        <v>15</v>
      </c>
      <c r="F339" s="3">
        <v>4.2333333333333334</v>
      </c>
      <c r="G339" s="7">
        <v>1</v>
      </c>
    </row>
    <row r="340" spans="1:7">
      <c r="A340" t="s">
        <v>21</v>
      </c>
      <c r="B340" t="s">
        <v>54</v>
      </c>
      <c r="C340" t="s">
        <v>7</v>
      </c>
      <c r="D340" s="2">
        <v>1</v>
      </c>
      <c r="E340" s="9" t="s">
        <v>16</v>
      </c>
      <c r="F340" s="3">
        <v>5.833333333333333</v>
      </c>
      <c r="G340" s="7">
        <v>0</v>
      </c>
    </row>
    <row r="341" spans="1:7">
      <c r="A341" t="s">
        <v>21</v>
      </c>
      <c r="B341" t="s">
        <v>54</v>
      </c>
      <c r="C341" t="s">
        <v>7</v>
      </c>
      <c r="D341" s="2">
        <v>1</v>
      </c>
      <c r="E341" s="9" t="s">
        <v>17</v>
      </c>
      <c r="F341" s="3">
        <v>7.7666666666666666</v>
      </c>
      <c r="G341" s="7">
        <v>0</v>
      </c>
    </row>
    <row r="342" spans="1:7">
      <c r="A342" t="s">
        <v>21</v>
      </c>
      <c r="B342" t="s">
        <v>52</v>
      </c>
      <c r="C342" t="s">
        <v>7</v>
      </c>
      <c r="D342" s="2">
        <v>1</v>
      </c>
      <c r="E342" s="9" t="s">
        <v>8</v>
      </c>
      <c r="F342" s="3">
        <v>3.5</v>
      </c>
      <c r="G342" s="7">
        <v>0</v>
      </c>
    </row>
    <row r="343" spans="1:7">
      <c r="A343" t="s">
        <v>21</v>
      </c>
      <c r="B343" t="s">
        <v>52</v>
      </c>
      <c r="C343" t="s">
        <v>7</v>
      </c>
      <c r="D343" s="2">
        <v>1</v>
      </c>
      <c r="E343" s="9" t="s">
        <v>9</v>
      </c>
      <c r="F343" s="3">
        <v>2</v>
      </c>
      <c r="G343" s="7">
        <v>0</v>
      </c>
    </row>
    <row r="344" spans="1:7">
      <c r="A344" t="s">
        <v>21</v>
      </c>
      <c r="B344" t="s">
        <v>52</v>
      </c>
      <c r="C344" t="s">
        <v>7</v>
      </c>
      <c r="D344" s="2">
        <v>1</v>
      </c>
      <c r="E344" s="9" t="s">
        <v>10</v>
      </c>
      <c r="F344" s="3">
        <v>1.7</v>
      </c>
      <c r="G344" s="7">
        <v>1</v>
      </c>
    </row>
    <row r="345" spans="1:7">
      <c r="A345" t="s">
        <v>21</v>
      </c>
      <c r="B345" t="s">
        <v>52</v>
      </c>
      <c r="C345" t="s">
        <v>7</v>
      </c>
      <c r="D345" s="2">
        <v>1</v>
      </c>
      <c r="E345" s="9" t="s">
        <v>11</v>
      </c>
      <c r="F345" s="3">
        <v>1.4333333333333336</v>
      </c>
      <c r="G345" s="7">
        <v>0</v>
      </c>
    </row>
    <row r="346" spans="1:7">
      <c r="A346" t="s">
        <v>21</v>
      </c>
      <c r="B346" t="s">
        <v>52</v>
      </c>
      <c r="C346" t="s">
        <v>7</v>
      </c>
      <c r="D346" s="2">
        <v>1</v>
      </c>
      <c r="E346" s="9" t="s">
        <v>12</v>
      </c>
      <c r="F346" s="3">
        <v>5.166666666666667</v>
      </c>
      <c r="G346" s="7">
        <v>0</v>
      </c>
    </row>
    <row r="347" spans="1:7">
      <c r="A347" t="s">
        <v>21</v>
      </c>
      <c r="B347" t="s">
        <v>52</v>
      </c>
      <c r="C347" t="s">
        <v>7</v>
      </c>
      <c r="D347" s="2">
        <v>1</v>
      </c>
      <c r="E347" s="9" t="s">
        <v>13</v>
      </c>
      <c r="F347" s="3">
        <v>0.76666666666666661</v>
      </c>
      <c r="G347" s="7">
        <v>0</v>
      </c>
    </row>
    <row r="348" spans="1:7">
      <c r="A348" t="s">
        <v>21</v>
      </c>
      <c r="B348" t="s">
        <v>52</v>
      </c>
      <c r="C348" t="s">
        <v>7</v>
      </c>
      <c r="D348" s="2">
        <v>1</v>
      </c>
      <c r="E348" s="9" t="s">
        <v>14</v>
      </c>
      <c r="F348" s="3">
        <v>1.5666666666666667</v>
      </c>
      <c r="G348" s="7">
        <v>0</v>
      </c>
    </row>
    <row r="349" spans="1:7">
      <c r="A349" t="s">
        <v>21</v>
      </c>
      <c r="B349" t="s">
        <v>52</v>
      </c>
      <c r="C349" t="s">
        <v>7</v>
      </c>
      <c r="D349" s="2">
        <v>1</v>
      </c>
      <c r="E349" s="9" t="s">
        <v>15</v>
      </c>
      <c r="F349" s="3">
        <v>6.1333333333333329</v>
      </c>
      <c r="G349" s="7">
        <v>0</v>
      </c>
    </row>
    <row r="350" spans="1:7">
      <c r="A350" t="s">
        <v>21</v>
      </c>
      <c r="B350" t="s">
        <v>53</v>
      </c>
      <c r="C350" t="s">
        <v>7</v>
      </c>
      <c r="D350" s="2">
        <v>1</v>
      </c>
      <c r="E350" s="9" t="s">
        <v>8</v>
      </c>
      <c r="F350" s="3">
        <v>3.3333333333333335</v>
      </c>
      <c r="G350" s="7">
        <v>0</v>
      </c>
    </row>
    <row r="351" spans="1:7">
      <c r="A351" t="s">
        <v>21</v>
      </c>
      <c r="B351" t="s">
        <v>53</v>
      </c>
      <c r="C351" t="s">
        <v>7</v>
      </c>
      <c r="D351" s="2">
        <v>1</v>
      </c>
      <c r="E351" s="9" t="s">
        <v>9</v>
      </c>
      <c r="F351" s="3">
        <v>1.2666666666666666</v>
      </c>
      <c r="G351" s="7">
        <v>1</v>
      </c>
    </row>
    <row r="352" spans="1:7">
      <c r="A352" t="s">
        <v>21</v>
      </c>
      <c r="B352" t="s">
        <v>53</v>
      </c>
      <c r="C352" t="s">
        <v>7</v>
      </c>
      <c r="D352" s="2">
        <v>1</v>
      </c>
      <c r="E352" s="9" t="s">
        <v>10</v>
      </c>
      <c r="F352" s="3">
        <v>5.1999999999999993</v>
      </c>
      <c r="G352" s="7">
        <v>0</v>
      </c>
    </row>
    <row r="353" spans="1:7">
      <c r="A353" t="s">
        <v>21</v>
      </c>
      <c r="B353" t="s">
        <v>53</v>
      </c>
      <c r="C353" t="s">
        <v>7</v>
      </c>
      <c r="D353" s="2">
        <v>1</v>
      </c>
      <c r="E353" s="9" t="s">
        <v>11</v>
      </c>
      <c r="F353" s="3">
        <v>6.5</v>
      </c>
      <c r="G353" s="7">
        <v>0</v>
      </c>
    </row>
    <row r="354" spans="1:7">
      <c r="A354" t="s">
        <v>21</v>
      </c>
      <c r="B354" t="s">
        <v>53</v>
      </c>
      <c r="C354" t="s">
        <v>7</v>
      </c>
      <c r="D354" s="2">
        <v>1</v>
      </c>
      <c r="E354" s="9" t="s">
        <v>12</v>
      </c>
      <c r="F354" s="3">
        <v>7.7666666666666666</v>
      </c>
      <c r="G354" s="7">
        <v>0</v>
      </c>
    </row>
    <row r="355" spans="1:7">
      <c r="A355" t="s">
        <v>21</v>
      </c>
      <c r="B355" t="s">
        <v>53</v>
      </c>
      <c r="C355" t="s">
        <v>7</v>
      </c>
      <c r="D355" s="2">
        <v>1</v>
      </c>
      <c r="E355" s="9" t="s">
        <v>13</v>
      </c>
      <c r="F355" s="3">
        <v>7.0333333333333341</v>
      </c>
      <c r="G355" s="7">
        <v>1</v>
      </c>
    </row>
    <row r="356" spans="1:7">
      <c r="A356" t="s">
        <v>21</v>
      </c>
      <c r="B356" t="s">
        <v>53</v>
      </c>
      <c r="C356" t="s">
        <v>7</v>
      </c>
      <c r="D356" s="2">
        <v>1</v>
      </c>
      <c r="E356" s="9" t="s">
        <v>14</v>
      </c>
      <c r="F356" s="3">
        <v>6.0666666666666664</v>
      </c>
      <c r="G356" s="7">
        <v>0</v>
      </c>
    </row>
    <row r="357" spans="1:7">
      <c r="A357" t="s">
        <v>21</v>
      </c>
      <c r="B357" t="s">
        <v>53</v>
      </c>
      <c r="C357" t="s">
        <v>7</v>
      </c>
      <c r="D357" s="2">
        <v>1</v>
      </c>
      <c r="E357" s="9" t="s">
        <v>15</v>
      </c>
      <c r="F357" s="3">
        <v>2.6</v>
      </c>
      <c r="G357" s="7">
        <v>0</v>
      </c>
    </row>
    <row r="358" spans="1:7">
      <c r="A358" t="s">
        <v>21</v>
      </c>
      <c r="B358" t="s">
        <v>53</v>
      </c>
      <c r="C358" t="s">
        <v>7</v>
      </c>
      <c r="D358" s="2">
        <v>1</v>
      </c>
      <c r="E358" s="9" t="s">
        <v>16</v>
      </c>
      <c r="F358" s="3">
        <v>1.0333333333333334</v>
      </c>
      <c r="G358" s="7">
        <v>0</v>
      </c>
    </row>
    <row r="359" spans="1:7">
      <c r="A359" t="s">
        <v>21</v>
      </c>
      <c r="B359" t="s">
        <v>53</v>
      </c>
      <c r="C359" t="s">
        <v>7</v>
      </c>
      <c r="D359" s="2">
        <v>1</v>
      </c>
      <c r="E359" s="9" t="s">
        <v>17</v>
      </c>
      <c r="F359" s="3">
        <v>2.9</v>
      </c>
      <c r="G359" s="7">
        <v>0</v>
      </c>
    </row>
    <row r="360" spans="1:7">
      <c r="A360" t="s">
        <v>21</v>
      </c>
      <c r="B360" t="s">
        <v>51</v>
      </c>
      <c r="C360" t="s">
        <v>7</v>
      </c>
      <c r="D360" s="2">
        <v>1</v>
      </c>
      <c r="E360" s="9" t="s">
        <v>8</v>
      </c>
      <c r="F360" s="3">
        <v>8</v>
      </c>
      <c r="G360" s="7">
        <v>0</v>
      </c>
    </row>
    <row r="361" spans="1:7">
      <c r="A361" t="s">
        <v>21</v>
      </c>
      <c r="B361" t="s">
        <v>51</v>
      </c>
      <c r="C361" t="s">
        <v>7</v>
      </c>
      <c r="D361" s="2">
        <v>1</v>
      </c>
      <c r="E361" s="9" t="s">
        <v>9</v>
      </c>
      <c r="F361" s="3">
        <v>6</v>
      </c>
      <c r="G361" s="7">
        <v>0</v>
      </c>
    </row>
    <row r="362" spans="1:7">
      <c r="A362" t="s">
        <v>21</v>
      </c>
      <c r="B362" t="s">
        <v>51</v>
      </c>
      <c r="C362" t="s">
        <v>7</v>
      </c>
      <c r="D362" s="2">
        <v>1</v>
      </c>
      <c r="E362" s="9" t="s">
        <v>10</v>
      </c>
      <c r="F362" s="3">
        <v>6.833333333333333</v>
      </c>
      <c r="G362" s="7">
        <v>0</v>
      </c>
    </row>
    <row r="363" spans="1:7">
      <c r="A363" t="s">
        <v>21</v>
      </c>
      <c r="B363" t="s">
        <v>51</v>
      </c>
      <c r="C363" t="s">
        <v>7</v>
      </c>
      <c r="D363" s="2">
        <v>1</v>
      </c>
      <c r="E363" s="9" t="s">
        <v>11</v>
      </c>
      <c r="F363" s="3">
        <v>8.4333333333333336</v>
      </c>
      <c r="G363" s="7">
        <v>1</v>
      </c>
    </row>
    <row r="364" spans="1:7">
      <c r="A364" t="s">
        <v>21</v>
      </c>
      <c r="B364" t="s">
        <v>51</v>
      </c>
      <c r="C364" t="s">
        <v>7</v>
      </c>
      <c r="D364" s="2">
        <v>1</v>
      </c>
      <c r="E364" s="9" t="s">
        <v>12</v>
      </c>
      <c r="F364" s="3">
        <v>5.9333333333333336</v>
      </c>
      <c r="G364" s="7">
        <v>0</v>
      </c>
    </row>
    <row r="365" spans="1:7">
      <c r="A365" t="s">
        <v>21</v>
      </c>
      <c r="B365" t="s">
        <v>51</v>
      </c>
      <c r="C365" t="s">
        <v>7</v>
      </c>
      <c r="D365" s="2">
        <v>1</v>
      </c>
      <c r="E365" s="9" t="s">
        <v>13</v>
      </c>
      <c r="F365" s="3">
        <v>1.5999999999999999</v>
      </c>
      <c r="G365" s="7">
        <v>0</v>
      </c>
    </row>
    <row r="366" spans="1:7">
      <c r="A366" t="s">
        <v>21</v>
      </c>
      <c r="B366" t="s">
        <v>51</v>
      </c>
      <c r="C366" t="s">
        <v>7</v>
      </c>
      <c r="D366" s="2">
        <v>1</v>
      </c>
      <c r="E366" s="9" t="s">
        <v>14</v>
      </c>
      <c r="F366" s="3">
        <v>6.7666666666666666</v>
      </c>
      <c r="G366" s="7">
        <v>0</v>
      </c>
    </row>
    <row r="367" spans="1:7">
      <c r="A367" t="s">
        <v>21</v>
      </c>
      <c r="B367" t="s">
        <v>51</v>
      </c>
      <c r="C367" t="s">
        <v>7</v>
      </c>
      <c r="D367" s="2">
        <v>1</v>
      </c>
      <c r="E367" s="9" t="s">
        <v>15</v>
      </c>
      <c r="F367" s="3">
        <v>8.5</v>
      </c>
      <c r="G367" s="7">
        <v>0</v>
      </c>
    </row>
    <row r="368" spans="1:7">
      <c r="A368" t="s">
        <v>21</v>
      </c>
      <c r="B368" t="s">
        <v>55</v>
      </c>
      <c r="C368" t="s">
        <v>7</v>
      </c>
      <c r="D368" s="2">
        <v>2</v>
      </c>
      <c r="E368" s="9" t="s">
        <v>8</v>
      </c>
      <c r="F368" s="3">
        <v>8</v>
      </c>
      <c r="G368" s="7">
        <v>1</v>
      </c>
    </row>
    <row r="369" spans="1:7">
      <c r="A369" t="s">
        <v>21</v>
      </c>
      <c r="B369" t="s">
        <v>55</v>
      </c>
      <c r="C369" t="s">
        <v>7</v>
      </c>
      <c r="D369" s="2">
        <v>2</v>
      </c>
      <c r="E369" s="9" t="s">
        <v>9</v>
      </c>
      <c r="F369" s="3">
        <v>4.83</v>
      </c>
      <c r="G369" s="7">
        <v>0</v>
      </c>
    </row>
    <row r="370" spans="1:7">
      <c r="A370" t="s">
        <v>21</v>
      </c>
      <c r="B370" t="s">
        <v>55</v>
      </c>
      <c r="C370" t="s">
        <v>7</v>
      </c>
      <c r="D370" s="2">
        <v>2</v>
      </c>
      <c r="E370" s="9" t="s">
        <v>10</v>
      </c>
      <c r="F370" s="3">
        <v>1.17</v>
      </c>
      <c r="G370" s="7">
        <v>0</v>
      </c>
    </row>
    <row r="371" spans="1:7">
      <c r="A371" t="s">
        <v>21</v>
      </c>
      <c r="B371" t="s">
        <v>55</v>
      </c>
      <c r="C371" t="s">
        <v>7</v>
      </c>
      <c r="D371" s="2">
        <v>2</v>
      </c>
      <c r="E371" s="9" t="s">
        <v>11</v>
      </c>
      <c r="F371" s="3">
        <v>1.63</v>
      </c>
      <c r="G371" s="7">
        <v>0</v>
      </c>
    </row>
    <row r="372" spans="1:7">
      <c r="A372" t="s">
        <v>21</v>
      </c>
      <c r="B372" t="s">
        <v>55</v>
      </c>
      <c r="C372" t="s">
        <v>7</v>
      </c>
      <c r="D372" s="2">
        <v>2</v>
      </c>
      <c r="E372" s="9" t="s">
        <v>12</v>
      </c>
      <c r="F372" s="3">
        <v>0.6</v>
      </c>
      <c r="G372" s="7">
        <v>0</v>
      </c>
    </row>
    <row r="373" spans="1:7">
      <c r="A373" t="s">
        <v>21</v>
      </c>
      <c r="B373" t="s">
        <v>55</v>
      </c>
      <c r="C373" t="s">
        <v>7</v>
      </c>
      <c r="D373" s="2">
        <v>2</v>
      </c>
      <c r="E373" s="9" t="s">
        <v>13</v>
      </c>
      <c r="F373" s="3">
        <v>6.83</v>
      </c>
      <c r="G373" s="7">
        <v>0</v>
      </c>
    </row>
    <row r="374" spans="1:7">
      <c r="A374" t="s">
        <v>21</v>
      </c>
      <c r="B374" t="s">
        <v>55</v>
      </c>
      <c r="C374" t="s">
        <v>7</v>
      </c>
      <c r="D374" s="2">
        <v>2</v>
      </c>
      <c r="E374" s="9" t="s">
        <v>14</v>
      </c>
      <c r="F374" s="3">
        <v>7</v>
      </c>
      <c r="G374" s="7">
        <v>0</v>
      </c>
    </row>
    <row r="375" spans="1:7">
      <c r="A375" t="s">
        <v>21</v>
      </c>
      <c r="B375" t="s">
        <v>54</v>
      </c>
      <c r="C375" t="s">
        <v>7</v>
      </c>
      <c r="D375" s="2">
        <v>2</v>
      </c>
      <c r="E375" s="9" t="s">
        <v>8</v>
      </c>
      <c r="F375" s="3">
        <v>8.5</v>
      </c>
      <c r="G375" s="7">
        <v>0</v>
      </c>
    </row>
    <row r="376" spans="1:7">
      <c r="A376" t="s">
        <v>21</v>
      </c>
      <c r="B376" t="s">
        <v>54</v>
      </c>
      <c r="C376" t="s">
        <v>7</v>
      </c>
      <c r="D376" s="2">
        <v>2</v>
      </c>
      <c r="E376" s="9" t="s">
        <v>9</v>
      </c>
      <c r="F376" s="3">
        <v>1.5</v>
      </c>
      <c r="G376" s="7">
        <v>0</v>
      </c>
    </row>
    <row r="377" spans="1:7">
      <c r="A377" t="s">
        <v>21</v>
      </c>
      <c r="B377" t="s">
        <v>54</v>
      </c>
      <c r="C377" t="s">
        <v>7</v>
      </c>
      <c r="D377" s="2">
        <v>2</v>
      </c>
      <c r="E377" s="9" t="s">
        <v>10</v>
      </c>
      <c r="F377" s="3">
        <v>4.2300000000000004</v>
      </c>
      <c r="G377" s="7">
        <v>1</v>
      </c>
    </row>
    <row r="378" spans="1:7">
      <c r="A378" t="s">
        <v>21</v>
      </c>
      <c r="B378" t="s">
        <v>54</v>
      </c>
      <c r="C378" t="s">
        <v>7</v>
      </c>
      <c r="D378" s="2">
        <v>2</v>
      </c>
      <c r="E378" s="9" t="s">
        <v>11</v>
      </c>
      <c r="F378" s="3">
        <v>4.07</v>
      </c>
      <c r="G378" s="7">
        <v>0</v>
      </c>
    </row>
    <row r="379" spans="1:7">
      <c r="A379" t="s">
        <v>21</v>
      </c>
      <c r="B379" t="s">
        <v>54</v>
      </c>
      <c r="C379" t="s">
        <v>7</v>
      </c>
      <c r="D379" s="2">
        <v>2</v>
      </c>
      <c r="E379" s="9" t="s">
        <v>12</v>
      </c>
      <c r="F379" s="3">
        <v>1.07</v>
      </c>
      <c r="G379" s="7">
        <v>0</v>
      </c>
    </row>
    <row r="380" spans="1:7">
      <c r="A380" t="s">
        <v>21</v>
      </c>
      <c r="B380" t="s">
        <v>54</v>
      </c>
      <c r="C380" t="s">
        <v>7</v>
      </c>
      <c r="D380" s="2">
        <v>2</v>
      </c>
      <c r="E380" s="9" t="s">
        <v>13</v>
      </c>
      <c r="F380" s="3">
        <v>6.83</v>
      </c>
      <c r="G380" s="7">
        <v>0</v>
      </c>
    </row>
    <row r="381" spans="1:7">
      <c r="A381" t="s">
        <v>21</v>
      </c>
      <c r="B381" t="s">
        <v>54</v>
      </c>
      <c r="C381" t="s">
        <v>7</v>
      </c>
      <c r="D381" s="2">
        <v>2</v>
      </c>
      <c r="E381" s="9" t="s">
        <v>14</v>
      </c>
      <c r="F381" s="3">
        <v>1.43</v>
      </c>
      <c r="G381" s="7">
        <v>0</v>
      </c>
    </row>
    <row r="382" spans="1:7">
      <c r="A382" t="s">
        <v>21</v>
      </c>
      <c r="B382" t="s">
        <v>52</v>
      </c>
      <c r="C382" t="s">
        <v>7</v>
      </c>
      <c r="D382" s="2">
        <v>2</v>
      </c>
      <c r="E382" s="9" t="s">
        <v>8</v>
      </c>
      <c r="F382" s="3">
        <v>0.5</v>
      </c>
      <c r="G382" s="7">
        <v>0</v>
      </c>
    </row>
    <row r="383" spans="1:7">
      <c r="A383" t="s">
        <v>21</v>
      </c>
      <c r="B383" t="s">
        <v>52</v>
      </c>
      <c r="C383" t="s">
        <v>7</v>
      </c>
      <c r="D383" s="2">
        <v>2</v>
      </c>
      <c r="E383" s="9" t="s">
        <v>9</v>
      </c>
      <c r="F383" s="3">
        <v>4.83</v>
      </c>
      <c r="G383" s="7">
        <v>0</v>
      </c>
    </row>
    <row r="384" spans="1:7">
      <c r="A384" t="s">
        <v>21</v>
      </c>
      <c r="B384" t="s">
        <v>52</v>
      </c>
      <c r="C384" t="s">
        <v>7</v>
      </c>
      <c r="D384" s="2">
        <v>2</v>
      </c>
      <c r="E384" s="9" t="s">
        <v>10</v>
      </c>
      <c r="F384" s="3">
        <v>3</v>
      </c>
      <c r="G384" s="7">
        <v>0</v>
      </c>
    </row>
    <row r="385" spans="1:7">
      <c r="A385" t="s">
        <v>21</v>
      </c>
      <c r="B385" t="s">
        <v>52</v>
      </c>
      <c r="C385" t="s">
        <v>7</v>
      </c>
      <c r="D385" s="2">
        <v>2</v>
      </c>
      <c r="E385" s="9" t="s">
        <v>11</v>
      </c>
      <c r="F385" s="3">
        <v>4</v>
      </c>
      <c r="G385" s="7">
        <v>1</v>
      </c>
    </row>
    <row r="386" spans="1:7">
      <c r="A386" t="s">
        <v>21</v>
      </c>
      <c r="B386" t="s">
        <v>52</v>
      </c>
      <c r="C386" t="s">
        <v>7</v>
      </c>
      <c r="D386" s="2">
        <v>2</v>
      </c>
      <c r="E386" s="9" t="s">
        <v>12</v>
      </c>
      <c r="F386" s="3">
        <v>6.67</v>
      </c>
      <c r="G386" s="7">
        <v>0</v>
      </c>
    </row>
    <row r="387" spans="1:7">
      <c r="A387" t="s">
        <v>21</v>
      </c>
      <c r="B387" t="s">
        <v>52</v>
      </c>
      <c r="C387" t="s">
        <v>7</v>
      </c>
      <c r="D387" s="2">
        <v>2</v>
      </c>
      <c r="E387" s="9" t="s">
        <v>13</v>
      </c>
      <c r="F387" s="3">
        <v>4.7699999999999996</v>
      </c>
      <c r="G387" s="7">
        <v>0</v>
      </c>
    </row>
    <row r="388" spans="1:7">
      <c r="A388" t="s">
        <v>21</v>
      </c>
      <c r="B388" t="s">
        <v>52</v>
      </c>
      <c r="C388" t="s">
        <v>7</v>
      </c>
      <c r="D388" s="2">
        <v>2</v>
      </c>
      <c r="E388" s="9" t="s">
        <v>14</v>
      </c>
      <c r="F388" s="3">
        <v>7.5</v>
      </c>
      <c r="G388" s="7">
        <v>0</v>
      </c>
    </row>
    <row r="389" spans="1:7">
      <c r="A389" t="s">
        <v>21</v>
      </c>
      <c r="B389" t="s">
        <v>53</v>
      </c>
      <c r="C389" t="s">
        <v>7</v>
      </c>
      <c r="D389" s="2">
        <v>2</v>
      </c>
      <c r="E389" s="9" t="s">
        <v>8</v>
      </c>
      <c r="F389" s="3">
        <v>2.4</v>
      </c>
      <c r="G389" s="7">
        <v>0</v>
      </c>
    </row>
    <row r="390" spans="1:7">
      <c r="A390" t="s">
        <v>21</v>
      </c>
      <c r="B390" t="s">
        <v>53</v>
      </c>
      <c r="C390" t="s">
        <v>7</v>
      </c>
      <c r="D390" s="2">
        <v>2</v>
      </c>
      <c r="E390" s="9" t="s">
        <v>9</v>
      </c>
      <c r="F390" s="3">
        <v>3.83</v>
      </c>
      <c r="G390" s="7">
        <v>0</v>
      </c>
    </row>
    <row r="391" spans="1:7">
      <c r="A391" t="s">
        <v>21</v>
      </c>
      <c r="B391" t="s">
        <v>53</v>
      </c>
      <c r="C391" t="s">
        <v>7</v>
      </c>
      <c r="D391" s="2">
        <v>2</v>
      </c>
      <c r="E391" s="9" t="s">
        <v>10</v>
      </c>
      <c r="F391" s="3">
        <v>6.23</v>
      </c>
      <c r="G391" s="7">
        <v>1</v>
      </c>
    </row>
    <row r="392" spans="1:7">
      <c r="A392" t="s">
        <v>21</v>
      </c>
      <c r="B392" t="s">
        <v>53</v>
      </c>
      <c r="C392" t="s">
        <v>7</v>
      </c>
      <c r="D392" s="2">
        <v>2</v>
      </c>
      <c r="E392" s="9" t="s">
        <v>11</v>
      </c>
      <c r="F392" s="3">
        <v>8</v>
      </c>
      <c r="G392" s="7">
        <v>0</v>
      </c>
    </row>
    <row r="393" spans="1:7">
      <c r="A393" t="s">
        <v>21</v>
      </c>
      <c r="B393" t="s">
        <v>55</v>
      </c>
      <c r="C393" t="s">
        <v>7</v>
      </c>
      <c r="D393" s="2">
        <v>3</v>
      </c>
      <c r="E393" s="9" t="s">
        <v>8</v>
      </c>
      <c r="F393" s="3">
        <v>1.23</v>
      </c>
      <c r="G393" s="7">
        <v>0</v>
      </c>
    </row>
    <row r="394" spans="1:7">
      <c r="A394" t="s">
        <v>21</v>
      </c>
      <c r="B394" t="s">
        <v>55</v>
      </c>
      <c r="C394" t="s">
        <v>7</v>
      </c>
      <c r="D394" s="2">
        <v>3</v>
      </c>
      <c r="E394" s="9" t="s">
        <v>9</v>
      </c>
      <c r="F394" s="3">
        <v>6.5</v>
      </c>
      <c r="G394" s="7">
        <v>0</v>
      </c>
    </row>
    <row r="395" spans="1:7">
      <c r="A395" t="s">
        <v>21</v>
      </c>
      <c r="B395" t="s">
        <v>55</v>
      </c>
      <c r="C395" t="s">
        <v>7</v>
      </c>
      <c r="D395" s="2">
        <v>3</v>
      </c>
      <c r="E395" s="9" t="s">
        <v>10</v>
      </c>
      <c r="F395" s="3">
        <v>8.83</v>
      </c>
      <c r="G395" s="7">
        <v>0</v>
      </c>
    </row>
    <row r="396" spans="1:7">
      <c r="A396" t="s">
        <v>21</v>
      </c>
      <c r="B396" t="s">
        <v>55</v>
      </c>
      <c r="C396" t="s">
        <v>7</v>
      </c>
      <c r="D396" s="2">
        <v>3</v>
      </c>
      <c r="E396" s="9" t="s">
        <v>11</v>
      </c>
      <c r="F396" s="3">
        <v>1.17</v>
      </c>
      <c r="G396" s="7">
        <v>1</v>
      </c>
    </row>
    <row r="397" spans="1:7">
      <c r="A397" t="s">
        <v>21</v>
      </c>
      <c r="B397" t="s">
        <v>55</v>
      </c>
      <c r="C397" t="s">
        <v>7</v>
      </c>
      <c r="D397" s="2">
        <v>3</v>
      </c>
      <c r="E397" s="9" t="s">
        <v>12</v>
      </c>
      <c r="F397" s="3">
        <v>3.97</v>
      </c>
      <c r="G397" s="7">
        <v>0</v>
      </c>
    </row>
    <row r="398" spans="1:7">
      <c r="A398" t="s">
        <v>21</v>
      </c>
      <c r="B398" t="s">
        <v>55</v>
      </c>
      <c r="C398" t="s">
        <v>7</v>
      </c>
      <c r="D398" s="2">
        <v>3</v>
      </c>
      <c r="E398" s="9" t="s">
        <v>13</v>
      </c>
      <c r="F398" s="3">
        <v>0.77</v>
      </c>
      <c r="G398" s="7">
        <v>0</v>
      </c>
    </row>
    <row r="399" spans="1:7">
      <c r="A399" t="s">
        <v>21</v>
      </c>
      <c r="B399" t="s">
        <v>54</v>
      </c>
      <c r="C399" t="s">
        <v>7</v>
      </c>
      <c r="D399" s="2">
        <v>3</v>
      </c>
      <c r="E399" s="9" t="s">
        <v>8</v>
      </c>
      <c r="F399" s="3">
        <v>7.67</v>
      </c>
      <c r="G399" s="7">
        <v>0</v>
      </c>
    </row>
    <row r="400" spans="1:7">
      <c r="A400" t="s">
        <v>21</v>
      </c>
      <c r="B400" t="s">
        <v>54</v>
      </c>
      <c r="C400" t="s">
        <v>7</v>
      </c>
      <c r="D400" s="2">
        <v>3</v>
      </c>
      <c r="E400" s="9" t="s">
        <v>9</v>
      </c>
      <c r="F400" s="3">
        <v>4.17</v>
      </c>
      <c r="G400" s="7">
        <v>1</v>
      </c>
    </row>
    <row r="401" spans="1:7">
      <c r="A401" t="s">
        <v>21</v>
      </c>
      <c r="B401" t="s">
        <v>54</v>
      </c>
      <c r="C401" t="s">
        <v>7</v>
      </c>
      <c r="D401" s="2">
        <v>3</v>
      </c>
      <c r="E401" s="9" t="s">
        <v>10</v>
      </c>
      <c r="F401" s="3">
        <v>7.57</v>
      </c>
      <c r="G401" s="7">
        <v>0</v>
      </c>
    </row>
    <row r="402" spans="1:7">
      <c r="A402" t="s">
        <v>21</v>
      </c>
      <c r="B402" t="s">
        <v>54</v>
      </c>
      <c r="C402" t="s">
        <v>7</v>
      </c>
      <c r="D402" s="2">
        <v>3</v>
      </c>
      <c r="E402" s="9" t="s">
        <v>11</v>
      </c>
      <c r="F402" s="3">
        <v>4.7699999999999996</v>
      </c>
      <c r="G402" s="7">
        <v>0</v>
      </c>
    </row>
    <row r="403" spans="1:7">
      <c r="A403" t="s">
        <v>21</v>
      </c>
      <c r="B403" t="s">
        <v>54</v>
      </c>
      <c r="C403" t="s">
        <v>7</v>
      </c>
      <c r="D403" s="2">
        <v>3</v>
      </c>
      <c r="E403" s="9" t="s">
        <v>12</v>
      </c>
      <c r="F403" s="3">
        <v>3.23</v>
      </c>
      <c r="G403" s="7">
        <v>0</v>
      </c>
    </row>
    <row r="404" spans="1:7">
      <c r="A404" t="s">
        <v>21</v>
      </c>
      <c r="B404" t="s">
        <v>52</v>
      </c>
      <c r="C404" t="s">
        <v>7</v>
      </c>
      <c r="D404" s="2">
        <v>3</v>
      </c>
      <c r="E404" s="9" t="s">
        <v>8</v>
      </c>
      <c r="F404" s="3">
        <v>5.33</v>
      </c>
      <c r="G404" s="7">
        <v>1</v>
      </c>
    </row>
    <row r="405" spans="1:7">
      <c r="A405" t="s">
        <v>21</v>
      </c>
      <c r="B405" t="s">
        <v>52</v>
      </c>
      <c r="C405" t="s">
        <v>7</v>
      </c>
      <c r="D405" s="2">
        <v>3</v>
      </c>
      <c r="E405" s="9" t="s">
        <v>9</v>
      </c>
      <c r="F405" s="3">
        <v>0.53</v>
      </c>
      <c r="G405" s="7">
        <v>0</v>
      </c>
    </row>
    <row r="406" spans="1:7">
      <c r="A406" t="s">
        <v>21</v>
      </c>
      <c r="B406" t="s">
        <v>52</v>
      </c>
      <c r="C406" t="s">
        <v>7</v>
      </c>
      <c r="D406" s="2">
        <v>3</v>
      </c>
      <c r="E406" s="9" t="s">
        <v>10</v>
      </c>
      <c r="F406" s="3">
        <v>4.33</v>
      </c>
      <c r="G406" s="7">
        <v>0</v>
      </c>
    </row>
    <row r="407" spans="1:7">
      <c r="A407" t="s">
        <v>21</v>
      </c>
      <c r="B407" t="s">
        <v>52</v>
      </c>
      <c r="C407" t="s">
        <v>7</v>
      </c>
      <c r="D407" s="2">
        <v>3</v>
      </c>
      <c r="E407" s="9" t="s">
        <v>11</v>
      </c>
      <c r="F407" s="3">
        <v>1.37</v>
      </c>
      <c r="G407" s="7">
        <v>0</v>
      </c>
    </row>
    <row r="408" spans="1:7">
      <c r="A408" t="s">
        <v>21</v>
      </c>
      <c r="B408" t="s">
        <v>52</v>
      </c>
      <c r="C408" t="s">
        <v>7</v>
      </c>
      <c r="D408" s="2">
        <v>3</v>
      </c>
      <c r="E408" s="9" t="s">
        <v>12</v>
      </c>
      <c r="F408" s="3">
        <v>5.23</v>
      </c>
      <c r="G408" s="7">
        <v>1</v>
      </c>
    </row>
    <row r="409" spans="1:7">
      <c r="A409" t="s">
        <v>21</v>
      </c>
      <c r="B409" t="s">
        <v>52</v>
      </c>
      <c r="C409" t="s">
        <v>7</v>
      </c>
      <c r="D409" s="2">
        <v>3</v>
      </c>
      <c r="E409" s="9" t="s">
        <v>13</v>
      </c>
      <c r="F409" s="3">
        <v>5.5</v>
      </c>
      <c r="G409" s="7">
        <v>0</v>
      </c>
    </row>
    <row r="410" spans="1:7">
      <c r="A410" t="s">
        <v>21</v>
      </c>
      <c r="B410" t="s">
        <v>53</v>
      </c>
      <c r="C410" t="s">
        <v>7</v>
      </c>
      <c r="D410" s="2">
        <v>3</v>
      </c>
      <c r="E410" s="9" t="s">
        <v>8</v>
      </c>
      <c r="F410" s="3">
        <v>6.17</v>
      </c>
      <c r="G410" s="7">
        <v>1</v>
      </c>
    </row>
    <row r="411" spans="1:7">
      <c r="A411" t="s">
        <v>21</v>
      </c>
      <c r="B411" t="s">
        <v>53</v>
      </c>
      <c r="C411" t="s">
        <v>7</v>
      </c>
      <c r="D411" s="2">
        <v>3</v>
      </c>
      <c r="E411" s="9" t="s">
        <v>9</v>
      </c>
      <c r="F411" s="3">
        <v>5.33</v>
      </c>
      <c r="G411" s="7">
        <v>0</v>
      </c>
    </row>
    <row r="412" spans="1:7">
      <c r="A412" t="s">
        <v>21</v>
      </c>
      <c r="B412" t="s">
        <v>53</v>
      </c>
      <c r="C412" t="s">
        <v>7</v>
      </c>
      <c r="D412" s="2">
        <v>3</v>
      </c>
      <c r="E412" s="9" t="s">
        <v>10</v>
      </c>
      <c r="F412" s="3">
        <v>1.57</v>
      </c>
      <c r="G412" s="7">
        <v>0</v>
      </c>
    </row>
    <row r="413" spans="1:7">
      <c r="A413" t="s">
        <v>21</v>
      </c>
      <c r="B413" t="s">
        <v>53</v>
      </c>
      <c r="C413" t="s">
        <v>7</v>
      </c>
      <c r="D413" s="2">
        <v>3</v>
      </c>
      <c r="E413" s="9" t="s">
        <v>11</v>
      </c>
      <c r="F413" s="3">
        <v>7</v>
      </c>
      <c r="G413" s="7">
        <v>0</v>
      </c>
    </row>
    <row r="414" spans="1:7">
      <c r="A414" t="s">
        <v>21</v>
      </c>
      <c r="B414" t="s">
        <v>55</v>
      </c>
      <c r="C414" t="s">
        <v>7</v>
      </c>
      <c r="D414" s="2">
        <v>4</v>
      </c>
      <c r="E414" s="9" t="s">
        <v>8</v>
      </c>
      <c r="F414" s="3">
        <v>6.5</v>
      </c>
      <c r="G414" s="7">
        <v>0</v>
      </c>
    </row>
    <row r="415" spans="1:7">
      <c r="A415" t="s">
        <v>21</v>
      </c>
      <c r="B415" t="s">
        <v>55</v>
      </c>
      <c r="C415" t="s">
        <v>7</v>
      </c>
      <c r="D415" s="2">
        <v>4</v>
      </c>
      <c r="E415" s="9" t="s">
        <v>9</v>
      </c>
      <c r="F415" s="3">
        <v>7.5</v>
      </c>
      <c r="G415" s="7">
        <v>0</v>
      </c>
    </row>
    <row r="416" spans="1:7">
      <c r="A416" t="s">
        <v>21</v>
      </c>
      <c r="B416" t="s">
        <v>55</v>
      </c>
      <c r="C416" t="s">
        <v>7</v>
      </c>
      <c r="D416" s="2">
        <v>4</v>
      </c>
      <c r="E416" s="9" t="s">
        <v>10</v>
      </c>
      <c r="F416" s="3">
        <v>4.1500000000000004</v>
      </c>
      <c r="G416" s="7">
        <v>1</v>
      </c>
    </row>
    <row r="417" spans="1:7">
      <c r="A417" t="s">
        <v>21</v>
      </c>
      <c r="B417" t="s">
        <v>55</v>
      </c>
      <c r="C417" t="s">
        <v>7</v>
      </c>
      <c r="D417" s="2">
        <v>4</v>
      </c>
      <c r="E417" s="9" t="s">
        <v>11</v>
      </c>
      <c r="F417" s="3">
        <v>8.8000000000000007</v>
      </c>
      <c r="G417" s="7">
        <v>0</v>
      </c>
    </row>
    <row r="418" spans="1:7">
      <c r="A418" t="s">
        <v>21</v>
      </c>
      <c r="B418" t="s">
        <v>55</v>
      </c>
      <c r="C418" t="s">
        <v>7</v>
      </c>
      <c r="D418" s="2">
        <v>4</v>
      </c>
      <c r="E418" s="9" t="s">
        <v>12</v>
      </c>
      <c r="F418" s="3">
        <v>2.75</v>
      </c>
      <c r="G418" s="7">
        <v>0</v>
      </c>
    </row>
    <row r="419" spans="1:7">
      <c r="A419" t="s">
        <v>21</v>
      </c>
      <c r="B419" t="s">
        <v>54</v>
      </c>
      <c r="C419" t="s">
        <v>7</v>
      </c>
      <c r="D419" s="2">
        <v>4</v>
      </c>
      <c r="E419" s="9" t="s">
        <v>8</v>
      </c>
      <c r="F419" s="3">
        <v>2</v>
      </c>
      <c r="G419" s="7">
        <v>0</v>
      </c>
    </row>
    <row r="420" spans="1:7">
      <c r="A420" t="s">
        <v>21</v>
      </c>
      <c r="B420" t="s">
        <v>54</v>
      </c>
      <c r="C420" t="s">
        <v>7</v>
      </c>
      <c r="D420" s="2">
        <v>4</v>
      </c>
      <c r="E420" s="9" t="s">
        <v>9</v>
      </c>
      <c r="F420" s="3">
        <v>1.5</v>
      </c>
      <c r="G420" s="7">
        <v>0</v>
      </c>
    </row>
    <row r="421" spans="1:7">
      <c r="A421" t="s">
        <v>21</v>
      </c>
      <c r="B421" t="s">
        <v>54</v>
      </c>
      <c r="C421" t="s">
        <v>7</v>
      </c>
      <c r="D421" s="2">
        <v>4</v>
      </c>
      <c r="E421" s="9" t="s">
        <v>10</v>
      </c>
      <c r="F421" s="3">
        <v>6</v>
      </c>
      <c r="G421" s="7">
        <v>0</v>
      </c>
    </row>
    <row r="422" spans="1:7">
      <c r="A422" t="s">
        <v>21</v>
      </c>
      <c r="B422" t="s">
        <v>54</v>
      </c>
      <c r="C422" t="s">
        <v>7</v>
      </c>
      <c r="D422" s="2">
        <v>4</v>
      </c>
      <c r="E422" s="9" t="s">
        <v>11</v>
      </c>
      <c r="F422" s="3">
        <v>1.6</v>
      </c>
      <c r="G422" s="7">
        <v>1</v>
      </c>
    </row>
    <row r="423" spans="1:7">
      <c r="A423" t="s">
        <v>21</v>
      </c>
      <c r="B423" t="s">
        <v>54</v>
      </c>
      <c r="C423" t="s">
        <v>7</v>
      </c>
      <c r="D423" s="2">
        <v>4</v>
      </c>
      <c r="E423" s="9" t="s">
        <v>12</v>
      </c>
      <c r="F423" s="3">
        <v>7</v>
      </c>
      <c r="G423" s="7">
        <v>0</v>
      </c>
    </row>
    <row r="424" spans="1:7">
      <c r="A424" t="s">
        <v>21</v>
      </c>
      <c r="B424" t="s">
        <v>54</v>
      </c>
      <c r="C424" t="s">
        <v>7</v>
      </c>
      <c r="D424" s="2">
        <v>4</v>
      </c>
      <c r="E424" s="9" t="s">
        <v>13</v>
      </c>
      <c r="F424" s="3">
        <v>8.5</v>
      </c>
      <c r="G424" s="7">
        <v>0</v>
      </c>
    </row>
    <row r="425" spans="1:7">
      <c r="A425" t="s">
        <v>21</v>
      </c>
      <c r="B425" t="s">
        <v>54</v>
      </c>
      <c r="C425" t="s">
        <v>7</v>
      </c>
      <c r="D425" s="2">
        <v>4</v>
      </c>
      <c r="E425" s="9" t="s">
        <v>14</v>
      </c>
      <c r="F425" s="3">
        <v>4.3499999999999996</v>
      </c>
      <c r="G425" s="7">
        <v>0</v>
      </c>
    </row>
    <row r="426" spans="1:7">
      <c r="A426" t="s">
        <v>21</v>
      </c>
      <c r="B426" t="s">
        <v>52</v>
      </c>
      <c r="C426" t="s">
        <v>7</v>
      </c>
      <c r="D426" s="2">
        <v>4</v>
      </c>
      <c r="E426" s="9" t="s">
        <v>8</v>
      </c>
      <c r="F426" s="3">
        <v>5.33</v>
      </c>
      <c r="G426" s="7">
        <v>1</v>
      </c>
    </row>
    <row r="427" spans="1:7">
      <c r="A427" t="s">
        <v>21</v>
      </c>
      <c r="B427" t="s">
        <v>52</v>
      </c>
      <c r="C427" t="s">
        <v>7</v>
      </c>
      <c r="D427" s="2">
        <v>4</v>
      </c>
      <c r="E427" s="9" t="s">
        <v>9</v>
      </c>
      <c r="F427" s="3">
        <v>6.17</v>
      </c>
      <c r="G427" s="7">
        <v>0</v>
      </c>
    </row>
    <row r="428" spans="1:7">
      <c r="A428" t="s">
        <v>21</v>
      </c>
      <c r="B428" t="s">
        <v>52</v>
      </c>
      <c r="C428" t="s">
        <v>7</v>
      </c>
      <c r="D428" s="2">
        <v>4</v>
      </c>
      <c r="E428" s="9" t="s">
        <v>10</v>
      </c>
      <c r="F428" s="3">
        <v>5</v>
      </c>
      <c r="G428" s="7">
        <v>0</v>
      </c>
    </row>
    <row r="429" spans="1:7">
      <c r="A429" t="s">
        <v>21</v>
      </c>
      <c r="B429" t="s">
        <v>52</v>
      </c>
      <c r="C429" t="s">
        <v>7</v>
      </c>
      <c r="D429" s="2">
        <v>4</v>
      </c>
      <c r="E429" s="9" t="s">
        <v>11</v>
      </c>
      <c r="F429" s="3">
        <v>0.7</v>
      </c>
      <c r="G429" s="7">
        <v>0</v>
      </c>
    </row>
    <row r="430" spans="1:7">
      <c r="A430" t="s">
        <v>21</v>
      </c>
      <c r="B430" t="s">
        <v>53</v>
      </c>
      <c r="C430" t="s">
        <v>7</v>
      </c>
      <c r="D430" s="2">
        <v>4</v>
      </c>
      <c r="E430" s="9" t="s">
        <v>8</v>
      </c>
      <c r="F430" s="3">
        <v>1</v>
      </c>
      <c r="G430" s="7">
        <v>0</v>
      </c>
    </row>
    <row r="431" spans="1:7">
      <c r="A431" t="s">
        <v>21</v>
      </c>
      <c r="B431" t="s">
        <v>53</v>
      </c>
      <c r="C431" t="s">
        <v>7</v>
      </c>
      <c r="D431" s="2">
        <v>4</v>
      </c>
      <c r="E431" s="9" t="s">
        <v>9</v>
      </c>
      <c r="F431" s="3">
        <v>7.67</v>
      </c>
      <c r="G431" s="7">
        <v>0</v>
      </c>
    </row>
    <row r="432" spans="1:7">
      <c r="A432" t="s">
        <v>21</v>
      </c>
      <c r="B432" t="s">
        <v>53</v>
      </c>
      <c r="C432" t="s">
        <v>7</v>
      </c>
      <c r="D432" s="2">
        <v>4</v>
      </c>
      <c r="E432" s="9" t="s">
        <v>10</v>
      </c>
      <c r="F432" s="3">
        <v>6.93</v>
      </c>
      <c r="G432" s="7">
        <v>0</v>
      </c>
    </row>
    <row r="433" spans="1:7">
      <c r="A433" t="s">
        <v>21</v>
      </c>
      <c r="B433" t="s">
        <v>53</v>
      </c>
      <c r="C433" t="s">
        <v>7</v>
      </c>
      <c r="D433" s="2">
        <v>4</v>
      </c>
      <c r="E433" s="9" t="s">
        <v>11</v>
      </c>
      <c r="F433" s="3">
        <v>9.33</v>
      </c>
      <c r="G433" s="7">
        <v>0</v>
      </c>
    </row>
    <row r="434" spans="1:7">
      <c r="A434" t="s">
        <v>21</v>
      </c>
      <c r="B434" t="s">
        <v>53</v>
      </c>
      <c r="C434" t="s">
        <v>7</v>
      </c>
      <c r="D434" s="2">
        <v>4</v>
      </c>
      <c r="E434" s="9" t="s">
        <v>12</v>
      </c>
      <c r="F434" s="3">
        <v>4.7</v>
      </c>
      <c r="G434" s="7">
        <v>0</v>
      </c>
    </row>
    <row r="435" spans="1:7">
      <c r="A435" t="s">
        <v>40</v>
      </c>
      <c r="B435" t="s">
        <v>54</v>
      </c>
      <c r="C435" t="s">
        <v>23</v>
      </c>
      <c r="D435" s="2">
        <v>1</v>
      </c>
      <c r="E435" s="9" t="s">
        <v>8</v>
      </c>
      <c r="F435" s="3">
        <v>2.5</v>
      </c>
      <c r="G435" s="7">
        <v>0</v>
      </c>
    </row>
    <row r="436" spans="1:7">
      <c r="A436" t="s">
        <v>40</v>
      </c>
      <c r="B436" t="s">
        <v>54</v>
      </c>
      <c r="C436" t="s">
        <v>23</v>
      </c>
      <c r="D436" s="2">
        <v>1</v>
      </c>
      <c r="E436" s="9" t="s">
        <v>9</v>
      </c>
      <c r="F436" s="3">
        <v>3</v>
      </c>
      <c r="G436" s="7">
        <v>0</v>
      </c>
    </row>
    <row r="437" spans="1:7">
      <c r="A437" t="s">
        <v>40</v>
      </c>
      <c r="B437" t="s">
        <v>54</v>
      </c>
      <c r="C437" t="s">
        <v>23</v>
      </c>
      <c r="D437" s="2">
        <v>1</v>
      </c>
      <c r="E437" s="9" t="s">
        <v>10</v>
      </c>
      <c r="F437" s="3">
        <v>3.53</v>
      </c>
      <c r="G437" s="7">
        <v>1</v>
      </c>
    </row>
    <row r="438" spans="1:7">
      <c r="A438" t="s">
        <v>40</v>
      </c>
      <c r="B438" t="s">
        <v>54</v>
      </c>
      <c r="C438" t="s">
        <v>23</v>
      </c>
      <c r="D438" s="2">
        <v>1</v>
      </c>
      <c r="E438" s="9" t="s">
        <v>11</v>
      </c>
      <c r="F438" s="3">
        <v>5.83</v>
      </c>
      <c r="G438" s="7">
        <v>0</v>
      </c>
    </row>
    <row r="439" spans="1:7">
      <c r="A439" t="s">
        <v>40</v>
      </c>
      <c r="B439" t="s">
        <v>54</v>
      </c>
      <c r="C439" t="s">
        <v>23</v>
      </c>
      <c r="D439" s="2">
        <v>1</v>
      </c>
      <c r="E439" s="9" t="s">
        <v>12</v>
      </c>
      <c r="F439" s="3">
        <v>3.13</v>
      </c>
      <c r="G439" s="7">
        <v>1</v>
      </c>
    </row>
    <row r="440" spans="1:7">
      <c r="A440" t="s">
        <v>40</v>
      </c>
      <c r="B440" t="s">
        <v>54</v>
      </c>
      <c r="C440" t="s">
        <v>23</v>
      </c>
      <c r="D440" s="2">
        <v>1</v>
      </c>
      <c r="E440" s="9" t="s">
        <v>13</v>
      </c>
      <c r="F440" s="3">
        <v>6.67</v>
      </c>
      <c r="G440" s="7">
        <v>0</v>
      </c>
    </row>
    <row r="441" spans="1:7">
      <c r="A441" t="s">
        <v>40</v>
      </c>
      <c r="B441" t="s">
        <v>54</v>
      </c>
      <c r="C441" t="s">
        <v>23</v>
      </c>
      <c r="D441" s="2">
        <v>1</v>
      </c>
      <c r="E441" s="9" t="s">
        <v>14</v>
      </c>
      <c r="F441" s="3">
        <v>4.07</v>
      </c>
      <c r="G441" s="7">
        <v>0</v>
      </c>
    </row>
    <row r="442" spans="1:7">
      <c r="A442" t="s">
        <v>40</v>
      </c>
      <c r="B442" t="s">
        <v>54</v>
      </c>
      <c r="C442" t="s">
        <v>23</v>
      </c>
      <c r="D442" s="2">
        <v>1</v>
      </c>
      <c r="E442" s="9" t="s">
        <v>15</v>
      </c>
      <c r="F442" s="3">
        <v>2.2000000000000002</v>
      </c>
      <c r="G442" s="7">
        <v>0</v>
      </c>
    </row>
    <row r="443" spans="1:7">
      <c r="A443" t="s">
        <v>40</v>
      </c>
      <c r="B443" t="s">
        <v>55</v>
      </c>
      <c r="C443" t="s">
        <v>23</v>
      </c>
      <c r="D443" s="2">
        <v>2</v>
      </c>
      <c r="E443" s="9" t="s">
        <v>8</v>
      </c>
      <c r="F443" s="3">
        <v>1.23</v>
      </c>
      <c r="G443" s="7">
        <v>0</v>
      </c>
    </row>
    <row r="444" spans="1:7">
      <c r="A444" t="s">
        <v>40</v>
      </c>
      <c r="B444" t="s">
        <v>55</v>
      </c>
      <c r="C444" t="s">
        <v>23</v>
      </c>
      <c r="D444" s="2">
        <v>2</v>
      </c>
      <c r="E444" s="9" t="s">
        <v>9</v>
      </c>
      <c r="F444" s="3">
        <v>2.1</v>
      </c>
      <c r="G444" s="7">
        <v>0</v>
      </c>
    </row>
    <row r="445" spans="1:7">
      <c r="A445" t="s">
        <v>40</v>
      </c>
      <c r="B445" t="s">
        <v>55</v>
      </c>
      <c r="C445" t="s">
        <v>23</v>
      </c>
      <c r="D445" s="2">
        <v>2</v>
      </c>
      <c r="E445" s="9" t="s">
        <v>10</v>
      </c>
      <c r="F445" s="3">
        <v>2.9</v>
      </c>
      <c r="G445" s="7">
        <v>0</v>
      </c>
    </row>
    <row r="446" spans="1:7">
      <c r="A446" t="s">
        <v>40</v>
      </c>
      <c r="B446" t="s">
        <v>55</v>
      </c>
      <c r="C446" t="s">
        <v>23</v>
      </c>
      <c r="D446" s="2">
        <v>2</v>
      </c>
      <c r="E446" s="9" t="s">
        <v>11</v>
      </c>
      <c r="F446" s="3">
        <v>3.3</v>
      </c>
      <c r="G446" s="7">
        <v>0</v>
      </c>
    </row>
    <row r="447" spans="1:7">
      <c r="A447" t="s">
        <v>40</v>
      </c>
      <c r="B447" t="s">
        <v>55</v>
      </c>
      <c r="C447" t="s">
        <v>23</v>
      </c>
      <c r="D447" s="2">
        <v>2</v>
      </c>
      <c r="E447" s="9" t="s">
        <v>12</v>
      </c>
      <c r="F447" s="3">
        <v>3.63</v>
      </c>
      <c r="G447" s="7">
        <v>0</v>
      </c>
    </row>
    <row r="448" spans="1:7">
      <c r="A448" t="s">
        <v>40</v>
      </c>
      <c r="B448" t="s">
        <v>55</v>
      </c>
      <c r="C448" t="s">
        <v>23</v>
      </c>
      <c r="D448" s="2">
        <v>2</v>
      </c>
      <c r="E448" s="9" t="s">
        <v>13</v>
      </c>
      <c r="F448" s="3">
        <v>4.7300000000000004</v>
      </c>
      <c r="G448" s="7">
        <v>0</v>
      </c>
    </row>
    <row r="449" spans="1:7">
      <c r="A449" t="s">
        <v>40</v>
      </c>
      <c r="B449" t="s">
        <v>55</v>
      </c>
      <c r="C449" t="s">
        <v>23</v>
      </c>
      <c r="D449" s="2">
        <v>2</v>
      </c>
      <c r="E449" s="9" t="s">
        <v>14</v>
      </c>
      <c r="F449" s="3">
        <v>0.77</v>
      </c>
      <c r="G449" s="7">
        <v>0</v>
      </c>
    </row>
    <row r="450" spans="1:7">
      <c r="A450" t="s">
        <v>40</v>
      </c>
      <c r="B450" t="s">
        <v>51</v>
      </c>
      <c r="C450" t="s">
        <v>7</v>
      </c>
      <c r="D450" s="2">
        <v>2</v>
      </c>
      <c r="E450" s="9" t="s">
        <v>8</v>
      </c>
      <c r="F450" s="3">
        <v>1.5</v>
      </c>
      <c r="G450" s="7">
        <v>0</v>
      </c>
    </row>
    <row r="451" spans="1:7">
      <c r="A451" t="s">
        <v>40</v>
      </c>
      <c r="B451" t="s">
        <v>51</v>
      </c>
      <c r="C451" t="s">
        <v>7</v>
      </c>
      <c r="D451" s="2">
        <v>2</v>
      </c>
      <c r="E451" s="9" t="s">
        <v>9</v>
      </c>
      <c r="F451" s="3">
        <v>2.4</v>
      </c>
      <c r="G451" s="7">
        <v>0</v>
      </c>
    </row>
    <row r="452" spans="1:7">
      <c r="A452" t="s">
        <v>40</v>
      </c>
      <c r="B452" t="s">
        <v>51</v>
      </c>
      <c r="C452" t="s">
        <v>7</v>
      </c>
      <c r="D452" s="2">
        <v>2</v>
      </c>
      <c r="E452" s="9" t="s">
        <v>10</v>
      </c>
      <c r="F452" s="3">
        <v>1.33</v>
      </c>
      <c r="G452" s="7">
        <v>0</v>
      </c>
    </row>
    <row r="453" spans="1:7">
      <c r="A453" t="s">
        <v>40</v>
      </c>
      <c r="B453" t="s">
        <v>51</v>
      </c>
      <c r="C453" t="s">
        <v>7</v>
      </c>
      <c r="D453" s="2">
        <v>2</v>
      </c>
      <c r="E453" s="9" t="s">
        <v>11</v>
      </c>
      <c r="F453" s="3">
        <v>1.17</v>
      </c>
      <c r="G453" s="7">
        <v>1</v>
      </c>
    </row>
    <row r="454" spans="1:7">
      <c r="A454" t="s">
        <v>40</v>
      </c>
      <c r="B454" t="s">
        <v>51</v>
      </c>
      <c r="C454" t="s">
        <v>7</v>
      </c>
      <c r="D454" s="2">
        <v>2</v>
      </c>
      <c r="E454" s="9" t="s">
        <v>12</v>
      </c>
      <c r="F454" s="3">
        <v>1.1000000000000001</v>
      </c>
      <c r="G454" s="7">
        <v>0</v>
      </c>
    </row>
    <row r="455" spans="1:7">
      <c r="A455" t="s">
        <v>40</v>
      </c>
      <c r="B455" t="s">
        <v>51</v>
      </c>
      <c r="C455" t="s">
        <v>7</v>
      </c>
      <c r="D455" s="2">
        <v>2</v>
      </c>
      <c r="E455" s="9" t="s">
        <v>13</v>
      </c>
      <c r="F455" s="3">
        <v>0.73</v>
      </c>
      <c r="G455" s="7">
        <v>0</v>
      </c>
    </row>
    <row r="456" spans="1:7">
      <c r="A456" t="s">
        <v>40</v>
      </c>
      <c r="B456" t="s">
        <v>51</v>
      </c>
      <c r="C456" t="s">
        <v>7</v>
      </c>
      <c r="D456" s="2">
        <v>2</v>
      </c>
      <c r="E456" s="9" t="s">
        <v>14</v>
      </c>
      <c r="F456" s="3">
        <v>1.27</v>
      </c>
      <c r="G456" s="7">
        <v>0</v>
      </c>
    </row>
    <row r="457" spans="1:7">
      <c r="A457" t="s">
        <v>40</v>
      </c>
      <c r="B457" t="s">
        <v>52</v>
      </c>
      <c r="C457" t="s">
        <v>7</v>
      </c>
      <c r="D457" s="2">
        <v>3</v>
      </c>
      <c r="E457" s="9" t="s">
        <v>8</v>
      </c>
      <c r="F457" s="3">
        <v>0.73</v>
      </c>
      <c r="G457" s="7">
        <v>1</v>
      </c>
    </row>
    <row r="458" spans="1:7">
      <c r="A458" t="s">
        <v>40</v>
      </c>
      <c r="B458" t="s">
        <v>52</v>
      </c>
      <c r="C458" t="s">
        <v>7</v>
      </c>
      <c r="D458" s="2">
        <v>3</v>
      </c>
      <c r="E458" s="9" t="s">
        <v>9</v>
      </c>
      <c r="F458" s="3">
        <v>1.43</v>
      </c>
      <c r="G458" s="7">
        <v>0</v>
      </c>
    </row>
    <row r="459" spans="1:7">
      <c r="A459" t="s">
        <v>40</v>
      </c>
      <c r="B459" t="s">
        <v>52</v>
      </c>
      <c r="C459" t="s">
        <v>7</v>
      </c>
      <c r="D459" s="2">
        <v>3</v>
      </c>
      <c r="E459" s="9" t="s">
        <v>10</v>
      </c>
      <c r="F459" s="3">
        <v>0.73</v>
      </c>
      <c r="G459" s="7">
        <v>0</v>
      </c>
    </row>
    <row r="460" spans="1:7">
      <c r="A460" t="s">
        <v>40</v>
      </c>
      <c r="B460" t="s">
        <v>52</v>
      </c>
      <c r="C460" t="s">
        <v>7</v>
      </c>
      <c r="D460" s="2">
        <v>3</v>
      </c>
      <c r="E460" s="9" t="s">
        <v>11</v>
      </c>
      <c r="F460" s="3">
        <v>1.07</v>
      </c>
      <c r="G460" s="7">
        <v>0</v>
      </c>
    </row>
    <row r="461" spans="1:7">
      <c r="A461" t="s">
        <v>40</v>
      </c>
      <c r="B461" t="s">
        <v>52</v>
      </c>
      <c r="C461" t="s">
        <v>7</v>
      </c>
      <c r="D461" s="2">
        <v>3</v>
      </c>
      <c r="E461" s="9" t="s">
        <v>12</v>
      </c>
      <c r="F461" s="3">
        <v>1.37</v>
      </c>
      <c r="G461" s="7">
        <v>0</v>
      </c>
    </row>
    <row r="462" spans="1:7">
      <c r="A462" t="s">
        <v>40</v>
      </c>
      <c r="B462" t="s">
        <v>52</v>
      </c>
      <c r="C462" t="s">
        <v>7</v>
      </c>
      <c r="D462" s="2">
        <v>3</v>
      </c>
      <c r="E462" s="9" t="s">
        <v>13</v>
      </c>
      <c r="F462" s="3">
        <v>1.43</v>
      </c>
      <c r="G462" s="7">
        <v>0</v>
      </c>
    </row>
    <row r="463" spans="1:7">
      <c r="A463" t="s">
        <v>22</v>
      </c>
      <c r="B463" t="s">
        <v>55</v>
      </c>
      <c r="C463" t="s">
        <v>23</v>
      </c>
      <c r="D463" s="2">
        <v>1</v>
      </c>
      <c r="E463" s="9" t="s">
        <v>8</v>
      </c>
      <c r="F463" s="3">
        <v>8</v>
      </c>
      <c r="G463" s="7">
        <v>0</v>
      </c>
    </row>
    <row r="464" spans="1:7">
      <c r="A464" t="s">
        <v>22</v>
      </c>
      <c r="B464" t="s">
        <v>55</v>
      </c>
      <c r="C464" t="s">
        <v>23</v>
      </c>
      <c r="D464" s="2">
        <v>1</v>
      </c>
      <c r="E464" s="9" t="s">
        <v>9</v>
      </c>
      <c r="F464" s="3">
        <v>2.6</v>
      </c>
      <c r="G464" s="7">
        <v>1</v>
      </c>
    </row>
    <row r="465" spans="1:7">
      <c r="A465" t="s">
        <v>22</v>
      </c>
      <c r="B465" t="s">
        <v>55</v>
      </c>
      <c r="C465" t="s">
        <v>23</v>
      </c>
      <c r="D465" s="2">
        <v>1</v>
      </c>
      <c r="E465" s="9" t="s">
        <v>10</v>
      </c>
      <c r="F465" s="3">
        <v>2.7333333333333329</v>
      </c>
      <c r="G465" s="7">
        <v>0</v>
      </c>
    </row>
    <row r="466" spans="1:7">
      <c r="A466" t="s">
        <v>22</v>
      </c>
      <c r="B466" t="s">
        <v>55</v>
      </c>
      <c r="C466" t="s">
        <v>23</v>
      </c>
      <c r="D466" s="2">
        <v>1</v>
      </c>
      <c r="E466" s="9" t="s">
        <v>11</v>
      </c>
      <c r="F466" s="3">
        <v>4</v>
      </c>
      <c r="G466" s="7">
        <v>0</v>
      </c>
    </row>
    <row r="467" spans="1:7">
      <c r="A467" t="s">
        <v>22</v>
      </c>
      <c r="B467" t="s">
        <v>55</v>
      </c>
      <c r="C467" t="s">
        <v>23</v>
      </c>
      <c r="D467" s="2">
        <v>1</v>
      </c>
      <c r="E467" s="9" t="s">
        <v>12</v>
      </c>
      <c r="F467" s="3">
        <v>4.666666666666667</v>
      </c>
      <c r="G467" s="7">
        <v>1</v>
      </c>
    </row>
    <row r="468" spans="1:7">
      <c r="A468" t="s">
        <v>22</v>
      </c>
      <c r="B468" t="s">
        <v>55</v>
      </c>
      <c r="C468" t="s">
        <v>23</v>
      </c>
      <c r="D468" s="2">
        <v>1</v>
      </c>
      <c r="E468" s="9" t="s">
        <v>13</v>
      </c>
      <c r="F468" s="3">
        <v>6.833333333333333</v>
      </c>
      <c r="G468" s="7">
        <v>0</v>
      </c>
    </row>
    <row r="469" spans="1:7">
      <c r="A469" t="s">
        <v>22</v>
      </c>
      <c r="B469" t="s">
        <v>55</v>
      </c>
      <c r="C469" t="s">
        <v>23</v>
      </c>
      <c r="D469" s="2">
        <v>1</v>
      </c>
      <c r="E469" s="9" t="s">
        <v>14</v>
      </c>
      <c r="F469" s="3">
        <v>1.8</v>
      </c>
      <c r="G469" s="7">
        <v>0</v>
      </c>
    </row>
    <row r="470" spans="1:7">
      <c r="A470" t="s">
        <v>22</v>
      </c>
      <c r="B470" t="s">
        <v>55</v>
      </c>
      <c r="C470" t="s">
        <v>23</v>
      </c>
      <c r="D470" s="2">
        <v>1</v>
      </c>
      <c r="E470" s="9" t="s">
        <v>15</v>
      </c>
      <c r="F470" s="3">
        <v>2.6</v>
      </c>
      <c r="G470" s="7">
        <v>0</v>
      </c>
    </row>
    <row r="471" spans="1:7">
      <c r="A471" t="s">
        <v>22</v>
      </c>
      <c r="B471" t="s">
        <v>52</v>
      </c>
      <c r="C471" t="s">
        <v>7</v>
      </c>
      <c r="D471" s="2">
        <v>1</v>
      </c>
      <c r="E471" s="9" t="s">
        <v>8</v>
      </c>
      <c r="F471" s="3">
        <v>3.5</v>
      </c>
      <c r="G471" s="7">
        <v>0</v>
      </c>
    </row>
    <row r="472" spans="1:7">
      <c r="A472" t="s">
        <v>22</v>
      </c>
      <c r="B472" t="s">
        <v>52</v>
      </c>
      <c r="C472" t="s">
        <v>7</v>
      </c>
      <c r="D472" s="2">
        <v>1</v>
      </c>
      <c r="E472" s="9" t="s">
        <v>9</v>
      </c>
      <c r="F472" s="3">
        <v>1.33</v>
      </c>
      <c r="G472" s="7">
        <v>0</v>
      </c>
    </row>
    <row r="473" spans="1:7">
      <c r="A473" t="s">
        <v>22</v>
      </c>
      <c r="B473" t="s">
        <v>52</v>
      </c>
      <c r="C473" t="s">
        <v>7</v>
      </c>
      <c r="D473" s="2">
        <v>1</v>
      </c>
      <c r="E473" s="9" t="s">
        <v>10</v>
      </c>
      <c r="F473" s="3">
        <v>4.83</v>
      </c>
      <c r="G473" s="7">
        <v>1</v>
      </c>
    </row>
    <row r="474" spans="1:7">
      <c r="A474" t="s">
        <v>22</v>
      </c>
      <c r="B474" t="s">
        <v>52</v>
      </c>
      <c r="C474" t="s">
        <v>7</v>
      </c>
      <c r="D474" s="2">
        <v>1</v>
      </c>
      <c r="E474" s="9" t="s">
        <v>11</v>
      </c>
      <c r="F474" s="3">
        <v>1.37</v>
      </c>
      <c r="G474" s="7">
        <v>0</v>
      </c>
    </row>
    <row r="475" spans="1:7">
      <c r="A475" t="s">
        <v>22</v>
      </c>
      <c r="B475" t="s">
        <v>52</v>
      </c>
      <c r="C475" t="s">
        <v>7</v>
      </c>
      <c r="D475" s="2">
        <v>1</v>
      </c>
      <c r="E475" s="9" t="s">
        <v>12</v>
      </c>
      <c r="F475" s="3">
        <v>4.37</v>
      </c>
      <c r="G475" s="7">
        <v>0</v>
      </c>
    </row>
    <row r="476" spans="1:7">
      <c r="A476" t="s">
        <v>22</v>
      </c>
      <c r="B476" t="s">
        <v>52</v>
      </c>
      <c r="C476" t="s">
        <v>7</v>
      </c>
      <c r="D476" s="2">
        <v>1</v>
      </c>
      <c r="E476" s="9" t="s">
        <v>13</v>
      </c>
      <c r="F476" s="3">
        <v>3.57</v>
      </c>
      <c r="G476" s="7">
        <v>0</v>
      </c>
    </row>
    <row r="477" spans="1:7">
      <c r="A477" t="s">
        <v>22</v>
      </c>
      <c r="B477" t="s">
        <v>52</v>
      </c>
      <c r="C477" t="s">
        <v>7</v>
      </c>
      <c r="D477" s="2">
        <v>1</v>
      </c>
      <c r="E477" s="9" t="s">
        <v>14</v>
      </c>
      <c r="F477" s="3">
        <v>3.9</v>
      </c>
      <c r="G477" s="7">
        <v>0</v>
      </c>
    </row>
    <row r="478" spans="1:7">
      <c r="A478" t="s">
        <v>22</v>
      </c>
      <c r="B478" t="s">
        <v>52</v>
      </c>
      <c r="C478" t="s">
        <v>7</v>
      </c>
      <c r="D478" s="2">
        <v>1</v>
      </c>
      <c r="E478" s="9" t="s">
        <v>15</v>
      </c>
      <c r="F478" s="3">
        <v>3.57</v>
      </c>
      <c r="G478" s="7">
        <v>0</v>
      </c>
    </row>
    <row r="479" spans="1:7">
      <c r="A479" t="s">
        <v>22</v>
      </c>
      <c r="B479" t="s">
        <v>52</v>
      </c>
      <c r="C479" t="s">
        <v>7</v>
      </c>
      <c r="D479" s="2">
        <v>1</v>
      </c>
      <c r="E479" s="9" t="s">
        <v>16</v>
      </c>
      <c r="F479" s="3">
        <v>3.93</v>
      </c>
      <c r="G479" s="7">
        <v>0</v>
      </c>
    </row>
    <row r="480" spans="1:7">
      <c r="A480" t="s">
        <v>22</v>
      </c>
      <c r="B480" t="s">
        <v>53</v>
      </c>
      <c r="C480" t="s">
        <v>7</v>
      </c>
      <c r="D480" s="2">
        <v>1</v>
      </c>
      <c r="E480" s="9" t="s">
        <v>8</v>
      </c>
      <c r="F480" s="3">
        <v>1.33</v>
      </c>
      <c r="G480" s="7">
        <v>0</v>
      </c>
    </row>
    <row r="481" spans="1:7">
      <c r="A481" t="s">
        <v>22</v>
      </c>
      <c r="B481" t="s">
        <v>53</v>
      </c>
      <c r="C481" t="s">
        <v>7</v>
      </c>
      <c r="D481" s="2">
        <v>1</v>
      </c>
      <c r="E481" s="9" t="s">
        <v>9</v>
      </c>
      <c r="F481" s="3">
        <v>0.6</v>
      </c>
      <c r="G481" s="7">
        <v>0</v>
      </c>
    </row>
    <row r="482" spans="1:7">
      <c r="A482" t="s">
        <v>22</v>
      </c>
      <c r="B482" t="s">
        <v>53</v>
      </c>
      <c r="C482" t="s">
        <v>7</v>
      </c>
      <c r="D482" s="2">
        <v>1</v>
      </c>
      <c r="E482" s="9" t="s">
        <v>10</v>
      </c>
      <c r="F482" s="3">
        <v>1.1299999999999999</v>
      </c>
      <c r="G482" s="7">
        <v>0</v>
      </c>
    </row>
    <row r="483" spans="1:7">
      <c r="A483" t="s">
        <v>22</v>
      </c>
      <c r="B483" t="s">
        <v>53</v>
      </c>
      <c r="C483" t="s">
        <v>7</v>
      </c>
      <c r="D483" s="2">
        <v>1</v>
      </c>
      <c r="E483" s="9" t="s">
        <v>11</v>
      </c>
      <c r="F483" s="3">
        <v>4.53</v>
      </c>
      <c r="G483" s="7">
        <v>0</v>
      </c>
    </row>
    <row r="484" spans="1:7">
      <c r="A484" t="s">
        <v>22</v>
      </c>
      <c r="B484" t="s">
        <v>53</v>
      </c>
      <c r="C484" t="s">
        <v>7</v>
      </c>
      <c r="D484" s="2">
        <v>1</v>
      </c>
      <c r="E484" s="9" t="s">
        <v>12</v>
      </c>
      <c r="F484" s="3">
        <v>1.57</v>
      </c>
      <c r="G484" s="7">
        <v>1</v>
      </c>
    </row>
    <row r="485" spans="1:7">
      <c r="A485" t="s">
        <v>22</v>
      </c>
      <c r="B485" t="s">
        <v>53</v>
      </c>
      <c r="C485" t="s">
        <v>7</v>
      </c>
      <c r="D485" s="2">
        <v>1</v>
      </c>
      <c r="E485" s="9" t="s">
        <v>13</v>
      </c>
      <c r="F485" s="3">
        <v>0.6</v>
      </c>
      <c r="G485" s="7">
        <v>0</v>
      </c>
    </row>
    <row r="486" spans="1:7">
      <c r="A486" t="s">
        <v>22</v>
      </c>
      <c r="B486" t="s">
        <v>53</v>
      </c>
      <c r="C486" t="s">
        <v>7</v>
      </c>
      <c r="D486" s="2">
        <v>1</v>
      </c>
      <c r="E486" s="9" t="s">
        <v>14</v>
      </c>
      <c r="F486" s="3">
        <v>1.4</v>
      </c>
      <c r="G486" s="7">
        <v>0</v>
      </c>
    </row>
    <row r="487" spans="1:7">
      <c r="A487" t="s">
        <v>22</v>
      </c>
      <c r="B487" t="s">
        <v>53</v>
      </c>
      <c r="C487" t="s">
        <v>7</v>
      </c>
      <c r="D487" s="2">
        <v>1</v>
      </c>
      <c r="E487" s="9" t="s">
        <v>15</v>
      </c>
      <c r="F487" s="3">
        <v>4.37</v>
      </c>
      <c r="G487" s="7">
        <v>0</v>
      </c>
    </row>
    <row r="488" spans="1:7">
      <c r="A488" t="s">
        <v>22</v>
      </c>
      <c r="B488" t="s">
        <v>51</v>
      </c>
      <c r="C488" t="s">
        <v>7</v>
      </c>
      <c r="D488" s="2">
        <v>1</v>
      </c>
      <c r="E488" s="9" t="s">
        <v>8</v>
      </c>
      <c r="F488" s="3">
        <v>4.07</v>
      </c>
      <c r="G488" s="7">
        <v>0</v>
      </c>
    </row>
    <row r="489" spans="1:7">
      <c r="A489" t="s">
        <v>22</v>
      </c>
      <c r="B489" t="s">
        <v>51</v>
      </c>
      <c r="C489" t="s">
        <v>7</v>
      </c>
      <c r="D489" s="2">
        <v>1</v>
      </c>
      <c r="E489" s="9" t="s">
        <v>9</v>
      </c>
      <c r="F489" s="3">
        <v>3</v>
      </c>
      <c r="G489" s="7">
        <v>0</v>
      </c>
    </row>
    <row r="490" spans="1:7">
      <c r="A490" t="s">
        <v>22</v>
      </c>
      <c r="B490" t="s">
        <v>51</v>
      </c>
      <c r="C490" t="s">
        <v>7</v>
      </c>
      <c r="D490" s="2">
        <v>1</v>
      </c>
      <c r="E490" s="9" t="s">
        <v>10</v>
      </c>
      <c r="F490" s="3">
        <v>5.5</v>
      </c>
      <c r="G490" s="7">
        <v>0</v>
      </c>
    </row>
    <row r="491" spans="1:7">
      <c r="A491" t="s">
        <v>22</v>
      </c>
      <c r="B491" t="s">
        <v>51</v>
      </c>
      <c r="C491" t="s">
        <v>7</v>
      </c>
      <c r="D491" s="2">
        <v>1</v>
      </c>
      <c r="E491" s="10" t="s">
        <v>11</v>
      </c>
      <c r="F491" s="3">
        <v>1.17</v>
      </c>
      <c r="G491" s="7">
        <v>0</v>
      </c>
    </row>
    <row r="492" spans="1:7">
      <c r="A492" t="s">
        <v>22</v>
      </c>
      <c r="B492" t="s">
        <v>51</v>
      </c>
      <c r="C492" t="s">
        <v>7</v>
      </c>
      <c r="D492" s="2">
        <v>1</v>
      </c>
      <c r="E492" s="9" t="s">
        <v>12</v>
      </c>
      <c r="F492" s="3">
        <v>5.77</v>
      </c>
      <c r="G492" s="7">
        <v>0</v>
      </c>
    </row>
    <row r="493" spans="1:7">
      <c r="A493" t="s">
        <v>22</v>
      </c>
      <c r="B493" t="s">
        <v>51</v>
      </c>
      <c r="C493" t="s">
        <v>7</v>
      </c>
      <c r="D493" s="2">
        <v>1</v>
      </c>
      <c r="E493" s="9" t="s">
        <v>13</v>
      </c>
      <c r="F493" s="3">
        <v>2.83</v>
      </c>
      <c r="G493" s="7">
        <v>0</v>
      </c>
    </row>
    <row r="494" spans="1:7">
      <c r="A494" t="s">
        <v>22</v>
      </c>
      <c r="B494" t="s">
        <v>55</v>
      </c>
      <c r="C494" t="s">
        <v>23</v>
      </c>
      <c r="D494" s="2">
        <v>2</v>
      </c>
      <c r="E494" s="9" t="s">
        <v>8</v>
      </c>
      <c r="F494" s="3">
        <v>4.33</v>
      </c>
      <c r="G494" s="7">
        <v>1</v>
      </c>
    </row>
    <row r="495" spans="1:7">
      <c r="A495" t="s">
        <v>22</v>
      </c>
      <c r="B495" t="s">
        <v>55</v>
      </c>
      <c r="C495" t="s">
        <v>23</v>
      </c>
      <c r="D495" s="2">
        <v>2</v>
      </c>
      <c r="E495" s="9" t="s">
        <v>9</v>
      </c>
      <c r="F495" s="3">
        <v>1.23</v>
      </c>
      <c r="G495" s="7">
        <v>0</v>
      </c>
    </row>
    <row r="496" spans="1:7">
      <c r="A496" t="s">
        <v>22</v>
      </c>
      <c r="B496" t="s">
        <v>55</v>
      </c>
      <c r="C496" t="s">
        <v>23</v>
      </c>
      <c r="D496" s="2">
        <v>2</v>
      </c>
      <c r="E496" s="9" t="s">
        <v>10</v>
      </c>
      <c r="F496" s="3">
        <v>6.33</v>
      </c>
      <c r="G496" s="7">
        <v>0</v>
      </c>
    </row>
    <row r="497" spans="1:7">
      <c r="A497" t="s">
        <v>22</v>
      </c>
      <c r="B497" t="s">
        <v>55</v>
      </c>
      <c r="C497" t="s">
        <v>23</v>
      </c>
      <c r="D497" s="2">
        <v>2</v>
      </c>
      <c r="E497" s="9" t="s">
        <v>11</v>
      </c>
      <c r="F497" s="3">
        <v>3.03</v>
      </c>
      <c r="G497" s="7">
        <v>0</v>
      </c>
    </row>
    <row r="498" spans="1:7">
      <c r="A498" t="s">
        <v>22</v>
      </c>
      <c r="B498" t="s">
        <v>55</v>
      </c>
      <c r="C498" t="s">
        <v>23</v>
      </c>
      <c r="D498" s="2">
        <v>2</v>
      </c>
      <c r="E498" s="9" t="s">
        <v>12</v>
      </c>
      <c r="F498" s="3">
        <v>0.53</v>
      </c>
      <c r="G498" s="7">
        <v>0</v>
      </c>
    </row>
    <row r="499" spans="1:7">
      <c r="A499" t="s">
        <v>22</v>
      </c>
      <c r="B499" t="s">
        <v>55</v>
      </c>
      <c r="C499" t="s">
        <v>23</v>
      </c>
      <c r="D499" s="2">
        <v>2</v>
      </c>
      <c r="E499" s="9" t="s">
        <v>13</v>
      </c>
      <c r="F499" s="3">
        <v>1.17</v>
      </c>
      <c r="G499" s="7">
        <v>0</v>
      </c>
    </row>
    <row r="500" spans="1:7">
      <c r="A500" t="s">
        <v>22</v>
      </c>
      <c r="B500" t="s">
        <v>55</v>
      </c>
      <c r="C500" t="s">
        <v>23</v>
      </c>
      <c r="D500" s="2">
        <v>2</v>
      </c>
      <c r="E500" s="9" t="s">
        <v>14</v>
      </c>
      <c r="F500" s="3">
        <v>1.17</v>
      </c>
      <c r="G500" s="7">
        <v>0</v>
      </c>
    </row>
    <row r="501" spans="1:7">
      <c r="A501" t="s">
        <v>22</v>
      </c>
      <c r="B501" t="s">
        <v>55</v>
      </c>
      <c r="C501" t="s">
        <v>23</v>
      </c>
      <c r="D501" s="2">
        <v>2</v>
      </c>
      <c r="E501" s="9" t="s">
        <v>15</v>
      </c>
      <c r="F501" s="3">
        <v>6.67</v>
      </c>
      <c r="G501" s="7">
        <v>0</v>
      </c>
    </row>
    <row r="502" spans="1:7">
      <c r="A502" t="s">
        <v>22</v>
      </c>
      <c r="B502" t="s">
        <v>55</v>
      </c>
      <c r="C502" t="s">
        <v>23</v>
      </c>
      <c r="D502" s="2">
        <v>2</v>
      </c>
      <c r="E502" s="9" t="s">
        <v>16</v>
      </c>
      <c r="F502" s="3">
        <v>8.17</v>
      </c>
      <c r="G502" s="7">
        <v>0</v>
      </c>
    </row>
    <row r="503" spans="1:7">
      <c r="A503" t="s">
        <v>22</v>
      </c>
      <c r="B503" t="s">
        <v>55</v>
      </c>
      <c r="C503" t="s">
        <v>23</v>
      </c>
      <c r="D503" s="2">
        <v>2</v>
      </c>
      <c r="E503" s="9" t="s">
        <v>17</v>
      </c>
      <c r="F503" s="3">
        <v>5.6</v>
      </c>
      <c r="G503" s="7">
        <v>0</v>
      </c>
    </row>
    <row r="504" spans="1:7">
      <c r="A504" t="s">
        <v>22</v>
      </c>
      <c r="B504" t="s">
        <v>54</v>
      </c>
      <c r="C504" t="s">
        <v>23</v>
      </c>
      <c r="D504" s="2">
        <v>2</v>
      </c>
      <c r="E504" s="9" t="s">
        <v>8</v>
      </c>
      <c r="F504" s="3">
        <v>0.53</v>
      </c>
      <c r="G504" s="7">
        <v>0</v>
      </c>
    </row>
    <row r="505" spans="1:7">
      <c r="A505" t="s">
        <v>22</v>
      </c>
      <c r="B505" t="s">
        <v>54</v>
      </c>
      <c r="C505" t="s">
        <v>23</v>
      </c>
      <c r="D505" s="2">
        <v>2</v>
      </c>
      <c r="E505" s="9" t="s">
        <v>9</v>
      </c>
      <c r="F505" s="3">
        <v>3</v>
      </c>
      <c r="G505" s="7">
        <v>0</v>
      </c>
    </row>
    <row r="506" spans="1:7">
      <c r="A506" t="s">
        <v>22</v>
      </c>
      <c r="B506" t="s">
        <v>54</v>
      </c>
      <c r="C506" t="s">
        <v>23</v>
      </c>
      <c r="D506" s="2">
        <v>2</v>
      </c>
      <c r="E506" s="9" t="s">
        <v>10</v>
      </c>
      <c r="F506" s="3">
        <v>0.56999999999999995</v>
      </c>
      <c r="G506" s="7">
        <v>0</v>
      </c>
    </row>
    <row r="507" spans="1:7">
      <c r="A507" t="s">
        <v>22</v>
      </c>
      <c r="B507" t="s">
        <v>54</v>
      </c>
      <c r="C507" t="s">
        <v>23</v>
      </c>
      <c r="D507" s="2">
        <v>2</v>
      </c>
      <c r="E507" s="9" t="s">
        <v>11</v>
      </c>
      <c r="F507" s="3">
        <v>0.5</v>
      </c>
      <c r="G507" s="7">
        <v>1</v>
      </c>
    </row>
    <row r="508" spans="1:7">
      <c r="A508" t="s">
        <v>22</v>
      </c>
      <c r="B508" t="s">
        <v>54</v>
      </c>
      <c r="C508" t="s">
        <v>23</v>
      </c>
      <c r="D508" s="2">
        <v>2</v>
      </c>
      <c r="E508" s="9" t="s">
        <v>12</v>
      </c>
      <c r="F508" s="3">
        <v>4.17</v>
      </c>
      <c r="G508" s="7">
        <v>0</v>
      </c>
    </row>
    <row r="509" spans="1:7">
      <c r="A509" t="s">
        <v>22</v>
      </c>
      <c r="B509" t="s">
        <v>54</v>
      </c>
      <c r="C509" t="s">
        <v>23</v>
      </c>
      <c r="D509" s="2">
        <v>2</v>
      </c>
      <c r="E509" s="9" t="s">
        <v>13</v>
      </c>
      <c r="F509" s="3">
        <v>7.67</v>
      </c>
      <c r="G509" s="7">
        <v>0</v>
      </c>
    </row>
    <row r="510" spans="1:7">
      <c r="A510" t="s">
        <v>22</v>
      </c>
      <c r="B510" t="s">
        <v>54</v>
      </c>
      <c r="C510" t="s">
        <v>23</v>
      </c>
      <c r="D510" s="2">
        <v>2</v>
      </c>
      <c r="E510" s="9" t="s">
        <v>14</v>
      </c>
      <c r="F510" s="3">
        <v>3.13</v>
      </c>
      <c r="G510" s="7">
        <v>0</v>
      </c>
    </row>
    <row r="511" spans="1:7">
      <c r="A511" t="s">
        <v>22</v>
      </c>
      <c r="B511" t="s">
        <v>51</v>
      </c>
      <c r="C511" t="s">
        <v>7</v>
      </c>
      <c r="D511" s="2">
        <v>2</v>
      </c>
      <c r="E511" s="9" t="s">
        <v>8</v>
      </c>
      <c r="F511" s="3">
        <v>2.83</v>
      </c>
      <c r="G511" s="7">
        <v>0</v>
      </c>
    </row>
    <row r="512" spans="1:7">
      <c r="A512" t="s">
        <v>22</v>
      </c>
      <c r="B512" t="s">
        <v>51</v>
      </c>
      <c r="C512" t="s">
        <v>7</v>
      </c>
      <c r="D512" s="2">
        <v>2</v>
      </c>
      <c r="E512" s="9" t="s">
        <v>9</v>
      </c>
      <c r="F512" s="3">
        <v>4.83</v>
      </c>
      <c r="G512" s="7">
        <v>0</v>
      </c>
    </row>
    <row r="513" spans="1:7">
      <c r="A513" t="s">
        <v>22</v>
      </c>
      <c r="B513" t="s">
        <v>51</v>
      </c>
      <c r="C513" t="s">
        <v>7</v>
      </c>
      <c r="D513" s="2">
        <v>2</v>
      </c>
      <c r="E513" s="9" t="s">
        <v>10</v>
      </c>
      <c r="F513" s="3">
        <v>1.5</v>
      </c>
      <c r="G513" s="7">
        <v>1</v>
      </c>
    </row>
    <row r="514" spans="1:7">
      <c r="A514" t="s">
        <v>22</v>
      </c>
      <c r="B514" t="s">
        <v>51</v>
      </c>
      <c r="C514" t="s">
        <v>7</v>
      </c>
      <c r="D514" s="2">
        <v>2</v>
      </c>
      <c r="E514" s="9" t="s">
        <v>11</v>
      </c>
      <c r="F514" s="3">
        <v>2.93</v>
      </c>
      <c r="G514" s="7">
        <v>0</v>
      </c>
    </row>
    <row r="515" spans="1:7">
      <c r="A515" t="s">
        <v>22</v>
      </c>
      <c r="B515" t="s">
        <v>52</v>
      </c>
      <c r="C515" t="s">
        <v>7</v>
      </c>
      <c r="D515" s="2">
        <v>3</v>
      </c>
      <c r="E515" s="9" t="s">
        <v>8</v>
      </c>
      <c r="F515" s="3">
        <v>5.8</v>
      </c>
      <c r="G515" s="7">
        <v>0</v>
      </c>
    </row>
    <row r="516" spans="1:7">
      <c r="A516" t="s">
        <v>22</v>
      </c>
      <c r="B516" t="s">
        <v>52</v>
      </c>
      <c r="C516" t="s">
        <v>7</v>
      </c>
      <c r="D516" s="2">
        <v>3</v>
      </c>
      <c r="E516" s="9" t="s">
        <v>9</v>
      </c>
      <c r="F516" s="3">
        <v>3.23</v>
      </c>
      <c r="G516" s="7">
        <v>1</v>
      </c>
    </row>
    <row r="517" spans="1:7">
      <c r="A517" t="s">
        <v>22</v>
      </c>
      <c r="B517" t="s">
        <v>52</v>
      </c>
      <c r="C517" t="s">
        <v>7</v>
      </c>
      <c r="D517" s="2">
        <v>3</v>
      </c>
      <c r="E517" s="9" t="s">
        <v>10</v>
      </c>
      <c r="F517" s="3">
        <v>2.23</v>
      </c>
      <c r="G517" s="7">
        <v>0</v>
      </c>
    </row>
    <row r="518" spans="1:7">
      <c r="A518" t="s">
        <v>22</v>
      </c>
      <c r="B518" t="s">
        <v>53</v>
      </c>
      <c r="C518" t="s">
        <v>7</v>
      </c>
      <c r="D518" s="2">
        <v>3</v>
      </c>
      <c r="E518" s="9" t="s">
        <v>8</v>
      </c>
      <c r="F518" s="3">
        <v>2.4300000000000002</v>
      </c>
      <c r="G518" s="7">
        <v>1</v>
      </c>
    </row>
    <row r="519" spans="1:7">
      <c r="A519" t="s">
        <v>22</v>
      </c>
      <c r="B519" t="s">
        <v>53</v>
      </c>
      <c r="C519" t="s">
        <v>7</v>
      </c>
      <c r="D519" s="2">
        <v>3</v>
      </c>
      <c r="E519" s="9" t="s">
        <v>9</v>
      </c>
      <c r="F519" s="3">
        <v>1.8</v>
      </c>
      <c r="G519" s="7">
        <v>0</v>
      </c>
    </row>
    <row r="520" spans="1:7">
      <c r="A520" t="s">
        <v>22</v>
      </c>
      <c r="B520" t="s">
        <v>53</v>
      </c>
      <c r="C520" t="s">
        <v>7</v>
      </c>
      <c r="D520" s="2">
        <v>3</v>
      </c>
      <c r="E520" s="9" t="s">
        <v>10</v>
      </c>
      <c r="F520" s="3">
        <v>2.13</v>
      </c>
      <c r="G520" s="7">
        <v>0</v>
      </c>
    </row>
    <row r="521" spans="1:7">
      <c r="A521" t="s">
        <v>22</v>
      </c>
      <c r="B521" t="s">
        <v>53</v>
      </c>
      <c r="C521" t="s">
        <v>7</v>
      </c>
      <c r="D521" s="2">
        <v>3</v>
      </c>
      <c r="E521" s="9" t="s">
        <v>11</v>
      </c>
      <c r="F521" s="3">
        <v>4.37</v>
      </c>
      <c r="G521" s="7">
        <v>0</v>
      </c>
    </row>
    <row r="522" spans="1:7">
      <c r="A522" t="s">
        <v>22</v>
      </c>
      <c r="B522" t="s">
        <v>53</v>
      </c>
      <c r="C522" t="s">
        <v>7</v>
      </c>
      <c r="D522" s="2">
        <v>3</v>
      </c>
      <c r="E522" s="9" t="s">
        <v>12</v>
      </c>
      <c r="F522" s="3">
        <v>3.87</v>
      </c>
      <c r="G522" s="7">
        <v>0</v>
      </c>
    </row>
    <row r="523" spans="1:7">
      <c r="A523" t="s">
        <v>22</v>
      </c>
      <c r="B523" t="s">
        <v>53</v>
      </c>
      <c r="C523" t="s">
        <v>7</v>
      </c>
      <c r="D523" s="2">
        <v>3</v>
      </c>
      <c r="E523" s="9" t="s">
        <v>13</v>
      </c>
      <c r="F523" s="3">
        <v>4</v>
      </c>
      <c r="G523" s="7">
        <v>0</v>
      </c>
    </row>
    <row r="524" spans="1:7">
      <c r="A524" t="s">
        <v>22</v>
      </c>
      <c r="B524" t="s">
        <v>55</v>
      </c>
      <c r="C524" t="s">
        <v>23</v>
      </c>
      <c r="D524" s="2">
        <v>4</v>
      </c>
      <c r="E524" s="9" t="s">
        <v>8</v>
      </c>
      <c r="F524" s="3">
        <v>0.35</v>
      </c>
      <c r="G524" s="7">
        <v>0</v>
      </c>
    </row>
    <row r="525" spans="1:7">
      <c r="A525" t="s">
        <v>22</v>
      </c>
      <c r="B525" t="s">
        <v>55</v>
      </c>
      <c r="C525" t="s">
        <v>23</v>
      </c>
      <c r="D525" s="2">
        <v>4</v>
      </c>
      <c r="E525" s="9" t="s">
        <v>9</v>
      </c>
      <c r="F525" s="3">
        <v>1.5</v>
      </c>
      <c r="G525" s="7">
        <v>0</v>
      </c>
    </row>
    <row r="526" spans="1:7">
      <c r="A526" t="s">
        <v>22</v>
      </c>
      <c r="B526" t="s">
        <v>55</v>
      </c>
      <c r="C526" t="s">
        <v>23</v>
      </c>
      <c r="D526" s="2">
        <v>4</v>
      </c>
      <c r="E526" s="9" t="s">
        <v>10</v>
      </c>
      <c r="F526" s="3">
        <v>1</v>
      </c>
      <c r="G526" s="7">
        <v>0</v>
      </c>
    </row>
    <row r="527" spans="1:7">
      <c r="A527" t="s">
        <v>22</v>
      </c>
      <c r="B527" t="s">
        <v>55</v>
      </c>
      <c r="C527" t="s">
        <v>23</v>
      </c>
      <c r="D527" s="2">
        <v>4</v>
      </c>
      <c r="E527" s="9" t="s">
        <v>11</v>
      </c>
      <c r="F527" s="3">
        <v>2</v>
      </c>
      <c r="G527" s="7">
        <v>0</v>
      </c>
    </row>
    <row r="528" spans="1:7">
      <c r="A528" t="s">
        <v>22</v>
      </c>
      <c r="B528" t="s">
        <v>55</v>
      </c>
      <c r="C528" t="s">
        <v>23</v>
      </c>
      <c r="D528" s="2">
        <v>4</v>
      </c>
      <c r="E528" s="9" t="s">
        <v>12</v>
      </c>
      <c r="F528" s="3">
        <v>7.5</v>
      </c>
      <c r="G528" s="7">
        <v>0</v>
      </c>
    </row>
    <row r="529" spans="1:7">
      <c r="A529" t="s">
        <v>22</v>
      </c>
      <c r="B529" t="s">
        <v>55</v>
      </c>
      <c r="C529" t="s">
        <v>23</v>
      </c>
      <c r="D529" s="2">
        <v>4</v>
      </c>
      <c r="E529" s="9" t="s">
        <v>13</v>
      </c>
      <c r="F529" s="3">
        <v>0.5</v>
      </c>
      <c r="G529" s="7">
        <v>0</v>
      </c>
    </row>
    <row r="530" spans="1:7">
      <c r="A530" t="s">
        <v>22</v>
      </c>
      <c r="B530" t="s">
        <v>55</v>
      </c>
      <c r="C530" t="s">
        <v>23</v>
      </c>
      <c r="D530" s="2">
        <v>4</v>
      </c>
      <c r="E530" s="9" t="s">
        <v>14</v>
      </c>
      <c r="F530" s="3">
        <v>1.05</v>
      </c>
      <c r="G530" s="7">
        <v>0</v>
      </c>
    </row>
    <row r="531" spans="1:7">
      <c r="A531" t="s">
        <v>22</v>
      </c>
      <c r="B531" t="s">
        <v>55</v>
      </c>
      <c r="C531" t="s">
        <v>23</v>
      </c>
      <c r="D531" s="2">
        <v>4</v>
      </c>
      <c r="E531" s="9" t="s">
        <v>15</v>
      </c>
      <c r="F531" s="3">
        <v>1.6</v>
      </c>
      <c r="G531" s="7">
        <v>0</v>
      </c>
    </row>
    <row r="532" spans="1:7">
      <c r="A532" t="s">
        <v>22</v>
      </c>
      <c r="B532" t="s">
        <v>55</v>
      </c>
      <c r="C532" t="s">
        <v>23</v>
      </c>
      <c r="D532" s="2">
        <v>4</v>
      </c>
      <c r="E532" s="9" t="s">
        <v>16</v>
      </c>
      <c r="F532" s="3">
        <v>0.55000000000000004</v>
      </c>
      <c r="G532" s="7">
        <v>0</v>
      </c>
    </row>
    <row r="533" spans="1:7">
      <c r="A533" t="s">
        <v>22</v>
      </c>
      <c r="B533" t="s">
        <v>55</v>
      </c>
      <c r="C533" t="s">
        <v>23</v>
      </c>
      <c r="D533" s="2">
        <v>4</v>
      </c>
      <c r="E533" s="9" t="s">
        <v>17</v>
      </c>
      <c r="F533" s="3">
        <v>0.6</v>
      </c>
      <c r="G533" s="7">
        <v>0</v>
      </c>
    </row>
    <row r="534" spans="1:7">
      <c r="A534" t="s">
        <v>22</v>
      </c>
      <c r="B534" t="s">
        <v>55</v>
      </c>
      <c r="C534" t="s">
        <v>23</v>
      </c>
      <c r="D534" s="2">
        <v>4</v>
      </c>
      <c r="E534" s="9" t="s">
        <v>18</v>
      </c>
      <c r="F534" s="3">
        <v>4.3499999999999996</v>
      </c>
      <c r="G534" s="7">
        <v>0</v>
      </c>
    </row>
    <row r="535" spans="1:7">
      <c r="A535" t="s">
        <v>22</v>
      </c>
      <c r="B535" t="s">
        <v>54</v>
      </c>
      <c r="C535" t="s">
        <v>23</v>
      </c>
      <c r="D535" s="2">
        <v>4</v>
      </c>
      <c r="E535" s="9" t="s">
        <v>8</v>
      </c>
      <c r="F535" s="3">
        <v>3.17</v>
      </c>
      <c r="G535" s="7">
        <v>0</v>
      </c>
    </row>
    <row r="536" spans="1:7">
      <c r="A536" t="s">
        <v>22</v>
      </c>
      <c r="B536" t="s">
        <v>54</v>
      </c>
      <c r="C536" t="s">
        <v>23</v>
      </c>
      <c r="D536" s="2">
        <v>4</v>
      </c>
      <c r="E536" s="9" t="s">
        <v>9</v>
      </c>
      <c r="F536" s="3">
        <v>0.4</v>
      </c>
      <c r="G536" s="7">
        <v>1</v>
      </c>
    </row>
    <row r="537" spans="1:7">
      <c r="A537" t="s">
        <v>22</v>
      </c>
      <c r="B537" t="s">
        <v>54</v>
      </c>
      <c r="C537" t="s">
        <v>23</v>
      </c>
      <c r="D537" s="2">
        <v>4</v>
      </c>
      <c r="E537" s="9" t="s">
        <v>10</v>
      </c>
      <c r="F537" s="3">
        <v>1.8</v>
      </c>
      <c r="G537" s="7">
        <v>0</v>
      </c>
    </row>
    <row r="538" spans="1:7">
      <c r="A538" t="s">
        <v>22</v>
      </c>
      <c r="B538" t="s">
        <v>54</v>
      </c>
      <c r="C538" t="s">
        <v>23</v>
      </c>
      <c r="D538" s="2">
        <v>4</v>
      </c>
      <c r="E538" s="9" t="s">
        <v>11</v>
      </c>
      <c r="F538" s="3">
        <v>3.3</v>
      </c>
      <c r="G538" s="7">
        <v>0</v>
      </c>
    </row>
    <row r="539" spans="1:7">
      <c r="A539" t="s">
        <v>22</v>
      </c>
      <c r="B539" t="s">
        <v>54</v>
      </c>
      <c r="C539" t="s">
        <v>23</v>
      </c>
      <c r="D539" s="2">
        <v>4</v>
      </c>
      <c r="E539" s="9" t="s">
        <v>12</v>
      </c>
      <c r="F539" s="3">
        <v>1.07</v>
      </c>
      <c r="G539" s="7">
        <v>0</v>
      </c>
    </row>
    <row r="540" spans="1:7">
      <c r="A540" t="s">
        <v>22</v>
      </c>
      <c r="B540" t="s">
        <v>52</v>
      </c>
      <c r="C540" t="s">
        <v>7</v>
      </c>
      <c r="D540" s="2">
        <v>4</v>
      </c>
      <c r="E540" s="9" t="s">
        <v>8</v>
      </c>
      <c r="F540" s="3">
        <v>1.47</v>
      </c>
      <c r="G540" s="7">
        <v>0</v>
      </c>
    </row>
    <row r="541" spans="1:7">
      <c r="A541" t="s">
        <v>22</v>
      </c>
      <c r="B541" t="s">
        <v>52</v>
      </c>
      <c r="C541" t="s">
        <v>7</v>
      </c>
      <c r="D541" s="2">
        <v>4</v>
      </c>
      <c r="E541" s="9" t="s">
        <v>9</v>
      </c>
      <c r="F541" s="3">
        <v>0.6</v>
      </c>
      <c r="G541" s="7">
        <v>0</v>
      </c>
    </row>
    <row r="542" spans="1:7">
      <c r="A542" t="s">
        <v>22</v>
      </c>
      <c r="B542" t="s">
        <v>52</v>
      </c>
      <c r="C542" t="s">
        <v>7</v>
      </c>
      <c r="D542" s="2">
        <v>4</v>
      </c>
      <c r="E542" s="9" t="s">
        <v>10</v>
      </c>
      <c r="F542" s="3">
        <v>1.27</v>
      </c>
      <c r="G542" s="7">
        <v>0</v>
      </c>
    </row>
    <row r="543" spans="1:7">
      <c r="A543" t="s">
        <v>22</v>
      </c>
      <c r="B543" t="s">
        <v>52</v>
      </c>
      <c r="C543" t="s">
        <v>7</v>
      </c>
      <c r="D543" s="2">
        <v>4</v>
      </c>
      <c r="E543" s="9" t="s">
        <v>11</v>
      </c>
      <c r="F543" s="3">
        <v>2.5</v>
      </c>
      <c r="G543" s="7">
        <v>1</v>
      </c>
    </row>
    <row r="544" spans="1:7">
      <c r="A544" t="s">
        <v>22</v>
      </c>
      <c r="B544" t="s">
        <v>52</v>
      </c>
      <c r="C544" t="s">
        <v>7</v>
      </c>
      <c r="D544" s="2">
        <v>4</v>
      </c>
      <c r="E544" s="9" t="s">
        <v>12</v>
      </c>
      <c r="F544" s="3">
        <v>0.5</v>
      </c>
      <c r="G544" s="7">
        <v>0</v>
      </c>
    </row>
    <row r="545" spans="1:7">
      <c r="A545" t="s">
        <v>22</v>
      </c>
      <c r="B545" t="s">
        <v>52</v>
      </c>
      <c r="C545" t="s">
        <v>7</v>
      </c>
      <c r="D545" s="2">
        <v>4</v>
      </c>
      <c r="E545" s="9" t="s">
        <v>13</v>
      </c>
      <c r="F545" s="3">
        <v>0.67</v>
      </c>
      <c r="G545" s="7">
        <v>0</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3A15D-B7F2-464C-B358-D72CB68A7A32}">
  <dimension ref="A1:P92"/>
  <sheetViews>
    <sheetView topLeftCell="A72" zoomScale="119" workbookViewId="0">
      <selection activeCell="L92" sqref="A88:L92"/>
    </sheetView>
  </sheetViews>
  <sheetFormatPr baseColWidth="10" defaultRowHeight="16"/>
  <cols>
    <col min="1" max="1" width="16" style="1" customWidth="1"/>
    <col min="2" max="16384" width="10.83203125" style="1"/>
  </cols>
  <sheetData>
    <row r="1" spans="1:16" ht="28" customHeight="1">
      <c r="A1" s="25" t="s">
        <v>0</v>
      </c>
      <c r="B1" s="26" t="s">
        <v>1</v>
      </c>
      <c r="C1" s="26" t="s">
        <v>2</v>
      </c>
      <c r="D1" s="26" t="s">
        <v>3</v>
      </c>
      <c r="E1" s="26">
        <v>1</v>
      </c>
      <c r="F1" s="26">
        <v>2</v>
      </c>
      <c r="G1" s="26">
        <v>3</v>
      </c>
      <c r="H1" s="26">
        <v>4</v>
      </c>
      <c r="I1" s="26">
        <v>5</v>
      </c>
      <c r="J1" s="26">
        <v>6</v>
      </c>
      <c r="K1" s="26">
        <v>7</v>
      </c>
      <c r="L1" s="26">
        <v>8</v>
      </c>
      <c r="M1" s="26">
        <v>9</v>
      </c>
      <c r="N1" s="26">
        <v>10</v>
      </c>
      <c r="O1" s="26">
        <v>11</v>
      </c>
      <c r="P1" s="27">
        <v>12</v>
      </c>
    </row>
    <row r="2" spans="1:16">
      <c r="A2" s="23" t="s">
        <v>6</v>
      </c>
      <c r="B2" s="20" t="s">
        <v>51</v>
      </c>
      <c r="C2" s="20" t="s">
        <v>7</v>
      </c>
      <c r="D2" s="21">
        <v>1</v>
      </c>
      <c r="E2" s="22">
        <v>0.76666666666666661</v>
      </c>
      <c r="F2" s="22">
        <v>5.5</v>
      </c>
      <c r="G2" s="22">
        <v>1.4000000000000001</v>
      </c>
      <c r="H2" s="22">
        <v>1.5333333333333332</v>
      </c>
      <c r="I2" s="22">
        <v>1.3333333333333333</v>
      </c>
      <c r="J2" s="22">
        <v>1.0999999999999999</v>
      </c>
      <c r="K2" s="22">
        <v>4.833333333333333</v>
      </c>
      <c r="L2" s="22">
        <v>3.5</v>
      </c>
      <c r="M2" s="22">
        <v>1.6333333333333335</v>
      </c>
      <c r="N2" s="22"/>
      <c r="O2" s="22"/>
      <c r="P2" s="14"/>
    </row>
    <row r="3" spans="1:16">
      <c r="A3" s="23" t="s">
        <v>6</v>
      </c>
      <c r="B3" s="20" t="s">
        <v>52</v>
      </c>
      <c r="C3" s="20" t="s">
        <v>7</v>
      </c>
      <c r="D3" s="21">
        <v>1</v>
      </c>
      <c r="E3" s="22">
        <v>1.3666666666666665</v>
      </c>
      <c r="F3" s="22">
        <v>2</v>
      </c>
      <c r="G3" s="22">
        <v>6.1000000000000005</v>
      </c>
      <c r="H3" s="22">
        <v>4.3999999999999995</v>
      </c>
      <c r="I3" s="22">
        <v>6.1333333333333329</v>
      </c>
      <c r="J3" s="22">
        <v>1.3666666666666665</v>
      </c>
      <c r="K3" s="22">
        <v>6.9333333333333336</v>
      </c>
      <c r="L3" s="22">
        <v>3.3333333333333335</v>
      </c>
      <c r="M3" s="22">
        <v>5</v>
      </c>
      <c r="N3" s="22">
        <v>2.1999999999999997</v>
      </c>
      <c r="O3" s="22">
        <v>1.4333333333333333</v>
      </c>
      <c r="P3" s="14"/>
    </row>
    <row r="4" spans="1:16">
      <c r="A4" s="23" t="s">
        <v>6</v>
      </c>
      <c r="B4" s="20" t="s">
        <v>53</v>
      </c>
      <c r="C4" s="20" t="s">
        <v>7</v>
      </c>
      <c r="D4" s="21">
        <v>1</v>
      </c>
      <c r="E4" s="22">
        <v>1.3333333333333333</v>
      </c>
      <c r="F4" s="22">
        <v>5</v>
      </c>
      <c r="G4" s="22">
        <v>4.8999999999999995</v>
      </c>
      <c r="H4" s="22">
        <v>2.4</v>
      </c>
      <c r="I4" s="22">
        <v>5.3</v>
      </c>
      <c r="J4" s="22">
        <v>0.5</v>
      </c>
      <c r="K4" s="22">
        <v>2.1</v>
      </c>
      <c r="L4" s="22">
        <v>3.3000000000000003</v>
      </c>
      <c r="M4" s="22">
        <v>3.9666666666666668</v>
      </c>
      <c r="N4" s="22">
        <v>1.4333333333333333</v>
      </c>
      <c r="O4" s="22">
        <v>3.7000000000000006</v>
      </c>
      <c r="P4" s="14"/>
    </row>
    <row r="5" spans="1:16">
      <c r="A5" s="23" t="s">
        <v>6</v>
      </c>
      <c r="B5" s="20" t="s">
        <v>54</v>
      </c>
      <c r="C5" s="20" t="s">
        <v>7</v>
      </c>
      <c r="D5" s="21">
        <v>1</v>
      </c>
      <c r="E5" s="22">
        <v>5</v>
      </c>
      <c r="F5" s="22">
        <v>7.4333333333333336</v>
      </c>
      <c r="G5" s="22">
        <v>4.2333333333333334</v>
      </c>
      <c r="H5" s="22">
        <v>1.0999999999999999</v>
      </c>
      <c r="I5" s="22">
        <v>5.7666666666666666</v>
      </c>
      <c r="J5" s="22">
        <v>5.3666666666666671</v>
      </c>
      <c r="K5" s="22">
        <v>5.5666666666666664</v>
      </c>
      <c r="L5" s="22">
        <v>3.1666666666666665</v>
      </c>
      <c r="M5" s="22"/>
      <c r="N5" s="22"/>
      <c r="O5" s="22"/>
      <c r="P5" s="14"/>
    </row>
    <row r="6" spans="1:16">
      <c r="A6" s="23" t="s">
        <v>6</v>
      </c>
      <c r="B6" s="20" t="s">
        <v>55</v>
      </c>
      <c r="C6" s="20" t="s">
        <v>7</v>
      </c>
      <c r="D6" s="21">
        <v>1</v>
      </c>
      <c r="E6" s="22">
        <v>7.166666666666667</v>
      </c>
      <c r="F6" s="22">
        <v>0.53333333333333333</v>
      </c>
      <c r="G6" s="22">
        <v>5.2</v>
      </c>
      <c r="H6" s="22">
        <v>4.833333333333333</v>
      </c>
      <c r="I6" s="22">
        <v>1.0666666666666667</v>
      </c>
      <c r="J6" s="22"/>
      <c r="K6" s="22"/>
      <c r="L6" s="22"/>
      <c r="M6" s="22"/>
      <c r="N6" s="22"/>
      <c r="O6" s="22"/>
      <c r="P6" s="14"/>
    </row>
    <row r="7" spans="1:16">
      <c r="A7" s="23" t="s">
        <v>19</v>
      </c>
      <c r="B7" s="20" t="s">
        <v>51</v>
      </c>
      <c r="C7" s="20" t="s">
        <v>7</v>
      </c>
      <c r="D7" s="21">
        <v>1</v>
      </c>
      <c r="E7" s="22">
        <v>4.3333333333333304</v>
      </c>
      <c r="F7" s="22">
        <v>6.5</v>
      </c>
      <c r="G7" s="22">
        <v>2.9333333333333336</v>
      </c>
      <c r="H7" s="22">
        <v>6.166666666666667</v>
      </c>
      <c r="I7" s="22">
        <v>1.3333333333333333</v>
      </c>
      <c r="J7" s="22">
        <v>7.333333333333333</v>
      </c>
      <c r="K7" s="22"/>
      <c r="L7" s="22"/>
      <c r="M7" s="22"/>
      <c r="N7" s="22"/>
      <c r="O7" s="22"/>
      <c r="P7" s="15"/>
    </row>
    <row r="8" spans="1:16">
      <c r="A8" s="23" t="s">
        <v>19</v>
      </c>
      <c r="B8" s="20" t="s">
        <v>52</v>
      </c>
      <c r="C8" s="20" t="s">
        <v>7</v>
      </c>
      <c r="D8" s="21">
        <v>1</v>
      </c>
      <c r="E8" s="22">
        <v>4</v>
      </c>
      <c r="F8" s="22">
        <v>1</v>
      </c>
      <c r="G8" s="22">
        <v>1</v>
      </c>
      <c r="H8" s="22">
        <v>4.7333333333333334</v>
      </c>
      <c r="I8" s="22">
        <v>1.3999999999999997</v>
      </c>
      <c r="J8" s="22">
        <v>0.66666666666666663</v>
      </c>
      <c r="K8" s="22">
        <v>0.3666666666666667</v>
      </c>
      <c r="L8" s="22">
        <v>0.93333333333333324</v>
      </c>
      <c r="M8" s="22">
        <v>3.6999999999999997</v>
      </c>
      <c r="N8" s="22">
        <v>1.3333333333333333</v>
      </c>
      <c r="O8" s="22"/>
      <c r="P8" s="15"/>
    </row>
    <row r="9" spans="1:16">
      <c r="A9" s="23" t="s">
        <v>19</v>
      </c>
      <c r="B9" s="20" t="s">
        <v>53</v>
      </c>
      <c r="C9" s="20" t="s">
        <v>7</v>
      </c>
      <c r="D9" s="21">
        <v>1</v>
      </c>
      <c r="E9" s="22">
        <v>1</v>
      </c>
      <c r="F9" s="22">
        <v>2</v>
      </c>
      <c r="G9" s="22">
        <v>1.1333333333333333</v>
      </c>
      <c r="H9" s="22">
        <v>0.5</v>
      </c>
      <c r="I9" s="22">
        <v>2.6333333333333333</v>
      </c>
      <c r="J9" s="22">
        <v>0.9</v>
      </c>
      <c r="K9" s="22">
        <v>0.79999999999999993</v>
      </c>
      <c r="L9" s="22">
        <v>5.5</v>
      </c>
      <c r="M9" s="22">
        <v>2.4</v>
      </c>
      <c r="N9" s="22">
        <v>1.0666666666666667</v>
      </c>
      <c r="O9" s="22">
        <v>3.4333333333333336</v>
      </c>
      <c r="P9" s="15">
        <v>1.2</v>
      </c>
    </row>
    <row r="10" spans="1:16">
      <c r="A10" s="23" t="s">
        <v>19</v>
      </c>
      <c r="B10" s="20" t="s">
        <v>54</v>
      </c>
      <c r="C10" s="20" t="s">
        <v>7</v>
      </c>
      <c r="D10" s="21">
        <v>1</v>
      </c>
      <c r="E10" s="22">
        <v>1.1333333333333335</v>
      </c>
      <c r="F10" s="22">
        <v>1</v>
      </c>
      <c r="G10" s="22">
        <v>5.5</v>
      </c>
      <c r="H10" s="22">
        <v>4.5666666666666664</v>
      </c>
      <c r="I10" s="22">
        <v>0.8666666666666667</v>
      </c>
      <c r="J10" s="22">
        <v>5.0333333333333332</v>
      </c>
      <c r="K10" s="22">
        <v>5.2333333333333334</v>
      </c>
      <c r="L10" s="22">
        <v>1</v>
      </c>
      <c r="M10" s="22">
        <v>3.2333333333333329</v>
      </c>
      <c r="N10" s="22"/>
      <c r="O10" s="22"/>
      <c r="P10" s="15"/>
    </row>
    <row r="11" spans="1:16">
      <c r="A11" s="23" t="s">
        <v>20</v>
      </c>
      <c r="B11" s="20" t="s">
        <v>51</v>
      </c>
      <c r="C11" s="20" t="s">
        <v>7</v>
      </c>
      <c r="D11" s="21">
        <v>1</v>
      </c>
      <c r="E11" s="22">
        <v>6.666666666666667</v>
      </c>
      <c r="F11" s="22">
        <v>1.2666666666666666</v>
      </c>
      <c r="G11" s="22">
        <v>1.0999999999999999</v>
      </c>
      <c r="H11" s="22">
        <v>3.2000000000000006</v>
      </c>
      <c r="I11" s="22"/>
      <c r="J11" s="22"/>
      <c r="K11" s="22"/>
      <c r="L11" s="21"/>
      <c r="M11" s="21"/>
      <c r="N11" s="21"/>
      <c r="O11" s="21"/>
      <c r="P11" s="14"/>
    </row>
    <row r="12" spans="1:16">
      <c r="A12" s="23" t="s">
        <v>20</v>
      </c>
      <c r="B12" s="20" t="s">
        <v>52</v>
      </c>
      <c r="C12" s="20" t="s">
        <v>7</v>
      </c>
      <c r="D12" s="21">
        <v>1</v>
      </c>
      <c r="E12" s="22">
        <v>3</v>
      </c>
      <c r="F12" s="22">
        <v>7</v>
      </c>
      <c r="G12" s="22">
        <v>2.6999999999999997</v>
      </c>
      <c r="H12" s="22">
        <v>8</v>
      </c>
      <c r="I12" s="22">
        <v>4.833333333333333</v>
      </c>
      <c r="J12" s="22">
        <v>4.2333333333333334</v>
      </c>
      <c r="K12" s="22"/>
      <c r="L12" s="21"/>
      <c r="M12" s="21"/>
      <c r="N12" s="21"/>
      <c r="O12" s="21"/>
      <c r="P12" s="14"/>
    </row>
    <row r="13" spans="1:16">
      <c r="A13" s="23" t="s">
        <v>20</v>
      </c>
      <c r="B13" s="20" t="s">
        <v>53</v>
      </c>
      <c r="C13" s="20" t="s">
        <v>7</v>
      </c>
      <c r="D13" s="21">
        <v>1</v>
      </c>
      <c r="E13" s="22">
        <v>6.166666666666667</v>
      </c>
      <c r="F13" s="22">
        <v>2.6666666666666665</v>
      </c>
      <c r="G13" s="22">
        <v>0.73333333333333339</v>
      </c>
      <c r="H13" s="22">
        <v>1.0999999999999999</v>
      </c>
      <c r="I13" s="22">
        <v>6.833333333333333</v>
      </c>
      <c r="J13" s="22">
        <v>1.7333333333333334</v>
      </c>
      <c r="K13" s="22">
        <v>5.3666666666666671</v>
      </c>
      <c r="L13" s="21"/>
      <c r="M13" s="21"/>
      <c r="N13" s="21"/>
      <c r="O13" s="21"/>
      <c r="P13" s="14"/>
    </row>
    <row r="14" spans="1:16">
      <c r="A14" s="23" t="s">
        <v>20</v>
      </c>
      <c r="B14" s="20" t="s">
        <v>54</v>
      </c>
      <c r="C14" s="20" t="s">
        <v>7</v>
      </c>
      <c r="D14" s="21">
        <v>1</v>
      </c>
      <c r="E14" s="22">
        <v>7.666666666666667</v>
      </c>
      <c r="F14" s="22">
        <v>6.7666666666666666</v>
      </c>
      <c r="G14" s="22">
        <v>1.3333333333333333</v>
      </c>
      <c r="H14" s="22">
        <v>1.8</v>
      </c>
      <c r="I14" s="22">
        <v>9</v>
      </c>
      <c r="J14" s="22">
        <v>7.4333333333333336</v>
      </c>
      <c r="K14" s="22">
        <v>9.7000000000000011</v>
      </c>
      <c r="L14" s="21"/>
      <c r="M14" s="21"/>
      <c r="N14" s="21"/>
      <c r="O14" s="21"/>
      <c r="P14" s="14"/>
    </row>
    <row r="15" spans="1:16">
      <c r="A15" s="23" t="s">
        <v>20</v>
      </c>
      <c r="B15" s="20" t="s">
        <v>55</v>
      </c>
      <c r="C15" s="20" t="s">
        <v>7</v>
      </c>
      <c r="D15" s="21">
        <v>1</v>
      </c>
      <c r="E15" s="22">
        <v>5.0666666666666664</v>
      </c>
      <c r="F15" s="22">
        <v>8.1</v>
      </c>
      <c r="G15" s="22">
        <v>8.4666666666666668</v>
      </c>
      <c r="H15" s="22">
        <v>1.9666666666666668</v>
      </c>
      <c r="I15" s="22">
        <v>0.3666666666666667</v>
      </c>
      <c r="J15" s="22">
        <v>1.3333333333333333</v>
      </c>
      <c r="K15" s="22">
        <v>0.23333333333333331</v>
      </c>
      <c r="L15" s="21"/>
      <c r="M15" s="21"/>
      <c r="N15" s="21"/>
      <c r="O15" s="21"/>
      <c r="P15" s="14"/>
    </row>
    <row r="16" spans="1:16">
      <c r="A16" s="23" t="s">
        <v>21</v>
      </c>
      <c r="B16" s="20" t="s">
        <v>51</v>
      </c>
      <c r="C16" s="20" t="s">
        <v>7</v>
      </c>
      <c r="D16" s="21">
        <v>1</v>
      </c>
      <c r="E16" s="22">
        <v>8</v>
      </c>
      <c r="F16" s="22">
        <v>6</v>
      </c>
      <c r="G16" s="22">
        <v>6.833333333333333</v>
      </c>
      <c r="H16" s="22">
        <v>8.4333333333333336</v>
      </c>
      <c r="I16" s="22">
        <v>5.9333333333333336</v>
      </c>
      <c r="J16" s="22">
        <v>1.5999999999999999</v>
      </c>
      <c r="K16" s="22">
        <v>6.7666666666666666</v>
      </c>
      <c r="L16" s="22">
        <v>8.5</v>
      </c>
      <c r="M16" s="22"/>
      <c r="N16" s="22"/>
      <c r="O16" s="21"/>
      <c r="P16" s="14"/>
    </row>
    <row r="17" spans="1:16">
      <c r="A17" s="23" t="s">
        <v>21</v>
      </c>
      <c r="B17" s="20" t="s">
        <v>52</v>
      </c>
      <c r="C17" s="20" t="s">
        <v>7</v>
      </c>
      <c r="D17" s="21">
        <v>1</v>
      </c>
      <c r="E17" s="22">
        <v>3.5</v>
      </c>
      <c r="F17" s="22">
        <v>2</v>
      </c>
      <c r="G17" s="22">
        <v>1.7</v>
      </c>
      <c r="H17" s="22">
        <v>1.4333333333333336</v>
      </c>
      <c r="I17" s="22">
        <v>5.166666666666667</v>
      </c>
      <c r="J17" s="22">
        <v>0.76666666666666661</v>
      </c>
      <c r="K17" s="22">
        <v>1.5666666666666667</v>
      </c>
      <c r="L17" s="22">
        <v>6.1333333333333329</v>
      </c>
      <c r="M17" s="22"/>
      <c r="N17" s="22"/>
      <c r="O17" s="21"/>
      <c r="P17" s="14"/>
    </row>
    <row r="18" spans="1:16">
      <c r="A18" s="23" t="s">
        <v>21</v>
      </c>
      <c r="B18" s="20" t="s">
        <v>53</v>
      </c>
      <c r="C18" s="20" t="s">
        <v>7</v>
      </c>
      <c r="D18" s="21">
        <v>1</v>
      </c>
      <c r="E18" s="22">
        <v>3.3333333333333335</v>
      </c>
      <c r="F18" s="22">
        <v>1.2666666666666666</v>
      </c>
      <c r="G18" s="22">
        <v>5.1999999999999993</v>
      </c>
      <c r="H18" s="22">
        <v>6.5</v>
      </c>
      <c r="I18" s="22">
        <v>7.7666666666666666</v>
      </c>
      <c r="J18" s="22">
        <v>7.0333333333333341</v>
      </c>
      <c r="K18" s="22">
        <v>6.0666666666666664</v>
      </c>
      <c r="L18" s="22">
        <v>2.6</v>
      </c>
      <c r="M18" s="22">
        <v>1.0333333333333334</v>
      </c>
      <c r="N18" s="22">
        <v>2.9</v>
      </c>
      <c r="O18" s="22"/>
      <c r="P18" s="15"/>
    </row>
    <row r="19" spans="1:16">
      <c r="A19" s="23" t="s">
        <v>21</v>
      </c>
      <c r="B19" s="20" t="s">
        <v>54</v>
      </c>
      <c r="C19" s="20" t="s">
        <v>7</v>
      </c>
      <c r="D19" s="21">
        <v>1</v>
      </c>
      <c r="E19" s="22">
        <v>6.833333333333333</v>
      </c>
      <c r="F19" s="22">
        <v>7.833333333333333</v>
      </c>
      <c r="G19" s="22">
        <v>0.83333333333333337</v>
      </c>
      <c r="H19" s="22">
        <v>1.3</v>
      </c>
      <c r="I19" s="22">
        <v>0.3</v>
      </c>
      <c r="J19" s="22">
        <v>5.166666666666667</v>
      </c>
      <c r="K19" s="22">
        <v>0.3</v>
      </c>
      <c r="L19" s="22">
        <v>4.2333333333333334</v>
      </c>
      <c r="M19" s="22">
        <v>5.833333333333333</v>
      </c>
      <c r="N19" s="22">
        <v>7.7666666666666666</v>
      </c>
      <c r="O19" s="22"/>
      <c r="P19" s="15"/>
    </row>
    <row r="20" spans="1:16">
      <c r="A20" s="23" t="s">
        <v>21</v>
      </c>
      <c r="B20" s="20" t="s">
        <v>55</v>
      </c>
      <c r="C20" s="20" t="s">
        <v>7</v>
      </c>
      <c r="D20" s="21">
        <v>1</v>
      </c>
      <c r="E20" s="22">
        <v>6</v>
      </c>
      <c r="F20" s="22">
        <v>7.6000000000000005</v>
      </c>
      <c r="G20" s="22">
        <v>8.7000000000000011</v>
      </c>
      <c r="H20" s="22">
        <v>1.5</v>
      </c>
      <c r="I20" s="22">
        <v>9.3666666666666671</v>
      </c>
      <c r="J20" s="22">
        <v>6.2666666666666666</v>
      </c>
      <c r="K20" s="22">
        <v>6.7666666666666657</v>
      </c>
      <c r="L20" s="22"/>
      <c r="M20" s="22"/>
      <c r="N20" s="22"/>
      <c r="O20" s="22"/>
      <c r="P20" s="15"/>
    </row>
    <row r="21" spans="1:16">
      <c r="A21" s="23" t="s">
        <v>22</v>
      </c>
      <c r="B21" s="20" t="s">
        <v>55</v>
      </c>
      <c r="C21" s="20" t="s">
        <v>23</v>
      </c>
      <c r="D21" s="21">
        <v>1</v>
      </c>
      <c r="E21" s="22">
        <v>8</v>
      </c>
      <c r="F21" s="22">
        <v>2.6</v>
      </c>
      <c r="G21" s="22">
        <v>2.7333333333333329</v>
      </c>
      <c r="H21" s="22">
        <v>4</v>
      </c>
      <c r="I21" s="22">
        <v>4.666666666666667</v>
      </c>
      <c r="J21" s="22">
        <v>6.833333333333333</v>
      </c>
      <c r="K21" s="22">
        <v>1.8</v>
      </c>
      <c r="L21" s="22">
        <v>2.6</v>
      </c>
      <c r="M21" s="22"/>
      <c r="N21" s="22"/>
      <c r="O21" s="22"/>
      <c r="P21" s="15"/>
    </row>
    <row r="22" spans="1:16">
      <c r="A22" s="23" t="s">
        <v>22</v>
      </c>
      <c r="B22" s="20" t="s">
        <v>51</v>
      </c>
      <c r="C22" s="20" t="s">
        <v>7</v>
      </c>
      <c r="D22" s="21">
        <v>1</v>
      </c>
      <c r="E22" s="22">
        <v>4.07</v>
      </c>
      <c r="F22" s="22">
        <v>3</v>
      </c>
      <c r="G22" s="22">
        <v>5.5</v>
      </c>
      <c r="H22" s="22">
        <v>1.17</v>
      </c>
      <c r="I22" s="22">
        <v>5.77</v>
      </c>
      <c r="J22" s="22">
        <v>2.83</v>
      </c>
      <c r="K22" s="22"/>
      <c r="L22" s="22"/>
      <c r="M22" s="22"/>
      <c r="N22" s="22"/>
      <c r="O22" s="22"/>
      <c r="P22" s="15"/>
    </row>
    <row r="23" spans="1:16">
      <c r="A23" s="23" t="s">
        <v>22</v>
      </c>
      <c r="B23" s="20" t="s">
        <v>52</v>
      </c>
      <c r="C23" s="20" t="s">
        <v>7</v>
      </c>
      <c r="D23" s="21">
        <v>1</v>
      </c>
      <c r="E23" s="22">
        <v>3.5</v>
      </c>
      <c r="F23" s="22">
        <v>1.33</v>
      </c>
      <c r="G23" s="22">
        <v>4.83</v>
      </c>
      <c r="H23" s="22">
        <v>1.37</v>
      </c>
      <c r="I23" s="22">
        <v>4.37</v>
      </c>
      <c r="J23" s="22">
        <v>3.57</v>
      </c>
      <c r="K23" s="22">
        <v>3.9</v>
      </c>
      <c r="L23" s="22">
        <v>3.57</v>
      </c>
      <c r="M23" s="22">
        <v>3.93</v>
      </c>
      <c r="N23" s="22"/>
      <c r="O23" s="22"/>
      <c r="P23" s="15"/>
    </row>
    <row r="24" spans="1:16">
      <c r="A24" s="23" t="s">
        <v>22</v>
      </c>
      <c r="B24" s="20" t="s">
        <v>53</v>
      </c>
      <c r="C24" s="20" t="s">
        <v>7</v>
      </c>
      <c r="D24" s="21">
        <v>1</v>
      </c>
      <c r="E24" s="22">
        <v>1.33</v>
      </c>
      <c r="F24" s="22">
        <v>0.6</v>
      </c>
      <c r="G24" s="22">
        <v>1.1299999999999999</v>
      </c>
      <c r="H24" s="22">
        <v>4.53</v>
      </c>
      <c r="I24" s="22">
        <v>1.57</v>
      </c>
      <c r="J24" s="22">
        <v>0.6</v>
      </c>
      <c r="K24" s="22">
        <v>1.4</v>
      </c>
      <c r="L24" s="22">
        <v>4.37</v>
      </c>
      <c r="M24" s="22"/>
      <c r="N24" s="22"/>
      <c r="O24" s="22"/>
      <c r="P24" s="15"/>
    </row>
    <row r="25" spans="1:16">
      <c r="A25" s="23" t="s">
        <v>6</v>
      </c>
      <c r="B25" s="20" t="s">
        <v>54</v>
      </c>
      <c r="C25" s="20" t="s">
        <v>24</v>
      </c>
      <c r="D25" s="21">
        <v>1</v>
      </c>
      <c r="E25" s="22">
        <v>1.63</v>
      </c>
      <c r="F25" s="22">
        <v>1.07</v>
      </c>
      <c r="G25" s="22">
        <v>1.6</v>
      </c>
      <c r="H25" s="22">
        <v>8.17</v>
      </c>
      <c r="I25" s="22">
        <v>1.33</v>
      </c>
      <c r="J25" s="22">
        <v>4.53</v>
      </c>
      <c r="K25" s="22">
        <v>2.87</v>
      </c>
      <c r="L25" s="22">
        <v>1.2</v>
      </c>
      <c r="M25" s="22"/>
      <c r="N25" s="22"/>
      <c r="O25" s="22"/>
      <c r="P25" s="15"/>
    </row>
    <row r="26" spans="1:16">
      <c r="A26" s="23" t="s">
        <v>6</v>
      </c>
      <c r="B26" s="20" t="s">
        <v>55</v>
      </c>
      <c r="C26" s="20" t="s">
        <v>24</v>
      </c>
      <c r="D26" s="21">
        <v>1</v>
      </c>
      <c r="E26" s="22">
        <v>5.17</v>
      </c>
      <c r="F26" s="22">
        <v>1.17</v>
      </c>
      <c r="G26" s="22">
        <v>5.73</v>
      </c>
      <c r="H26" s="22">
        <v>8.17</v>
      </c>
      <c r="I26" s="22">
        <v>6.27</v>
      </c>
      <c r="J26" s="22"/>
      <c r="K26" s="22"/>
      <c r="L26" s="22"/>
      <c r="M26" s="22"/>
      <c r="N26" s="22"/>
      <c r="O26" s="22"/>
      <c r="P26" s="15"/>
    </row>
    <row r="27" spans="1:16">
      <c r="A27" s="23" t="s">
        <v>22</v>
      </c>
      <c r="B27" s="20" t="s">
        <v>54</v>
      </c>
      <c r="C27" s="20" t="s">
        <v>23</v>
      </c>
      <c r="D27" s="21">
        <v>2</v>
      </c>
      <c r="E27" s="22">
        <v>0.53</v>
      </c>
      <c r="F27" s="22">
        <v>3</v>
      </c>
      <c r="G27" s="22">
        <v>0.56999999999999995</v>
      </c>
      <c r="H27" s="22">
        <v>0.5</v>
      </c>
      <c r="I27" s="22">
        <v>4.17</v>
      </c>
      <c r="J27" s="22">
        <v>7.67</v>
      </c>
      <c r="K27" s="22">
        <v>3.13</v>
      </c>
      <c r="L27" s="22"/>
      <c r="M27" s="22"/>
      <c r="N27" s="22"/>
      <c r="O27" s="22"/>
      <c r="P27" s="15"/>
    </row>
    <row r="28" spans="1:16">
      <c r="A28" s="23" t="s">
        <v>22</v>
      </c>
      <c r="B28" s="20" t="s">
        <v>55</v>
      </c>
      <c r="C28" s="20" t="s">
        <v>23</v>
      </c>
      <c r="D28" s="21">
        <v>2</v>
      </c>
      <c r="E28" s="22">
        <v>4.33</v>
      </c>
      <c r="F28" s="22">
        <v>1.23</v>
      </c>
      <c r="G28" s="22">
        <v>6.33</v>
      </c>
      <c r="H28" s="22">
        <v>3.03</v>
      </c>
      <c r="I28" s="22">
        <v>0.53</v>
      </c>
      <c r="J28" s="22">
        <v>1.17</v>
      </c>
      <c r="K28" s="22">
        <v>1.17</v>
      </c>
      <c r="L28" s="22">
        <v>6.67</v>
      </c>
      <c r="M28" s="22">
        <v>8.17</v>
      </c>
      <c r="N28" s="22">
        <v>5.6</v>
      </c>
      <c r="O28" s="22"/>
      <c r="P28" s="15"/>
    </row>
    <row r="29" spans="1:16">
      <c r="A29" s="23" t="s">
        <v>6</v>
      </c>
      <c r="B29" s="20" t="s">
        <v>51</v>
      </c>
      <c r="C29" s="20" t="s">
        <v>7</v>
      </c>
      <c r="D29" s="21">
        <v>2</v>
      </c>
      <c r="E29" s="22">
        <v>1.43</v>
      </c>
      <c r="F29" s="22">
        <v>5.67</v>
      </c>
      <c r="G29" s="22">
        <v>3.13</v>
      </c>
      <c r="H29" s="22"/>
      <c r="I29" s="22"/>
      <c r="J29" s="22"/>
      <c r="K29" s="22"/>
      <c r="L29" s="22"/>
      <c r="M29" s="22"/>
      <c r="N29" s="22"/>
      <c r="O29" s="22"/>
      <c r="P29" s="15"/>
    </row>
    <row r="30" spans="1:16">
      <c r="A30" s="23" t="s">
        <v>22</v>
      </c>
      <c r="B30" s="20" t="s">
        <v>51</v>
      </c>
      <c r="C30" s="20" t="s">
        <v>7</v>
      </c>
      <c r="D30" s="21">
        <v>2</v>
      </c>
      <c r="E30" s="22">
        <v>2.83</v>
      </c>
      <c r="F30" s="22">
        <v>4.83</v>
      </c>
      <c r="G30" s="22">
        <v>1.5</v>
      </c>
      <c r="H30" s="22">
        <v>2.93</v>
      </c>
      <c r="I30" s="22"/>
      <c r="J30" s="22"/>
      <c r="K30" s="22"/>
      <c r="L30" s="22"/>
      <c r="M30" s="22"/>
      <c r="N30" s="22"/>
      <c r="O30" s="22"/>
      <c r="P30" s="15"/>
    </row>
    <row r="31" spans="1:16">
      <c r="A31" s="23" t="s">
        <v>20</v>
      </c>
      <c r="B31" s="20" t="s">
        <v>52</v>
      </c>
      <c r="C31" s="20" t="s">
        <v>7</v>
      </c>
      <c r="D31" s="21">
        <v>2</v>
      </c>
      <c r="E31" s="22">
        <v>2.5</v>
      </c>
      <c r="F31" s="22">
        <v>5</v>
      </c>
      <c r="G31" s="22">
        <v>1.27</v>
      </c>
      <c r="H31" s="22">
        <v>0.93</v>
      </c>
      <c r="I31" s="22">
        <v>3.1</v>
      </c>
      <c r="J31" s="22"/>
      <c r="K31" s="22"/>
      <c r="L31" s="22"/>
      <c r="M31" s="22"/>
      <c r="N31" s="22"/>
      <c r="O31" s="22"/>
      <c r="P31" s="15"/>
    </row>
    <row r="32" spans="1:16">
      <c r="A32" s="23" t="s">
        <v>21</v>
      </c>
      <c r="B32" s="20" t="s">
        <v>52</v>
      </c>
      <c r="C32" s="20" t="s">
        <v>7</v>
      </c>
      <c r="D32" s="21">
        <v>2</v>
      </c>
      <c r="E32" s="22">
        <v>0.5</v>
      </c>
      <c r="F32" s="22">
        <v>4.83</v>
      </c>
      <c r="G32" s="22">
        <v>3</v>
      </c>
      <c r="H32" s="22">
        <v>4</v>
      </c>
      <c r="I32" s="22">
        <v>6.67</v>
      </c>
      <c r="J32" s="22">
        <v>4.7699999999999996</v>
      </c>
      <c r="K32" s="22">
        <v>7.5</v>
      </c>
      <c r="L32" s="22"/>
      <c r="M32" s="22"/>
      <c r="N32" s="22"/>
      <c r="O32" s="22"/>
      <c r="P32" s="15"/>
    </row>
    <row r="33" spans="1:16">
      <c r="A33" s="23" t="s">
        <v>19</v>
      </c>
      <c r="B33" s="20" t="s">
        <v>52</v>
      </c>
      <c r="C33" s="20" t="s">
        <v>7</v>
      </c>
      <c r="D33" s="21">
        <v>2</v>
      </c>
      <c r="E33" s="22">
        <v>2.17</v>
      </c>
      <c r="F33" s="22">
        <v>1.77</v>
      </c>
      <c r="G33" s="22">
        <v>5.33</v>
      </c>
      <c r="H33" s="22">
        <v>0.77</v>
      </c>
      <c r="I33" s="22">
        <v>2.5299999999999998</v>
      </c>
      <c r="J33" s="22">
        <v>3.4</v>
      </c>
      <c r="K33" s="22">
        <v>1.4</v>
      </c>
      <c r="L33" s="22"/>
      <c r="M33" s="22"/>
      <c r="N33" s="22"/>
      <c r="O33" s="22"/>
      <c r="P33" s="15"/>
    </row>
    <row r="34" spans="1:16">
      <c r="A34" s="23" t="s">
        <v>6</v>
      </c>
      <c r="B34" s="20" t="s">
        <v>53</v>
      </c>
      <c r="C34" s="20" t="s">
        <v>7</v>
      </c>
      <c r="D34" s="21">
        <v>2</v>
      </c>
      <c r="E34" s="22">
        <v>1.9</v>
      </c>
      <c r="F34" s="22">
        <v>5.17</v>
      </c>
      <c r="G34" s="22">
        <v>6.33</v>
      </c>
      <c r="H34" s="22">
        <v>4.17</v>
      </c>
      <c r="I34" s="22">
        <v>1.93</v>
      </c>
      <c r="J34" s="22"/>
      <c r="K34" s="22"/>
      <c r="L34" s="22"/>
      <c r="M34" s="22"/>
      <c r="N34" s="22"/>
      <c r="O34" s="22"/>
      <c r="P34" s="15"/>
    </row>
    <row r="35" spans="1:16">
      <c r="A35" s="23" t="s">
        <v>20</v>
      </c>
      <c r="B35" s="20" t="s">
        <v>53</v>
      </c>
      <c r="C35" s="20" t="s">
        <v>7</v>
      </c>
      <c r="D35" s="21">
        <v>2</v>
      </c>
      <c r="E35" s="22">
        <v>2.83</v>
      </c>
      <c r="F35" s="22">
        <v>4.67</v>
      </c>
      <c r="G35" s="22">
        <v>5.5</v>
      </c>
      <c r="H35" s="22">
        <v>5.83</v>
      </c>
      <c r="I35" s="22">
        <v>0.6</v>
      </c>
      <c r="J35" s="22"/>
      <c r="K35" s="22"/>
      <c r="L35" s="22"/>
      <c r="M35" s="22"/>
      <c r="N35" s="22"/>
      <c r="O35" s="22"/>
      <c r="P35" s="15"/>
    </row>
    <row r="36" spans="1:16">
      <c r="A36" s="23" t="s">
        <v>21</v>
      </c>
      <c r="B36" s="20" t="s">
        <v>53</v>
      </c>
      <c r="C36" s="20" t="s">
        <v>7</v>
      </c>
      <c r="D36" s="21">
        <v>2</v>
      </c>
      <c r="E36" s="22">
        <v>2.4</v>
      </c>
      <c r="F36" s="22">
        <v>3.83</v>
      </c>
      <c r="G36" s="22">
        <v>6.23</v>
      </c>
      <c r="H36" s="22">
        <v>8</v>
      </c>
      <c r="I36" s="22"/>
      <c r="J36" s="22"/>
      <c r="K36" s="22"/>
      <c r="L36" s="22"/>
      <c r="M36" s="22"/>
      <c r="N36" s="22"/>
      <c r="O36" s="22"/>
      <c r="P36" s="15"/>
    </row>
    <row r="37" spans="1:16">
      <c r="A37" s="23" t="s">
        <v>19</v>
      </c>
      <c r="B37" s="20" t="s">
        <v>53</v>
      </c>
      <c r="C37" s="20" t="s">
        <v>7</v>
      </c>
      <c r="D37" s="21">
        <v>2</v>
      </c>
      <c r="E37" s="22">
        <v>5.17</v>
      </c>
      <c r="F37" s="22">
        <v>1.07</v>
      </c>
      <c r="G37" s="22">
        <v>2.83</v>
      </c>
      <c r="H37" s="22">
        <v>2.8</v>
      </c>
      <c r="I37" s="22">
        <v>3.77</v>
      </c>
      <c r="J37" s="22">
        <v>1.7</v>
      </c>
      <c r="K37" s="22">
        <v>5.5</v>
      </c>
      <c r="L37" s="22"/>
      <c r="M37" s="22"/>
      <c r="N37" s="22"/>
      <c r="O37" s="22"/>
      <c r="P37" s="15"/>
    </row>
    <row r="38" spans="1:16">
      <c r="A38" s="23" t="s">
        <v>20</v>
      </c>
      <c r="B38" s="20" t="s">
        <v>54</v>
      </c>
      <c r="C38" s="20" t="s">
        <v>7</v>
      </c>
      <c r="D38" s="21">
        <v>2</v>
      </c>
      <c r="E38" s="22">
        <v>4.83</v>
      </c>
      <c r="F38" s="22">
        <v>3.13</v>
      </c>
      <c r="G38" s="22">
        <v>1.6</v>
      </c>
      <c r="H38" s="22">
        <v>4.33</v>
      </c>
      <c r="I38" s="22">
        <v>8</v>
      </c>
      <c r="J38" s="22"/>
      <c r="K38" s="22"/>
      <c r="L38" s="22"/>
      <c r="M38" s="22"/>
      <c r="N38" s="22"/>
      <c r="O38" s="22"/>
      <c r="P38" s="15"/>
    </row>
    <row r="39" spans="1:16">
      <c r="A39" s="23" t="s">
        <v>6</v>
      </c>
      <c r="B39" s="20" t="s">
        <v>54</v>
      </c>
      <c r="C39" s="20" t="s">
        <v>7</v>
      </c>
      <c r="D39" s="21">
        <v>2</v>
      </c>
      <c r="E39" s="22">
        <v>1.6</v>
      </c>
      <c r="F39" s="22">
        <v>2.83</v>
      </c>
      <c r="G39" s="22">
        <v>0.56999999999999995</v>
      </c>
      <c r="H39" s="22">
        <v>1.07</v>
      </c>
      <c r="I39" s="22">
        <v>5.93</v>
      </c>
      <c r="J39" s="22">
        <v>5.5</v>
      </c>
      <c r="K39" s="22">
        <v>3.4</v>
      </c>
      <c r="L39" s="22"/>
      <c r="M39" s="22"/>
      <c r="N39" s="22"/>
      <c r="O39" s="22"/>
      <c r="P39" s="15"/>
    </row>
    <row r="40" spans="1:16">
      <c r="A40" s="23" t="s">
        <v>21</v>
      </c>
      <c r="B40" s="20" t="s">
        <v>54</v>
      </c>
      <c r="C40" s="20" t="s">
        <v>7</v>
      </c>
      <c r="D40" s="21">
        <v>2</v>
      </c>
      <c r="E40" s="22">
        <v>8.5</v>
      </c>
      <c r="F40" s="22">
        <v>1.5</v>
      </c>
      <c r="G40" s="22">
        <v>4.2300000000000004</v>
      </c>
      <c r="H40" s="22">
        <v>4.07</v>
      </c>
      <c r="I40" s="22">
        <v>1.07</v>
      </c>
      <c r="J40" s="22">
        <v>6.83</v>
      </c>
      <c r="K40" s="22">
        <v>1.43</v>
      </c>
      <c r="L40" s="22"/>
      <c r="M40" s="22"/>
      <c r="N40" s="22"/>
      <c r="O40" s="22"/>
      <c r="P40" s="15"/>
    </row>
    <row r="41" spans="1:16">
      <c r="A41" s="23" t="s">
        <v>19</v>
      </c>
      <c r="B41" s="20" t="s">
        <v>54</v>
      </c>
      <c r="C41" s="20" t="s">
        <v>7</v>
      </c>
      <c r="D41" s="21">
        <v>2</v>
      </c>
      <c r="E41" s="22">
        <v>4.5</v>
      </c>
      <c r="F41" s="22">
        <v>5.23</v>
      </c>
      <c r="G41" s="22">
        <v>2.9</v>
      </c>
      <c r="H41" s="22">
        <v>4.93</v>
      </c>
      <c r="I41" s="22">
        <v>4.17</v>
      </c>
      <c r="J41" s="22">
        <v>4.2</v>
      </c>
      <c r="K41" s="22">
        <v>0.77</v>
      </c>
      <c r="L41" s="22"/>
      <c r="M41" s="22"/>
      <c r="N41" s="22"/>
      <c r="O41" s="22"/>
      <c r="P41" s="15"/>
    </row>
    <row r="42" spans="1:16">
      <c r="A42" s="23" t="s">
        <v>20</v>
      </c>
      <c r="B42" s="20" t="s">
        <v>55</v>
      </c>
      <c r="C42" s="20" t="s">
        <v>7</v>
      </c>
      <c r="D42" s="21">
        <v>2</v>
      </c>
      <c r="E42" s="22">
        <v>8.83</v>
      </c>
      <c r="F42" s="22">
        <v>1.47</v>
      </c>
      <c r="G42" s="22">
        <v>1.57</v>
      </c>
      <c r="H42" s="22">
        <v>1.73</v>
      </c>
      <c r="I42" s="22">
        <v>6.47</v>
      </c>
      <c r="J42" s="22">
        <v>3</v>
      </c>
      <c r="K42" s="22"/>
      <c r="L42" s="22"/>
      <c r="M42" s="22"/>
      <c r="N42" s="22"/>
      <c r="O42" s="22"/>
      <c r="P42" s="15"/>
    </row>
    <row r="43" spans="1:16">
      <c r="A43" s="23" t="s">
        <v>21</v>
      </c>
      <c r="B43" s="20" t="s">
        <v>55</v>
      </c>
      <c r="C43" s="20" t="s">
        <v>7</v>
      </c>
      <c r="D43" s="21">
        <v>2</v>
      </c>
      <c r="E43" s="22">
        <v>8</v>
      </c>
      <c r="F43" s="22">
        <v>4.83</v>
      </c>
      <c r="G43" s="22">
        <v>1.17</v>
      </c>
      <c r="H43" s="22">
        <v>1.63</v>
      </c>
      <c r="I43" s="22">
        <v>0.6</v>
      </c>
      <c r="J43" s="22">
        <v>6.83</v>
      </c>
      <c r="K43" s="22">
        <v>7</v>
      </c>
      <c r="L43" s="22"/>
      <c r="M43" s="22"/>
      <c r="N43" s="22"/>
      <c r="O43" s="22"/>
      <c r="P43" s="15"/>
    </row>
    <row r="44" spans="1:16">
      <c r="A44" s="23" t="s">
        <v>19</v>
      </c>
      <c r="B44" s="20" t="s">
        <v>55</v>
      </c>
      <c r="C44" s="20" t="s">
        <v>7</v>
      </c>
      <c r="D44" s="21">
        <v>2</v>
      </c>
      <c r="E44" s="22">
        <v>1.43</v>
      </c>
      <c r="F44" s="22">
        <v>6</v>
      </c>
      <c r="G44" s="22">
        <v>5.0999999999999996</v>
      </c>
      <c r="H44" s="22"/>
      <c r="I44" s="22"/>
      <c r="J44" s="22"/>
      <c r="K44" s="22"/>
      <c r="L44" s="22"/>
      <c r="M44" s="22"/>
      <c r="N44" s="22"/>
      <c r="O44" s="22"/>
      <c r="P44" s="15"/>
    </row>
    <row r="45" spans="1:16">
      <c r="A45" s="23" t="s">
        <v>6</v>
      </c>
      <c r="B45" s="20" t="s">
        <v>55</v>
      </c>
      <c r="C45" s="20" t="s">
        <v>24</v>
      </c>
      <c r="D45" s="21">
        <v>2</v>
      </c>
      <c r="E45" s="22">
        <v>5.833333333333333</v>
      </c>
      <c r="F45" s="22">
        <v>1.5</v>
      </c>
      <c r="G45" s="22">
        <v>4.666666666666667</v>
      </c>
      <c r="H45" s="22">
        <v>0.79999999999999993</v>
      </c>
      <c r="I45" s="22">
        <v>3.4333333333333336</v>
      </c>
      <c r="J45" s="22">
        <v>1.5333333333333332</v>
      </c>
      <c r="K45" s="22">
        <v>4.0333333333333332</v>
      </c>
      <c r="L45" s="22">
        <v>1.5666666666666664</v>
      </c>
      <c r="M45" s="22">
        <v>0.53333333333333333</v>
      </c>
      <c r="N45" s="22"/>
      <c r="O45" s="22"/>
      <c r="P45" s="15"/>
    </row>
    <row r="46" spans="1:16">
      <c r="A46" s="23" t="s">
        <v>6</v>
      </c>
      <c r="B46" s="20" t="s">
        <v>52</v>
      </c>
      <c r="C46" s="20" t="s">
        <v>7</v>
      </c>
      <c r="D46" s="21">
        <v>3</v>
      </c>
      <c r="E46" s="22">
        <v>5.67</v>
      </c>
      <c r="F46" s="22">
        <v>3.67</v>
      </c>
      <c r="G46" s="22">
        <v>4.5</v>
      </c>
      <c r="H46" s="22"/>
      <c r="I46" s="22"/>
      <c r="J46" s="22"/>
      <c r="K46" s="22"/>
      <c r="L46" s="22"/>
      <c r="M46" s="22"/>
      <c r="N46" s="22"/>
      <c r="O46" s="22"/>
      <c r="P46" s="15"/>
    </row>
    <row r="47" spans="1:16">
      <c r="A47" s="23" t="s">
        <v>20</v>
      </c>
      <c r="B47" s="20" t="s">
        <v>52</v>
      </c>
      <c r="C47" s="20" t="s">
        <v>7</v>
      </c>
      <c r="D47" s="21">
        <v>3</v>
      </c>
      <c r="E47" s="22">
        <v>6.5</v>
      </c>
      <c r="F47" s="22">
        <v>4.07</v>
      </c>
      <c r="G47" s="22">
        <v>6.03</v>
      </c>
      <c r="H47" s="22">
        <v>4.33</v>
      </c>
      <c r="I47" s="22">
        <v>5.57</v>
      </c>
      <c r="J47" s="22"/>
      <c r="K47" s="22"/>
      <c r="L47" s="22"/>
      <c r="M47" s="22"/>
      <c r="N47" s="22"/>
      <c r="O47" s="22"/>
      <c r="P47" s="15"/>
    </row>
    <row r="48" spans="1:16">
      <c r="A48" s="23" t="s">
        <v>21</v>
      </c>
      <c r="B48" s="20" t="s">
        <v>52</v>
      </c>
      <c r="C48" s="20" t="s">
        <v>7</v>
      </c>
      <c r="D48" s="21">
        <v>3</v>
      </c>
      <c r="E48" s="22">
        <v>5.33</v>
      </c>
      <c r="F48" s="22">
        <v>0.53</v>
      </c>
      <c r="G48" s="22">
        <v>4.33</v>
      </c>
      <c r="H48" s="22">
        <v>1.37</v>
      </c>
      <c r="I48" s="22">
        <v>5.23</v>
      </c>
      <c r="J48" s="22">
        <v>5.5</v>
      </c>
      <c r="K48" s="22"/>
      <c r="L48" s="22"/>
      <c r="M48" s="22"/>
      <c r="N48" s="22"/>
      <c r="O48" s="22"/>
      <c r="P48" s="15"/>
    </row>
    <row r="49" spans="1:16">
      <c r="A49" s="23" t="s">
        <v>19</v>
      </c>
      <c r="B49" s="20" t="s">
        <v>52</v>
      </c>
      <c r="C49" s="20" t="s">
        <v>7</v>
      </c>
      <c r="D49" s="21">
        <v>3</v>
      </c>
      <c r="E49" s="22">
        <v>0.4</v>
      </c>
      <c r="F49" s="22">
        <v>4.5</v>
      </c>
      <c r="G49" s="22">
        <v>1.6</v>
      </c>
      <c r="H49" s="22">
        <v>4.97</v>
      </c>
      <c r="I49" s="22">
        <v>0.67</v>
      </c>
      <c r="J49" s="22">
        <v>5.83</v>
      </c>
      <c r="K49" s="22">
        <v>1.37</v>
      </c>
      <c r="L49" s="22"/>
      <c r="M49" s="22"/>
      <c r="N49" s="22"/>
      <c r="O49" s="22"/>
      <c r="P49" s="15"/>
    </row>
    <row r="50" spans="1:16">
      <c r="A50" s="23" t="s">
        <v>6</v>
      </c>
      <c r="B50" s="20" t="s">
        <v>53</v>
      </c>
      <c r="C50" s="20" t="s">
        <v>7</v>
      </c>
      <c r="D50" s="21">
        <v>3</v>
      </c>
      <c r="E50" s="22">
        <v>5.43</v>
      </c>
      <c r="F50" s="22">
        <v>3.5</v>
      </c>
      <c r="G50" s="22">
        <v>1.5</v>
      </c>
      <c r="H50" s="22">
        <v>5.4</v>
      </c>
      <c r="I50" s="22">
        <v>2.87</v>
      </c>
      <c r="J50" s="22"/>
      <c r="K50" s="22"/>
      <c r="L50" s="22"/>
      <c r="M50" s="22"/>
      <c r="N50" s="22"/>
      <c r="O50" s="22"/>
      <c r="P50" s="15"/>
    </row>
    <row r="51" spans="1:16">
      <c r="A51" s="23" t="s">
        <v>20</v>
      </c>
      <c r="B51" s="20" t="s">
        <v>53</v>
      </c>
      <c r="C51" s="20" t="s">
        <v>7</v>
      </c>
      <c r="D51" s="21">
        <v>3</v>
      </c>
      <c r="E51" s="22">
        <v>6</v>
      </c>
      <c r="F51" s="22">
        <v>4</v>
      </c>
      <c r="G51" s="22">
        <v>2.83</v>
      </c>
      <c r="H51" s="22">
        <v>7.5</v>
      </c>
      <c r="I51" s="22">
        <v>8.83</v>
      </c>
      <c r="J51" s="22"/>
      <c r="K51" s="22"/>
      <c r="L51" s="22"/>
      <c r="M51" s="22"/>
      <c r="N51" s="22"/>
      <c r="O51" s="22"/>
      <c r="P51" s="15"/>
    </row>
    <row r="52" spans="1:16">
      <c r="A52" s="23" t="s">
        <v>21</v>
      </c>
      <c r="B52" s="20" t="s">
        <v>53</v>
      </c>
      <c r="C52" s="20" t="s">
        <v>7</v>
      </c>
      <c r="D52" s="21">
        <v>3</v>
      </c>
      <c r="E52" s="22">
        <v>6.17</v>
      </c>
      <c r="F52" s="22">
        <v>5.33</v>
      </c>
      <c r="G52" s="22">
        <v>1.57</v>
      </c>
      <c r="H52" s="22">
        <v>7</v>
      </c>
      <c r="I52" s="22"/>
      <c r="J52" s="22"/>
      <c r="K52" s="22"/>
      <c r="L52" s="22"/>
      <c r="M52" s="22"/>
      <c r="N52" s="22"/>
      <c r="O52" s="22"/>
      <c r="P52" s="15"/>
    </row>
    <row r="53" spans="1:16">
      <c r="A53" s="23" t="s">
        <v>19</v>
      </c>
      <c r="B53" s="20" t="s">
        <v>53</v>
      </c>
      <c r="C53" s="20" t="s">
        <v>7</v>
      </c>
      <c r="D53" s="21">
        <v>3</v>
      </c>
      <c r="E53" s="22">
        <v>2.33</v>
      </c>
      <c r="F53" s="22">
        <v>1.23</v>
      </c>
      <c r="G53" s="22">
        <v>3.9</v>
      </c>
      <c r="H53" s="22">
        <v>4.5999999999999996</v>
      </c>
      <c r="I53" s="22"/>
      <c r="J53" s="22"/>
      <c r="K53" s="22"/>
      <c r="L53" s="22"/>
      <c r="M53" s="22"/>
      <c r="N53" s="22"/>
      <c r="O53" s="22"/>
      <c r="P53" s="15"/>
    </row>
    <row r="54" spans="1:16">
      <c r="A54" s="23" t="s">
        <v>22</v>
      </c>
      <c r="B54" s="20" t="s">
        <v>53</v>
      </c>
      <c r="C54" s="20" t="s">
        <v>7</v>
      </c>
      <c r="D54" s="21">
        <v>3</v>
      </c>
      <c r="E54" s="22">
        <v>2.4300000000000002</v>
      </c>
      <c r="F54" s="22">
        <v>1.8</v>
      </c>
      <c r="G54" s="22">
        <v>2.13</v>
      </c>
      <c r="H54" s="22">
        <v>4.37</v>
      </c>
      <c r="I54" s="22">
        <v>3.87</v>
      </c>
      <c r="J54" s="22">
        <v>4</v>
      </c>
      <c r="K54" s="22"/>
      <c r="L54" s="22"/>
      <c r="M54" s="22"/>
      <c r="N54" s="22"/>
      <c r="O54" s="22"/>
      <c r="P54" s="15"/>
    </row>
    <row r="55" spans="1:16">
      <c r="A55" s="23" t="s">
        <v>22</v>
      </c>
      <c r="B55" s="20" t="s">
        <v>52</v>
      </c>
      <c r="C55" s="20" t="s">
        <v>7</v>
      </c>
      <c r="D55" s="21">
        <v>3</v>
      </c>
      <c r="E55" s="22">
        <v>5.8</v>
      </c>
      <c r="F55" s="22">
        <v>3.23</v>
      </c>
      <c r="G55" s="22">
        <v>2.23</v>
      </c>
      <c r="H55" s="22"/>
      <c r="I55" s="22"/>
      <c r="J55" s="22"/>
      <c r="K55" s="22"/>
      <c r="L55" s="22"/>
      <c r="M55" s="22"/>
      <c r="N55" s="22"/>
      <c r="O55" s="22"/>
      <c r="P55" s="15"/>
    </row>
    <row r="56" spans="1:16">
      <c r="A56" s="23" t="s">
        <v>20</v>
      </c>
      <c r="B56" s="20" t="s">
        <v>54</v>
      </c>
      <c r="C56" s="20" t="s">
        <v>7</v>
      </c>
      <c r="D56" s="21">
        <v>3</v>
      </c>
      <c r="E56" s="22">
        <v>5.17</v>
      </c>
      <c r="F56" s="22">
        <v>6.5</v>
      </c>
      <c r="G56" s="22">
        <v>5.87</v>
      </c>
      <c r="H56" s="22">
        <v>0.7</v>
      </c>
      <c r="I56" s="22">
        <v>1.93</v>
      </c>
      <c r="J56" s="22">
        <v>1.27</v>
      </c>
      <c r="K56" s="22"/>
      <c r="L56" s="22"/>
      <c r="M56" s="22"/>
      <c r="N56" s="22"/>
      <c r="O56" s="22"/>
      <c r="P56" s="15"/>
    </row>
    <row r="57" spans="1:16">
      <c r="A57" s="23" t="s">
        <v>6</v>
      </c>
      <c r="B57" s="20" t="s">
        <v>54</v>
      </c>
      <c r="C57" s="20" t="s">
        <v>7</v>
      </c>
      <c r="D57" s="21">
        <v>3</v>
      </c>
      <c r="E57" s="22">
        <v>2.5</v>
      </c>
      <c r="F57" s="22">
        <v>2.83</v>
      </c>
      <c r="G57" s="22">
        <v>2.9</v>
      </c>
      <c r="H57" s="22">
        <v>4.5999999999999996</v>
      </c>
      <c r="I57" s="22">
        <v>4.7699999999999996</v>
      </c>
      <c r="J57" s="22"/>
      <c r="K57" s="22"/>
      <c r="L57" s="22"/>
      <c r="M57" s="22"/>
      <c r="N57" s="22"/>
      <c r="O57" s="22"/>
      <c r="P57" s="15"/>
    </row>
    <row r="58" spans="1:16">
      <c r="A58" s="23" t="s">
        <v>21</v>
      </c>
      <c r="B58" s="20" t="s">
        <v>54</v>
      </c>
      <c r="C58" s="20" t="s">
        <v>7</v>
      </c>
      <c r="D58" s="21">
        <v>3</v>
      </c>
      <c r="E58" s="22">
        <v>7.67</v>
      </c>
      <c r="F58" s="22">
        <v>4.17</v>
      </c>
      <c r="G58" s="22">
        <v>7.57</v>
      </c>
      <c r="H58" s="22">
        <v>4.7699999999999996</v>
      </c>
      <c r="I58" s="22">
        <v>3.23</v>
      </c>
      <c r="J58" s="22"/>
      <c r="K58" s="22"/>
      <c r="L58" s="22"/>
      <c r="M58" s="22"/>
      <c r="N58" s="22"/>
      <c r="O58" s="22"/>
      <c r="P58" s="15"/>
    </row>
    <row r="59" spans="1:16">
      <c r="A59" s="23" t="s">
        <v>19</v>
      </c>
      <c r="B59" s="20" t="s">
        <v>54</v>
      </c>
      <c r="C59" s="20" t="s">
        <v>7</v>
      </c>
      <c r="D59" s="21">
        <v>3</v>
      </c>
      <c r="E59" s="22">
        <v>0.9</v>
      </c>
      <c r="F59" s="22">
        <v>5</v>
      </c>
      <c r="G59" s="22">
        <v>0.56999999999999995</v>
      </c>
      <c r="H59" s="22">
        <v>1.1299999999999999</v>
      </c>
      <c r="I59" s="22">
        <v>2.8</v>
      </c>
      <c r="J59" s="22">
        <v>1.8</v>
      </c>
      <c r="K59" s="22"/>
      <c r="L59" s="22"/>
      <c r="M59" s="22"/>
      <c r="N59" s="22"/>
      <c r="O59" s="22"/>
      <c r="P59" s="15"/>
    </row>
    <row r="60" spans="1:16">
      <c r="A60" s="23" t="s">
        <v>21</v>
      </c>
      <c r="B60" s="20" t="s">
        <v>55</v>
      </c>
      <c r="C60" s="20" t="s">
        <v>7</v>
      </c>
      <c r="D60" s="21">
        <v>3</v>
      </c>
      <c r="E60" s="22">
        <v>1.23</v>
      </c>
      <c r="F60" s="22">
        <v>6.5</v>
      </c>
      <c r="G60" s="22">
        <v>8.83</v>
      </c>
      <c r="H60" s="22">
        <v>1.17</v>
      </c>
      <c r="I60" s="22">
        <v>3.97</v>
      </c>
      <c r="J60" s="22">
        <v>0.77</v>
      </c>
      <c r="K60" s="22"/>
      <c r="L60" s="22"/>
      <c r="M60" s="22"/>
      <c r="N60" s="22"/>
      <c r="O60" s="22"/>
      <c r="P60" s="15"/>
    </row>
    <row r="61" spans="1:16">
      <c r="A61" s="23" t="s">
        <v>19</v>
      </c>
      <c r="B61" s="20" t="s">
        <v>55</v>
      </c>
      <c r="C61" s="20" t="s">
        <v>7</v>
      </c>
      <c r="D61" s="21">
        <v>3</v>
      </c>
      <c r="E61" s="22">
        <v>1.23</v>
      </c>
      <c r="F61" s="22">
        <v>1.4</v>
      </c>
      <c r="G61" s="22">
        <v>4.7699999999999996</v>
      </c>
      <c r="H61" s="22">
        <v>5.3</v>
      </c>
      <c r="I61" s="22">
        <v>2.7</v>
      </c>
      <c r="J61" s="22">
        <v>3.93</v>
      </c>
      <c r="K61" s="22"/>
      <c r="L61" s="22"/>
      <c r="M61" s="22"/>
      <c r="N61" s="22"/>
      <c r="O61" s="22"/>
      <c r="P61" s="15"/>
    </row>
    <row r="62" spans="1:16">
      <c r="A62" s="23" t="s">
        <v>20</v>
      </c>
      <c r="B62" s="20" t="s">
        <v>55</v>
      </c>
      <c r="C62" s="20" t="s">
        <v>7</v>
      </c>
      <c r="D62" s="21">
        <v>3</v>
      </c>
      <c r="E62" s="22">
        <v>3.67</v>
      </c>
      <c r="F62" s="22">
        <v>1.5</v>
      </c>
      <c r="G62" s="22">
        <v>3.07</v>
      </c>
      <c r="H62" s="22">
        <v>7.5</v>
      </c>
      <c r="I62" s="22">
        <v>6.47</v>
      </c>
      <c r="J62" s="22">
        <v>4.47</v>
      </c>
      <c r="K62" s="22"/>
      <c r="L62" s="22"/>
      <c r="M62" s="22"/>
      <c r="N62" s="22"/>
      <c r="O62" s="22"/>
      <c r="P62" s="15"/>
    </row>
    <row r="63" spans="1:16">
      <c r="A63" s="23" t="s">
        <v>22</v>
      </c>
      <c r="B63" s="20" t="s">
        <v>54</v>
      </c>
      <c r="C63" s="20" t="s">
        <v>23</v>
      </c>
      <c r="D63" s="21">
        <v>4</v>
      </c>
      <c r="E63" s="22">
        <v>3.17</v>
      </c>
      <c r="F63" s="22">
        <v>0.4</v>
      </c>
      <c r="G63" s="22">
        <v>1.8</v>
      </c>
      <c r="H63" s="22">
        <v>3.3</v>
      </c>
      <c r="I63" s="22">
        <v>1.07</v>
      </c>
      <c r="J63" s="21"/>
      <c r="K63" s="21"/>
      <c r="L63" s="21"/>
      <c r="M63" s="21"/>
      <c r="N63" s="21"/>
      <c r="O63" s="21"/>
      <c r="P63" s="14"/>
    </row>
    <row r="64" spans="1:16">
      <c r="A64" s="23" t="s">
        <v>22</v>
      </c>
      <c r="B64" s="20" t="s">
        <v>55</v>
      </c>
      <c r="C64" s="20" t="s">
        <v>23</v>
      </c>
      <c r="D64" s="21">
        <v>4</v>
      </c>
      <c r="E64" s="22">
        <v>0.35</v>
      </c>
      <c r="F64" s="22">
        <v>1.5</v>
      </c>
      <c r="G64" s="22">
        <v>1</v>
      </c>
      <c r="H64" s="22">
        <v>2</v>
      </c>
      <c r="I64" s="22">
        <v>7.5</v>
      </c>
      <c r="J64" s="21">
        <v>0.5</v>
      </c>
      <c r="K64" s="21">
        <v>1.05</v>
      </c>
      <c r="L64" s="21">
        <v>1.6</v>
      </c>
      <c r="M64" s="21">
        <v>0.55000000000000004</v>
      </c>
      <c r="N64" s="21">
        <v>0.6</v>
      </c>
      <c r="O64" s="21">
        <v>4.3499999999999996</v>
      </c>
      <c r="P64" s="14"/>
    </row>
    <row r="65" spans="1:16">
      <c r="A65" s="23" t="s">
        <v>19</v>
      </c>
      <c r="B65" s="20" t="s">
        <v>52</v>
      </c>
      <c r="C65" s="20" t="s">
        <v>7</v>
      </c>
      <c r="D65" s="21">
        <v>4</v>
      </c>
      <c r="E65" s="22">
        <v>2.67</v>
      </c>
      <c r="F65" s="22">
        <v>5</v>
      </c>
      <c r="G65" s="22">
        <v>5.77</v>
      </c>
      <c r="H65" s="22">
        <v>6.5</v>
      </c>
      <c r="I65" s="22">
        <v>1.7</v>
      </c>
      <c r="J65" s="22"/>
      <c r="K65" s="22"/>
      <c r="L65" s="22"/>
      <c r="M65" s="22"/>
      <c r="N65" s="22"/>
      <c r="O65" s="22"/>
      <c r="P65" s="15"/>
    </row>
    <row r="66" spans="1:16">
      <c r="A66" s="23" t="s">
        <v>20</v>
      </c>
      <c r="B66" s="20" t="s">
        <v>52</v>
      </c>
      <c r="C66" s="20" t="s">
        <v>7</v>
      </c>
      <c r="D66" s="21">
        <v>4</v>
      </c>
      <c r="E66" s="22">
        <v>4.33</v>
      </c>
      <c r="F66" s="22">
        <v>3.67</v>
      </c>
      <c r="G66" s="22">
        <v>6</v>
      </c>
      <c r="H66" s="22">
        <v>2.4300000000000002</v>
      </c>
      <c r="I66" s="22"/>
      <c r="J66" s="22"/>
      <c r="K66" s="22"/>
      <c r="L66" s="22"/>
      <c r="M66" s="22"/>
      <c r="N66" s="22"/>
      <c r="O66" s="22"/>
      <c r="P66" s="15"/>
    </row>
    <row r="67" spans="1:16">
      <c r="A67" s="23" t="s">
        <v>22</v>
      </c>
      <c r="B67" s="20" t="s">
        <v>52</v>
      </c>
      <c r="C67" s="20" t="s">
        <v>7</v>
      </c>
      <c r="D67" s="21">
        <v>4</v>
      </c>
      <c r="E67" s="22">
        <v>1.47</v>
      </c>
      <c r="F67" s="22">
        <v>0.6</v>
      </c>
      <c r="G67" s="22">
        <v>1.27</v>
      </c>
      <c r="H67" s="22">
        <v>2.5</v>
      </c>
      <c r="I67" s="22">
        <v>0.5</v>
      </c>
      <c r="J67" s="22">
        <v>0.67</v>
      </c>
      <c r="K67" s="22"/>
      <c r="L67" s="22"/>
      <c r="M67" s="22"/>
      <c r="N67" s="22"/>
      <c r="O67" s="22"/>
      <c r="P67" s="15"/>
    </row>
    <row r="68" spans="1:16">
      <c r="A68" s="23" t="s">
        <v>21</v>
      </c>
      <c r="B68" s="20" t="s">
        <v>52</v>
      </c>
      <c r="C68" s="20" t="s">
        <v>7</v>
      </c>
      <c r="D68" s="21">
        <v>4</v>
      </c>
      <c r="E68" s="22">
        <v>5.33</v>
      </c>
      <c r="F68" s="22">
        <v>6.17</v>
      </c>
      <c r="G68" s="22">
        <v>5</v>
      </c>
      <c r="H68" s="22">
        <v>0.7</v>
      </c>
      <c r="I68" s="22"/>
      <c r="J68" s="22"/>
      <c r="K68" s="22"/>
      <c r="L68" s="22"/>
      <c r="M68" s="22"/>
      <c r="N68" s="22"/>
      <c r="O68" s="22"/>
      <c r="P68" s="15"/>
    </row>
    <row r="69" spans="1:16">
      <c r="A69" s="23" t="s">
        <v>6</v>
      </c>
      <c r="B69" s="20" t="s">
        <v>52</v>
      </c>
      <c r="C69" s="20" t="s">
        <v>7</v>
      </c>
      <c r="D69" s="21">
        <v>4</v>
      </c>
      <c r="E69" s="22">
        <v>0.56999999999999995</v>
      </c>
      <c r="F69" s="22">
        <v>2.33</v>
      </c>
      <c r="G69" s="22">
        <v>2.87</v>
      </c>
      <c r="H69" s="22">
        <v>5</v>
      </c>
      <c r="I69" s="22">
        <v>4.9000000000000004</v>
      </c>
      <c r="J69" s="22"/>
      <c r="K69" s="22"/>
      <c r="L69" s="22"/>
      <c r="M69" s="22"/>
      <c r="N69" s="22"/>
      <c r="O69" s="22"/>
      <c r="P69" s="15"/>
    </row>
    <row r="70" spans="1:16">
      <c r="A70" s="23" t="s">
        <v>19</v>
      </c>
      <c r="B70" s="20" t="s">
        <v>53</v>
      </c>
      <c r="C70" s="20" t="s">
        <v>7</v>
      </c>
      <c r="D70" s="21">
        <v>4</v>
      </c>
      <c r="E70" s="22">
        <v>3</v>
      </c>
      <c r="F70" s="22">
        <v>3.77</v>
      </c>
      <c r="G70" s="22">
        <v>4.67</v>
      </c>
      <c r="H70" s="22">
        <v>5.5</v>
      </c>
      <c r="I70" s="22">
        <v>4.03</v>
      </c>
      <c r="J70" s="22">
        <v>6.5</v>
      </c>
      <c r="K70" s="22"/>
      <c r="L70" s="22"/>
      <c r="M70" s="22"/>
      <c r="N70" s="22"/>
      <c r="O70" s="22"/>
      <c r="P70" s="15"/>
    </row>
    <row r="71" spans="1:16">
      <c r="A71" s="23" t="s">
        <v>20</v>
      </c>
      <c r="B71" s="20" t="s">
        <v>53</v>
      </c>
      <c r="C71" s="20" t="s">
        <v>7</v>
      </c>
      <c r="D71" s="21">
        <v>4</v>
      </c>
      <c r="E71" s="22">
        <v>2.83</v>
      </c>
      <c r="F71" s="22">
        <v>4.2699999999999996</v>
      </c>
      <c r="G71" s="22">
        <v>6.83</v>
      </c>
      <c r="H71" s="22">
        <v>7.7</v>
      </c>
      <c r="I71" s="22">
        <v>4.57</v>
      </c>
      <c r="J71" s="22"/>
      <c r="K71" s="22"/>
      <c r="L71" s="22"/>
      <c r="M71" s="22"/>
      <c r="N71" s="22"/>
      <c r="O71" s="22"/>
      <c r="P71" s="15"/>
    </row>
    <row r="72" spans="1:16">
      <c r="A72" s="23" t="s">
        <v>21</v>
      </c>
      <c r="B72" s="20" t="s">
        <v>53</v>
      </c>
      <c r="C72" s="20" t="s">
        <v>7</v>
      </c>
      <c r="D72" s="21">
        <v>4</v>
      </c>
      <c r="E72" s="22">
        <v>1</v>
      </c>
      <c r="F72" s="22">
        <v>7.67</v>
      </c>
      <c r="G72" s="22">
        <v>6.93</v>
      </c>
      <c r="H72" s="22">
        <v>9.33</v>
      </c>
      <c r="I72" s="22">
        <v>4.7</v>
      </c>
      <c r="J72" s="22"/>
      <c r="K72" s="22"/>
      <c r="L72" s="22"/>
      <c r="M72" s="22"/>
      <c r="N72" s="22"/>
      <c r="O72" s="22"/>
      <c r="P72" s="15"/>
    </row>
    <row r="73" spans="1:16">
      <c r="A73" s="23" t="s">
        <v>6</v>
      </c>
      <c r="B73" s="20" t="s">
        <v>53</v>
      </c>
      <c r="C73" s="20" t="s">
        <v>7</v>
      </c>
      <c r="D73" s="21">
        <v>4</v>
      </c>
      <c r="E73" s="22">
        <v>1.4</v>
      </c>
      <c r="F73" s="22">
        <v>1.57</v>
      </c>
      <c r="G73" s="22">
        <v>3.67</v>
      </c>
      <c r="H73" s="22">
        <v>0.56999999999999995</v>
      </c>
      <c r="I73" s="22">
        <v>5.57</v>
      </c>
      <c r="J73" s="22">
        <v>6</v>
      </c>
      <c r="K73" s="22">
        <v>3.07</v>
      </c>
      <c r="L73" s="22"/>
      <c r="M73" s="22"/>
      <c r="N73" s="22"/>
      <c r="O73" s="22"/>
      <c r="P73" s="15"/>
    </row>
    <row r="74" spans="1:16">
      <c r="A74" s="23" t="s">
        <v>20</v>
      </c>
      <c r="B74" s="20" t="s">
        <v>54</v>
      </c>
      <c r="C74" s="20" t="s">
        <v>7</v>
      </c>
      <c r="D74" s="21">
        <v>4</v>
      </c>
      <c r="E74" s="22">
        <v>6</v>
      </c>
      <c r="F74" s="22">
        <v>4.8</v>
      </c>
      <c r="G74" s="22">
        <v>7</v>
      </c>
      <c r="H74" s="22">
        <v>8.1</v>
      </c>
      <c r="I74" s="22">
        <v>8</v>
      </c>
      <c r="J74" s="22"/>
      <c r="K74" s="22"/>
      <c r="L74" s="22"/>
      <c r="M74" s="22"/>
      <c r="N74" s="22"/>
      <c r="O74" s="22"/>
      <c r="P74" s="15"/>
    </row>
    <row r="75" spans="1:16">
      <c r="A75" s="23" t="s">
        <v>19</v>
      </c>
      <c r="B75" s="20" t="s">
        <v>54</v>
      </c>
      <c r="C75" s="20" t="s">
        <v>7</v>
      </c>
      <c r="D75" s="21">
        <v>4</v>
      </c>
      <c r="E75" s="22">
        <v>1.5</v>
      </c>
      <c r="F75" s="22">
        <v>6.25</v>
      </c>
      <c r="G75" s="22">
        <v>6.1</v>
      </c>
      <c r="H75" s="22">
        <v>5.0999999999999996</v>
      </c>
      <c r="I75" s="22">
        <v>5.85</v>
      </c>
      <c r="J75" s="22">
        <v>5.65</v>
      </c>
      <c r="K75" s="22"/>
      <c r="L75" s="22"/>
      <c r="M75" s="22"/>
      <c r="N75" s="22"/>
      <c r="O75" s="22"/>
      <c r="P75" s="15"/>
    </row>
    <row r="76" spans="1:16">
      <c r="A76" s="23" t="s">
        <v>6</v>
      </c>
      <c r="B76" s="20" t="s">
        <v>54</v>
      </c>
      <c r="C76" s="20" t="s">
        <v>7</v>
      </c>
      <c r="D76" s="21">
        <v>4</v>
      </c>
      <c r="E76" s="22">
        <v>6.5</v>
      </c>
      <c r="F76" s="22">
        <v>3.05</v>
      </c>
      <c r="G76" s="22">
        <v>1</v>
      </c>
      <c r="H76" s="22">
        <v>5.5</v>
      </c>
      <c r="I76" s="22"/>
      <c r="J76" s="22"/>
      <c r="K76" s="22"/>
      <c r="L76" s="22"/>
      <c r="M76" s="22"/>
      <c r="N76" s="22"/>
      <c r="O76" s="22"/>
      <c r="P76" s="15"/>
    </row>
    <row r="77" spans="1:16">
      <c r="A77" s="23" t="s">
        <v>21</v>
      </c>
      <c r="B77" s="20" t="s">
        <v>54</v>
      </c>
      <c r="C77" s="20" t="s">
        <v>7</v>
      </c>
      <c r="D77" s="21">
        <v>4</v>
      </c>
      <c r="E77" s="22">
        <v>2</v>
      </c>
      <c r="F77" s="22">
        <v>1.5</v>
      </c>
      <c r="G77" s="22">
        <v>6</v>
      </c>
      <c r="H77" s="22">
        <v>1.6</v>
      </c>
      <c r="I77" s="22">
        <v>7</v>
      </c>
      <c r="J77" s="22">
        <v>8.5</v>
      </c>
      <c r="K77" s="22">
        <v>4.3499999999999996</v>
      </c>
      <c r="L77" s="22"/>
      <c r="M77" s="22"/>
      <c r="N77" s="22"/>
      <c r="O77" s="22"/>
      <c r="P77" s="15"/>
    </row>
    <row r="78" spans="1:16">
      <c r="A78" s="23" t="s">
        <v>21</v>
      </c>
      <c r="B78" s="20" t="s">
        <v>55</v>
      </c>
      <c r="C78" s="20" t="s">
        <v>7</v>
      </c>
      <c r="D78" s="21">
        <v>4</v>
      </c>
      <c r="E78" s="22">
        <v>6.5</v>
      </c>
      <c r="F78" s="22">
        <v>7.5</v>
      </c>
      <c r="G78" s="22">
        <v>4.1500000000000004</v>
      </c>
      <c r="H78" s="22">
        <v>8.8000000000000007</v>
      </c>
      <c r="I78" s="22">
        <v>2.75</v>
      </c>
      <c r="J78" s="22"/>
      <c r="K78" s="22"/>
      <c r="L78" s="22"/>
      <c r="M78" s="22"/>
      <c r="N78" s="22"/>
      <c r="O78" s="22"/>
      <c r="P78" s="15"/>
    </row>
    <row r="79" spans="1:16">
      <c r="A79" s="23" t="s">
        <v>20</v>
      </c>
      <c r="B79" s="20" t="s">
        <v>55</v>
      </c>
      <c r="C79" s="20" t="s">
        <v>7</v>
      </c>
      <c r="D79" s="21">
        <v>4</v>
      </c>
      <c r="E79" s="22">
        <v>0.5</v>
      </c>
      <c r="F79" s="22">
        <v>3.75</v>
      </c>
      <c r="G79" s="22">
        <v>8.5</v>
      </c>
      <c r="H79" s="22">
        <v>6.8</v>
      </c>
      <c r="I79" s="22">
        <v>7.75</v>
      </c>
      <c r="J79" s="22">
        <v>7.5</v>
      </c>
      <c r="K79" s="22"/>
      <c r="L79" s="22"/>
      <c r="M79" s="22"/>
      <c r="N79" s="22"/>
      <c r="O79" s="22"/>
      <c r="P79" s="15"/>
    </row>
    <row r="80" spans="1:16">
      <c r="A80" s="23" t="s">
        <v>6</v>
      </c>
      <c r="B80" s="20" t="s">
        <v>55</v>
      </c>
      <c r="C80" s="20" t="s">
        <v>7</v>
      </c>
      <c r="D80" s="21">
        <v>4</v>
      </c>
      <c r="E80" s="22">
        <v>6.7</v>
      </c>
      <c r="F80" s="22">
        <v>4.9000000000000004</v>
      </c>
      <c r="G80" s="22">
        <v>1</v>
      </c>
      <c r="H80" s="22">
        <v>3.6</v>
      </c>
      <c r="I80" s="22">
        <v>0.5</v>
      </c>
      <c r="J80" s="22">
        <v>0.75</v>
      </c>
      <c r="K80" s="22"/>
      <c r="L80" s="22"/>
      <c r="M80" s="22"/>
      <c r="N80" s="22"/>
      <c r="O80" s="22"/>
      <c r="P80" s="15"/>
    </row>
    <row r="81" spans="1:16">
      <c r="A81" s="23" t="s">
        <v>6</v>
      </c>
      <c r="B81" s="20" t="s">
        <v>55</v>
      </c>
      <c r="C81" s="20" t="s">
        <v>24</v>
      </c>
      <c r="D81" s="21">
        <v>4</v>
      </c>
      <c r="E81" s="22">
        <v>2</v>
      </c>
      <c r="F81" s="22">
        <v>6.25</v>
      </c>
      <c r="G81" s="22">
        <v>6.4</v>
      </c>
      <c r="H81" s="22">
        <v>2.6</v>
      </c>
      <c r="I81" s="22">
        <v>7.1</v>
      </c>
      <c r="J81" s="22"/>
      <c r="K81" s="22"/>
      <c r="L81" s="22"/>
      <c r="M81" s="22"/>
      <c r="N81" s="22"/>
      <c r="O81" s="22"/>
      <c r="P81" s="15"/>
    </row>
    <row r="82" spans="1:16">
      <c r="A82" s="23" t="s">
        <v>40</v>
      </c>
      <c r="B82" s="20" t="s">
        <v>54</v>
      </c>
      <c r="C82" s="20" t="s">
        <v>23</v>
      </c>
      <c r="D82" s="21">
        <v>1</v>
      </c>
      <c r="E82" s="22">
        <v>2.5</v>
      </c>
      <c r="F82" s="22">
        <v>3</v>
      </c>
      <c r="G82" s="22">
        <v>3.53</v>
      </c>
      <c r="H82" s="22">
        <v>5.83</v>
      </c>
      <c r="I82" s="22">
        <v>3.13</v>
      </c>
      <c r="J82" s="22">
        <v>6.67</v>
      </c>
      <c r="K82" s="22">
        <v>4.07</v>
      </c>
      <c r="L82" s="22">
        <v>2.2000000000000002</v>
      </c>
      <c r="M82" s="22"/>
      <c r="N82" s="22"/>
      <c r="O82" s="22"/>
      <c r="P82" s="15"/>
    </row>
    <row r="83" spans="1:16">
      <c r="A83" s="23" t="s">
        <v>40</v>
      </c>
      <c r="B83" s="20" t="s">
        <v>55</v>
      </c>
      <c r="C83" s="20" t="s">
        <v>23</v>
      </c>
      <c r="D83" s="21">
        <v>2</v>
      </c>
      <c r="E83" s="22">
        <v>1.23</v>
      </c>
      <c r="F83" s="22">
        <v>2.1</v>
      </c>
      <c r="G83" s="22">
        <v>2.9</v>
      </c>
      <c r="H83" s="22">
        <v>3.3</v>
      </c>
      <c r="I83" s="22">
        <v>3.63</v>
      </c>
      <c r="J83" s="22">
        <v>4.7300000000000004</v>
      </c>
      <c r="K83" s="22">
        <v>0.77</v>
      </c>
      <c r="L83" s="22"/>
      <c r="M83" s="22"/>
      <c r="N83" s="22"/>
      <c r="O83" s="22"/>
      <c r="P83" s="15"/>
    </row>
    <row r="84" spans="1:16">
      <c r="A84" s="23" t="s">
        <v>40</v>
      </c>
      <c r="B84" s="20" t="s">
        <v>51</v>
      </c>
      <c r="C84" s="20" t="s">
        <v>7</v>
      </c>
      <c r="D84" s="21">
        <v>2</v>
      </c>
      <c r="E84" s="22">
        <v>1.5</v>
      </c>
      <c r="F84" s="22">
        <v>2.4</v>
      </c>
      <c r="G84" s="22">
        <v>1.33</v>
      </c>
      <c r="H84" s="22">
        <v>1.17</v>
      </c>
      <c r="I84" s="22">
        <v>1.1000000000000001</v>
      </c>
      <c r="J84" s="22">
        <v>0.73</v>
      </c>
      <c r="K84" s="22">
        <v>1.27</v>
      </c>
      <c r="L84" s="22"/>
      <c r="M84" s="22"/>
      <c r="N84" s="22"/>
      <c r="O84" s="22"/>
      <c r="P84" s="15"/>
    </row>
    <row r="85" spans="1:16">
      <c r="A85" s="23" t="s">
        <v>40</v>
      </c>
      <c r="B85" s="20" t="s">
        <v>52</v>
      </c>
      <c r="C85" s="20" t="s">
        <v>7</v>
      </c>
      <c r="D85" s="21">
        <v>3</v>
      </c>
      <c r="E85" s="22">
        <v>0.73</v>
      </c>
      <c r="F85" s="22">
        <v>1.43</v>
      </c>
      <c r="G85" s="22">
        <v>0.73</v>
      </c>
      <c r="H85" s="22">
        <v>1.07</v>
      </c>
      <c r="I85" s="22">
        <v>1.37</v>
      </c>
      <c r="J85" s="22">
        <v>1.43</v>
      </c>
      <c r="K85" s="22"/>
      <c r="L85" s="22"/>
      <c r="M85" s="22"/>
      <c r="N85" s="22"/>
      <c r="O85" s="22"/>
      <c r="P85" s="15"/>
    </row>
    <row r="86" spans="1:16">
      <c r="A86" s="23" t="s">
        <v>41</v>
      </c>
      <c r="B86" s="20" t="s">
        <v>54</v>
      </c>
      <c r="C86" s="20" t="s">
        <v>23</v>
      </c>
      <c r="D86" s="21">
        <v>4</v>
      </c>
      <c r="E86" s="22">
        <v>5.5</v>
      </c>
      <c r="F86" s="22">
        <v>5.67</v>
      </c>
      <c r="G86" s="22"/>
      <c r="H86" s="22"/>
      <c r="I86" s="22"/>
      <c r="J86" s="22"/>
      <c r="K86" s="22"/>
      <c r="L86" s="22"/>
      <c r="M86" s="22"/>
      <c r="N86" s="22"/>
      <c r="O86" s="22"/>
      <c r="P86" s="15"/>
    </row>
    <row r="87" spans="1:16">
      <c r="A87" s="24" t="s">
        <v>41</v>
      </c>
      <c r="B87" s="16" t="s">
        <v>55</v>
      </c>
      <c r="C87" s="16" t="s">
        <v>23</v>
      </c>
      <c r="D87" s="17">
        <v>4</v>
      </c>
      <c r="E87" s="18">
        <v>5</v>
      </c>
      <c r="F87" s="18">
        <v>5.25</v>
      </c>
      <c r="G87" s="18">
        <v>5.7</v>
      </c>
      <c r="H87" s="18">
        <v>4</v>
      </c>
      <c r="I87" s="18">
        <v>3.35</v>
      </c>
      <c r="J87" s="18"/>
      <c r="K87" s="18"/>
      <c r="L87" s="18"/>
      <c r="M87" s="18"/>
      <c r="N87" s="18"/>
      <c r="O87" s="18"/>
      <c r="P87" s="19"/>
    </row>
    <row r="88" spans="1:16">
      <c r="A88" s="11" t="s">
        <v>22</v>
      </c>
      <c r="B88" s="11" t="s">
        <v>54</v>
      </c>
      <c r="C88" s="11" t="s">
        <v>23</v>
      </c>
      <c r="D88" s="1">
        <v>3</v>
      </c>
      <c r="E88" s="55">
        <v>2.23</v>
      </c>
      <c r="F88" s="12">
        <v>7.83</v>
      </c>
      <c r="G88" s="13">
        <v>5.17</v>
      </c>
      <c r="H88" s="13">
        <v>6.5</v>
      </c>
      <c r="I88" s="13">
        <v>4.83</v>
      </c>
      <c r="J88" s="13">
        <v>5.47</v>
      </c>
      <c r="K88" s="13"/>
      <c r="L88" s="13"/>
      <c r="M88" s="13"/>
      <c r="N88" s="13"/>
      <c r="O88" s="13"/>
      <c r="P88" s="13"/>
    </row>
    <row r="89" spans="1:16">
      <c r="A89" s="1" t="s">
        <v>41</v>
      </c>
      <c r="B89" s="1" t="s">
        <v>54</v>
      </c>
      <c r="C89" s="1" t="s">
        <v>23</v>
      </c>
      <c r="D89" s="1">
        <v>3</v>
      </c>
      <c r="E89" s="1">
        <v>5.27</v>
      </c>
      <c r="F89" s="1">
        <v>4.3</v>
      </c>
      <c r="G89" s="1">
        <v>6.03</v>
      </c>
    </row>
    <row r="90" spans="1:16">
      <c r="A90" s="1" t="s">
        <v>40</v>
      </c>
      <c r="B90" s="1" t="s">
        <v>54</v>
      </c>
      <c r="C90" s="1" t="s">
        <v>23</v>
      </c>
      <c r="D90" s="1">
        <v>3</v>
      </c>
      <c r="E90" s="1">
        <v>3.67</v>
      </c>
      <c r="F90" s="1">
        <v>3.6</v>
      </c>
      <c r="G90" s="1">
        <v>3.23</v>
      </c>
      <c r="H90" s="1">
        <v>1.23</v>
      </c>
      <c r="I90" s="1">
        <v>3.33</v>
      </c>
      <c r="J90" s="1">
        <v>1.8</v>
      </c>
    </row>
    <row r="91" spans="1:16">
      <c r="A91" s="1" t="s">
        <v>22</v>
      </c>
      <c r="B91" s="1" t="s">
        <v>55</v>
      </c>
      <c r="C91" s="1" t="s">
        <v>23</v>
      </c>
      <c r="D91" s="1">
        <v>3</v>
      </c>
      <c r="E91" s="1">
        <v>6</v>
      </c>
      <c r="F91" s="1">
        <v>6.67</v>
      </c>
      <c r="G91" s="1">
        <v>2.13</v>
      </c>
      <c r="H91" s="1">
        <v>1.4</v>
      </c>
      <c r="I91" s="1">
        <v>6.63</v>
      </c>
      <c r="J91" s="1">
        <v>7.5</v>
      </c>
      <c r="K91" s="1">
        <v>1.73</v>
      </c>
      <c r="L91" s="1">
        <v>2.4</v>
      </c>
    </row>
    <row r="92" spans="1:16">
      <c r="A92" s="1" t="s">
        <v>41</v>
      </c>
      <c r="B92" s="1" t="s">
        <v>55</v>
      </c>
      <c r="C92" s="1" t="s">
        <v>65</v>
      </c>
      <c r="D92" s="1">
        <v>3</v>
      </c>
      <c r="E92" s="1">
        <v>2.23</v>
      </c>
      <c r="F92" s="1">
        <v>3.23</v>
      </c>
      <c r="G92" s="1">
        <v>1.33</v>
      </c>
      <c r="H92" s="1">
        <v>3.1</v>
      </c>
      <c r="I92" s="1">
        <v>4.2699999999999996</v>
      </c>
      <c r="J92" s="1">
        <v>1.37</v>
      </c>
    </row>
  </sheetData>
  <autoFilter ref="A1:P87" xr:uid="{33C3A15D-B7F2-464C-B358-D72CB68A7A3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E1EE1-E840-3943-8326-F5DD68EE7F72}">
  <dimension ref="A1:P48"/>
  <sheetViews>
    <sheetView zoomScale="107" zoomScaleNormal="107" workbookViewId="0">
      <selection activeCell="H21" sqref="H21"/>
    </sheetView>
  </sheetViews>
  <sheetFormatPr baseColWidth="10" defaultRowHeight="16"/>
  <cols>
    <col min="1" max="1" width="19" customWidth="1"/>
  </cols>
  <sheetData>
    <row r="1" spans="1:16" ht="29" customHeight="1">
      <c r="A1" s="25" t="s">
        <v>0</v>
      </c>
      <c r="B1" s="26" t="s">
        <v>1</v>
      </c>
      <c r="C1" s="26" t="s">
        <v>2</v>
      </c>
      <c r="D1" s="26" t="s">
        <v>3</v>
      </c>
      <c r="E1" s="26">
        <v>1</v>
      </c>
      <c r="F1" s="26">
        <v>2</v>
      </c>
      <c r="G1" s="26">
        <v>3</v>
      </c>
      <c r="H1" s="26">
        <v>4</v>
      </c>
      <c r="I1" s="26">
        <v>5</v>
      </c>
      <c r="J1" s="26">
        <v>6</v>
      </c>
      <c r="K1" s="26">
        <v>7</v>
      </c>
      <c r="L1" s="26">
        <v>8</v>
      </c>
      <c r="M1" s="26">
        <v>9</v>
      </c>
      <c r="N1" s="26">
        <v>10</v>
      </c>
      <c r="O1" s="26">
        <v>11</v>
      </c>
      <c r="P1" s="27">
        <v>12</v>
      </c>
    </row>
    <row r="2" spans="1:16">
      <c r="A2" t="s">
        <v>57</v>
      </c>
      <c r="B2" t="s">
        <v>28</v>
      </c>
      <c r="C2" t="s">
        <v>61</v>
      </c>
      <c r="D2">
        <v>1</v>
      </c>
      <c r="E2">
        <v>4</v>
      </c>
      <c r="F2">
        <v>7</v>
      </c>
      <c r="G2">
        <v>5.17</v>
      </c>
      <c r="H2">
        <v>5.47</v>
      </c>
      <c r="I2">
        <v>0.93</v>
      </c>
      <c r="J2">
        <v>8.17</v>
      </c>
      <c r="K2">
        <v>1.1299999999999999</v>
      </c>
      <c r="L2">
        <v>0.83</v>
      </c>
      <c r="M2">
        <v>1.3</v>
      </c>
    </row>
    <row r="3" spans="1:16">
      <c r="A3" t="s">
        <v>58</v>
      </c>
      <c r="B3" t="s">
        <v>28</v>
      </c>
      <c r="C3" t="s">
        <v>61</v>
      </c>
      <c r="D3">
        <v>1</v>
      </c>
      <c r="E3">
        <v>5</v>
      </c>
      <c r="F3">
        <v>4.2300000000000004</v>
      </c>
      <c r="G3">
        <v>5.4</v>
      </c>
      <c r="H3">
        <v>4.2699999999999996</v>
      </c>
      <c r="I3">
        <v>6.13</v>
      </c>
      <c r="J3">
        <v>4.5999999999999996</v>
      </c>
      <c r="K3">
        <v>5.8</v>
      </c>
    </row>
    <row r="4" spans="1:16">
      <c r="A4" t="s">
        <v>58</v>
      </c>
      <c r="B4" t="s">
        <v>29</v>
      </c>
      <c r="C4" t="s">
        <v>61</v>
      </c>
      <c r="D4">
        <v>1</v>
      </c>
      <c r="E4">
        <v>8</v>
      </c>
      <c r="F4">
        <v>4</v>
      </c>
      <c r="G4">
        <v>5.43</v>
      </c>
      <c r="H4">
        <v>3.27</v>
      </c>
      <c r="I4">
        <v>7.33</v>
      </c>
      <c r="J4">
        <v>0.5</v>
      </c>
      <c r="K4">
        <v>5.97</v>
      </c>
      <c r="L4">
        <v>9.1999999999999993</v>
      </c>
      <c r="M4">
        <v>1.07</v>
      </c>
      <c r="N4">
        <v>6.83</v>
      </c>
    </row>
    <row r="5" spans="1:16">
      <c r="A5" t="s">
        <v>57</v>
      </c>
      <c r="B5" t="s">
        <v>29</v>
      </c>
      <c r="C5" t="s">
        <v>61</v>
      </c>
      <c r="D5">
        <v>1</v>
      </c>
      <c r="E5">
        <v>0.33</v>
      </c>
      <c r="F5">
        <v>0.93</v>
      </c>
      <c r="G5">
        <v>4.5999999999999996</v>
      </c>
      <c r="H5">
        <v>4.7</v>
      </c>
      <c r="I5">
        <v>7.67</v>
      </c>
      <c r="J5">
        <v>5.7</v>
      </c>
    </row>
    <row r="6" spans="1:16">
      <c r="A6" t="s">
        <v>58</v>
      </c>
      <c r="B6" t="s">
        <v>30</v>
      </c>
      <c r="C6" t="s">
        <v>61</v>
      </c>
      <c r="D6">
        <v>1</v>
      </c>
      <c r="E6">
        <v>5</v>
      </c>
      <c r="F6">
        <v>6.67</v>
      </c>
      <c r="G6">
        <v>5.9</v>
      </c>
      <c r="H6">
        <v>0.7</v>
      </c>
      <c r="I6">
        <v>6.5</v>
      </c>
      <c r="J6">
        <v>8.33</v>
      </c>
      <c r="K6">
        <v>3.9</v>
      </c>
      <c r="L6">
        <v>7.6</v>
      </c>
      <c r="M6">
        <v>8.23</v>
      </c>
      <c r="N6">
        <v>7.5</v>
      </c>
      <c r="O6">
        <v>0.5</v>
      </c>
    </row>
    <row r="7" spans="1:16">
      <c r="A7" t="s">
        <v>57</v>
      </c>
      <c r="B7" t="s">
        <v>30</v>
      </c>
      <c r="C7" t="s">
        <v>61</v>
      </c>
      <c r="D7">
        <v>1</v>
      </c>
      <c r="E7">
        <v>3.33</v>
      </c>
      <c r="F7">
        <v>0.56999999999999995</v>
      </c>
      <c r="G7">
        <v>1.3</v>
      </c>
      <c r="H7">
        <v>6.33</v>
      </c>
      <c r="I7">
        <v>1.17</v>
      </c>
      <c r="J7">
        <v>4.2699999999999996</v>
      </c>
      <c r="K7">
        <v>7.17</v>
      </c>
      <c r="L7">
        <v>0.5</v>
      </c>
      <c r="M7">
        <v>8.43</v>
      </c>
      <c r="N7">
        <v>5.73</v>
      </c>
      <c r="O7">
        <v>1</v>
      </c>
    </row>
    <row r="8" spans="1:16">
      <c r="A8" t="s">
        <v>58</v>
      </c>
      <c r="B8" t="s">
        <v>31</v>
      </c>
      <c r="C8" t="s">
        <v>61</v>
      </c>
      <c r="D8">
        <v>1</v>
      </c>
      <c r="E8">
        <v>0.5</v>
      </c>
      <c r="F8">
        <v>6.1</v>
      </c>
      <c r="G8">
        <v>5.97</v>
      </c>
      <c r="H8">
        <v>8</v>
      </c>
      <c r="I8">
        <v>1.5</v>
      </c>
      <c r="J8">
        <v>8.73</v>
      </c>
      <c r="K8">
        <v>3.1</v>
      </c>
    </row>
    <row r="9" spans="1:16">
      <c r="A9" t="s">
        <v>57</v>
      </c>
      <c r="B9" t="s">
        <v>31</v>
      </c>
      <c r="C9" t="s">
        <v>61</v>
      </c>
      <c r="D9">
        <v>1</v>
      </c>
      <c r="E9">
        <v>6.83</v>
      </c>
      <c r="F9">
        <v>5.67</v>
      </c>
      <c r="G9">
        <v>1</v>
      </c>
      <c r="H9">
        <v>7.33</v>
      </c>
      <c r="I9">
        <v>6.53</v>
      </c>
      <c r="J9">
        <v>8.17</v>
      </c>
    </row>
    <row r="10" spans="1:16">
      <c r="A10" t="s">
        <v>57</v>
      </c>
      <c r="B10" t="s">
        <v>32</v>
      </c>
      <c r="C10" t="s">
        <v>61</v>
      </c>
      <c r="D10">
        <v>1</v>
      </c>
      <c r="E10">
        <v>4.83</v>
      </c>
      <c r="F10">
        <v>4.5</v>
      </c>
      <c r="G10">
        <v>6.83</v>
      </c>
      <c r="H10">
        <v>8.17</v>
      </c>
      <c r="I10">
        <v>8.33</v>
      </c>
      <c r="J10">
        <v>1.5</v>
      </c>
      <c r="K10">
        <v>0.67</v>
      </c>
      <c r="L10">
        <v>1.4</v>
      </c>
      <c r="M10">
        <v>0.8</v>
      </c>
    </row>
    <row r="11" spans="1:16">
      <c r="A11" t="s">
        <v>59</v>
      </c>
      <c r="B11" t="s">
        <v>28</v>
      </c>
      <c r="C11" t="s">
        <v>60</v>
      </c>
      <c r="D11">
        <v>2</v>
      </c>
      <c r="E11">
        <v>2</v>
      </c>
      <c r="F11">
        <v>4</v>
      </c>
      <c r="G11">
        <v>1.23</v>
      </c>
      <c r="H11">
        <v>5.5</v>
      </c>
      <c r="I11">
        <v>3.73</v>
      </c>
      <c r="J11">
        <v>3.17</v>
      </c>
    </row>
    <row r="12" spans="1:16">
      <c r="A12" t="s">
        <v>62</v>
      </c>
      <c r="B12" t="s">
        <v>28</v>
      </c>
      <c r="C12" t="s">
        <v>60</v>
      </c>
      <c r="D12">
        <v>2</v>
      </c>
      <c r="E12">
        <v>0.83</v>
      </c>
      <c r="F12">
        <v>1.5</v>
      </c>
      <c r="G12">
        <v>1.23</v>
      </c>
      <c r="H12">
        <v>0.93</v>
      </c>
      <c r="I12">
        <v>4.83</v>
      </c>
      <c r="J12">
        <v>1.8</v>
      </c>
      <c r="K12">
        <v>2.4700000000000002</v>
      </c>
      <c r="L12">
        <v>3.5</v>
      </c>
    </row>
    <row r="13" spans="1:16">
      <c r="A13" t="s">
        <v>62</v>
      </c>
      <c r="B13" t="s">
        <v>29</v>
      </c>
      <c r="C13" t="s">
        <v>60</v>
      </c>
      <c r="D13">
        <v>2</v>
      </c>
      <c r="E13">
        <v>3.67</v>
      </c>
      <c r="F13">
        <v>6.33</v>
      </c>
      <c r="G13">
        <v>1</v>
      </c>
      <c r="H13">
        <v>6.73</v>
      </c>
      <c r="I13">
        <v>5.03</v>
      </c>
      <c r="J13">
        <v>1.17</v>
      </c>
    </row>
    <row r="14" spans="1:16">
      <c r="A14" t="s">
        <v>59</v>
      </c>
      <c r="B14" t="s">
        <v>29</v>
      </c>
      <c r="C14" t="s">
        <v>60</v>
      </c>
      <c r="D14">
        <v>2</v>
      </c>
      <c r="E14">
        <v>5.5</v>
      </c>
      <c r="F14">
        <v>7.5</v>
      </c>
      <c r="G14">
        <v>5.0999999999999996</v>
      </c>
    </row>
    <row r="15" spans="1:16">
      <c r="A15" t="s">
        <v>62</v>
      </c>
      <c r="B15" t="s">
        <v>30</v>
      </c>
      <c r="C15" t="s">
        <v>60</v>
      </c>
      <c r="D15">
        <v>2</v>
      </c>
      <c r="E15">
        <v>1.43</v>
      </c>
      <c r="F15">
        <v>0.6</v>
      </c>
      <c r="G15">
        <v>5.83</v>
      </c>
      <c r="H15">
        <v>0.27</v>
      </c>
      <c r="I15">
        <v>3.83</v>
      </c>
    </row>
    <row r="16" spans="1:16">
      <c r="A16" t="s">
        <v>59</v>
      </c>
      <c r="B16" t="s">
        <v>30</v>
      </c>
      <c r="C16" t="s">
        <v>60</v>
      </c>
      <c r="D16">
        <v>2</v>
      </c>
      <c r="E16">
        <v>1.5</v>
      </c>
      <c r="F16">
        <v>1.6</v>
      </c>
      <c r="G16">
        <v>4.67</v>
      </c>
      <c r="H16">
        <v>3.67</v>
      </c>
      <c r="I16">
        <v>1.73</v>
      </c>
      <c r="J16">
        <v>4.0999999999999996</v>
      </c>
    </row>
    <row r="17" spans="1:15">
      <c r="A17" t="s">
        <v>62</v>
      </c>
      <c r="B17" t="s">
        <v>31</v>
      </c>
      <c r="C17" t="s">
        <v>60</v>
      </c>
      <c r="D17">
        <v>2</v>
      </c>
      <c r="E17">
        <v>3.67</v>
      </c>
      <c r="F17">
        <v>4.5</v>
      </c>
      <c r="G17">
        <v>3.43</v>
      </c>
      <c r="H17">
        <v>5.07</v>
      </c>
      <c r="I17">
        <v>1.5</v>
      </c>
      <c r="J17">
        <v>3.1</v>
      </c>
      <c r="K17">
        <v>6.17</v>
      </c>
    </row>
    <row r="18" spans="1:15">
      <c r="A18" t="s">
        <v>62</v>
      </c>
      <c r="B18" t="s">
        <v>32</v>
      </c>
      <c r="C18" t="s">
        <v>60</v>
      </c>
      <c r="D18">
        <v>2</v>
      </c>
      <c r="E18">
        <v>6.67</v>
      </c>
      <c r="F18">
        <v>5.9</v>
      </c>
      <c r="G18">
        <v>1.23</v>
      </c>
      <c r="H18">
        <v>0.77</v>
      </c>
      <c r="I18">
        <v>1.33</v>
      </c>
      <c r="J18">
        <v>0.47</v>
      </c>
      <c r="K18">
        <v>6.3</v>
      </c>
      <c r="L18">
        <v>2.2000000000000002</v>
      </c>
      <c r="M18">
        <v>4.57</v>
      </c>
      <c r="N18">
        <v>4.2300000000000004</v>
      </c>
      <c r="O18">
        <v>5.67</v>
      </c>
    </row>
    <row r="19" spans="1:15">
      <c r="A19" t="s">
        <v>59</v>
      </c>
      <c r="B19" t="s">
        <v>28</v>
      </c>
      <c r="C19" t="s">
        <v>60</v>
      </c>
      <c r="D19">
        <v>1</v>
      </c>
      <c r="E19">
        <v>4.83</v>
      </c>
      <c r="F19">
        <v>6.27</v>
      </c>
      <c r="G19">
        <v>3.1</v>
      </c>
    </row>
    <row r="20" spans="1:15">
      <c r="A20" t="s">
        <v>59</v>
      </c>
      <c r="B20" t="s">
        <v>29</v>
      </c>
      <c r="C20" t="s">
        <v>60</v>
      </c>
      <c r="D20">
        <v>1</v>
      </c>
      <c r="E20">
        <v>3.83</v>
      </c>
      <c r="F20">
        <v>4.17</v>
      </c>
      <c r="G20">
        <v>6</v>
      </c>
      <c r="H20">
        <v>7.67</v>
      </c>
      <c r="I20">
        <v>6.3</v>
      </c>
      <c r="J20">
        <v>1.07</v>
      </c>
    </row>
    <row r="21" spans="1:15">
      <c r="A21" t="s">
        <v>59</v>
      </c>
      <c r="B21" t="s">
        <v>30</v>
      </c>
      <c r="C21" t="s">
        <v>60</v>
      </c>
      <c r="D21">
        <v>1</v>
      </c>
      <c r="E21">
        <v>5.33</v>
      </c>
      <c r="F21">
        <v>5.17</v>
      </c>
      <c r="G21">
        <v>4.37</v>
      </c>
      <c r="H21">
        <v>5.5</v>
      </c>
      <c r="I21">
        <v>6.27</v>
      </c>
    </row>
    <row r="22" spans="1:15">
      <c r="A22" t="s">
        <v>59</v>
      </c>
      <c r="B22" t="s">
        <v>31</v>
      </c>
      <c r="C22" t="s">
        <v>60</v>
      </c>
      <c r="D22">
        <v>1</v>
      </c>
      <c r="E22">
        <v>4.83</v>
      </c>
      <c r="F22">
        <v>0.43</v>
      </c>
      <c r="G22">
        <v>2.17</v>
      </c>
      <c r="H22">
        <v>5.5</v>
      </c>
      <c r="I22">
        <v>7.17</v>
      </c>
      <c r="J22">
        <v>0.23</v>
      </c>
      <c r="K22">
        <v>0.6</v>
      </c>
      <c r="L22">
        <v>5.73</v>
      </c>
    </row>
    <row r="23" spans="1:15">
      <c r="A23" t="s">
        <v>57</v>
      </c>
      <c r="B23" t="s">
        <v>28</v>
      </c>
      <c r="C23" t="s">
        <v>61</v>
      </c>
      <c r="D23">
        <v>2</v>
      </c>
      <c r="E23">
        <v>5.17</v>
      </c>
      <c r="F23">
        <v>0.83</v>
      </c>
      <c r="G23">
        <v>6.67</v>
      </c>
      <c r="H23">
        <v>7.33</v>
      </c>
      <c r="I23">
        <v>7.23</v>
      </c>
      <c r="J23">
        <v>0.6</v>
      </c>
      <c r="K23">
        <v>8.33</v>
      </c>
      <c r="L23">
        <v>0.9</v>
      </c>
    </row>
    <row r="24" spans="1:15">
      <c r="A24" t="s">
        <v>58</v>
      </c>
      <c r="B24" t="s">
        <v>28</v>
      </c>
      <c r="C24" t="s">
        <v>61</v>
      </c>
      <c r="D24">
        <v>2</v>
      </c>
      <c r="E24">
        <v>4.5</v>
      </c>
      <c r="F24">
        <v>6</v>
      </c>
      <c r="G24">
        <v>0.27</v>
      </c>
      <c r="H24">
        <v>5.73</v>
      </c>
      <c r="I24">
        <v>0.3</v>
      </c>
      <c r="J24">
        <v>8.17</v>
      </c>
      <c r="K24">
        <v>5.13</v>
      </c>
      <c r="L24">
        <v>2.87</v>
      </c>
      <c r="M24">
        <v>6.27</v>
      </c>
    </row>
    <row r="25" spans="1:15">
      <c r="A25" t="s">
        <v>57</v>
      </c>
      <c r="B25" t="s">
        <v>29</v>
      </c>
      <c r="C25" t="s">
        <v>61</v>
      </c>
      <c r="D25">
        <v>2</v>
      </c>
      <c r="E25">
        <v>5.67</v>
      </c>
      <c r="F25">
        <v>0.93</v>
      </c>
      <c r="G25">
        <v>3.3</v>
      </c>
      <c r="H25">
        <v>0.37</v>
      </c>
      <c r="I25">
        <v>0.67</v>
      </c>
      <c r="J25">
        <v>4.93</v>
      </c>
      <c r="K25">
        <v>0.77</v>
      </c>
      <c r="L25">
        <v>0.77</v>
      </c>
      <c r="M25">
        <v>1.37</v>
      </c>
    </row>
    <row r="26" spans="1:15">
      <c r="A26" t="s">
        <v>58</v>
      </c>
      <c r="B26" t="s">
        <v>29</v>
      </c>
      <c r="C26" t="s">
        <v>61</v>
      </c>
      <c r="D26">
        <v>2</v>
      </c>
      <c r="E26">
        <v>5.33</v>
      </c>
      <c r="F26">
        <v>0.87</v>
      </c>
      <c r="G26">
        <v>6.27</v>
      </c>
      <c r="H26">
        <v>7.33</v>
      </c>
      <c r="I26">
        <v>6.6</v>
      </c>
      <c r="J26">
        <v>1.2</v>
      </c>
    </row>
    <row r="27" spans="1:15">
      <c r="A27" t="s">
        <v>58</v>
      </c>
      <c r="B27" t="s">
        <v>30</v>
      </c>
      <c r="C27" t="s">
        <v>61</v>
      </c>
      <c r="D27">
        <v>2</v>
      </c>
      <c r="E27">
        <v>5.67</v>
      </c>
      <c r="F27">
        <v>4.57</v>
      </c>
      <c r="G27">
        <v>7.5</v>
      </c>
      <c r="H27">
        <v>0.23</v>
      </c>
      <c r="I27">
        <v>1.07</v>
      </c>
    </row>
    <row r="28" spans="1:15">
      <c r="A28" t="s">
        <v>58</v>
      </c>
      <c r="B28" t="s">
        <v>31</v>
      </c>
      <c r="C28" t="s">
        <v>61</v>
      </c>
      <c r="D28">
        <v>2</v>
      </c>
      <c r="E28">
        <v>7.33</v>
      </c>
      <c r="F28">
        <v>4.5</v>
      </c>
      <c r="G28">
        <v>5.5</v>
      </c>
      <c r="H28">
        <v>2.83</v>
      </c>
      <c r="I28">
        <v>3.9</v>
      </c>
      <c r="J28">
        <v>5.6</v>
      </c>
      <c r="K28">
        <v>5.97</v>
      </c>
      <c r="L28">
        <v>1</v>
      </c>
    </row>
    <row r="29" spans="1:15">
      <c r="A29" t="s">
        <v>58</v>
      </c>
      <c r="B29" t="s">
        <v>32</v>
      </c>
      <c r="C29" t="s">
        <v>61</v>
      </c>
      <c r="D29">
        <v>2</v>
      </c>
      <c r="E29">
        <v>0.77</v>
      </c>
      <c r="F29">
        <v>4.83</v>
      </c>
      <c r="G29">
        <v>1.2</v>
      </c>
      <c r="H29">
        <v>6</v>
      </c>
      <c r="I29">
        <v>5.3</v>
      </c>
      <c r="J29">
        <v>5.13</v>
      </c>
      <c r="K29">
        <v>5.3</v>
      </c>
      <c r="L29">
        <v>4.7300000000000004</v>
      </c>
      <c r="M29">
        <v>5.6</v>
      </c>
    </row>
    <row r="30" spans="1:15">
      <c r="A30" t="s">
        <v>57</v>
      </c>
      <c r="B30" t="s">
        <v>28</v>
      </c>
      <c r="C30" t="s">
        <v>61</v>
      </c>
      <c r="D30">
        <v>3</v>
      </c>
      <c r="E30">
        <v>7</v>
      </c>
      <c r="F30">
        <v>4.33</v>
      </c>
    </row>
    <row r="31" spans="1:15">
      <c r="A31" t="s">
        <v>58</v>
      </c>
      <c r="B31" t="s">
        <v>28</v>
      </c>
      <c r="C31" t="s">
        <v>61</v>
      </c>
      <c r="D31">
        <v>3</v>
      </c>
      <c r="E31">
        <v>2.83</v>
      </c>
      <c r="F31">
        <v>8</v>
      </c>
      <c r="G31">
        <v>8.67</v>
      </c>
    </row>
    <row r="32" spans="1:15">
      <c r="A32" t="s">
        <v>58</v>
      </c>
      <c r="B32" t="s">
        <v>29</v>
      </c>
      <c r="C32" t="s">
        <v>61</v>
      </c>
      <c r="D32">
        <v>3</v>
      </c>
      <c r="E32">
        <v>4.83</v>
      </c>
      <c r="F32">
        <v>5.67</v>
      </c>
      <c r="G32">
        <v>1.17</v>
      </c>
      <c r="H32">
        <v>7.67</v>
      </c>
    </row>
    <row r="33" spans="1:11">
      <c r="A33" t="s">
        <v>57</v>
      </c>
      <c r="B33" t="s">
        <v>29</v>
      </c>
      <c r="C33" t="s">
        <v>61</v>
      </c>
      <c r="D33">
        <v>3</v>
      </c>
      <c r="E33">
        <v>1.4</v>
      </c>
      <c r="F33">
        <v>3.1</v>
      </c>
      <c r="G33">
        <v>6.83</v>
      </c>
      <c r="H33">
        <v>3</v>
      </c>
      <c r="I33">
        <v>8.4</v>
      </c>
    </row>
    <row r="34" spans="1:11">
      <c r="A34" t="s">
        <v>57</v>
      </c>
      <c r="B34" t="s">
        <v>30</v>
      </c>
      <c r="C34" t="s">
        <v>61</v>
      </c>
      <c r="D34">
        <v>3</v>
      </c>
      <c r="E34">
        <v>1</v>
      </c>
      <c r="F34">
        <v>5.33</v>
      </c>
      <c r="G34">
        <v>7.87</v>
      </c>
      <c r="H34">
        <v>6.5</v>
      </c>
      <c r="I34">
        <v>7.23</v>
      </c>
    </row>
    <row r="35" spans="1:11">
      <c r="A35" t="s">
        <v>58</v>
      </c>
      <c r="B35" t="s">
        <v>30</v>
      </c>
      <c r="C35" t="s">
        <v>61</v>
      </c>
      <c r="D35">
        <v>3</v>
      </c>
      <c r="E35">
        <v>2.83</v>
      </c>
      <c r="F35">
        <v>7.67</v>
      </c>
      <c r="G35">
        <v>8.67</v>
      </c>
      <c r="H35">
        <v>6.5</v>
      </c>
      <c r="I35">
        <v>9.07</v>
      </c>
    </row>
    <row r="36" spans="1:11">
      <c r="A36" t="s">
        <v>58</v>
      </c>
      <c r="B36" t="s">
        <v>31</v>
      </c>
      <c r="C36" t="s">
        <v>61</v>
      </c>
      <c r="D36">
        <v>3</v>
      </c>
      <c r="E36">
        <v>5.83</v>
      </c>
      <c r="F36">
        <v>5.77</v>
      </c>
      <c r="G36">
        <v>8.07</v>
      </c>
    </row>
    <row r="37" spans="1:11">
      <c r="A37" t="s">
        <v>57</v>
      </c>
      <c r="B37" t="s">
        <v>31</v>
      </c>
      <c r="C37" t="s">
        <v>61</v>
      </c>
      <c r="D37">
        <v>3</v>
      </c>
      <c r="E37">
        <v>1.67</v>
      </c>
      <c r="F37">
        <v>9</v>
      </c>
      <c r="G37">
        <v>9.17</v>
      </c>
      <c r="H37">
        <v>9.4</v>
      </c>
    </row>
    <row r="38" spans="1:11">
      <c r="A38" t="s">
        <v>57</v>
      </c>
      <c r="B38" t="s">
        <v>32</v>
      </c>
      <c r="C38" t="s">
        <v>61</v>
      </c>
      <c r="D38">
        <v>3</v>
      </c>
      <c r="E38">
        <v>8.83</v>
      </c>
      <c r="F38">
        <v>3.57</v>
      </c>
      <c r="G38">
        <v>6.77</v>
      </c>
      <c r="H38">
        <v>5.83</v>
      </c>
      <c r="I38">
        <v>7.1</v>
      </c>
      <c r="J38">
        <v>0.23</v>
      </c>
    </row>
    <row r="39" spans="1:11">
      <c r="A39" t="s">
        <v>58</v>
      </c>
      <c r="B39" t="s">
        <v>32</v>
      </c>
      <c r="C39" t="s">
        <v>61</v>
      </c>
      <c r="D39">
        <v>3</v>
      </c>
      <c r="E39">
        <v>6.33</v>
      </c>
      <c r="F39">
        <v>0.6</v>
      </c>
      <c r="G39">
        <v>7.67</v>
      </c>
      <c r="H39">
        <v>7.57</v>
      </c>
      <c r="I39">
        <v>7.9</v>
      </c>
      <c r="J39">
        <v>1.87</v>
      </c>
    </row>
    <row r="40" spans="1:11">
      <c r="A40" t="s">
        <v>59</v>
      </c>
      <c r="B40" t="s">
        <v>28</v>
      </c>
      <c r="C40" t="s">
        <v>60</v>
      </c>
      <c r="D40">
        <v>3</v>
      </c>
      <c r="E40">
        <v>6.5</v>
      </c>
      <c r="F40">
        <v>5</v>
      </c>
    </row>
    <row r="41" spans="1:11">
      <c r="A41" t="s">
        <v>62</v>
      </c>
      <c r="B41" t="s">
        <v>28</v>
      </c>
      <c r="C41" t="s">
        <v>60</v>
      </c>
      <c r="D41">
        <v>3</v>
      </c>
      <c r="E41">
        <v>1.83</v>
      </c>
      <c r="F41">
        <v>6.5</v>
      </c>
      <c r="G41">
        <v>4.33</v>
      </c>
      <c r="H41">
        <v>3.23</v>
      </c>
    </row>
    <row r="42" spans="1:11">
      <c r="A42" t="s">
        <v>59</v>
      </c>
      <c r="B42" t="s">
        <v>29</v>
      </c>
      <c r="C42" t="s">
        <v>60</v>
      </c>
      <c r="D42">
        <v>3</v>
      </c>
      <c r="E42">
        <v>7.33</v>
      </c>
      <c r="F42">
        <v>8.23</v>
      </c>
      <c r="G42">
        <v>8.67</v>
      </c>
    </row>
    <row r="43" spans="1:11">
      <c r="A43" t="s">
        <v>62</v>
      </c>
      <c r="B43" t="s">
        <v>29</v>
      </c>
      <c r="C43" t="s">
        <v>60</v>
      </c>
      <c r="D43">
        <v>3</v>
      </c>
      <c r="E43">
        <v>2.67</v>
      </c>
      <c r="F43">
        <v>1.4</v>
      </c>
      <c r="G43">
        <v>4.4000000000000004</v>
      </c>
      <c r="H43">
        <v>6.23</v>
      </c>
      <c r="I43">
        <v>1.5</v>
      </c>
      <c r="J43">
        <v>7.17</v>
      </c>
    </row>
    <row r="44" spans="1:11">
      <c r="A44" t="s">
        <v>59</v>
      </c>
      <c r="B44" t="s">
        <v>30</v>
      </c>
      <c r="C44" t="s">
        <v>60</v>
      </c>
      <c r="D44">
        <v>3</v>
      </c>
      <c r="E44">
        <v>0.5</v>
      </c>
      <c r="F44">
        <v>7.33</v>
      </c>
      <c r="G44">
        <v>8.73</v>
      </c>
      <c r="H44">
        <v>7.8</v>
      </c>
    </row>
    <row r="45" spans="1:11">
      <c r="A45" t="s">
        <v>62</v>
      </c>
      <c r="B45" t="s">
        <v>30</v>
      </c>
      <c r="C45" t="s">
        <v>60</v>
      </c>
      <c r="D45">
        <v>3</v>
      </c>
      <c r="E45">
        <v>2.5</v>
      </c>
      <c r="F45">
        <v>2</v>
      </c>
      <c r="G45">
        <v>6.07</v>
      </c>
      <c r="H45">
        <v>8</v>
      </c>
      <c r="I45">
        <v>5.6</v>
      </c>
    </row>
    <row r="46" spans="1:11">
      <c r="A46" t="s">
        <v>59</v>
      </c>
      <c r="B46" t="s">
        <v>31</v>
      </c>
      <c r="C46" t="s">
        <v>60</v>
      </c>
      <c r="D46">
        <v>3</v>
      </c>
      <c r="E46">
        <v>0.5</v>
      </c>
      <c r="F46">
        <v>5.83</v>
      </c>
      <c r="G46">
        <v>3.5</v>
      </c>
      <c r="H46">
        <v>8.77</v>
      </c>
      <c r="I46">
        <v>1.4</v>
      </c>
      <c r="J46">
        <v>7.77</v>
      </c>
      <c r="K46">
        <v>8.8000000000000007</v>
      </c>
    </row>
    <row r="47" spans="1:11">
      <c r="A47" t="s">
        <v>62</v>
      </c>
      <c r="B47" t="s">
        <v>31</v>
      </c>
      <c r="C47" t="s">
        <v>60</v>
      </c>
      <c r="D47">
        <v>3</v>
      </c>
      <c r="E47">
        <v>7.83</v>
      </c>
      <c r="F47">
        <v>1.5</v>
      </c>
      <c r="G47">
        <v>2</v>
      </c>
      <c r="H47">
        <v>1.17</v>
      </c>
      <c r="I47">
        <v>4.17</v>
      </c>
      <c r="J47">
        <v>5.63</v>
      </c>
    </row>
    <row r="48" spans="1:11">
      <c r="A48" t="s">
        <v>59</v>
      </c>
      <c r="B48" t="s">
        <v>32</v>
      </c>
      <c r="C48" t="s">
        <v>60</v>
      </c>
      <c r="D48">
        <v>3</v>
      </c>
      <c r="E48">
        <v>6.83</v>
      </c>
      <c r="F48">
        <v>8.67</v>
      </c>
      <c r="G48">
        <v>8.17</v>
      </c>
      <c r="H48">
        <v>8.3699999999999992</v>
      </c>
      <c r="I48">
        <v>6.27</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64ED-2720-424A-A029-2E7541639E0E}">
  <dimension ref="A1:G290"/>
  <sheetViews>
    <sheetView topLeftCell="A162" workbookViewId="0">
      <selection activeCell="A175" sqref="A175"/>
    </sheetView>
  </sheetViews>
  <sheetFormatPr baseColWidth="10" defaultRowHeight="16"/>
  <cols>
    <col min="1" max="1" width="14.1640625" bestFit="1" customWidth="1"/>
    <col min="2" max="2" width="10.33203125" bestFit="1" customWidth="1"/>
    <col min="3" max="3" width="11.5" bestFit="1" customWidth="1"/>
    <col min="4" max="4" width="8.33203125" bestFit="1" customWidth="1"/>
    <col min="5" max="6" width="8" bestFit="1" customWidth="1"/>
  </cols>
  <sheetData>
    <row r="1" spans="1:7">
      <c r="A1" t="s">
        <v>0</v>
      </c>
      <c r="B1" t="s">
        <v>1</v>
      </c>
      <c r="C1" t="s">
        <v>2</v>
      </c>
      <c r="D1" t="s">
        <v>3</v>
      </c>
      <c r="E1" t="s">
        <v>4</v>
      </c>
      <c r="F1" t="s">
        <v>5</v>
      </c>
      <c r="G1" t="s">
        <v>42</v>
      </c>
    </row>
    <row r="2" spans="1:7">
      <c r="A2" t="s">
        <v>57</v>
      </c>
      <c r="B2" t="s">
        <v>28</v>
      </c>
      <c r="C2" t="s">
        <v>61</v>
      </c>
      <c r="D2">
        <v>1</v>
      </c>
      <c r="E2" s="8" t="s">
        <v>8</v>
      </c>
      <c r="F2">
        <v>4</v>
      </c>
      <c r="G2">
        <f>IF(Inter[[#This Row],[Onda]]  = "1", 1, 0)</f>
        <v>1</v>
      </c>
    </row>
    <row r="3" spans="1:7">
      <c r="A3" t="s">
        <v>57</v>
      </c>
      <c r="B3" t="s">
        <v>28</v>
      </c>
      <c r="C3" t="s">
        <v>61</v>
      </c>
      <c r="D3">
        <v>1</v>
      </c>
      <c r="E3" s="8" t="s">
        <v>9</v>
      </c>
      <c r="F3">
        <v>7</v>
      </c>
      <c r="G3">
        <f>IF(Inter[[#This Row],[Onda]]  = "1", 1, 0)</f>
        <v>0</v>
      </c>
    </row>
    <row r="4" spans="1:7">
      <c r="A4" t="s">
        <v>57</v>
      </c>
      <c r="B4" t="s">
        <v>28</v>
      </c>
      <c r="C4" t="s">
        <v>61</v>
      </c>
      <c r="D4">
        <v>1</v>
      </c>
      <c r="E4" s="8" t="s">
        <v>10</v>
      </c>
      <c r="F4">
        <v>5.17</v>
      </c>
      <c r="G4">
        <f>IF(Inter[[#This Row],[Onda]]  = "1", 1, 0)</f>
        <v>0</v>
      </c>
    </row>
    <row r="5" spans="1:7">
      <c r="A5" t="s">
        <v>57</v>
      </c>
      <c r="B5" t="s">
        <v>28</v>
      </c>
      <c r="C5" t="s">
        <v>61</v>
      </c>
      <c r="D5">
        <v>1</v>
      </c>
      <c r="E5" s="8" t="s">
        <v>11</v>
      </c>
      <c r="F5">
        <v>5.47</v>
      </c>
      <c r="G5">
        <f>IF(Inter[[#This Row],[Onda]]  = "1", 1, 0)</f>
        <v>0</v>
      </c>
    </row>
    <row r="6" spans="1:7">
      <c r="A6" t="s">
        <v>57</v>
      </c>
      <c r="B6" t="s">
        <v>28</v>
      </c>
      <c r="C6" t="s">
        <v>61</v>
      </c>
      <c r="D6">
        <v>1</v>
      </c>
      <c r="E6" s="8" t="s">
        <v>12</v>
      </c>
      <c r="F6">
        <v>0.93</v>
      </c>
      <c r="G6">
        <f>IF(Inter[[#This Row],[Onda]]  = "1", 1, 0)</f>
        <v>0</v>
      </c>
    </row>
    <row r="7" spans="1:7">
      <c r="A7" t="s">
        <v>57</v>
      </c>
      <c r="B7" t="s">
        <v>28</v>
      </c>
      <c r="C7" t="s">
        <v>61</v>
      </c>
      <c r="D7">
        <v>1</v>
      </c>
      <c r="E7" s="8" t="s">
        <v>13</v>
      </c>
      <c r="F7">
        <v>8.17</v>
      </c>
      <c r="G7">
        <f>IF(Inter[[#This Row],[Onda]]  = "1", 1, 0)</f>
        <v>0</v>
      </c>
    </row>
    <row r="8" spans="1:7">
      <c r="A8" t="s">
        <v>57</v>
      </c>
      <c r="B8" t="s">
        <v>28</v>
      </c>
      <c r="C8" t="s">
        <v>61</v>
      </c>
      <c r="D8">
        <v>1</v>
      </c>
      <c r="E8" s="8" t="s">
        <v>14</v>
      </c>
      <c r="F8">
        <v>1.1299999999999999</v>
      </c>
      <c r="G8">
        <f>IF(Inter[[#This Row],[Onda]]  = "1", 1, 0)</f>
        <v>0</v>
      </c>
    </row>
    <row r="9" spans="1:7">
      <c r="A9" t="s">
        <v>57</v>
      </c>
      <c r="B9" t="s">
        <v>28</v>
      </c>
      <c r="C9" t="s">
        <v>61</v>
      </c>
      <c r="D9">
        <v>1</v>
      </c>
      <c r="E9" s="8" t="s">
        <v>15</v>
      </c>
      <c r="F9">
        <v>0.83</v>
      </c>
      <c r="G9">
        <f>IF(Inter[[#This Row],[Onda]]  = "1", 1, 0)</f>
        <v>0</v>
      </c>
    </row>
    <row r="10" spans="1:7">
      <c r="A10" t="s">
        <v>57</v>
      </c>
      <c r="B10" t="s">
        <v>28</v>
      </c>
      <c r="C10" t="s">
        <v>61</v>
      </c>
      <c r="D10">
        <v>1</v>
      </c>
      <c r="E10" s="8" t="s">
        <v>16</v>
      </c>
      <c r="F10">
        <v>1.3</v>
      </c>
      <c r="G10">
        <f>IF(Inter[[#This Row],[Onda]]  = "1", 1, 0)</f>
        <v>0</v>
      </c>
    </row>
    <row r="11" spans="1:7">
      <c r="A11" t="s">
        <v>58</v>
      </c>
      <c r="B11" t="s">
        <v>28</v>
      </c>
      <c r="C11" t="s">
        <v>61</v>
      </c>
      <c r="D11">
        <v>1</v>
      </c>
      <c r="E11" s="8" t="s">
        <v>8</v>
      </c>
      <c r="F11">
        <v>5</v>
      </c>
      <c r="G11">
        <f>IF(Inter[[#This Row],[Onda]]  = "1", 1, 0)</f>
        <v>1</v>
      </c>
    </row>
    <row r="12" spans="1:7">
      <c r="A12" t="s">
        <v>58</v>
      </c>
      <c r="B12" t="s">
        <v>28</v>
      </c>
      <c r="C12" t="s">
        <v>61</v>
      </c>
      <c r="D12">
        <v>1</v>
      </c>
      <c r="E12" s="8" t="s">
        <v>9</v>
      </c>
      <c r="F12">
        <v>4.2300000000000004</v>
      </c>
      <c r="G12">
        <f>IF(Inter[[#This Row],[Onda]]  = "1", 1, 0)</f>
        <v>0</v>
      </c>
    </row>
    <row r="13" spans="1:7">
      <c r="A13" t="s">
        <v>58</v>
      </c>
      <c r="B13" t="s">
        <v>28</v>
      </c>
      <c r="C13" t="s">
        <v>61</v>
      </c>
      <c r="D13">
        <v>1</v>
      </c>
      <c r="E13" s="8" t="s">
        <v>10</v>
      </c>
      <c r="F13">
        <v>5.4</v>
      </c>
      <c r="G13">
        <f>IF(Inter[[#This Row],[Onda]]  = "1", 1, 0)</f>
        <v>0</v>
      </c>
    </row>
    <row r="14" spans="1:7">
      <c r="A14" t="s">
        <v>58</v>
      </c>
      <c r="B14" t="s">
        <v>28</v>
      </c>
      <c r="C14" t="s">
        <v>61</v>
      </c>
      <c r="D14">
        <v>1</v>
      </c>
      <c r="E14" s="8" t="s">
        <v>11</v>
      </c>
      <c r="F14">
        <v>4.2699999999999996</v>
      </c>
      <c r="G14">
        <f>IF(Inter[[#This Row],[Onda]]  = "1", 1, 0)</f>
        <v>0</v>
      </c>
    </row>
    <row r="15" spans="1:7">
      <c r="A15" t="s">
        <v>58</v>
      </c>
      <c r="B15" t="s">
        <v>28</v>
      </c>
      <c r="C15" t="s">
        <v>61</v>
      </c>
      <c r="D15">
        <v>1</v>
      </c>
      <c r="E15" s="8" t="s">
        <v>12</v>
      </c>
      <c r="F15">
        <v>6.13</v>
      </c>
      <c r="G15">
        <f>IF(Inter[[#This Row],[Onda]]  = "1", 1, 0)</f>
        <v>0</v>
      </c>
    </row>
    <row r="16" spans="1:7">
      <c r="A16" t="s">
        <v>58</v>
      </c>
      <c r="B16" t="s">
        <v>28</v>
      </c>
      <c r="C16" t="s">
        <v>61</v>
      </c>
      <c r="D16">
        <v>1</v>
      </c>
      <c r="E16" s="8" t="s">
        <v>13</v>
      </c>
      <c r="F16">
        <v>4.5999999999999996</v>
      </c>
      <c r="G16">
        <f>IF(Inter[[#This Row],[Onda]]  = "1", 1, 0)</f>
        <v>0</v>
      </c>
    </row>
    <row r="17" spans="1:7">
      <c r="A17" t="s">
        <v>58</v>
      </c>
      <c r="B17" t="s">
        <v>28</v>
      </c>
      <c r="C17" t="s">
        <v>61</v>
      </c>
      <c r="D17">
        <v>1</v>
      </c>
      <c r="E17" s="8" t="s">
        <v>14</v>
      </c>
      <c r="F17">
        <v>5.8</v>
      </c>
      <c r="G17">
        <f>IF(Inter[[#This Row],[Onda]]  = "1", 1, 0)</f>
        <v>0</v>
      </c>
    </row>
    <row r="18" spans="1:7">
      <c r="A18" t="s">
        <v>58</v>
      </c>
      <c r="B18" t="s">
        <v>29</v>
      </c>
      <c r="C18" t="s">
        <v>61</v>
      </c>
      <c r="D18">
        <v>1</v>
      </c>
      <c r="E18" s="8" t="s">
        <v>8</v>
      </c>
      <c r="F18">
        <v>8</v>
      </c>
      <c r="G18">
        <f>IF(Inter[[#This Row],[Onda]]  = "1", 1, 0)</f>
        <v>1</v>
      </c>
    </row>
    <row r="19" spans="1:7">
      <c r="A19" t="s">
        <v>58</v>
      </c>
      <c r="B19" t="s">
        <v>29</v>
      </c>
      <c r="C19" t="s">
        <v>61</v>
      </c>
      <c r="D19">
        <v>1</v>
      </c>
      <c r="E19" s="8" t="s">
        <v>9</v>
      </c>
      <c r="F19">
        <v>4</v>
      </c>
      <c r="G19">
        <f>IF(Inter[[#This Row],[Onda]]  = "1", 1, 0)</f>
        <v>0</v>
      </c>
    </row>
    <row r="20" spans="1:7">
      <c r="A20" t="s">
        <v>58</v>
      </c>
      <c r="B20" t="s">
        <v>29</v>
      </c>
      <c r="C20" t="s">
        <v>61</v>
      </c>
      <c r="D20">
        <v>1</v>
      </c>
      <c r="E20" s="8" t="s">
        <v>10</v>
      </c>
      <c r="F20">
        <v>5.43</v>
      </c>
      <c r="G20">
        <f>IF(Inter[[#This Row],[Onda]]  = "1", 1, 0)</f>
        <v>0</v>
      </c>
    </row>
    <row r="21" spans="1:7">
      <c r="A21" t="s">
        <v>58</v>
      </c>
      <c r="B21" t="s">
        <v>29</v>
      </c>
      <c r="C21" t="s">
        <v>61</v>
      </c>
      <c r="D21">
        <v>1</v>
      </c>
      <c r="E21" s="8" t="s">
        <v>11</v>
      </c>
      <c r="F21">
        <v>3.27</v>
      </c>
      <c r="G21">
        <f>IF(Inter[[#This Row],[Onda]]  = "1", 1, 0)</f>
        <v>0</v>
      </c>
    </row>
    <row r="22" spans="1:7">
      <c r="A22" t="s">
        <v>58</v>
      </c>
      <c r="B22" t="s">
        <v>29</v>
      </c>
      <c r="C22" t="s">
        <v>61</v>
      </c>
      <c r="D22">
        <v>1</v>
      </c>
      <c r="E22" s="8" t="s">
        <v>12</v>
      </c>
      <c r="F22">
        <v>7.33</v>
      </c>
      <c r="G22">
        <f>IF(Inter[[#This Row],[Onda]]  = "1", 1, 0)</f>
        <v>0</v>
      </c>
    </row>
    <row r="23" spans="1:7">
      <c r="A23" t="s">
        <v>58</v>
      </c>
      <c r="B23" t="s">
        <v>29</v>
      </c>
      <c r="C23" t="s">
        <v>61</v>
      </c>
      <c r="D23">
        <v>1</v>
      </c>
      <c r="E23" s="8" t="s">
        <v>13</v>
      </c>
      <c r="F23">
        <v>0.5</v>
      </c>
      <c r="G23">
        <f>IF(Inter[[#This Row],[Onda]]  = "1", 1, 0)</f>
        <v>0</v>
      </c>
    </row>
    <row r="24" spans="1:7">
      <c r="A24" t="s">
        <v>58</v>
      </c>
      <c r="B24" t="s">
        <v>29</v>
      </c>
      <c r="C24" t="s">
        <v>61</v>
      </c>
      <c r="D24">
        <v>1</v>
      </c>
      <c r="E24" s="8" t="s">
        <v>14</v>
      </c>
      <c r="F24">
        <v>5.97</v>
      </c>
      <c r="G24">
        <f>IF(Inter[[#This Row],[Onda]]  = "1", 1, 0)</f>
        <v>0</v>
      </c>
    </row>
    <row r="25" spans="1:7">
      <c r="A25" t="s">
        <v>58</v>
      </c>
      <c r="B25" t="s">
        <v>29</v>
      </c>
      <c r="C25" t="s">
        <v>61</v>
      </c>
      <c r="D25">
        <v>1</v>
      </c>
      <c r="E25" s="8" t="s">
        <v>15</v>
      </c>
      <c r="F25">
        <v>9.1999999999999993</v>
      </c>
      <c r="G25">
        <f>IF(Inter[[#This Row],[Onda]]  = "1", 1, 0)</f>
        <v>0</v>
      </c>
    </row>
    <row r="26" spans="1:7">
      <c r="A26" t="s">
        <v>58</v>
      </c>
      <c r="B26" t="s">
        <v>29</v>
      </c>
      <c r="C26" t="s">
        <v>61</v>
      </c>
      <c r="D26">
        <v>1</v>
      </c>
      <c r="E26" s="8" t="s">
        <v>16</v>
      </c>
      <c r="F26">
        <v>1.07</v>
      </c>
      <c r="G26">
        <f>IF(Inter[[#This Row],[Onda]]  = "1", 1, 0)</f>
        <v>0</v>
      </c>
    </row>
    <row r="27" spans="1:7">
      <c r="A27" t="s">
        <v>58</v>
      </c>
      <c r="B27" t="s">
        <v>29</v>
      </c>
      <c r="C27" t="s">
        <v>61</v>
      </c>
      <c r="D27">
        <v>1</v>
      </c>
      <c r="E27" s="8" t="s">
        <v>17</v>
      </c>
      <c r="F27">
        <v>6.83</v>
      </c>
      <c r="G27">
        <f>IF(Inter[[#This Row],[Onda]]  = "1", 1, 0)</f>
        <v>0</v>
      </c>
    </row>
    <row r="28" spans="1:7">
      <c r="A28" t="s">
        <v>57</v>
      </c>
      <c r="B28" t="s">
        <v>29</v>
      </c>
      <c r="C28" t="s">
        <v>61</v>
      </c>
      <c r="D28">
        <v>1</v>
      </c>
      <c r="E28" s="8" t="s">
        <v>8</v>
      </c>
      <c r="F28">
        <v>0.33</v>
      </c>
      <c r="G28">
        <f>IF(Inter[[#This Row],[Onda]]  = "1", 1, 0)</f>
        <v>1</v>
      </c>
    </row>
    <row r="29" spans="1:7">
      <c r="A29" t="s">
        <v>57</v>
      </c>
      <c r="B29" t="s">
        <v>29</v>
      </c>
      <c r="C29" t="s">
        <v>61</v>
      </c>
      <c r="D29">
        <v>1</v>
      </c>
      <c r="E29" s="8" t="s">
        <v>9</v>
      </c>
      <c r="F29">
        <v>0.93</v>
      </c>
      <c r="G29">
        <f>IF(Inter[[#This Row],[Onda]]  = "1", 1, 0)</f>
        <v>0</v>
      </c>
    </row>
    <row r="30" spans="1:7">
      <c r="A30" t="s">
        <v>57</v>
      </c>
      <c r="B30" t="s">
        <v>29</v>
      </c>
      <c r="C30" t="s">
        <v>61</v>
      </c>
      <c r="D30">
        <v>1</v>
      </c>
      <c r="E30" s="8" t="s">
        <v>10</v>
      </c>
      <c r="F30">
        <v>4.5999999999999996</v>
      </c>
      <c r="G30">
        <f>IF(Inter[[#This Row],[Onda]]  = "1", 1, 0)</f>
        <v>0</v>
      </c>
    </row>
    <row r="31" spans="1:7">
      <c r="A31" t="s">
        <v>57</v>
      </c>
      <c r="B31" t="s">
        <v>29</v>
      </c>
      <c r="C31" t="s">
        <v>61</v>
      </c>
      <c r="D31">
        <v>1</v>
      </c>
      <c r="E31" s="8" t="s">
        <v>11</v>
      </c>
      <c r="F31">
        <v>4.7</v>
      </c>
      <c r="G31">
        <f>IF(Inter[[#This Row],[Onda]]  = "1", 1, 0)</f>
        <v>0</v>
      </c>
    </row>
    <row r="32" spans="1:7">
      <c r="A32" t="s">
        <v>57</v>
      </c>
      <c r="B32" t="s">
        <v>29</v>
      </c>
      <c r="C32" t="s">
        <v>61</v>
      </c>
      <c r="D32">
        <v>1</v>
      </c>
      <c r="E32" s="8" t="s">
        <v>12</v>
      </c>
      <c r="F32">
        <v>7.67</v>
      </c>
      <c r="G32">
        <f>IF(Inter[[#This Row],[Onda]]  = "1", 1, 0)</f>
        <v>0</v>
      </c>
    </row>
    <row r="33" spans="1:7">
      <c r="A33" t="s">
        <v>57</v>
      </c>
      <c r="B33" t="s">
        <v>29</v>
      </c>
      <c r="C33" t="s">
        <v>61</v>
      </c>
      <c r="D33">
        <v>1</v>
      </c>
      <c r="E33" s="8" t="s">
        <v>13</v>
      </c>
      <c r="F33">
        <v>5.7</v>
      </c>
      <c r="G33">
        <f>IF(Inter[[#This Row],[Onda]]  = "1", 1, 0)</f>
        <v>0</v>
      </c>
    </row>
    <row r="34" spans="1:7">
      <c r="A34" t="s">
        <v>58</v>
      </c>
      <c r="B34" t="s">
        <v>30</v>
      </c>
      <c r="C34" t="s">
        <v>61</v>
      </c>
      <c r="D34">
        <v>1</v>
      </c>
      <c r="E34" s="8" t="s">
        <v>8</v>
      </c>
      <c r="F34">
        <v>5</v>
      </c>
      <c r="G34">
        <f>IF(Inter[[#This Row],[Onda]]  = "1", 1, 0)</f>
        <v>1</v>
      </c>
    </row>
    <row r="35" spans="1:7">
      <c r="A35" t="s">
        <v>58</v>
      </c>
      <c r="B35" t="s">
        <v>30</v>
      </c>
      <c r="C35" t="s">
        <v>61</v>
      </c>
      <c r="D35">
        <v>1</v>
      </c>
      <c r="E35" s="8" t="s">
        <v>9</v>
      </c>
      <c r="F35">
        <v>6.67</v>
      </c>
      <c r="G35">
        <f>IF(Inter[[#This Row],[Onda]]  = "1", 1, 0)</f>
        <v>0</v>
      </c>
    </row>
    <row r="36" spans="1:7">
      <c r="A36" t="s">
        <v>58</v>
      </c>
      <c r="B36" t="s">
        <v>30</v>
      </c>
      <c r="C36" t="s">
        <v>61</v>
      </c>
      <c r="D36">
        <v>1</v>
      </c>
      <c r="E36" s="8" t="s">
        <v>10</v>
      </c>
      <c r="F36">
        <v>5.9</v>
      </c>
      <c r="G36">
        <f>IF(Inter[[#This Row],[Onda]]  = "1", 1, 0)</f>
        <v>0</v>
      </c>
    </row>
    <row r="37" spans="1:7">
      <c r="A37" t="s">
        <v>58</v>
      </c>
      <c r="B37" t="s">
        <v>30</v>
      </c>
      <c r="C37" t="s">
        <v>61</v>
      </c>
      <c r="D37">
        <v>1</v>
      </c>
      <c r="E37" s="8" t="s">
        <v>11</v>
      </c>
      <c r="F37">
        <v>0.7</v>
      </c>
      <c r="G37">
        <f>IF(Inter[[#This Row],[Onda]]  = "1", 1, 0)</f>
        <v>0</v>
      </c>
    </row>
    <row r="38" spans="1:7">
      <c r="A38" t="s">
        <v>58</v>
      </c>
      <c r="B38" t="s">
        <v>30</v>
      </c>
      <c r="C38" t="s">
        <v>61</v>
      </c>
      <c r="D38">
        <v>1</v>
      </c>
      <c r="E38" s="8" t="s">
        <v>12</v>
      </c>
      <c r="F38">
        <v>6.5</v>
      </c>
      <c r="G38">
        <f>IF(Inter[[#This Row],[Onda]]  = "1", 1, 0)</f>
        <v>0</v>
      </c>
    </row>
    <row r="39" spans="1:7">
      <c r="A39" t="s">
        <v>58</v>
      </c>
      <c r="B39" t="s">
        <v>30</v>
      </c>
      <c r="C39" t="s">
        <v>61</v>
      </c>
      <c r="D39">
        <v>1</v>
      </c>
      <c r="E39" s="8" t="s">
        <v>13</v>
      </c>
      <c r="F39">
        <v>8.33</v>
      </c>
      <c r="G39">
        <f>IF(Inter[[#This Row],[Onda]]  = "1", 1, 0)</f>
        <v>0</v>
      </c>
    </row>
    <row r="40" spans="1:7">
      <c r="A40" t="s">
        <v>58</v>
      </c>
      <c r="B40" t="s">
        <v>30</v>
      </c>
      <c r="C40" t="s">
        <v>61</v>
      </c>
      <c r="D40">
        <v>1</v>
      </c>
      <c r="E40" s="8" t="s">
        <v>14</v>
      </c>
      <c r="F40">
        <v>3.9</v>
      </c>
      <c r="G40">
        <f>IF(Inter[[#This Row],[Onda]]  = "1", 1, 0)</f>
        <v>0</v>
      </c>
    </row>
    <row r="41" spans="1:7">
      <c r="A41" t="s">
        <v>58</v>
      </c>
      <c r="B41" t="s">
        <v>30</v>
      </c>
      <c r="C41" t="s">
        <v>61</v>
      </c>
      <c r="D41">
        <v>1</v>
      </c>
      <c r="E41" s="8" t="s">
        <v>15</v>
      </c>
      <c r="F41">
        <v>7.6</v>
      </c>
      <c r="G41">
        <f>IF(Inter[[#This Row],[Onda]]  = "1", 1, 0)</f>
        <v>0</v>
      </c>
    </row>
    <row r="42" spans="1:7">
      <c r="A42" t="s">
        <v>58</v>
      </c>
      <c r="B42" t="s">
        <v>30</v>
      </c>
      <c r="C42" t="s">
        <v>61</v>
      </c>
      <c r="D42">
        <v>1</v>
      </c>
      <c r="E42" s="8" t="s">
        <v>16</v>
      </c>
      <c r="F42">
        <v>8.23</v>
      </c>
      <c r="G42">
        <f>IF(Inter[[#This Row],[Onda]]  = "1", 1, 0)</f>
        <v>0</v>
      </c>
    </row>
    <row r="43" spans="1:7">
      <c r="A43" t="s">
        <v>58</v>
      </c>
      <c r="B43" t="s">
        <v>30</v>
      </c>
      <c r="C43" t="s">
        <v>61</v>
      </c>
      <c r="D43">
        <v>1</v>
      </c>
      <c r="E43" s="8" t="s">
        <v>17</v>
      </c>
      <c r="F43">
        <v>7.5</v>
      </c>
      <c r="G43">
        <f>IF(Inter[[#This Row],[Onda]]  = "1", 1, 0)</f>
        <v>0</v>
      </c>
    </row>
    <row r="44" spans="1:7">
      <c r="A44" t="s">
        <v>58</v>
      </c>
      <c r="B44" t="s">
        <v>30</v>
      </c>
      <c r="C44" t="s">
        <v>61</v>
      </c>
      <c r="D44">
        <v>1</v>
      </c>
      <c r="E44" s="8" t="s">
        <v>18</v>
      </c>
      <c r="F44">
        <v>0.5</v>
      </c>
      <c r="G44">
        <f>IF(Inter[[#This Row],[Onda]]  = "1", 1, 0)</f>
        <v>0</v>
      </c>
    </row>
    <row r="45" spans="1:7">
      <c r="A45" t="s">
        <v>57</v>
      </c>
      <c r="B45" t="s">
        <v>30</v>
      </c>
      <c r="C45" t="s">
        <v>61</v>
      </c>
      <c r="D45">
        <v>1</v>
      </c>
      <c r="E45" s="8" t="s">
        <v>8</v>
      </c>
      <c r="F45">
        <v>3.33</v>
      </c>
      <c r="G45">
        <f>IF(Inter[[#This Row],[Onda]]  = "1", 1, 0)</f>
        <v>1</v>
      </c>
    </row>
    <row r="46" spans="1:7">
      <c r="A46" t="s">
        <v>57</v>
      </c>
      <c r="B46" t="s">
        <v>30</v>
      </c>
      <c r="C46" t="s">
        <v>61</v>
      </c>
      <c r="D46">
        <v>1</v>
      </c>
      <c r="E46" s="8" t="s">
        <v>9</v>
      </c>
      <c r="F46">
        <v>0.56999999999999995</v>
      </c>
      <c r="G46">
        <f>IF(Inter[[#This Row],[Onda]]  = "1", 1, 0)</f>
        <v>0</v>
      </c>
    </row>
    <row r="47" spans="1:7">
      <c r="A47" t="s">
        <v>57</v>
      </c>
      <c r="B47" t="s">
        <v>30</v>
      </c>
      <c r="C47" t="s">
        <v>61</v>
      </c>
      <c r="D47">
        <v>1</v>
      </c>
      <c r="E47" s="8" t="s">
        <v>10</v>
      </c>
      <c r="F47">
        <v>1.3</v>
      </c>
      <c r="G47">
        <f>IF(Inter[[#This Row],[Onda]]  = "1", 1, 0)</f>
        <v>0</v>
      </c>
    </row>
    <row r="48" spans="1:7">
      <c r="A48" t="s">
        <v>57</v>
      </c>
      <c r="B48" t="s">
        <v>30</v>
      </c>
      <c r="C48" t="s">
        <v>61</v>
      </c>
      <c r="D48">
        <v>1</v>
      </c>
      <c r="E48" s="8" t="s">
        <v>11</v>
      </c>
      <c r="F48">
        <v>6.33</v>
      </c>
      <c r="G48">
        <f>IF(Inter[[#This Row],[Onda]]  = "1", 1, 0)</f>
        <v>0</v>
      </c>
    </row>
    <row r="49" spans="1:7">
      <c r="A49" t="s">
        <v>57</v>
      </c>
      <c r="B49" t="s">
        <v>30</v>
      </c>
      <c r="C49" t="s">
        <v>61</v>
      </c>
      <c r="D49">
        <v>1</v>
      </c>
      <c r="E49" s="8" t="s">
        <v>12</v>
      </c>
      <c r="F49">
        <v>1.17</v>
      </c>
      <c r="G49">
        <f>IF(Inter[[#This Row],[Onda]]  = "1", 1, 0)</f>
        <v>0</v>
      </c>
    </row>
    <row r="50" spans="1:7">
      <c r="A50" t="s">
        <v>57</v>
      </c>
      <c r="B50" t="s">
        <v>30</v>
      </c>
      <c r="C50" t="s">
        <v>61</v>
      </c>
      <c r="D50">
        <v>1</v>
      </c>
      <c r="E50" s="8" t="s">
        <v>13</v>
      </c>
      <c r="F50">
        <v>4.2699999999999996</v>
      </c>
      <c r="G50">
        <f>IF(Inter[[#This Row],[Onda]]  = "1", 1, 0)</f>
        <v>0</v>
      </c>
    </row>
    <row r="51" spans="1:7">
      <c r="A51" t="s">
        <v>57</v>
      </c>
      <c r="B51" t="s">
        <v>30</v>
      </c>
      <c r="C51" t="s">
        <v>61</v>
      </c>
      <c r="D51">
        <v>1</v>
      </c>
      <c r="E51" s="8" t="s">
        <v>14</v>
      </c>
      <c r="F51">
        <v>7.17</v>
      </c>
      <c r="G51">
        <f>IF(Inter[[#This Row],[Onda]]  = "1", 1, 0)</f>
        <v>0</v>
      </c>
    </row>
    <row r="52" spans="1:7">
      <c r="A52" t="s">
        <v>57</v>
      </c>
      <c r="B52" t="s">
        <v>30</v>
      </c>
      <c r="C52" t="s">
        <v>61</v>
      </c>
      <c r="D52">
        <v>1</v>
      </c>
      <c r="E52" s="8" t="s">
        <v>15</v>
      </c>
      <c r="F52">
        <v>0.5</v>
      </c>
      <c r="G52">
        <f>IF(Inter[[#This Row],[Onda]]  = "1", 1, 0)</f>
        <v>0</v>
      </c>
    </row>
    <row r="53" spans="1:7">
      <c r="A53" t="s">
        <v>57</v>
      </c>
      <c r="B53" t="s">
        <v>30</v>
      </c>
      <c r="C53" t="s">
        <v>61</v>
      </c>
      <c r="D53">
        <v>1</v>
      </c>
      <c r="E53" s="8" t="s">
        <v>16</v>
      </c>
      <c r="F53">
        <v>8.43</v>
      </c>
      <c r="G53">
        <f>IF(Inter[[#This Row],[Onda]]  = "1", 1, 0)</f>
        <v>0</v>
      </c>
    </row>
    <row r="54" spans="1:7">
      <c r="A54" t="s">
        <v>57</v>
      </c>
      <c r="B54" t="s">
        <v>30</v>
      </c>
      <c r="C54" t="s">
        <v>61</v>
      </c>
      <c r="D54">
        <v>1</v>
      </c>
      <c r="E54" s="8" t="s">
        <v>17</v>
      </c>
      <c r="F54">
        <v>5.73</v>
      </c>
      <c r="G54">
        <f>IF(Inter[[#This Row],[Onda]]  = "1", 1, 0)</f>
        <v>0</v>
      </c>
    </row>
    <row r="55" spans="1:7">
      <c r="A55" t="s">
        <v>57</v>
      </c>
      <c r="B55" t="s">
        <v>30</v>
      </c>
      <c r="C55" t="s">
        <v>61</v>
      </c>
      <c r="D55">
        <v>1</v>
      </c>
      <c r="E55" s="8" t="s">
        <v>18</v>
      </c>
      <c r="F55">
        <v>1</v>
      </c>
      <c r="G55">
        <f>IF(Inter[[#This Row],[Onda]]  = "1", 1, 0)</f>
        <v>0</v>
      </c>
    </row>
    <row r="56" spans="1:7">
      <c r="A56" t="s">
        <v>58</v>
      </c>
      <c r="B56" t="s">
        <v>31</v>
      </c>
      <c r="C56" t="s">
        <v>61</v>
      </c>
      <c r="D56">
        <v>1</v>
      </c>
      <c r="E56" s="8" t="s">
        <v>8</v>
      </c>
      <c r="F56">
        <v>0.5</v>
      </c>
      <c r="G56">
        <f>IF(Inter[[#This Row],[Onda]]  = "1", 1, 0)</f>
        <v>1</v>
      </c>
    </row>
    <row r="57" spans="1:7">
      <c r="A57" t="s">
        <v>58</v>
      </c>
      <c r="B57" t="s">
        <v>31</v>
      </c>
      <c r="C57" t="s">
        <v>61</v>
      </c>
      <c r="D57">
        <v>1</v>
      </c>
      <c r="E57" s="8" t="s">
        <v>9</v>
      </c>
      <c r="F57">
        <v>6.1</v>
      </c>
      <c r="G57">
        <f>IF(Inter[[#This Row],[Onda]]  = "1", 1, 0)</f>
        <v>0</v>
      </c>
    </row>
    <row r="58" spans="1:7">
      <c r="A58" t="s">
        <v>58</v>
      </c>
      <c r="B58" t="s">
        <v>31</v>
      </c>
      <c r="C58" t="s">
        <v>61</v>
      </c>
      <c r="D58">
        <v>1</v>
      </c>
      <c r="E58" s="8" t="s">
        <v>10</v>
      </c>
      <c r="F58">
        <v>5.97</v>
      </c>
      <c r="G58">
        <f>IF(Inter[[#This Row],[Onda]]  = "1", 1, 0)</f>
        <v>0</v>
      </c>
    </row>
    <row r="59" spans="1:7">
      <c r="A59" t="s">
        <v>58</v>
      </c>
      <c r="B59" t="s">
        <v>31</v>
      </c>
      <c r="C59" t="s">
        <v>61</v>
      </c>
      <c r="D59">
        <v>1</v>
      </c>
      <c r="E59" s="8" t="s">
        <v>11</v>
      </c>
      <c r="F59">
        <v>8</v>
      </c>
      <c r="G59">
        <f>IF(Inter[[#This Row],[Onda]]  = "1", 1, 0)</f>
        <v>0</v>
      </c>
    </row>
    <row r="60" spans="1:7">
      <c r="A60" t="s">
        <v>58</v>
      </c>
      <c r="B60" t="s">
        <v>31</v>
      </c>
      <c r="C60" t="s">
        <v>61</v>
      </c>
      <c r="D60">
        <v>1</v>
      </c>
      <c r="E60" s="8" t="s">
        <v>12</v>
      </c>
      <c r="F60">
        <v>1.5</v>
      </c>
      <c r="G60">
        <f>IF(Inter[[#This Row],[Onda]]  = "1", 1, 0)</f>
        <v>0</v>
      </c>
    </row>
    <row r="61" spans="1:7">
      <c r="A61" t="s">
        <v>58</v>
      </c>
      <c r="B61" t="s">
        <v>31</v>
      </c>
      <c r="C61" t="s">
        <v>61</v>
      </c>
      <c r="D61">
        <v>1</v>
      </c>
      <c r="E61" s="8" t="s">
        <v>13</v>
      </c>
      <c r="F61">
        <v>8.73</v>
      </c>
      <c r="G61">
        <f>IF(Inter[[#This Row],[Onda]]  = "1", 1, 0)</f>
        <v>0</v>
      </c>
    </row>
    <row r="62" spans="1:7">
      <c r="A62" t="s">
        <v>58</v>
      </c>
      <c r="B62" t="s">
        <v>31</v>
      </c>
      <c r="C62" t="s">
        <v>61</v>
      </c>
      <c r="D62">
        <v>1</v>
      </c>
      <c r="E62" s="8" t="s">
        <v>14</v>
      </c>
      <c r="F62">
        <v>3.1</v>
      </c>
      <c r="G62">
        <f>IF(Inter[[#This Row],[Onda]]  = "1", 1, 0)</f>
        <v>0</v>
      </c>
    </row>
    <row r="63" spans="1:7">
      <c r="A63" t="s">
        <v>57</v>
      </c>
      <c r="B63" t="s">
        <v>31</v>
      </c>
      <c r="C63" t="s">
        <v>61</v>
      </c>
      <c r="D63">
        <v>1</v>
      </c>
      <c r="E63" s="8" t="s">
        <v>8</v>
      </c>
      <c r="F63">
        <v>6.83</v>
      </c>
      <c r="G63">
        <f>IF(Inter[[#This Row],[Onda]]  = "1", 1, 0)</f>
        <v>1</v>
      </c>
    </row>
    <row r="64" spans="1:7">
      <c r="A64" t="s">
        <v>57</v>
      </c>
      <c r="B64" t="s">
        <v>31</v>
      </c>
      <c r="C64" t="s">
        <v>61</v>
      </c>
      <c r="D64">
        <v>1</v>
      </c>
      <c r="E64" s="8" t="s">
        <v>9</v>
      </c>
      <c r="F64">
        <v>5.67</v>
      </c>
      <c r="G64">
        <f>IF(Inter[[#This Row],[Onda]]  = "1", 1, 0)</f>
        <v>0</v>
      </c>
    </row>
    <row r="65" spans="1:7">
      <c r="A65" t="s">
        <v>57</v>
      </c>
      <c r="B65" t="s">
        <v>31</v>
      </c>
      <c r="C65" t="s">
        <v>61</v>
      </c>
      <c r="D65">
        <v>1</v>
      </c>
      <c r="E65" s="8" t="s">
        <v>10</v>
      </c>
      <c r="F65">
        <v>1</v>
      </c>
      <c r="G65">
        <f>IF(Inter[[#This Row],[Onda]]  = "1", 1, 0)</f>
        <v>0</v>
      </c>
    </row>
    <row r="66" spans="1:7">
      <c r="A66" t="s">
        <v>57</v>
      </c>
      <c r="B66" t="s">
        <v>31</v>
      </c>
      <c r="C66" t="s">
        <v>61</v>
      </c>
      <c r="D66">
        <v>1</v>
      </c>
      <c r="E66" s="8" t="s">
        <v>11</v>
      </c>
      <c r="F66">
        <v>7.33</v>
      </c>
      <c r="G66">
        <f>IF(Inter[[#This Row],[Onda]]  = "1", 1, 0)</f>
        <v>0</v>
      </c>
    </row>
    <row r="67" spans="1:7">
      <c r="A67" t="s">
        <v>57</v>
      </c>
      <c r="B67" t="s">
        <v>31</v>
      </c>
      <c r="C67" t="s">
        <v>61</v>
      </c>
      <c r="D67">
        <v>1</v>
      </c>
      <c r="E67" s="8" t="s">
        <v>12</v>
      </c>
      <c r="F67">
        <v>6.53</v>
      </c>
      <c r="G67">
        <f>IF(Inter[[#This Row],[Onda]]  = "1", 1, 0)</f>
        <v>0</v>
      </c>
    </row>
    <row r="68" spans="1:7">
      <c r="A68" t="s">
        <v>57</v>
      </c>
      <c r="B68" t="s">
        <v>31</v>
      </c>
      <c r="C68" t="s">
        <v>61</v>
      </c>
      <c r="D68">
        <v>1</v>
      </c>
      <c r="E68" s="8" t="s">
        <v>13</v>
      </c>
      <c r="F68">
        <v>8.17</v>
      </c>
      <c r="G68">
        <f>IF(Inter[[#This Row],[Onda]]  = "1", 1, 0)</f>
        <v>0</v>
      </c>
    </row>
    <row r="69" spans="1:7">
      <c r="A69" t="s">
        <v>57</v>
      </c>
      <c r="B69" t="s">
        <v>32</v>
      </c>
      <c r="C69" t="s">
        <v>61</v>
      </c>
      <c r="D69">
        <v>1</v>
      </c>
      <c r="E69" s="8" t="s">
        <v>8</v>
      </c>
      <c r="F69">
        <v>4.83</v>
      </c>
      <c r="G69">
        <f>IF(Inter[[#This Row],[Onda]]  = "1", 1, 0)</f>
        <v>1</v>
      </c>
    </row>
    <row r="70" spans="1:7">
      <c r="A70" t="s">
        <v>57</v>
      </c>
      <c r="B70" t="s">
        <v>32</v>
      </c>
      <c r="C70" t="s">
        <v>61</v>
      </c>
      <c r="D70">
        <v>1</v>
      </c>
      <c r="E70" s="8" t="s">
        <v>9</v>
      </c>
      <c r="F70">
        <v>4.5</v>
      </c>
      <c r="G70">
        <f>IF(Inter[[#This Row],[Onda]]  = "1", 1, 0)</f>
        <v>0</v>
      </c>
    </row>
    <row r="71" spans="1:7">
      <c r="A71" t="s">
        <v>57</v>
      </c>
      <c r="B71" t="s">
        <v>32</v>
      </c>
      <c r="C71" t="s">
        <v>61</v>
      </c>
      <c r="D71">
        <v>1</v>
      </c>
      <c r="E71" s="8" t="s">
        <v>10</v>
      </c>
      <c r="F71">
        <v>6.83</v>
      </c>
      <c r="G71">
        <f>IF(Inter[[#This Row],[Onda]]  = "1", 1, 0)</f>
        <v>0</v>
      </c>
    </row>
    <row r="72" spans="1:7">
      <c r="A72" t="s">
        <v>57</v>
      </c>
      <c r="B72" t="s">
        <v>32</v>
      </c>
      <c r="C72" t="s">
        <v>61</v>
      </c>
      <c r="D72">
        <v>1</v>
      </c>
      <c r="E72" s="8" t="s">
        <v>11</v>
      </c>
      <c r="F72">
        <v>8.17</v>
      </c>
      <c r="G72">
        <f>IF(Inter[[#This Row],[Onda]]  = "1", 1, 0)</f>
        <v>0</v>
      </c>
    </row>
    <row r="73" spans="1:7">
      <c r="A73" t="s">
        <v>57</v>
      </c>
      <c r="B73" t="s">
        <v>32</v>
      </c>
      <c r="C73" t="s">
        <v>61</v>
      </c>
      <c r="D73">
        <v>1</v>
      </c>
      <c r="E73" s="8" t="s">
        <v>12</v>
      </c>
      <c r="F73">
        <v>8.33</v>
      </c>
      <c r="G73">
        <f>IF(Inter[[#This Row],[Onda]]  = "1", 1, 0)</f>
        <v>0</v>
      </c>
    </row>
    <row r="74" spans="1:7">
      <c r="A74" t="s">
        <v>57</v>
      </c>
      <c r="B74" t="s">
        <v>32</v>
      </c>
      <c r="C74" t="s">
        <v>61</v>
      </c>
      <c r="D74">
        <v>1</v>
      </c>
      <c r="E74" s="8" t="s">
        <v>13</v>
      </c>
      <c r="F74">
        <v>1.5</v>
      </c>
      <c r="G74">
        <f>IF(Inter[[#This Row],[Onda]]  = "1", 1, 0)</f>
        <v>0</v>
      </c>
    </row>
    <row r="75" spans="1:7">
      <c r="A75" t="s">
        <v>57</v>
      </c>
      <c r="B75" t="s">
        <v>32</v>
      </c>
      <c r="C75" t="s">
        <v>61</v>
      </c>
      <c r="D75">
        <v>1</v>
      </c>
      <c r="E75" s="8" t="s">
        <v>14</v>
      </c>
      <c r="F75">
        <v>0.67</v>
      </c>
      <c r="G75">
        <f>IF(Inter[[#This Row],[Onda]]  = "1", 1, 0)</f>
        <v>0</v>
      </c>
    </row>
    <row r="76" spans="1:7">
      <c r="A76" t="s">
        <v>57</v>
      </c>
      <c r="B76" t="s">
        <v>32</v>
      </c>
      <c r="C76" t="s">
        <v>61</v>
      </c>
      <c r="D76">
        <v>1</v>
      </c>
      <c r="E76" s="8" t="s">
        <v>15</v>
      </c>
      <c r="F76">
        <v>1.4</v>
      </c>
      <c r="G76">
        <f>IF(Inter[[#This Row],[Onda]]  = "1", 1, 0)</f>
        <v>0</v>
      </c>
    </row>
    <row r="77" spans="1:7">
      <c r="A77" t="s">
        <v>57</v>
      </c>
      <c r="B77" t="s">
        <v>32</v>
      </c>
      <c r="C77" t="s">
        <v>61</v>
      </c>
      <c r="D77">
        <v>1</v>
      </c>
      <c r="E77" s="8" t="s">
        <v>16</v>
      </c>
      <c r="F77">
        <v>0.8</v>
      </c>
      <c r="G77">
        <f>IF(Inter[[#This Row],[Onda]]  = "1", 1, 0)</f>
        <v>0</v>
      </c>
    </row>
    <row r="78" spans="1:7">
      <c r="A78" t="s">
        <v>59</v>
      </c>
      <c r="B78" t="s">
        <v>28</v>
      </c>
      <c r="C78" t="s">
        <v>60</v>
      </c>
      <c r="D78">
        <v>2</v>
      </c>
      <c r="E78" s="8" t="s">
        <v>8</v>
      </c>
      <c r="F78">
        <v>2</v>
      </c>
      <c r="G78">
        <f>IF(Inter[[#This Row],[Onda]]  = "1", 1, 0)</f>
        <v>1</v>
      </c>
    </row>
    <row r="79" spans="1:7">
      <c r="A79" t="s">
        <v>59</v>
      </c>
      <c r="B79" t="s">
        <v>28</v>
      </c>
      <c r="C79" t="s">
        <v>60</v>
      </c>
      <c r="D79">
        <v>2</v>
      </c>
      <c r="E79" s="8" t="s">
        <v>9</v>
      </c>
      <c r="F79">
        <v>4</v>
      </c>
      <c r="G79">
        <f>IF(Inter[[#This Row],[Onda]]  = "1", 1, 0)</f>
        <v>0</v>
      </c>
    </row>
    <row r="80" spans="1:7">
      <c r="A80" t="s">
        <v>59</v>
      </c>
      <c r="B80" t="s">
        <v>28</v>
      </c>
      <c r="C80" t="s">
        <v>60</v>
      </c>
      <c r="D80">
        <v>2</v>
      </c>
      <c r="E80" s="8" t="s">
        <v>10</v>
      </c>
      <c r="F80">
        <v>1.23</v>
      </c>
      <c r="G80">
        <f>IF(Inter[[#This Row],[Onda]]  = "1", 1, 0)</f>
        <v>0</v>
      </c>
    </row>
    <row r="81" spans="1:7">
      <c r="A81" t="s">
        <v>59</v>
      </c>
      <c r="B81" t="s">
        <v>28</v>
      </c>
      <c r="C81" t="s">
        <v>60</v>
      </c>
      <c r="D81">
        <v>2</v>
      </c>
      <c r="E81" s="8" t="s">
        <v>11</v>
      </c>
      <c r="F81">
        <v>5.5</v>
      </c>
      <c r="G81">
        <f>IF(Inter[[#This Row],[Onda]]  = "1", 1, 0)</f>
        <v>0</v>
      </c>
    </row>
    <row r="82" spans="1:7">
      <c r="A82" t="s">
        <v>59</v>
      </c>
      <c r="B82" t="s">
        <v>28</v>
      </c>
      <c r="C82" t="s">
        <v>60</v>
      </c>
      <c r="D82">
        <v>2</v>
      </c>
      <c r="E82" s="8" t="s">
        <v>12</v>
      </c>
      <c r="F82">
        <v>3.73</v>
      </c>
      <c r="G82">
        <f>IF(Inter[[#This Row],[Onda]]  = "1", 1, 0)</f>
        <v>0</v>
      </c>
    </row>
    <row r="83" spans="1:7">
      <c r="A83" t="s">
        <v>59</v>
      </c>
      <c r="B83" t="s">
        <v>28</v>
      </c>
      <c r="C83" t="s">
        <v>60</v>
      </c>
      <c r="D83">
        <v>2</v>
      </c>
      <c r="E83" s="8" t="s">
        <v>13</v>
      </c>
      <c r="F83">
        <v>3.17</v>
      </c>
      <c r="G83">
        <f>IF(Inter[[#This Row],[Onda]]  = "1", 1, 0)</f>
        <v>0</v>
      </c>
    </row>
    <row r="84" spans="1:7">
      <c r="A84" t="s">
        <v>62</v>
      </c>
      <c r="B84" t="s">
        <v>28</v>
      </c>
      <c r="C84" t="s">
        <v>60</v>
      </c>
      <c r="D84">
        <v>2</v>
      </c>
      <c r="E84" s="8" t="s">
        <v>8</v>
      </c>
      <c r="F84">
        <v>0.83</v>
      </c>
      <c r="G84">
        <f>IF(Inter[[#This Row],[Onda]]  = "1", 1, 0)</f>
        <v>1</v>
      </c>
    </row>
    <row r="85" spans="1:7">
      <c r="A85" t="s">
        <v>62</v>
      </c>
      <c r="B85" t="s">
        <v>28</v>
      </c>
      <c r="C85" t="s">
        <v>60</v>
      </c>
      <c r="D85">
        <v>2</v>
      </c>
      <c r="E85" s="8" t="s">
        <v>9</v>
      </c>
      <c r="F85">
        <v>1.5</v>
      </c>
      <c r="G85">
        <f>IF(Inter[[#This Row],[Onda]]  = "1", 1, 0)</f>
        <v>0</v>
      </c>
    </row>
    <row r="86" spans="1:7">
      <c r="A86" t="s">
        <v>62</v>
      </c>
      <c r="B86" t="s">
        <v>28</v>
      </c>
      <c r="C86" t="s">
        <v>60</v>
      </c>
      <c r="D86">
        <v>2</v>
      </c>
      <c r="E86" s="8" t="s">
        <v>10</v>
      </c>
      <c r="F86">
        <v>1.23</v>
      </c>
      <c r="G86">
        <f>IF(Inter[[#This Row],[Onda]]  = "1", 1, 0)</f>
        <v>0</v>
      </c>
    </row>
    <row r="87" spans="1:7">
      <c r="A87" t="s">
        <v>62</v>
      </c>
      <c r="B87" t="s">
        <v>28</v>
      </c>
      <c r="C87" t="s">
        <v>60</v>
      </c>
      <c r="D87">
        <v>2</v>
      </c>
      <c r="E87" s="8" t="s">
        <v>11</v>
      </c>
      <c r="F87">
        <v>0.93</v>
      </c>
      <c r="G87">
        <f>IF(Inter[[#This Row],[Onda]]  = "1", 1, 0)</f>
        <v>0</v>
      </c>
    </row>
    <row r="88" spans="1:7">
      <c r="A88" t="s">
        <v>62</v>
      </c>
      <c r="B88" t="s">
        <v>28</v>
      </c>
      <c r="C88" t="s">
        <v>60</v>
      </c>
      <c r="D88">
        <v>2</v>
      </c>
      <c r="E88" s="8" t="s">
        <v>12</v>
      </c>
      <c r="F88">
        <v>4.83</v>
      </c>
      <c r="G88">
        <f>IF(Inter[[#This Row],[Onda]]  = "1", 1, 0)</f>
        <v>0</v>
      </c>
    </row>
    <row r="89" spans="1:7">
      <c r="A89" t="s">
        <v>62</v>
      </c>
      <c r="B89" t="s">
        <v>28</v>
      </c>
      <c r="C89" t="s">
        <v>60</v>
      </c>
      <c r="D89">
        <v>2</v>
      </c>
      <c r="E89" s="8" t="s">
        <v>13</v>
      </c>
      <c r="F89">
        <v>1.8</v>
      </c>
      <c r="G89">
        <f>IF(Inter[[#This Row],[Onda]]  = "1", 1, 0)</f>
        <v>0</v>
      </c>
    </row>
    <row r="90" spans="1:7">
      <c r="A90" t="s">
        <v>62</v>
      </c>
      <c r="B90" t="s">
        <v>28</v>
      </c>
      <c r="C90" t="s">
        <v>60</v>
      </c>
      <c r="D90">
        <v>2</v>
      </c>
      <c r="E90" s="8" t="s">
        <v>14</v>
      </c>
      <c r="F90">
        <v>2.4700000000000002</v>
      </c>
      <c r="G90">
        <f>IF(Inter[[#This Row],[Onda]]  = "1", 1, 0)</f>
        <v>0</v>
      </c>
    </row>
    <row r="91" spans="1:7">
      <c r="A91" t="s">
        <v>62</v>
      </c>
      <c r="B91" t="s">
        <v>28</v>
      </c>
      <c r="C91" t="s">
        <v>60</v>
      </c>
      <c r="D91">
        <v>2</v>
      </c>
      <c r="E91" s="8" t="s">
        <v>15</v>
      </c>
      <c r="F91">
        <v>3.5</v>
      </c>
      <c r="G91">
        <f>IF(Inter[[#This Row],[Onda]]  = "1", 1, 0)</f>
        <v>0</v>
      </c>
    </row>
    <row r="92" spans="1:7">
      <c r="A92" t="s">
        <v>62</v>
      </c>
      <c r="B92" t="s">
        <v>29</v>
      </c>
      <c r="C92" t="s">
        <v>60</v>
      </c>
      <c r="D92">
        <v>2</v>
      </c>
      <c r="E92" s="8" t="s">
        <v>8</v>
      </c>
      <c r="F92">
        <v>3.67</v>
      </c>
      <c r="G92">
        <f>IF(Inter[[#This Row],[Onda]]  = "1", 1, 0)</f>
        <v>1</v>
      </c>
    </row>
    <row r="93" spans="1:7">
      <c r="A93" t="s">
        <v>62</v>
      </c>
      <c r="B93" t="s">
        <v>29</v>
      </c>
      <c r="C93" t="s">
        <v>60</v>
      </c>
      <c r="D93">
        <v>2</v>
      </c>
      <c r="E93" s="8" t="s">
        <v>9</v>
      </c>
      <c r="F93">
        <v>6.33</v>
      </c>
      <c r="G93">
        <f>IF(Inter[[#This Row],[Onda]]  = "1", 1, 0)</f>
        <v>0</v>
      </c>
    </row>
    <row r="94" spans="1:7">
      <c r="A94" t="s">
        <v>62</v>
      </c>
      <c r="B94" t="s">
        <v>29</v>
      </c>
      <c r="C94" t="s">
        <v>60</v>
      </c>
      <c r="D94">
        <v>2</v>
      </c>
      <c r="E94" s="8" t="s">
        <v>10</v>
      </c>
      <c r="F94">
        <v>1</v>
      </c>
      <c r="G94">
        <f>IF(Inter[[#This Row],[Onda]]  = "1", 1, 0)</f>
        <v>0</v>
      </c>
    </row>
    <row r="95" spans="1:7">
      <c r="A95" t="s">
        <v>62</v>
      </c>
      <c r="B95" t="s">
        <v>29</v>
      </c>
      <c r="C95" t="s">
        <v>60</v>
      </c>
      <c r="D95">
        <v>2</v>
      </c>
      <c r="E95" s="8" t="s">
        <v>11</v>
      </c>
      <c r="F95">
        <v>6.73</v>
      </c>
      <c r="G95">
        <f>IF(Inter[[#This Row],[Onda]]  = "1", 1, 0)</f>
        <v>0</v>
      </c>
    </row>
    <row r="96" spans="1:7">
      <c r="A96" t="s">
        <v>62</v>
      </c>
      <c r="B96" t="s">
        <v>29</v>
      </c>
      <c r="C96" t="s">
        <v>60</v>
      </c>
      <c r="D96">
        <v>2</v>
      </c>
      <c r="E96" s="8" t="s">
        <v>12</v>
      </c>
      <c r="F96">
        <v>5.03</v>
      </c>
      <c r="G96">
        <f>IF(Inter[[#This Row],[Onda]]  = "1", 1, 0)</f>
        <v>0</v>
      </c>
    </row>
    <row r="97" spans="1:7">
      <c r="A97" t="s">
        <v>62</v>
      </c>
      <c r="B97" t="s">
        <v>29</v>
      </c>
      <c r="C97" t="s">
        <v>60</v>
      </c>
      <c r="D97">
        <v>2</v>
      </c>
      <c r="E97" s="8" t="s">
        <v>13</v>
      </c>
      <c r="F97">
        <v>1.17</v>
      </c>
      <c r="G97">
        <f>IF(Inter[[#This Row],[Onda]]  = "1", 1, 0)</f>
        <v>0</v>
      </c>
    </row>
    <row r="98" spans="1:7">
      <c r="A98" t="s">
        <v>59</v>
      </c>
      <c r="B98" t="s">
        <v>29</v>
      </c>
      <c r="C98" t="s">
        <v>60</v>
      </c>
      <c r="D98">
        <v>2</v>
      </c>
      <c r="E98" s="8" t="s">
        <v>8</v>
      </c>
      <c r="F98">
        <v>5.5</v>
      </c>
      <c r="G98">
        <f>IF(Inter[[#This Row],[Onda]]  = "1", 1, 0)</f>
        <v>1</v>
      </c>
    </row>
    <row r="99" spans="1:7">
      <c r="A99" t="s">
        <v>59</v>
      </c>
      <c r="B99" t="s">
        <v>29</v>
      </c>
      <c r="C99" t="s">
        <v>60</v>
      </c>
      <c r="D99">
        <v>2</v>
      </c>
      <c r="E99" s="8" t="s">
        <v>9</v>
      </c>
      <c r="F99">
        <v>7.5</v>
      </c>
      <c r="G99">
        <f>IF(Inter[[#This Row],[Onda]]  = "1", 1, 0)</f>
        <v>0</v>
      </c>
    </row>
    <row r="100" spans="1:7">
      <c r="A100" t="s">
        <v>59</v>
      </c>
      <c r="B100" t="s">
        <v>29</v>
      </c>
      <c r="C100" t="s">
        <v>60</v>
      </c>
      <c r="D100">
        <v>2</v>
      </c>
      <c r="E100" s="8" t="s">
        <v>10</v>
      </c>
      <c r="F100">
        <v>5.0999999999999996</v>
      </c>
      <c r="G100">
        <f>IF(Inter[[#This Row],[Onda]]  = "1", 1, 0)</f>
        <v>0</v>
      </c>
    </row>
    <row r="101" spans="1:7">
      <c r="A101" t="s">
        <v>62</v>
      </c>
      <c r="B101" t="s">
        <v>30</v>
      </c>
      <c r="C101" t="s">
        <v>60</v>
      </c>
      <c r="D101">
        <v>2</v>
      </c>
      <c r="E101" s="8" t="s">
        <v>8</v>
      </c>
      <c r="F101">
        <v>1.43</v>
      </c>
      <c r="G101">
        <f>IF(Inter[[#This Row],[Onda]]  = "1", 1, 0)</f>
        <v>1</v>
      </c>
    </row>
    <row r="102" spans="1:7">
      <c r="A102" t="s">
        <v>62</v>
      </c>
      <c r="B102" t="s">
        <v>30</v>
      </c>
      <c r="C102" t="s">
        <v>60</v>
      </c>
      <c r="D102">
        <v>2</v>
      </c>
      <c r="E102" s="8" t="s">
        <v>9</v>
      </c>
      <c r="F102">
        <v>0.6</v>
      </c>
      <c r="G102">
        <f>IF(Inter[[#This Row],[Onda]]  = "1", 1, 0)</f>
        <v>0</v>
      </c>
    </row>
    <row r="103" spans="1:7">
      <c r="A103" t="s">
        <v>62</v>
      </c>
      <c r="B103" t="s">
        <v>30</v>
      </c>
      <c r="C103" t="s">
        <v>60</v>
      </c>
      <c r="D103">
        <v>2</v>
      </c>
      <c r="E103" s="8" t="s">
        <v>10</v>
      </c>
      <c r="F103">
        <v>5.83</v>
      </c>
      <c r="G103">
        <f>IF(Inter[[#This Row],[Onda]]  = "1", 1, 0)</f>
        <v>0</v>
      </c>
    </row>
    <row r="104" spans="1:7">
      <c r="A104" t="s">
        <v>62</v>
      </c>
      <c r="B104" t="s">
        <v>30</v>
      </c>
      <c r="C104" t="s">
        <v>60</v>
      </c>
      <c r="D104">
        <v>2</v>
      </c>
      <c r="E104" s="8" t="s">
        <v>11</v>
      </c>
      <c r="F104">
        <v>0.27</v>
      </c>
      <c r="G104">
        <f>IF(Inter[[#This Row],[Onda]]  = "1", 1, 0)</f>
        <v>0</v>
      </c>
    </row>
    <row r="105" spans="1:7">
      <c r="A105" t="s">
        <v>62</v>
      </c>
      <c r="B105" t="s">
        <v>30</v>
      </c>
      <c r="C105" t="s">
        <v>60</v>
      </c>
      <c r="D105">
        <v>2</v>
      </c>
      <c r="E105" s="8" t="s">
        <v>12</v>
      </c>
      <c r="F105">
        <v>3.83</v>
      </c>
      <c r="G105">
        <f>IF(Inter[[#This Row],[Onda]]  = "1", 1, 0)</f>
        <v>0</v>
      </c>
    </row>
    <row r="106" spans="1:7">
      <c r="A106" t="s">
        <v>59</v>
      </c>
      <c r="B106" t="s">
        <v>30</v>
      </c>
      <c r="C106" t="s">
        <v>60</v>
      </c>
      <c r="D106">
        <v>2</v>
      </c>
      <c r="E106" s="8" t="s">
        <v>8</v>
      </c>
      <c r="F106">
        <v>1.5</v>
      </c>
      <c r="G106">
        <f>IF(Inter[[#This Row],[Onda]]  = "1", 1, 0)</f>
        <v>1</v>
      </c>
    </row>
    <row r="107" spans="1:7">
      <c r="A107" t="s">
        <v>59</v>
      </c>
      <c r="B107" t="s">
        <v>30</v>
      </c>
      <c r="C107" t="s">
        <v>60</v>
      </c>
      <c r="D107">
        <v>2</v>
      </c>
      <c r="E107" s="8" t="s">
        <v>9</v>
      </c>
      <c r="F107">
        <v>1.6</v>
      </c>
      <c r="G107">
        <f>IF(Inter[[#This Row],[Onda]]  = "1", 1, 0)</f>
        <v>0</v>
      </c>
    </row>
    <row r="108" spans="1:7">
      <c r="A108" t="s">
        <v>59</v>
      </c>
      <c r="B108" t="s">
        <v>30</v>
      </c>
      <c r="C108" t="s">
        <v>60</v>
      </c>
      <c r="D108">
        <v>2</v>
      </c>
      <c r="E108" s="8" t="s">
        <v>10</v>
      </c>
      <c r="F108">
        <v>4.67</v>
      </c>
      <c r="G108">
        <f>IF(Inter[[#This Row],[Onda]]  = "1", 1, 0)</f>
        <v>0</v>
      </c>
    </row>
    <row r="109" spans="1:7">
      <c r="A109" t="s">
        <v>59</v>
      </c>
      <c r="B109" t="s">
        <v>30</v>
      </c>
      <c r="C109" t="s">
        <v>60</v>
      </c>
      <c r="D109">
        <v>2</v>
      </c>
      <c r="E109" s="8" t="s">
        <v>11</v>
      </c>
      <c r="F109">
        <v>3.67</v>
      </c>
      <c r="G109">
        <f>IF(Inter[[#This Row],[Onda]]  = "1", 1, 0)</f>
        <v>0</v>
      </c>
    </row>
    <row r="110" spans="1:7">
      <c r="A110" t="s">
        <v>59</v>
      </c>
      <c r="B110" t="s">
        <v>30</v>
      </c>
      <c r="C110" t="s">
        <v>60</v>
      </c>
      <c r="D110">
        <v>2</v>
      </c>
      <c r="E110" s="8" t="s">
        <v>12</v>
      </c>
      <c r="F110">
        <v>1.73</v>
      </c>
      <c r="G110">
        <f>IF(Inter[[#This Row],[Onda]]  = "1", 1, 0)</f>
        <v>0</v>
      </c>
    </row>
    <row r="111" spans="1:7">
      <c r="A111" t="s">
        <v>59</v>
      </c>
      <c r="B111" t="s">
        <v>30</v>
      </c>
      <c r="C111" t="s">
        <v>60</v>
      </c>
      <c r="D111">
        <v>2</v>
      </c>
      <c r="E111" s="8" t="s">
        <v>13</v>
      </c>
      <c r="F111">
        <v>4.0999999999999996</v>
      </c>
      <c r="G111">
        <f>IF(Inter[[#This Row],[Onda]]  = "1", 1, 0)</f>
        <v>0</v>
      </c>
    </row>
    <row r="112" spans="1:7">
      <c r="A112" t="s">
        <v>62</v>
      </c>
      <c r="B112" t="s">
        <v>31</v>
      </c>
      <c r="C112" t="s">
        <v>60</v>
      </c>
      <c r="D112">
        <v>2</v>
      </c>
      <c r="E112" s="8" t="s">
        <v>8</v>
      </c>
      <c r="F112">
        <v>3.67</v>
      </c>
      <c r="G112">
        <f>IF(Inter[[#This Row],[Onda]]  = "1", 1, 0)</f>
        <v>1</v>
      </c>
    </row>
    <row r="113" spans="1:7">
      <c r="A113" t="s">
        <v>62</v>
      </c>
      <c r="B113" t="s">
        <v>31</v>
      </c>
      <c r="C113" t="s">
        <v>60</v>
      </c>
      <c r="D113">
        <v>2</v>
      </c>
      <c r="E113" s="8" t="s">
        <v>9</v>
      </c>
      <c r="F113">
        <v>4.5</v>
      </c>
      <c r="G113">
        <f>IF(Inter[[#This Row],[Onda]]  = "1", 1, 0)</f>
        <v>0</v>
      </c>
    </row>
    <row r="114" spans="1:7">
      <c r="A114" t="s">
        <v>62</v>
      </c>
      <c r="B114" t="s">
        <v>31</v>
      </c>
      <c r="C114" t="s">
        <v>60</v>
      </c>
      <c r="D114">
        <v>2</v>
      </c>
      <c r="E114" s="8" t="s">
        <v>10</v>
      </c>
      <c r="F114">
        <v>3.43</v>
      </c>
      <c r="G114">
        <f>IF(Inter[[#This Row],[Onda]]  = "1", 1, 0)</f>
        <v>0</v>
      </c>
    </row>
    <row r="115" spans="1:7">
      <c r="A115" t="s">
        <v>62</v>
      </c>
      <c r="B115" t="s">
        <v>31</v>
      </c>
      <c r="C115" t="s">
        <v>60</v>
      </c>
      <c r="D115">
        <v>2</v>
      </c>
      <c r="E115" s="8" t="s">
        <v>11</v>
      </c>
      <c r="F115">
        <v>5.07</v>
      </c>
      <c r="G115">
        <f>IF(Inter[[#This Row],[Onda]]  = "1", 1, 0)</f>
        <v>0</v>
      </c>
    </row>
    <row r="116" spans="1:7">
      <c r="A116" t="s">
        <v>62</v>
      </c>
      <c r="B116" t="s">
        <v>31</v>
      </c>
      <c r="C116" t="s">
        <v>60</v>
      </c>
      <c r="D116">
        <v>2</v>
      </c>
      <c r="E116" s="8" t="s">
        <v>12</v>
      </c>
      <c r="F116">
        <v>1.5</v>
      </c>
      <c r="G116">
        <f>IF(Inter[[#This Row],[Onda]]  = "1", 1, 0)</f>
        <v>0</v>
      </c>
    </row>
    <row r="117" spans="1:7">
      <c r="A117" t="s">
        <v>62</v>
      </c>
      <c r="B117" t="s">
        <v>31</v>
      </c>
      <c r="C117" t="s">
        <v>60</v>
      </c>
      <c r="D117">
        <v>2</v>
      </c>
      <c r="E117" s="8" t="s">
        <v>13</v>
      </c>
      <c r="F117">
        <v>3.1</v>
      </c>
      <c r="G117">
        <f>IF(Inter[[#This Row],[Onda]]  = "1", 1, 0)</f>
        <v>0</v>
      </c>
    </row>
    <row r="118" spans="1:7">
      <c r="A118" t="s">
        <v>62</v>
      </c>
      <c r="B118" t="s">
        <v>31</v>
      </c>
      <c r="C118" t="s">
        <v>60</v>
      </c>
      <c r="D118">
        <v>2</v>
      </c>
      <c r="E118" s="8" t="s">
        <v>14</v>
      </c>
      <c r="F118">
        <v>6.17</v>
      </c>
      <c r="G118">
        <f>IF(Inter[[#This Row],[Onda]]  = "1", 1, 0)</f>
        <v>0</v>
      </c>
    </row>
    <row r="119" spans="1:7">
      <c r="A119" t="s">
        <v>62</v>
      </c>
      <c r="B119" t="s">
        <v>32</v>
      </c>
      <c r="C119" t="s">
        <v>60</v>
      </c>
      <c r="D119">
        <v>2</v>
      </c>
      <c r="E119" s="8" t="s">
        <v>8</v>
      </c>
      <c r="F119">
        <v>6.67</v>
      </c>
      <c r="G119">
        <f>IF(Inter[[#This Row],[Onda]]  = "1", 1, 0)</f>
        <v>1</v>
      </c>
    </row>
    <row r="120" spans="1:7">
      <c r="A120" t="s">
        <v>62</v>
      </c>
      <c r="B120" t="s">
        <v>32</v>
      </c>
      <c r="C120" t="s">
        <v>60</v>
      </c>
      <c r="D120">
        <v>2</v>
      </c>
      <c r="E120" s="8" t="s">
        <v>9</v>
      </c>
      <c r="F120">
        <v>5.9</v>
      </c>
      <c r="G120">
        <f>IF(Inter[[#This Row],[Onda]]  = "1", 1, 0)</f>
        <v>0</v>
      </c>
    </row>
    <row r="121" spans="1:7">
      <c r="A121" t="s">
        <v>62</v>
      </c>
      <c r="B121" t="s">
        <v>32</v>
      </c>
      <c r="C121" t="s">
        <v>60</v>
      </c>
      <c r="D121">
        <v>2</v>
      </c>
      <c r="E121" s="8" t="s">
        <v>10</v>
      </c>
      <c r="F121">
        <v>1.23</v>
      </c>
      <c r="G121">
        <f>IF(Inter[[#This Row],[Onda]]  = "1", 1, 0)</f>
        <v>0</v>
      </c>
    </row>
    <row r="122" spans="1:7">
      <c r="A122" t="s">
        <v>62</v>
      </c>
      <c r="B122" t="s">
        <v>32</v>
      </c>
      <c r="C122" t="s">
        <v>60</v>
      </c>
      <c r="D122">
        <v>2</v>
      </c>
      <c r="E122" s="8" t="s">
        <v>11</v>
      </c>
      <c r="F122">
        <v>0.77</v>
      </c>
      <c r="G122">
        <f>IF(Inter[[#This Row],[Onda]]  = "1", 1, 0)</f>
        <v>0</v>
      </c>
    </row>
    <row r="123" spans="1:7">
      <c r="A123" t="s">
        <v>62</v>
      </c>
      <c r="B123" t="s">
        <v>32</v>
      </c>
      <c r="C123" t="s">
        <v>60</v>
      </c>
      <c r="D123">
        <v>2</v>
      </c>
      <c r="E123" s="8" t="s">
        <v>12</v>
      </c>
      <c r="F123">
        <v>1.33</v>
      </c>
      <c r="G123">
        <f>IF(Inter[[#This Row],[Onda]]  = "1", 1, 0)</f>
        <v>0</v>
      </c>
    </row>
    <row r="124" spans="1:7">
      <c r="A124" t="s">
        <v>62</v>
      </c>
      <c r="B124" t="s">
        <v>32</v>
      </c>
      <c r="C124" t="s">
        <v>60</v>
      </c>
      <c r="D124">
        <v>2</v>
      </c>
      <c r="E124" s="8" t="s">
        <v>13</v>
      </c>
      <c r="F124">
        <v>0.47</v>
      </c>
      <c r="G124">
        <f>IF(Inter[[#This Row],[Onda]]  = "1", 1, 0)</f>
        <v>0</v>
      </c>
    </row>
    <row r="125" spans="1:7">
      <c r="A125" t="s">
        <v>62</v>
      </c>
      <c r="B125" t="s">
        <v>32</v>
      </c>
      <c r="C125" t="s">
        <v>60</v>
      </c>
      <c r="D125">
        <v>2</v>
      </c>
      <c r="E125" s="8" t="s">
        <v>14</v>
      </c>
      <c r="F125">
        <v>6.3</v>
      </c>
      <c r="G125">
        <f>IF(Inter[[#This Row],[Onda]]  = "1", 1, 0)</f>
        <v>0</v>
      </c>
    </row>
    <row r="126" spans="1:7">
      <c r="A126" t="s">
        <v>62</v>
      </c>
      <c r="B126" t="s">
        <v>32</v>
      </c>
      <c r="C126" t="s">
        <v>60</v>
      </c>
      <c r="D126">
        <v>2</v>
      </c>
      <c r="E126" s="8" t="s">
        <v>15</v>
      </c>
      <c r="F126">
        <v>2.2000000000000002</v>
      </c>
      <c r="G126">
        <f>IF(Inter[[#This Row],[Onda]]  = "1", 1, 0)</f>
        <v>0</v>
      </c>
    </row>
    <row r="127" spans="1:7">
      <c r="A127" t="s">
        <v>62</v>
      </c>
      <c r="B127" t="s">
        <v>32</v>
      </c>
      <c r="C127" t="s">
        <v>60</v>
      </c>
      <c r="D127">
        <v>2</v>
      </c>
      <c r="E127" s="8" t="s">
        <v>16</v>
      </c>
      <c r="F127">
        <v>4.57</v>
      </c>
      <c r="G127">
        <f>IF(Inter[[#This Row],[Onda]]  = "1", 1, 0)</f>
        <v>0</v>
      </c>
    </row>
    <row r="128" spans="1:7">
      <c r="A128" t="s">
        <v>62</v>
      </c>
      <c r="B128" t="s">
        <v>32</v>
      </c>
      <c r="C128" t="s">
        <v>60</v>
      </c>
      <c r="D128">
        <v>2</v>
      </c>
      <c r="E128" s="8" t="s">
        <v>17</v>
      </c>
      <c r="F128">
        <v>4.2300000000000004</v>
      </c>
      <c r="G128">
        <f>IF(Inter[[#This Row],[Onda]]  = "1", 1, 0)</f>
        <v>0</v>
      </c>
    </row>
    <row r="129" spans="1:7">
      <c r="A129" t="s">
        <v>62</v>
      </c>
      <c r="B129" t="s">
        <v>32</v>
      </c>
      <c r="C129" t="s">
        <v>60</v>
      </c>
      <c r="D129">
        <v>2</v>
      </c>
      <c r="E129" s="8" t="s">
        <v>18</v>
      </c>
      <c r="F129">
        <v>5.67</v>
      </c>
      <c r="G129">
        <f>IF(Inter[[#This Row],[Onda]]  = "1", 1, 0)</f>
        <v>0</v>
      </c>
    </row>
    <row r="130" spans="1:7">
      <c r="A130" t="s">
        <v>59</v>
      </c>
      <c r="B130" t="s">
        <v>28</v>
      </c>
      <c r="C130" t="s">
        <v>60</v>
      </c>
      <c r="D130">
        <v>1</v>
      </c>
      <c r="E130" s="8" t="s">
        <v>8</v>
      </c>
      <c r="F130">
        <v>4.83</v>
      </c>
      <c r="G130">
        <f>IF(Inter[[#This Row],[Onda]]  = "1", 1, 0)</f>
        <v>1</v>
      </c>
    </row>
    <row r="131" spans="1:7">
      <c r="A131" t="s">
        <v>59</v>
      </c>
      <c r="B131" t="s">
        <v>28</v>
      </c>
      <c r="C131" t="s">
        <v>60</v>
      </c>
      <c r="D131">
        <v>1</v>
      </c>
      <c r="E131" s="8" t="s">
        <v>9</v>
      </c>
      <c r="F131">
        <v>6.27</v>
      </c>
      <c r="G131">
        <f>IF(Inter[[#This Row],[Onda]]  = "1", 1, 0)</f>
        <v>0</v>
      </c>
    </row>
    <row r="132" spans="1:7">
      <c r="A132" t="s">
        <v>59</v>
      </c>
      <c r="B132" t="s">
        <v>28</v>
      </c>
      <c r="C132" t="s">
        <v>60</v>
      </c>
      <c r="D132">
        <v>1</v>
      </c>
      <c r="E132" s="8" t="s">
        <v>10</v>
      </c>
      <c r="F132">
        <v>3.1</v>
      </c>
      <c r="G132">
        <f>IF(Inter[[#This Row],[Onda]]  = "1", 1, 0)</f>
        <v>0</v>
      </c>
    </row>
    <row r="133" spans="1:7">
      <c r="A133" t="s">
        <v>59</v>
      </c>
      <c r="B133" t="s">
        <v>29</v>
      </c>
      <c r="C133" t="s">
        <v>60</v>
      </c>
      <c r="D133">
        <v>1</v>
      </c>
      <c r="E133" s="8" t="s">
        <v>8</v>
      </c>
      <c r="F133">
        <v>3.83</v>
      </c>
      <c r="G133">
        <f>IF(Inter[[#This Row],[Onda]]  = "1", 1, 0)</f>
        <v>1</v>
      </c>
    </row>
    <row r="134" spans="1:7">
      <c r="A134" t="s">
        <v>59</v>
      </c>
      <c r="B134" t="s">
        <v>29</v>
      </c>
      <c r="C134" t="s">
        <v>60</v>
      </c>
      <c r="D134">
        <v>1</v>
      </c>
      <c r="E134" s="8" t="s">
        <v>9</v>
      </c>
      <c r="F134">
        <v>4.17</v>
      </c>
      <c r="G134">
        <f>IF(Inter[[#This Row],[Onda]]  = "1", 1, 0)</f>
        <v>0</v>
      </c>
    </row>
    <row r="135" spans="1:7">
      <c r="A135" t="s">
        <v>59</v>
      </c>
      <c r="B135" t="s">
        <v>29</v>
      </c>
      <c r="C135" t="s">
        <v>60</v>
      </c>
      <c r="D135">
        <v>1</v>
      </c>
      <c r="E135" s="8" t="s">
        <v>10</v>
      </c>
      <c r="F135">
        <v>6</v>
      </c>
      <c r="G135">
        <f>IF(Inter[[#This Row],[Onda]]  = "1", 1, 0)</f>
        <v>0</v>
      </c>
    </row>
    <row r="136" spans="1:7">
      <c r="A136" t="s">
        <v>59</v>
      </c>
      <c r="B136" t="s">
        <v>29</v>
      </c>
      <c r="C136" t="s">
        <v>60</v>
      </c>
      <c r="D136">
        <v>1</v>
      </c>
      <c r="E136" s="8" t="s">
        <v>11</v>
      </c>
      <c r="F136">
        <v>7.67</v>
      </c>
      <c r="G136">
        <f>IF(Inter[[#This Row],[Onda]]  = "1", 1, 0)</f>
        <v>0</v>
      </c>
    </row>
    <row r="137" spans="1:7">
      <c r="A137" t="s">
        <v>59</v>
      </c>
      <c r="B137" t="s">
        <v>29</v>
      </c>
      <c r="C137" t="s">
        <v>60</v>
      </c>
      <c r="D137">
        <v>1</v>
      </c>
      <c r="E137" s="8" t="s">
        <v>12</v>
      </c>
      <c r="F137">
        <v>6.3</v>
      </c>
      <c r="G137">
        <f>IF(Inter[[#This Row],[Onda]]  = "1", 1, 0)</f>
        <v>0</v>
      </c>
    </row>
    <row r="138" spans="1:7">
      <c r="A138" t="s">
        <v>59</v>
      </c>
      <c r="B138" t="s">
        <v>29</v>
      </c>
      <c r="C138" t="s">
        <v>60</v>
      </c>
      <c r="D138">
        <v>1</v>
      </c>
      <c r="E138" s="8" t="s">
        <v>13</v>
      </c>
      <c r="F138">
        <v>1.07</v>
      </c>
      <c r="G138">
        <f>IF(Inter[[#This Row],[Onda]]  = "1", 1, 0)</f>
        <v>0</v>
      </c>
    </row>
    <row r="139" spans="1:7">
      <c r="A139" t="s">
        <v>59</v>
      </c>
      <c r="B139" t="s">
        <v>30</v>
      </c>
      <c r="C139" t="s">
        <v>60</v>
      </c>
      <c r="D139">
        <v>1</v>
      </c>
      <c r="E139" s="8" t="s">
        <v>8</v>
      </c>
      <c r="F139">
        <v>5.33</v>
      </c>
      <c r="G139">
        <f>IF(Inter[[#This Row],[Onda]]  = "1", 1, 0)</f>
        <v>1</v>
      </c>
    </row>
    <row r="140" spans="1:7">
      <c r="A140" t="s">
        <v>59</v>
      </c>
      <c r="B140" t="s">
        <v>30</v>
      </c>
      <c r="C140" t="s">
        <v>60</v>
      </c>
      <c r="D140">
        <v>1</v>
      </c>
      <c r="E140" s="8" t="s">
        <v>9</v>
      </c>
      <c r="F140">
        <v>5.17</v>
      </c>
      <c r="G140">
        <f>IF(Inter[[#This Row],[Onda]]  = "1", 1, 0)</f>
        <v>0</v>
      </c>
    </row>
    <row r="141" spans="1:7">
      <c r="A141" t="s">
        <v>59</v>
      </c>
      <c r="B141" t="s">
        <v>30</v>
      </c>
      <c r="C141" t="s">
        <v>60</v>
      </c>
      <c r="D141">
        <v>1</v>
      </c>
      <c r="E141" s="8" t="s">
        <v>10</v>
      </c>
      <c r="F141">
        <v>4.37</v>
      </c>
      <c r="G141">
        <f>IF(Inter[[#This Row],[Onda]]  = "1", 1, 0)</f>
        <v>0</v>
      </c>
    </row>
    <row r="142" spans="1:7">
      <c r="A142" t="s">
        <v>59</v>
      </c>
      <c r="B142" t="s">
        <v>30</v>
      </c>
      <c r="C142" t="s">
        <v>60</v>
      </c>
      <c r="D142">
        <v>1</v>
      </c>
      <c r="E142" s="8" t="s">
        <v>11</v>
      </c>
      <c r="F142">
        <v>5.5</v>
      </c>
      <c r="G142">
        <f>IF(Inter[[#This Row],[Onda]]  = "1", 1, 0)</f>
        <v>0</v>
      </c>
    </row>
    <row r="143" spans="1:7">
      <c r="A143" t="s">
        <v>59</v>
      </c>
      <c r="B143" t="s">
        <v>30</v>
      </c>
      <c r="C143" t="s">
        <v>60</v>
      </c>
      <c r="D143">
        <v>1</v>
      </c>
      <c r="E143" s="8" t="s">
        <v>12</v>
      </c>
      <c r="F143">
        <v>6.27</v>
      </c>
      <c r="G143">
        <f>IF(Inter[[#This Row],[Onda]]  = "1", 1, 0)</f>
        <v>0</v>
      </c>
    </row>
    <row r="144" spans="1:7">
      <c r="A144" t="s">
        <v>59</v>
      </c>
      <c r="B144" t="s">
        <v>31</v>
      </c>
      <c r="C144" t="s">
        <v>60</v>
      </c>
      <c r="D144">
        <v>1</v>
      </c>
      <c r="E144" s="8" t="s">
        <v>8</v>
      </c>
      <c r="F144">
        <v>4.83</v>
      </c>
      <c r="G144">
        <f>IF(Inter[[#This Row],[Onda]]  = "1", 1, 0)</f>
        <v>1</v>
      </c>
    </row>
    <row r="145" spans="1:7">
      <c r="A145" t="s">
        <v>59</v>
      </c>
      <c r="B145" t="s">
        <v>31</v>
      </c>
      <c r="C145" t="s">
        <v>60</v>
      </c>
      <c r="D145">
        <v>1</v>
      </c>
      <c r="E145" s="8" t="s">
        <v>9</v>
      </c>
      <c r="F145">
        <v>0.43</v>
      </c>
      <c r="G145">
        <f>IF(Inter[[#This Row],[Onda]]  = "1", 1, 0)</f>
        <v>0</v>
      </c>
    </row>
    <row r="146" spans="1:7">
      <c r="A146" t="s">
        <v>59</v>
      </c>
      <c r="B146" t="s">
        <v>31</v>
      </c>
      <c r="C146" t="s">
        <v>60</v>
      </c>
      <c r="D146">
        <v>1</v>
      </c>
      <c r="E146" s="8" t="s">
        <v>10</v>
      </c>
      <c r="F146">
        <v>2.17</v>
      </c>
      <c r="G146">
        <f>IF(Inter[[#This Row],[Onda]]  = "1", 1, 0)</f>
        <v>0</v>
      </c>
    </row>
    <row r="147" spans="1:7">
      <c r="A147" t="s">
        <v>59</v>
      </c>
      <c r="B147" t="s">
        <v>31</v>
      </c>
      <c r="C147" t="s">
        <v>60</v>
      </c>
      <c r="D147">
        <v>1</v>
      </c>
      <c r="E147" s="8" t="s">
        <v>11</v>
      </c>
      <c r="F147">
        <v>5.5</v>
      </c>
      <c r="G147">
        <f>IF(Inter[[#This Row],[Onda]]  = "1", 1, 0)</f>
        <v>0</v>
      </c>
    </row>
    <row r="148" spans="1:7">
      <c r="A148" t="s">
        <v>59</v>
      </c>
      <c r="B148" t="s">
        <v>31</v>
      </c>
      <c r="C148" t="s">
        <v>60</v>
      </c>
      <c r="D148">
        <v>1</v>
      </c>
      <c r="E148" s="8" t="s">
        <v>12</v>
      </c>
      <c r="F148">
        <v>7.17</v>
      </c>
      <c r="G148">
        <f>IF(Inter[[#This Row],[Onda]]  = "1", 1, 0)</f>
        <v>0</v>
      </c>
    </row>
    <row r="149" spans="1:7">
      <c r="A149" t="s">
        <v>59</v>
      </c>
      <c r="B149" t="s">
        <v>31</v>
      </c>
      <c r="C149" t="s">
        <v>60</v>
      </c>
      <c r="D149">
        <v>1</v>
      </c>
      <c r="E149" s="8" t="s">
        <v>13</v>
      </c>
      <c r="F149">
        <v>0.23</v>
      </c>
      <c r="G149">
        <f>IF(Inter[[#This Row],[Onda]]  = "1", 1, 0)</f>
        <v>0</v>
      </c>
    </row>
    <row r="150" spans="1:7">
      <c r="A150" t="s">
        <v>59</v>
      </c>
      <c r="B150" t="s">
        <v>31</v>
      </c>
      <c r="C150" t="s">
        <v>60</v>
      </c>
      <c r="D150">
        <v>1</v>
      </c>
      <c r="E150" s="8" t="s">
        <v>14</v>
      </c>
      <c r="F150">
        <v>0.6</v>
      </c>
      <c r="G150">
        <f>IF(Inter[[#This Row],[Onda]]  = "1", 1, 0)</f>
        <v>0</v>
      </c>
    </row>
    <row r="151" spans="1:7">
      <c r="A151" t="s">
        <v>59</v>
      </c>
      <c r="B151" t="s">
        <v>31</v>
      </c>
      <c r="C151" t="s">
        <v>60</v>
      </c>
      <c r="D151">
        <v>1</v>
      </c>
      <c r="E151" s="8" t="s">
        <v>15</v>
      </c>
      <c r="F151">
        <v>5.73</v>
      </c>
      <c r="G151">
        <f>IF(Inter[[#This Row],[Onda]]  = "1", 1, 0)</f>
        <v>0</v>
      </c>
    </row>
    <row r="152" spans="1:7">
      <c r="A152" t="s">
        <v>57</v>
      </c>
      <c r="B152" t="s">
        <v>28</v>
      </c>
      <c r="C152" t="s">
        <v>61</v>
      </c>
      <c r="D152">
        <v>2</v>
      </c>
      <c r="E152" s="8" t="s">
        <v>8</v>
      </c>
      <c r="F152">
        <v>5.17</v>
      </c>
      <c r="G152">
        <f>IF(Inter[[#This Row],[Onda]]  = "1", 1, 0)</f>
        <v>1</v>
      </c>
    </row>
    <row r="153" spans="1:7">
      <c r="A153" t="s">
        <v>57</v>
      </c>
      <c r="B153" t="s">
        <v>28</v>
      </c>
      <c r="C153" t="s">
        <v>61</v>
      </c>
      <c r="D153">
        <v>2</v>
      </c>
      <c r="E153" s="8" t="s">
        <v>9</v>
      </c>
      <c r="F153">
        <v>0.83</v>
      </c>
      <c r="G153">
        <f>IF(Inter[[#This Row],[Onda]]  = "1", 1, 0)</f>
        <v>0</v>
      </c>
    </row>
    <row r="154" spans="1:7">
      <c r="A154" t="s">
        <v>57</v>
      </c>
      <c r="B154" t="s">
        <v>28</v>
      </c>
      <c r="C154" t="s">
        <v>61</v>
      </c>
      <c r="D154">
        <v>2</v>
      </c>
      <c r="E154" s="8" t="s">
        <v>10</v>
      </c>
      <c r="F154">
        <v>6.67</v>
      </c>
      <c r="G154">
        <f>IF(Inter[[#This Row],[Onda]]  = "1", 1, 0)</f>
        <v>0</v>
      </c>
    </row>
    <row r="155" spans="1:7">
      <c r="A155" t="s">
        <v>57</v>
      </c>
      <c r="B155" t="s">
        <v>28</v>
      </c>
      <c r="C155" t="s">
        <v>61</v>
      </c>
      <c r="D155">
        <v>2</v>
      </c>
      <c r="E155" s="8" t="s">
        <v>11</v>
      </c>
      <c r="F155">
        <v>7.33</v>
      </c>
      <c r="G155">
        <f>IF(Inter[[#This Row],[Onda]]  = "1", 1, 0)</f>
        <v>0</v>
      </c>
    </row>
    <row r="156" spans="1:7">
      <c r="A156" t="s">
        <v>57</v>
      </c>
      <c r="B156" t="s">
        <v>28</v>
      </c>
      <c r="C156" t="s">
        <v>61</v>
      </c>
      <c r="D156">
        <v>2</v>
      </c>
      <c r="E156" s="8" t="s">
        <v>12</v>
      </c>
      <c r="F156">
        <v>7.23</v>
      </c>
      <c r="G156">
        <f>IF(Inter[[#This Row],[Onda]]  = "1", 1, 0)</f>
        <v>0</v>
      </c>
    </row>
    <row r="157" spans="1:7">
      <c r="A157" t="s">
        <v>57</v>
      </c>
      <c r="B157" t="s">
        <v>28</v>
      </c>
      <c r="C157" t="s">
        <v>61</v>
      </c>
      <c r="D157">
        <v>2</v>
      </c>
      <c r="E157" s="8" t="s">
        <v>13</v>
      </c>
      <c r="F157">
        <v>0.6</v>
      </c>
      <c r="G157">
        <f>IF(Inter[[#This Row],[Onda]]  = "1", 1, 0)</f>
        <v>0</v>
      </c>
    </row>
    <row r="158" spans="1:7">
      <c r="A158" t="s">
        <v>57</v>
      </c>
      <c r="B158" t="s">
        <v>28</v>
      </c>
      <c r="C158" t="s">
        <v>61</v>
      </c>
      <c r="D158">
        <v>2</v>
      </c>
      <c r="E158" s="8" t="s">
        <v>14</v>
      </c>
      <c r="F158">
        <v>8.33</v>
      </c>
      <c r="G158">
        <f>IF(Inter[[#This Row],[Onda]]  = "1", 1, 0)</f>
        <v>0</v>
      </c>
    </row>
    <row r="159" spans="1:7">
      <c r="A159" t="s">
        <v>57</v>
      </c>
      <c r="B159" t="s">
        <v>28</v>
      </c>
      <c r="C159" t="s">
        <v>61</v>
      </c>
      <c r="D159">
        <v>2</v>
      </c>
      <c r="E159" s="8" t="s">
        <v>15</v>
      </c>
      <c r="F159">
        <v>0.9</v>
      </c>
      <c r="G159">
        <f>IF(Inter[[#This Row],[Onda]]  = "1", 1, 0)</f>
        <v>0</v>
      </c>
    </row>
    <row r="160" spans="1:7">
      <c r="A160" t="s">
        <v>58</v>
      </c>
      <c r="B160" t="s">
        <v>28</v>
      </c>
      <c r="C160" t="s">
        <v>61</v>
      </c>
      <c r="D160">
        <v>2</v>
      </c>
      <c r="E160" s="8" t="s">
        <v>8</v>
      </c>
      <c r="F160">
        <v>4.5</v>
      </c>
      <c r="G160">
        <f>IF(Inter[[#This Row],[Onda]]  = "1", 1, 0)</f>
        <v>1</v>
      </c>
    </row>
    <row r="161" spans="1:7">
      <c r="A161" t="s">
        <v>58</v>
      </c>
      <c r="B161" t="s">
        <v>28</v>
      </c>
      <c r="C161" t="s">
        <v>61</v>
      </c>
      <c r="D161">
        <v>2</v>
      </c>
      <c r="E161" s="8" t="s">
        <v>9</v>
      </c>
      <c r="F161">
        <v>6</v>
      </c>
      <c r="G161">
        <f>IF(Inter[[#This Row],[Onda]]  = "1", 1, 0)</f>
        <v>0</v>
      </c>
    </row>
    <row r="162" spans="1:7">
      <c r="A162" t="s">
        <v>58</v>
      </c>
      <c r="B162" t="s">
        <v>28</v>
      </c>
      <c r="C162" t="s">
        <v>61</v>
      </c>
      <c r="D162">
        <v>2</v>
      </c>
      <c r="E162" s="8" t="s">
        <v>10</v>
      </c>
      <c r="F162">
        <v>0.27</v>
      </c>
      <c r="G162">
        <f>IF(Inter[[#This Row],[Onda]]  = "1", 1, 0)</f>
        <v>0</v>
      </c>
    </row>
    <row r="163" spans="1:7">
      <c r="A163" t="s">
        <v>58</v>
      </c>
      <c r="B163" t="s">
        <v>28</v>
      </c>
      <c r="C163" t="s">
        <v>61</v>
      </c>
      <c r="D163">
        <v>2</v>
      </c>
      <c r="E163" s="8" t="s">
        <v>11</v>
      </c>
      <c r="F163">
        <v>5.73</v>
      </c>
      <c r="G163">
        <f>IF(Inter[[#This Row],[Onda]]  = "1", 1, 0)</f>
        <v>0</v>
      </c>
    </row>
    <row r="164" spans="1:7">
      <c r="A164" t="s">
        <v>58</v>
      </c>
      <c r="B164" t="s">
        <v>28</v>
      </c>
      <c r="C164" t="s">
        <v>61</v>
      </c>
      <c r="D164">
        <v>2</v>
      </c>
      <c r="E164" s="8" t="s">
        <v>12</v>
      </c>
      <c r="F164">
        <v>0.3</v>
      </c>
      <c r="G164">
        <f>IF(Inter[[#This Row],[Onda]]  = "1", 1, 0)</f>
        <v>0</v>
      </c>
    </row>
    <row r="165" spans="1:7">
      <c r="A165" t="s">
        <v>58</v>
      </c>
      <c r="B165" t="s">
        <v>28</v>
      </c>
      <c r="C165" t="s">
        <v>61</v>
      </c>
      <c r="D165">
        <v>2</v>
      </c>
      <c r="E165" s="8" t="s">
        <v>13</v>
      </c>
      <c r="F165">
        <v>8.17</v>
      </c>
      <c r="G165">
        <f>IF(Inter[[#This Row],[Onda]]  = "1", 1, 0)</f>
        <v>0</v>
      </c>
    </row>
    <row r="166" spans="1:7">
      <c r="A166" t="s">
        <v>58</v>
      </c>
      <c r="B166" t="s">
        <v>28</v>
      </c>
      <c r="C166" t="s">
        <v>61</v>
      </c>
      <c r="D166">
        <v>2</v>
      </c>
      <c r="E166" s="8" t="s">
        <v>14</v>
      </c>
      <c r="F166">
        <v>5.13</v>
      </c>
      <c r="G166">
        <f>IF(Inter[[#This Row],[Onda]]  = "1", 1, 0)</f>
        <v>0</v>
      </c>
    </row>
    <row r="167" spans="1:7">
      <c r="A167" t="s">
        <v>58</v>
      </c>
      <c r="B167" t="s">
        <v>28</v>
      </c>
      <c r="C167" t="s">
        <v>61</v>
      </c>
      <c r="D167">
        <v>2</v>
      </c>
      <c r="E167" s="8" t="s">
        <v>15</v>
      </c>
      <c r="F167">
        <v>2.87</v>
      </c>
      <c r="G167">
        <f>IF(Inter[[#This Row],[Onda]]  = "1", 1, 0)</f>
        <v>0</v>
      </c>
    </row>
    <row r="168" spans="1:7">
      <c r="A168" t="s">
        <v>58</v>
      </c>
      <c r="B168" t="s">
        <v>28</v>
      </c>
      <c r="C168" t="s">
        <v>61</v>
      </c>
      <c r="D168">
        <v>2</v>
      </c>
      <c r="E168" s="8" t="s">
        <v>16</v>
      </c>
      <c r="F168">
        <v>6.27</v>
      </c>
      <c r="G168">
        <f>IF(Inter[[#This Row],[Onda]]  = "1", 1, 0)</f>
        <v>0</v>
      </c>
    </row>
    <row r="169" spans="1:7">
      <c r="A169" t="s">
        <v>57</v>
      </c>
      <c r="B169" t="s">
        <v>29</v>
      </c>
      <c r="C169" t="s">
        <v>61</v>
      </c>
      <c r="D169">
        <v>2</v>
      </c>
      <c r="E169" s="8" t="s">
        <v>8</v>
      </c>
      <c r="F169">
        <v>5.67</v>
      </c>
      <c r="G169">
        <f>IF(Inter[[#This Row],[Onda]]  = "1", 1, 0)</f>
        <v>1</v>
      </c>
    </row>
    <row r="170" spans="1:7">
      <c r="A170" t="s">
        <v>57</v>
      </c>
      <c r="B170" t="s">
        <v>29</v>
      </c>
      <c r="C170" t="s">
        <v>61</v>
      </c>
      <c r="D170">
        <v>2</v>
      </c>
      <c r="E170" s="8" t="s">
        <v>9</v>
      </c>
      <c r="F170">
        <v>0.93</v>
      </c>
      <c r="G170">
        <f>IF(Inter[[#This Row],[Onda]]  = "1", 1, 0)</f>
        <v>0</v>
      </c>
    </row>
    <row r="171" spans="1:7">
      <c r="A171" t="s">
        <v>57</v>
      </c>
      <c r="B171" t="s">
        <v>29</v>
      </c>
      <c r="C171" t="s">
        <v>61</v>
      </c>
      <c r="D171">
        <v>2</v>
      </c>
      <c r="E171" s="8" t="s">
        <v>10</v>
      </c>
      <c r="F171">
        <v>3.3</v>
      </c>
      <c r="G171">
        <f>IF(Inter[[#This Row],[Onda]]  = "1", 1, 0)</f>
        <v>0</v>
      </c>
    </row>
    <row r="172" spans="1:7">
      <c r="A172" t="s">
        <v>57</v>
      </c>
      <c r="B172" t="s">
        <v>29</v>
      </c>
      <c r="C172" t="s">
        <v>61</v>
      </c>
      <c r="D172">
        <v>2</v>
      </c>
      <c r="E172" s="8" t="s">
        <v>11</v>
      </c>
      <c r="F172">
        <v>0.37</v>
      </c>
      <c r="G172">
        <f>IF(Inter[[#This Row],[Onda]]  = "1", 1, 0)</f>
        <v>0</v>
      </c>
    </row>
    <row r="173" spans="1:7">
      <c r="A173" t="s">
        <v>57</v>
      </c>
      <c r="B173" t="s">
        <v>29</v>
      </c>
      <c r="C173" t="s">
        <v>61</v>
      </c>
      <c r="D173">
        <v>2</v>
      </c>
      <c r="E173" s="8" t="s">
        <v>12</v>
      </c>
      <c r="F173">
        <v>0.67</v>
      </c>
      <c r="G173">
        <f>IF(Inter[[#This Row],[Onda]]  = "1", 1, 0)</f>
        <v>0</v>
      </c>
    </row>
    <row r="174" spans="1:7">
      <c r="A174" t="s">
        <v>57</v>
      </c>
      <c r="B174" t="s">
        <v>29</v>
      </c>
      <c r="C174" t="s">
        <v>61</v>
      </c>
      <c r="D174">
        <v>2</v>
      </c>
      <c r="E174" s="8" t="s">
        <v>13</v>
      </c>
      <c r="F174">
        <v>4.93</v>
      </c>
      <c r="G174">
        <f>IF(Inter[[#This Row],[Onda]]  = "1", 1, 0)</f>
        <v>0</v>
      </c>
    </row>
    <row r="175" spans="1:7">
      <c r="A175" t="s">
        <v>57</v>
      </c>
      <c r="B175" t="s">
        <v>29</v>
      </c>
      <c r="C175" t="s">
        <v>61</v>
      </c>
      <c r="D175">
        <v>2</v>
      </c>
      <c r="E175" s="8" t="s">
        <v>14</v>
      </c>
      <c r="F175">
        <v>0.77</v>
      </c>
      <c r="G175">
        <f>IF(Inter[[#This Row],[Onda]]  = "1", 1, 0)</f>
        <v>0</v>
      </c>
    </row>
    <row r="176" spans="1:7">
      <c r="A176" t="s">
        <v>57</v>
      </c>
      <c r="B176" t="s">
        <v>29</v>
      </c>
      <c r="C176" t="s">
        <v>61</v>
      </c>
      <c r="D176">
        <v>2</v>
      </c>
      <c r="E176" s="8" t="s">
        <v>15</v>
      </c>
      <c r="F176">
        <v>0.77</v>
      </c>
      <c r="G176">
        <f>IF(Inter[[#This Row],[Onda]]  = "1", 1, 0)</f>
        <v>0</v>
      </c>
    </row>
    <row r="177" spans="1:7">
      <c r="A177" t="s">
        <v>57</v>
      </c>
      <c r="B177" t="s">
        <v>29</v>
      </c>
      <c r="C177" t="s">
        <v>61</v>
      </c>
      <c r="D177">
        <v>2</v>
      </c>
      <c r="E177" s="8" t="s">
        <v>16</v>
      </c>
      <c r="F177">
        <v>1.37</v>
      </c>
      <c r="G177">
        <f>IF(Inter[[#This Row],[Onda]]  = "1", 1, 0)</f>
        <v>0</v>
      </c>
    </row>
    <row r="178" spans="1:7">
      <c r="A178" t="s">
        <v>58</v>
      </c>
      <c r="B178" t="s">
        <v>29</v>
      </c>
      <c r="C178" t="s">
        <v>61</v>
      </c>
      <c r="D178">
        <v>2</v>
      </c>
      <c r="E178" s="8" t="s">
        <v>8</v>
      </c>
      <c r="F178">
        <v>5.33</v>
      </c>
      <c r="G178">
        <f>IF(Inter[[#This Row],[Onda]]  = "1", 1, 0)</f>
        <v>1</v>
      </c>
    </row>
    <row r="179" spans="1:7">
      <c r="A179" t="s">
        <v>58</v>
      </c>
      <c r="B179" t="s">
        <v>29</v>
      </c>
      <c r="C179" t="s">
        <v>61</v>
      </c>
      <c r="D179">
        <v>2</v>
      </c>
      <c r="E179" s="8" t="s">
        <v>9</v>
      </c>
      <c r="F179">
        <v>0.87</v>
      </c>
      <c r="G179">
        <f>IF(Inter[[#This Row],[Onda]]  = "1", 1, 0)</f>
        <v>0</v>
      </c>
    </row>
    <row r="180" spans="1:7">
      <c r="A180" t="s">
        <v>58</v>
      </c>
      <c r="B180" t="s">
        <v>29</v>
      </c>
      <c r="C180" t="s">
        <v>61</v>
      </c>
      <c r="D180">
        <v>2</v>
      </c>
      <c r="E180" s="8" t="s">
        <v>10</v>
      </c>
      <c r="F180">
        <v>6.27</v>
      </c>
      <c r="G180">
        <f>IF(Inter[[#This Row],[Onda]]  = "1", 1, 0)</f>
        <v>0</v>
      </c>
    </row>
    <row r="181" spans="1:7">
      <c r="A181" t="s">
        <v>58</v>
      </c>
      <c r="B181" t="s">
        <v>29</v>
      </c>
      <c r="C181" t="s">
        <v>61</v>
      </c>
      <c r="D181">
        <v>2</v>
      </c>
      <c r="E181" s="8" t="s">
        <v>11</v>
      </c>
      <c r="F181">
        <v>7.33</v>
      </c>
      <c r="G181">
        <f>IF(Inter[[#This Row],[Onda]]  = "1", 1, 0)</f>
        <v>0</v>
      </c>
    </row>
    <row r="182" spans="1:7">
      <c r="A182" t="s">
        <v>58</v>
      </c>
      <c r="B182" t="s">
        <v>29</v>
      </c>
      <c r="C182" t="s">
        <v>61</v>
      </c>
      <c r="D182">
        <v>2</v>
      </c>
      <c r="E182" s="8" t="s">
        <v>12</v>
      </c>
      <c r="F182">
        <v>6.6</v>
      </c>
      <c r="G182">
        <f>IF(Inter[[#This Row],[Onda]]  = "1", 1, 0)</f>
        <v>0</v>
      </c>
    </row>
    <row r="183" spans="1:7">
      <c r="A183" t="s">
        <v>58</v>
      </c>
      <c r="B183" t="s">
        <v>29</v>
      </c>
      <c r="C183" t="s">
        <v>61</v>
      </c>
      <c r="D183">
        <v>2</v>
      </c>
      <c r="E183" s="8" t="s">
        <v>13</v>
      </c>
      <c r="F183">
        <v>1.2</v>
      </c>
      <c r="G183">
        <f>IF(Inter[[#This Row],[Onda]]  = "1", 1, 0)</f>
        <v>0</v>
      </c>
    </row>
    <row r="184" spans="1:7">
      <c r="A184" t="s">
        <v>58</v>
      </c>
      <c r="B184" t="s">
        <v>30</v>
      </c>
      <c r="C184" t="s">
        <v>61</v>
      </c>
      <c r="D184">
        <v>2</v>
      </c>
      <c r="E184" s="8" t="s">
        <v>8</v>
      </c>
      <c r="F184">
        <v>5.67</v>
      </c>
      <c r="G184">
        <f>IF(Inter[[#This Row],[Onda]]  = "1", 1, 0)</f>
        <v>1</v>
      </c>
    </row>
    <row r="185" spans="1:7">
      <c r="A185" t="s">
        <v>58</v>
      </c>
      <c r="B185" t="s">
        <v>30</v>
      </c>
      <c r="C185" t="s">
        <v>61</v>
      </c>
      <c r="D185">
        <v>2</v>
      </c>
      <c r="E185" s="8" t="s">
        <v>9</v>
      </c>
      <c r="F185">
        <v>4.57</v>
      </c>
      <c r="G185">
        <f>IF(Inter[[#This Row],[Onda]]  = "1", 1, 0)</f>
        <v>0</v>
      </c>
    </row>
    <row r="186" spans="1:7">
      <c r="A186" t="s">
        <v>58</v>
      </c>
      <c r="B186" t="s">
        <v>30</v>
      </c>
      <c r="C186" t="s">
        <v>61</v>
      </c>
      <c r="D186">
        <v>2</v>
      </c>
      <c r="E186" s="8" t="s">
        <v>10</v>
      </c>
      <c r="F186">
        <v>7.5</v>
      </c>
      <c r="G186">
        <f>IF(Inter[[#This Row],[Onda]]  = "1", 1, 0)</f>
        <v>0</v>
      </c>
    </row>
    <row r="187" spans="1:7">
      <c r="A187" t="s">
        <v>58</v>
      </c>
      <c r="B187" t="s">
        <v>30</v>
      </c>
      <c r="C187" t="s">
        <v>61</v>
      </c>
      <c r="D187">
        <v>2</v>
      </c>
      <c r="E187" s="8" t="s">
        <v>11</v>
      </c>
      <c r="F187">
        <v>0.23</v>
      </c>
      <c r="G187">
        <f>IF(Inter[[#This Row],[Onda]]  = "1", 1, 0)</f>
        <v>0</v>
      </c>
    </row>
    <row r="188" spans="1:7">
      <c r="A188" t="s">
        <v>58</v>
      </c>
      <c r="B188" t="s">
        <v>30</v>
      </c>
      <c r="C188" t="s">
        <v>61</v>
      </c>
      <c r="D188">
        <v>2</v>
      </c>
      <c r="E188" s="8" t="s">
        <v>12</v>
      </c>
      <c r="F188">
        <v>1.07</v>
      </c>
      <c r="G188">
        <f>IF(Inter[[#This Row],[Onda]]  = "1", 1, 0)</f>
        <v>0</v>
      </c>
    </row>
    <row r="189" spans="1:7">
      <c r="A189" t="s">
        <v>58</v>
      </c>
      <c r="B189" t="s">
        <v>31</v>
      </c>
      <c r="C189" t="s">
        <v>61</v>
      </c>
      <c r="D189">
        <v>2</v>
      </c>
      <c r="E189" s="8" t="s">
        <v>8</v>
      </c>
      <c r="F189">
        <v>7.33</v>
      </c>
      <c r="G189">
        <f>IF(Inter[[#This Row],[Onda]]  = "1", 1, 0)</f>
        <v>1</v>
      </c>
    </row>
    <row r="190" spans="1:7">
      <c r="A190" t="s">
        <v>58</v>
      </c>
      <c r="B190" t="s">
        <v>31</v>
      </c>
      <c r="C190" t="s">
        <v>61</v>
      </c>
      <c r="D190">
        <v>2</v>
      </c>
      <c r="E190" s="8" t="s">
        <v>9</v>
      </c>
      <c r="F190">
        <v>4.5</v>
      </c>
      <c r="G190">
        <f>IF(Inter[[#This Row],[Onda]]  = "1", 1, 0)</f>
        <v>0</v>
      </c>
    </row>
    <row r="191" spans="1:7">
      <c r="A191" t="s">
        <v>58</v>
      </c>
      <c r="B191" t="s">
        <v>31</v>
      </c>
      <c r="C191" t="s">
        <v>61</v>
      </c>
      <c r="D191">
        <v>2</v>
      </c>
      <c r="E191" s="8" t="s">
        <v>10</v>
      </c>
      <c r="F191">
        <v>5.5</v>
      </c>
      <c r="G191">
        <f>IF(Inter[[#This Row],[Onda]]  = "1", 1, 0)</f>
        <v>0</v>
      </c>
    </row>
    <row r="192" spans="1:7">
      <c r="A192" t="s">
        <v>58</v>
      </c>
      <c r="B192" t="s">
        <v>31</v>
      </c>
      <c r="C192" t="s">
        <v>61</v>
      </c>
      <c r="D192">
        <v>2</v>
      </c>
      <c r="E192" s="8" t="s">
        <v>11</v>
      </c>
      <c r="F192">
        <v>2.83</v>
      </c>
      <c r="G192">
        <f>IF(Inter[[#This Row],[Onda]]  = "1", 1, 0)</f>
        <v>0</v>
      </c>
    </row>
    <row r="193" spans="1:7">
      <c r="A193" t="s">
        <v>58</v>
      </c>
      <c r="B193" t="s">
        <v>31</v>
      </c>
      <c r="C193" t="s">
        <v>61</v>
      </c>
      <c r="D193">
        <v>2</v>
      </c>
      <c r="E193" s="8" t="s">
        <v>12</v>
      </c>
      <c r="F193">
        <v>3.9</v>
      </c>
      <c r="G193">
        <f>IF(Inter[[#This Row],[Onda]]  = "1", 1, 0)</f>
        <v>0</v>
      </c>
    </row>
    <row r="194" spans="1:7">
      <c r="A194" t="s">
        <v>58</v>
      </c>
      <c r="B194" t="s">
        <v>31</v>
      </c>
      <c r="C194" t="s">
        <v>61</v>
      </c>
      <c r="D194">
        <v>2</v>
      </c>
      <c r="E194" s="8" t="s">
        <v>13</v>
      </c>
      <c r="F194">
        <v>5.6</v>
      </c>
      <c r="G194">
        <f>IF(Inter[[#This Row],[Onda]]  = "1", 1, 0)</f>
        <v>0</v>
      </c>
    </row>
    <row r="195" spans="1:7">
      <c r="A195" t="s">
        <v>58</v>
      </c>
      <c r="B195" t="s">
        <v>31</v>
      </c>
      <c r="C195" t="s">
        <v>61</v>
      </c>
      <c r="D195">
        <v>2</v>
      </c>
      <c r="E195" s="8" t="s">
        <v>14</v>
      </c>
      <c r="F195">
        <v>5.97</v>
      </c>
      <c r="G195">
        <f>IF(Inter[[#This Row],[Onda]]  = "1", 1, 0)</f>
        <v>0</v>
      </c>
    </row>
    <row r="196" spans="1:7">
      <c r="A196" t="s">
        <v>58</v>
      </c>
      <c r="B196" t="s">
        <v>31</v>
      </c>
      <c r="C196" t="s">
        <v>61</v>
      </c>
      <c r="D196">
        <v>2</v>
      </c>
      <c r="E196" s="8" t="s">
        <v>15</v>
      </c>
      <c r="F196">
        <v>1</v>
      </c>
      <c r="G196">
        <f>IF(Inter[[#This Row],[Onda]]  = "1", 1, 0)</f>
        <v>0</v>
      </c>
    </row>
    <row r="197" spans="1:7">
      <c r="A197" t="s">
        <v>58</v>
      </c>
      <c r="B197" t="s">
        <v>32</v>
      </c>
      <c r="C197" t="s">
        <v>61</v>
      </c>
      <c r="D197">
        <v>2</v>
      </c>
      <c r="E197" s="8" t="s">
        <v>8</v>
      </c>
      <c r="F197">
        <v>0.77</v>
      </c>
      <c r="G197">
        <f>IF(Inter[[#This Row],[Onda]]  = "1", 1, 0)</f>
        <v>1</v>
      </c>
    </row>
    <row r="198" spans="1:7">
      <c r="A198" t="s">
        <v>58</v>
      </c>
      <c r="B198" t="s">
        <v>32</v>
      </c>
      <c r="C198" t="s">
        <v>61</v>
      </c>
      <c r="D198">
        <v>2</v>
      </c>
      <c r="E198" s="8" t="s">
        <v>9</v>
      </c>
      <c r="F198">
        <v>4.83</v>
      </c>
      <c r="G198">
        <f>IF(Inter[[#This Row],[Onda]]  = "1", 1, 0)</f>
        <v>0</v>
      </c>
    </row>
    <row r="199" spans="1:7">
      <c r="A199" t="s">
        <v>58</v>
      </c>
      <c r="B199" t="s">
        <v>32</v>
      </c>
      <c r="C199" t="s">
        <v>61</v>
      </c>
      <c r="D199">
        <v>2</v>
      </c>
      <c r="E199" s="8" t="s">
        <v>10</v>
      </c>
      <c r="F199">
        <v>1.2</v>
      </c>
      <c r="G199">
        <f>IF(Inter[[#This Row],[Onda]]  = "1", 1, 0)</f>
        <v>0</v>
      </c>
    </row>
    <row r="200" spans="1:7">
      <c r="A200" t="s">
        <v>58</v>
      </c>
      <c r="B200" t="s">
        <v>32</v>
      </c>
      <c r="C200" t="s">
        <v>61</v>
      </c>
      <c r="D200">
        <v>2</v>
      </c>
      <c r="E200" s="8" t="s">
        <v>11</v>
      </c>
      <c r="F200">
        <v>6</v>
      </c>
      <c r="G200">
        <f>IF(Inter[[#This Row],[Onda]]  = "1", 1, 0)</f>
        <v>0</v>
      </c>
    </row>
    <row r="201" spans="1:7">
      <c r="A201" t="s">
        <v>58</v>
      </c>
      <c r="B201" t="s">
        <v>32</v>
      </c>
      <c r="C201" t="s">
        <v>61</v>
      </c>
      <c r="D201">
        <v>2</v>
      </c>
      <c r="E201" s="8" t="s">
        <v>12</v>
      </c>
      <c r="F201">
        <v>5.3</v>
      </c>
      <c r="G201">
        <f>IF(Inter[[#This Row],[Onda]]  = "1", 1, 0)</f>
        <v>0</v>
      </c>
    </row>
    <row r="202" spans="1:7">
      <c r="A202" t="s">
        <v>58</v>
      </c>
      <c r="B202" t="s">
        <v>32</v>
      </c>
      <c r="C202" t="s">
        <v>61</v>
      </c>
      <c r="D202">
        <v>2</v>
      </c>
      <c r="E202" s="8" t="s">
        <v>13</v>
      </c>
      <c r="F202">
        <v>5.13</v>
      </c>
      <c r="G202">
        <f>IF(Inter[[#This Row],[Onda]]  = "1", 1, 0)</f>
        <v>0</v>
      </c>
    </row>
    <row r="203" spans="1:7">
      <c r="A203" t="s">
        <v>58</v>
      </c>
      <c r="B203" t="s">
        <v>32</v>
      </c>
      <c r="C203" t="s">
        <v>61</v>
      </c>
      <c r="D203">
        <v>2</v>
      </c>
      <c r="E203" s="8" t="s">
        <v>14</v>
      </c>
      <c r="F203">
        <v>5.3</v>
      </c>
      <c r="G203">
        <f>IF(Inter[[#This Row],[Onda]]  = "1", 1, 0)</f>
        <v>0</v>
      </c>
    </row>
    <row r="204" spans="1:7">
      <c r="A204" t="s">
        <v>58</v>
      </c>
      <c r="B204" t="s">
        <v>32</v>
      </c>
      <c r="C204" t="s">
        <v>61</v>
      </c>
      <c r="D204">
        <v>2</v>
      </c>
      <c r="E204" s="8" t="s">
        <v>15</v>
      </c>
      <c r="F204">
        <v>4.7300000000000004</v>
      </c>
      <c r="G204">
        <f>IF(Inter[[#This Row],[Onda]]  = "1", 1, 0)</f>
        <v>0</v>
      </c>
    </row>
    <row r="205" spans="1:7">
      <c r="A205" t="s">
        <v>58</v>
      </c>
      <c r="B205" t="s">
        <v>32</v>
      </c>
      <c r="C205" t="s">
        <v>61</v>
      </c>
      <c r="D205">
        <v>2</v>
      </c>
      <c r="E205" s="8" t="s">
        <v>16</v>
      </c>
      <c r="F205">
        <v>5.6</v>
      </c>
      <c r="G205">
        <f>IF(Inter[[#This Row],[Onda]]  = "1", 1, 0)</f>
        <v>0</v>
      </c>
    </row>
    <row r="206" spans="1:7">
      <c r="A206" t="s">
        <v>57</v>
      </c>
      <c r="B206" t="s">
        <v>28</v>
      </c>
      <c r="C206" t="s">
        <v>61</v>
      </c>
      <c r="D206">
        <v>3</v>
      </c>
      <c r="E206" s="8" t="s">
        <v>8</v>
      </c>
      <c r="F206">
        <v>7</v>
      </c>
      <c r="G206">
        <f>IF(Inter[[#This Row],[Onda]]  = "1", 1, 0)</f>
        <v>1</v>
      </c>
    </row>
    <row r="207" spans="1:7">
      <c r="A207" t="s">
        <v>57</v>
      </c>
      <c r="B207" t="s">
        <v>28</v>
      </c>
      <c r="C207" t="s">
        <v>61</v>
      </c>
      <c r="D207">
        <v>3</v>
      </c>
      <c r="E207" s="8" t="s">
        <v>9</v>
      </c>
      <c r="F207">
        <v>4.33</v>
      </c>
      <c r="G207">
        <f>IF(Inter[[#This Row],[Onda]]  = "1", 1, 0)</f>
        <v>0</v>
      </c>
    </row>
    <row r="208" spans="1:7">
      <c r="A208" t="s">
        <v>58</v>
      </c>
      <c r="B208" t="s">
        <v>28</v>
      </c>
      <c r="C208" t="s">
        <v>61</v>
      </c>
      <c r="D208">
        <v>3</v>
      </c>
      <c r="E208" s="8" t="s">
        <v>8</v>
      </c>
      <c r="F208">
        <v>2.83</v>
      </c>
      <c r="G208">
        <f>IF(Inter[[#This Row],[Onda]]  = "1", 1, 0)</f>
        <v>1</v>
      </c>
    </row>
    <row r="209" spans="1:7">
      <c r="A209" t="s">
        <v>58</v>
      </c>
      <c r="B209" t="s">
        <v>28</v>
      </c>
      <c r="C209" t="s">
        <v>61</v>
      </c>
      <c r="D209">
        <v>3</v>
      </c>
      <c r="E209" s="8" t="s">
        <v>9</v>
      </c>
      <c r="F209">
        <v>8</v>
      </c>
      <c r="G209">
        <f>IF(Inter[[#This Row],[Onda]]  = "1", 1, 0)</f>
        <v>0</v>
      </c>
    </row>
    <row r="210" spans="1:7">
      <c r="A210" t="s">
        <v>58</v>
      </c>
      <c r="B210" t="s">
        <v>28</v>
      </c>
      <c r="C210" t="s">
        <v>61</v>
      </c>
      <c r="D210">
        <v>3</v>
      </c>
      <c r="E210" s="8" t="s">
        <v>10</v>
      </c>
      <c r="F210">
        <v>8.67</v>
      </c>
      <c r="G210">
        <f>IF(Inter[[#This Row],[Onda]]  = "1", 1, 0)</f>
        <v>0</v>
      </c>
    </row>
    <row r="211" spans="1:7">
      <c r="A211" t="s">
        <v>58</v>
      </c>
      <c r="B211" t="s">
        <v>29</v>
      </c>
      <c r="C211" t="s">
        <v>61</v>
      </c>
      <c r="D211">
        <v>3</v>
      </c>
      <c r="E211" s="8" t="s">
        <v>8</v>
      </c>
      <c r="F211">
        <v>4.83</v>
      </c>
      <c r="G211">
        <f>IF(Inter[[#This Row],[Onda]]  = "1", 1, 0)</f>
        <v>1</v>
      </c>
    </row>
    <row r="212" spans="1:7">
      <c r="A212" t="s">
        <v>58</v>
      </c>
      <c r="B212" t="s">
        <v>29</v>
      </c>
      <c r="C212" t="s">
        <v>61</v>
      </c>
      <c r="D212">
        <v>3</v>
      </c>
      <c r="E212" s="8" t="s">
        <v>9</v>
      </c>
      <c r="F212">
        <v>5.67</v>
      </c>
      <c r="G212">
        <f>IF(Inter[[#This Row],[Onda]]  = "1", 1, 0)</f>
        <v>0</v>
      </c>
    </row>
    <row r="213" spans="1:7">
      <c r="A213" t="s">
        <v>58</v>
      </c>
      <c r="B213" t="s">
        <v>29</v>
      </c>
      <c r="C213" t="s">
        <v>61</v>
      </c>
      <c r="D213">
        <v>3</v>
      </c>
      <c r="E213" s="8" t="s">
        <v>10</v>
      </c>
      <c r="F213">
        <v>1.17</v>
      </c>
      <c r="G213">
        <f>IF(Inter[[#This Row],[Onda]]  = "1", 1, 0)</f>
        <v>0</v>
      </c>
    </row>
    <row r="214" spans="1:7">
      <c r="A214" t="s">
        <v>58</v>
      </c>
      <c r="B214" t="s">
        <v>29</v>
      </c>
      <c r="C214" t="s">
        <v>61</v>
      </c>
      <c r="D214">
        <v>3</v>
      </c>
      <c r="E214" s="8" t="s">
        <v>11</v>
      </c>
      <c r="F214">
        <v>7.67</v>
      </c>
      <c r="G214">
        <f>IF(Inter[[#This Row],[Onda]]  = "1", 1, 0)</f>
        <v>0</v>
      </c>
    </row>
    <row r="215" spans="1:7">
      <c r="A215" t="s">
        <v>57</v>
      </c>
      <c r="B215" t="s">
        <v>29</v>
      </c>
      <c r="C215" t="s">
        <v>61</v>
      </c>
      <c r="D215">
        <v>3</v>
      </c>
      <c r="E215" s="8" t="s">
        <v>8</v>
      </c>
      <c r="F215">
        <v>1.4</v>
      </c>
      <c r="G215">
        <f>IF(Inter[[#This Row],[Onda]]  = "1", 1, 0)</f>
        <v>1</v>
      </c>
    </row>
    <row r="216" spans="1:7">
      <c r="A216" t="s">
        <v>57</v>
      </c>
      <c r="B216" t="s">
        <v>29</v>
      </c>
      <c r="C216" t="s">
        <v>61</v>
      </c>
      <c r="D216">
        <v>3</v>
      </c>
      <c r="E216" s="8" t="s">
        <v>9</v>
      </c>
      <c r="F216">
        <v>3.1</v>
      </c>
      <c r="G216">
        <f>IF(Inter[[#This Row],[Onda]]  = "1", 1, 0)</f>
        <v>0</v>
      </c>
    </row>
    <row r="217" spans="1:7">
      <c r="A217" t="s">
        <v>57</v>
      </c>
      <c r="B217" t="s">
        <v>29</v>
      </c>
      <c r="C217" t="s">
        <v>61</v>
      </c>
      <c r="D217">
        <v>3</v>
      </c>
      <c r="E217" s="8" t="s">
        <v>10</v>
      </c>
      <c r="F217">
        <v>6.83</v>
      </c>
      <c r="G217">
        <f>IF(Inter[[#This Row],[Onda]]  = "1", 1, 0)</f>
        <v>0</v>
      </c>
    </row>
    <row r="218" spans="1:7">
      <c r="A218" t="s">
        <v>57</v>
      </c>
      <c r="B218" t="s">
        <v>29</v>
      </c>
      <c r="C218" t="s">
        <v>61</v>
      </c>
      <c r="D218">
        <v>3</v>
      </c>
      <c r="E218" s="8" t="s">
        <v>11</v>
      </c>
      <c r="F218">
        <v>3</v>
      </c>
      <c r="G218">
        <f>IF(Inter[[#This Row],[Onda]]  = "1", 1, 0)</f>
        <v>0</v>
      </c>
    </row>
    <row r="219" spans="1:7">
      <c r="A219" t="s">
        <v>57</v>
      </c>
      <c r="B219" t="s">
        <v>29</v>
      </c>
      <c r="C219" t="s">
        <v>61</v>
      </c>
      <c r="D219">
        <v>3</v>
      </c>
      <c r="E219" s="8" t="s">
        <v>12</v>
      </c>
      <c r="F219">
        <v>8.4</v>
      </c>
      <c r="G219">
        <f>IF(Inter[[#This Row],[Onda]]  = "1", 1, 0)</f>
        <v>0</v>
      </c>
    </row>
    <row r="220" spans="1:7">
      <c r="A220" t="s">
        <v>57</v>
      </c>
      <c r="B220" t="s">
        <v>30</v>
      </c>
      <c r="C220" t="s">
        <v>61</v>
      </c>
      <c r="D220">
        <v>3</v>
      </c>
      <c r="E220" s="8" t="s">
        <v>8</v>
      </c>
      <c r="F220">
        <v>1</v>
      </c>
      <c r="G220">
        <f>IF(Inter[[#This Row],[Onda]]  = "1", 1, 0)</f>
        <v>1</v>
      </c>
    </row>
    <row r="221" spans="1:7">
      <c r="A221" t="s">
        <v>57</v>
      </c>
      <c r="B221" t="s">
        <v>30</v>
      </c>
      <c r="C221" t="s">
        <v>61</v>
      </c>
      <c r="D221">
        <v>3</v>
      </c>
      <c r="E221" s="8" t="s">
        <v>9</v>
      </c>
      <c r="F221">
        <v>5.33</v>
      </c>
      <c r="G221">
        <f>IF(Inter[[#This Row],[Onda]]  = "1", 1, 0)</f>
        <v>0</v>
      </c>
    </row>
    <row r="222" spans="1:7">
      <c r="A222" t="s">
        <v>57</v>
      </c>
      <c r="B222" t="s">
        <v>30</v>
      </c>
      <c r="C222" t="s">
        <v>61</v>
      </c>
      <c r="D222">
        <v>3</v>
      </c>
      <c r="E222" s="8" t="s">
        <v>10</v>
      </c>
      <c r="F222">
        <v>7.87</v>
      </c>
      <c r="G222">
        <f>IF(Inter[[#This Row],[Onda]]  = "1", 1, 0)</f>
        <v>0</v>
      </c>
    </row>
    <row r="223" spans="1:7">
      <c r="A223" t="s">
        <v>57</v>
      </c>
      <c r="B223" t="s">
        <v>30</v>
      </c>
      <c r="C223" t="s">
        <v>61</v>
      </c>
      <c r="D223">
        <v>3</v>
      </c>
      <c r="E223" s="8" t="s">
        <v>11</v>
      </c>
      <c r="F223">
        <v>6.5</v>
      </c>
      <c r="G223">
        <f>IF(Inter[[#This Row],[Onda]]  = "1", 1, 0)</f>
        <v>0</v>
      </c>
    </row>
    <row r="224" spans="1:7">
      <c r="A224" t="s">
        <v>57</v>
      </c>
      <c r="B224" t="s">
        <v>30</v>
      </c>
      <c r="C224" t="s">
        <v>61</v>
      </c>
      <c r="D224">
        <v>3</v>
      </c>
      <c r="E224" s="8" t="s">
        <v>12</v>
      </c>
      <c r="F224">
        <v>7.23</v>
      </c>
      <c r="G224">
        <f>IF(Inter[[#This Row],[Onda]]  = "1", 1, 0)</f>
        <v>0</v>
      </c>
    </row>
    <row r="225" spans="1:7">
      <c r="A225" t="s">
        <v>58</v>
      </c>
      <c r="B225" t="s">
        <v>30</v>
      </c>
      <c r="C225" t="s">
        <v>61</v>
      </c>
      <c r="D225">
        <v>3</v>
      </c>
      <c r="E225" s="8" t="s">
        <v>8</v>
      </c>
      <c r="F225">
        <v>2.83</v>
      </c>
      <c r="G225">
        <f>IF(Inter[[#This Row],[Onda]]  = "1", 1, 0)</f>
        <v>1</v>
      </c>
    </row>
    <row r="226" spans="1:7">
      <c r="A226" t="s">
        <v>58</v>
      </c>
      <c r="B226" t="s">
        <v>30</v>
      </c>
      <c r="C226" t="s">
        <v>61</v>
      </c>
      <c r="D226">
        <v>3</v>
      </c>
      <c r="E226" s="8" t="s">
        <v>9</v>
      </c>
      <c r="F226">
        <v>7.67</v>
      </c>
      <c r="G226">
        <f>IF(Inter[[#This Row],[Onda]]  = "1", 1, 0)</f>
        <v>0</v>
      </c>
    </row>
    <row r="227" spans="1:7">
      <c r="A227" t="s">
        <v>58</v>
      </c>
      <c r="B227" t="s">
        <v>30</v>
      </c>
      <c r="C227" t="s">
        <v>61</v>
      </c>
      <c r="D227">
        <v>3</v>
      </c>
      <c r="E227" s="8" t="s">
        <v>10</v>
      </c>
      <c r="F227">
        <v>8.67</v>
      </c>
      <c r="G227">
        <f>IF(Inter[[#This Row],[Onda]]  = "1", 1, 0)</f>
        <v>0</v>
      </c>
    </row>
    <row r="228" spans="1:7">
      <c r="A228" t="s">
        <v>58</v>
      </c>
      <c r="B228" t="s">
        <v>30</v>
      </c>
      <c r="C228" t="s">
        <v>61</v>
      </c>
      <c r="D228">
        <v>3</v>
      </c>
      <c r="E228" s="8" t="s">
        <v>11</v>
      </c>
      <c r="F228">
        <v>6.5</v>
      </c>
      <c r="G228">
        <f>IF(Inter[[#This Row],[Onda]]  = "1", 1, 0)</f>
        <v>0</v>
      </c>
    </row>
    <row r="229" spans="1:7">
      <c r="A229" t="s">
        <v>58</v>
      </c>
      <c r="B229" t="s">
        <v>30</v>
      </c>
      <c r="C229" t="s">
        <v>61</v>
      </c>
      <c r="D229">
        <v>3</v>
      </c>
      <c r="E229" s="8" t="s">
        <v>12</v>
      </c>
      <c r="F229">
        <v>9.07</v>
      </c>
      <c r="G229">
        <f>IF(Inter[[#This Row],[Onda]]  = "1", 1, 0)</f>
        <v>0</v>
      </c>
    </row>
    <row r="230" spans="1:7">
      <c r="A230" t="s">
        <v>58</v>
      </c>
      <c r="B230" t="s">
        <v>31</v>
      </c>
      <c r="C230" t="s">
        <v>61</v>
      </c>
      <c r="D230">
        <v>3</v>
      </c>
      <c r="E230" s="8" t="s">
        <v>8</v>
      </c>
      <c r="F230">
        <v>5.83</v>
      </c>
      <c r="G230">
        <f>IF(Inter[[#This Row],[Onda]]  = "1", 1, 0)</f>
        <v>1</v>
      </c>
    </row>
    <row r="231" spans="1:7">
      <c r="A231" t="s">
        <v>58</v>
      </c>
      <c r="B231" t="s">
        <v>31</v>
      </c>
      <c r="C231" t="s">
        <v>61</v>
      </c>
      <c r="D231">
        <v>3</v>
      </c>
      <c r="E231" s="8" t="s">
        <v>9</v>
      </c>
      <c r="F231">
        <v>5.77</v>
      </c>
      <c r="G231">
        <f>IF(Inter[[#This Row],[Onda]]  = "1", 1, 0)</f>
        <v>0</v>
      </c>
    </row>
    <row r="232" spans="1:7">
      <c r="A232" t="s">
        <v>58</v>
      </c>
      <c r="B232" t="s">
        <v>31</v>
      </c>
      <c r="C232" t="s">
        <v>61</v>
      </c>
      <c r="D232">
        <v>3</v>
      </c>
      <c r="E232" s="8" t="s">
        <v>10</v>
      </c>
      <c r="F232">
        <v>8.07</v>
      </c>
      <c r="G232">
        <f>IF(Inter[[#This Row],[Onda]]  = "1", 1, 0)</f>
        <v>0</v>
      </c>
    </row>
    <row r="233" spans="1:7">
      <c r="A233" t="s">
        <v>57</v>
      </c>
      <c r="B233" t="s">
        <v>31</v>
      </c>
      <c r="C233" t="s">
        <v>61</v>
      </c>
      <c r="D233">
        <v>3</v>
      </c>
      <c r="E233" s="8" t="s">
        <v>8</v>
      </c>
      <c r="F233">
        <v>1.67</v>
      </c>
      <c r="G233">
        <f>IF(Inter[[#This Row],[Onda]]  = "1", 1, 0)</f>
        <v>1</v>
      </c>
    </row>
    <row r="234" spans="1:7">
      <c r="A234" t="s">
        <v>57</v>
      </c>
      <c r="B234" t="s">
        <v>31</v>
      </c>
      <c r="C234" t="s">
        <v>61</v>
      </c>
      <c r="D234">
        <v>3</v>
      </c>
      <c r="E234" s="8" t="s">
        <v>9</v>
      </c>
      <c r="F234">
        <v>9</v>
      </c>
      <c r="G234">
        <f>IF(Inter[[#This Row],[Onda]]  = "1", 1, 0)</f>
        <v>0</v>
      </c>
    </row>
    <row r="235" spans="1:7">
      <c r="A235" t="s">
        <v>57</v>
      </c>
      <c r="B235" t="s">
        <v>31</v>
      </c>
      <c r="C235" t="s">
        <v>61</v>
      </c>
      <c r="D235">
        <v>3</v>
      </c>
      <c r="E235" s="8" t="s">
        <v>10</v>
      </c>
      <c r="F235">
        <v>9.17</v>
      </c>
      <c r="G235">
        <f>IF(Inter[[#This Row],[Onda]]  = "1", 1, 0)</f>
        <v>0</v>
      </c>
    </row>
    <row r="236" spans="1:7">
      <c r="A236" t="s">
        <v>57</v>
      </c>
      <c r="B236" t="s">
        <v>31</v>
      </c>
      <c r="C236" t="s">
        <v>61</v>
      </c>
      <c r="D236">
        <v>3</v>
      </c>
      <c r="E236" s="8" t="s">
        <v>11</v>
      </c>
      <c r="F236">
        <v>9.4</v>
      </c>
      <c r="G236">
        <f>IF(Inter[[#This Row],[Onda]]  = "1", 1, 0)</f>
        <v>0</v>
      </c>
    </row>
    <row r="237" spans="1:7">
      <c r="A237" t="s">
        <v>57</v>
      </c>
      <c r="B237" t="s">
        <v>32</v>
      </c>
      <c r="C237" t="s">
        <v>61</v>
      </c>
      <c r="D237">
        <v>3</v>
      </c>
      <c r="E237" s="8" t="s">
        <v>8</v>
      </c>
      <c r="F237">
        <v>8.83</v>
      </c>
      <c r="G237">
        <f>IF(Inter[[#This Row],[Onda]]  = "1", 1, 0)</f>
        <v>1</v>
      </c>
    </row>
    <row r="238" spans="1:7">
      <c r="A238" t="s">
        <v>57</v>
      </c>
      <c r="B238" t="s">
        <v>32</v>
      </c>
      <c r="C238" t="s">
        <v>61</v>
      </c>
      <c r="D238">
        <v>3</v>
      </c>
      <c r="E238" s="8" t="s">
        <v>9</v>
      </c>
      <c r="F238">
        <v>3.57</v>
      </c>
      <c r="G238">
        <f>IF(Inter[[#This Row],[Onda]]  = "1", 1, 0)</f>
        <v>0</v>
      </c>
    </row>
    <row r="239" spans="1:7">
      <c r="A239" t="s">
        <v>57</v>
      </c>
      <c r="B239" t="s">
        <v>32</v>
      </c>
      <c r="C239" t="s">
        <v>61</v>
      </c>
      <c r="D239">
        <v>3</v>
      </c>
      <c r="E239" s="8" t="s">
        <v>10</v>
      </c>
      <c r="F239">
        <v>6.77</v>
      </c>
      <c r="G239">
        <f>IF(Inter[[#This Row],[Onda]]  = "1", 1, 0)</f>
        <v>0</v>
      </c>
    </row>
    <row r="240" spans="1:7">
      <c r="A240" t="s">
        <v>57</v>
      </c>
      <c r="B240" t="s">
        <v>32</v>
      </c>
      <c r="C240" t="s">
        <v>61</v>
      </c>
      <c r="D240">
        <v>3</v>
      </c>
      <c r="E240" s="8" t="s">
        <v>11</v>
      </c>
      <c r="F240">
        <v>5.83</v>
      </c>
      <c r="G240">
        <f>IF(Inter[[#This Row],[Onda]]  = "1", 1, 0)</f>
        <v>0</v>
      </c>
    </row>
    <row r="241" spans="1:7">
      <c r="A241" t="s">
        <v>57</v>
      </c>
      <c r="B241" t="s">
        <v>32</v>
      </c>
      <c r="C241" t="s">
        <v>61</v>
      </c>
      <c r="D241">
        <v>3</v>
      </c>
      <c r="E241" s="8" t="s">
        <v>12</v>
      </c>
      <c r="F241">
        <v>7.1</v>
      </c>
      <c r="G241">
        <f>IF(Inter[[#This Row],[Onda]]  = "1", 1, 0)</f>
        <v>0</v>
      </c>
    </row>
    <row r="242" spans="1:7">
      <c r="A242" t="s">
        <v>57</v>
      </c>
      <c r="B242" t="s">
        <v>32</v>
      </c>
      <c r="C242" t="s">
        <v>61</v>
      </c>
      <c r="D242">
        <v>3</v>
      </c>
      <c r="E242" s="8" t="s">
        <v>13</v>
      </c>
      <c r="F242">
        <v>0.23</v>
      </c>
      <c r="G242">
        <f>IF(Inter[[#This Row],[Onda]]  = "1", 1, 0)</f>
        <v>0</v>
      </c>
    </row>
    <row r="243" spans="1:7">
      <c r="A243" t="s">
        <v>58</v>
      </c>
      <c r="B243" t="s">
        <v>32</v>
      </c>
      <c r="C243" t="s">
        <v>61</v>
      </c>
      <c r="D243">
        <v>3</v>
      </c>
      <c r="E243" s="8" t="s">
        <v>8</v>
      </c>
      <c r="F243">
        <v>6.33</v>
      </c>
      <c r="G243">
        <f>IF(Inter[[#This Row],[Onda]]  = "1", 1, 0)</f>
        <v>1</v>
      </c>
    </row>
    <row r="244" spans="1:7">
      <c r="A244" t="s">
        <v>58</v>
      </c>
      <c r="B244" t="s">
        <v>32</v>
      </c>
      <c r="C244" t="s">
        <v>61</v>
      </c>
      <c r="D244">
        <v>3</v>
      </c>
      <c r="E244" s="8" t="s">
        <v>9</v>
      </c>
      <c r="F244">
        <v>0.6</v>
      </c>
      <c r="G244">
        <f>IF(Inter[[#This Row],[Onda]]  = "1", 1, 0)</f>
        <v>0</v>
      </c>
    </row>
    <row r="245" spans="1:7">
      <c r="A245" t="s">
        <v>58</v>
      </c>
      <c r="B245" t="s">
        <v>32</v>
      </c>
      <c r="C245" t="s">
        <v>61</v>
      </c>
      <c r="D245">
        <v>3</v>
      </c>
      <c r="E245" s="8" t="s">
        <v>10</v>
      </c>
      <c r="F245">
        <v>7.67</v>
      </c>
      <c r="G245">
        <f>IF(Inter[[#This Row],[Onda]]  = "1", 1, 0)</f>
        <v>0</v>
      </c>
    </row>
    <row r="246" spans="1:7">
      <c r="A246" t="s">
        <v>58</v>
      </c>
      <c r="B246" t="s">
        <v>32</v>
      </c>
      <c r="C246" t="s">
        <v>61</v>
      </c>
      <c r="D246">
        <v>3</v>
      </c>
      <c r="E246" s="8" t="s">
        <v>11</v>
      </c>
      <c r="F246">
        <v>7.57</v>
      </c>
      <c r="G246">
        <f>IF(Inter[[#This Row],[Onda]]  = "1", 1, 0)</f>
        <v>0</v>
      </c>
    </row>
    <row r="247" spans="1:7">
      <c r="A247" t="s">
        <v>58</v>
      </c>
      <c r="B247" t="s">
        <v>32</v>
      </c>
      <c r="C247" t="s">
        <v>61</v>
      </c>
      <c r="D247">
        <v>3</v>
      </c>
      <c r="E247" s="8" t="s">
        <v>12</v>
      </c>
      <c r="F247">
        <v>7.9</v>
      </c>
      <c r="G247">
        <f>IF(Inter[[#This Row],[Onda]]  = "1", 1, 0)</f>
        <v>0</v>
      </c>
    </row>
    <row r="248" spans="1:7">
      <c r="A248" t="s">
        <v>58</v>
      </c>
      <c r="B248" t="s">
        <v>32</v>
      </c>
      <c r="C248" t="s">
        <v>61</v>
      </c>
      <c r="D248">
        <v>3</v>
      </c>
      <c r="E248" s="8" t="s">
        <v>13</v>
      </c>
      <c r="F248">
        <v>1.87</v>
      </c>
      <c r="G248">
        <f>IF(Inter[[#This Row],[Onda]]  = "1", 1, 0)</f>
        <v>0</v>
      </c>
    </row>
    <row r="249" spans="1:7">
      <c r="A249" t="s">
        <v>59</v>
      </c>
      <c r="B249" t="s">
        <v>28</v>
      </c>
      <c r="C249" t="s">
        <v>60</v>
      </c>
      <c r="D249">
        <v>3</v>
      </c>
      <c r="E249" s="8" t="s">
        <v>8</v>
      </c>
      <c r="F249">
        <v>6.5</v>
      </c>
      <c r="G249">
        <f>IF(Inter[[#This Row],[Onda]]  = "1", 1, 0)</f>
        <v>1</v>
      </c>
    </row>
    <row r="250" spans="1:7">
      <c r="A250" t="s">
        <v>59</v>
      </c>
      <c r="B250" t="s">
        <v>28</v>
      </c>
      <c r="C250" t="s">
        <v>60</v>
      </c>
      <c r="D250">
        <v>3</v>
      </c>
      <c r="E250" s="8" t="s">
        <v>9</v>
      </c>
      <c r="F250">
        <v>5</v>
      </c>
      <c r="G250">
        <f>IF(Inter[[#This Row],[Onda]]  = "1", 1, 0)</f>
        <v>0</v>
      </c>
    </row>
    <row r="251" spans="1:7">
      <c r="A251" t="s">
        <v>62</v>
      </c>
      <c r="B251" t="s">
        <v>28</v>
      </c>
      <c r="C251" t="s">
        <v>60</v>
      </c>
      <c r="D251">
        <v>3</v>
      </c>
      <c r="E251" s="8" t="s">
        <v>8</v>
      </c>
      <c r="F251">
        <v>1.83</v>
      </c>
      <c r="G251">
        <f>IF(Inter[[#This Row],[Onda]]  = "1", 1, 0)</f>
        <v>1</v>
      </c>
    </row>
    <row r="252" spans="1:7">
      <c r="A252" t="s">
        <v>62</v>
      </c>
      <c r="B252" t="s">
        <v>28</v>
      </c>
      <c r="C252" t="s">
        <v>60</v>
      </c>
      <c r="D252">
        <v>3</v>
      </c>
      <c r="E252" s="8" t="s">
        <v>9</v>
      </c>
      <c r="F252">
        <v>6.5</v>
      </c>
      <c r="G252">
        <f>IF(Inter[[#This Row],[Onda]]  = "1", 1, 0)</f>
        <v>0</v>
      </c>
    </row>
    <row r="253" spans="1:7">
      <c r="A253" t="s">
        <v>62</v>
      </c>
      <c r="B253" t="s">
        <v>28</v>
      </c>
      <c r="C253" t="s">
        <v>60</v>
      </c>
      <c r="D253">
        <v>3</v>
      </c>
      <c r="E253" s="8" t="s">
        <v>10</v>
      </c>
      <c r="F253">
        <v>4.33</v>
      </c>
      <c r="G253">
        <f>IF(Inter[[#This Row],[Onda]]  = "1", 1, 0)</f>
        <v>0</v>
      </c>
    </row>
    <row r="254" spans="1:7">
      <c r="A254" t="s">
        <v>62</v>
      </c>
      <c r="B254" t="s">
        <v>28</v>
      </c>
      <c r="C254" t="s">
        <v>60</v>
      </c>
      <c r="D254">
        <v>3</v>
      </c>
      <c r="E254" s="8" t="s">
        <v>11</v>
      </c>
      <c r="F254">
        <v>3.23</v>
      </c>
      <c r="G254">
        <f>IF(Inter[[#This Row],[Onda]]  = "1", 1, 0)</f>
        <v>0</v>
      </c>
    </row>
    <row r="255" spans="1:7">
      <c r="A255" t="s">
        <v>59</v>
      </c>
      <c r="B255" t="s">
        <v>29</v>
      </c>
      <c r="C255" t="s">
        <v>60</v>
      </c>
      <c r="D255">
        <v>3</v>
      </c>
      <c r="E255" s="8" t="s">
        <v>8</v>
      </c>
      <c r="F255">
        <v>7.33</v>
      </c>
      <c r="G255">
        <f>IF(Inter[[#This Row],[Onda]]  = "1", 1, 0)</f>
        <v>1</v>
      </c>
    </row>
    <row r="256" spans="1:7">
      <c r="A256" t="s">
        <v>59</v>
      </c>
      <c r="B256" t="s">
        <v>29</v>
      </c>
      <c r="C256" t="s">
        <v>60</v>
      </c>
      <c r="D256">
        <v>3</v>
      </c>
      <c r="E256" s="8" t="s">
        <v>9</v>
      </c>
      <c r="F256">
        <v>8.23</v>
      </c>
      <c r="G256">
        <f>IF(Inter[[#This Row],[Onda]]  = "1", 1, 0)</f>
        <v>0</v>
      </c>
    </row>
    <row r="257" spans="1:7">
      <c r="A257" t="s">
        <v>59</v>
      </c>
      <c r="B257" t="s">
        <v>29</v>
      </c>
      <c r="C257" t="s">
        <v>60</v>
      </c>
      <c r="D257">
        <v>3</v>
      </c>
      <c r="E257" s="8" t="s">
        <v>10</v>
      </c>
      <c r="F257">
        <v>8.67</v>
      </c>
      <c r="G257">
        <f>IF(Inter[[#This Row],[Onda]]  = "1", 1, 0)</f>
        <v>0</v>
      </c>
    </row>
    <row r="258" spans="1:7">
      <c r="A258" t="s">
        <v>62</v>
      </c>
      <c r="B258" t="s">
        <v>29</v>
      </c>
      <c r="C258" t="s">
        <v>60</v>
      </c>
      <c r="D258">
        <v>3</v>
      </c>
      <c r="E258" s="8" t="s">
        <v>8</v>
      </c>
      <c r="F258">
        <v>2.67</v>
      </c>
      <c r="G258">
        <f>IF(Inter[[#This Row],[Onda]]  = "1", 1, 0)</f>
        <v>1</v>
      </c>
    </row>
    <row r="259" spans="1:7">
      <c r="A259" t="s">
        <v>62</v>
      </c>
      <c r="B259" t="s">
        <v>29</v>
      </c>
      <c r="C259" t="s">
        <v>60</v>
      </c>
      <c r="D259">
        <v>3</v>
      </c>
      <c r="E259" s="8" t="s">
        <v>9</v>
      </c>
      <c r="F259">
        <v>1.4</v>
      </c>
      <c r="G259">
        <f>IF(Inter[[#This Row],[Onda]]  = "1", 1, 0)</f>
        <v>0</v>
      </c>
    </row>
    <row r="260" spans="1:7">
      <c r="A260" t="s">
        <v>62</v>
      </c>
      <c r="B260" t="s">
        <v>29</v>
      </c>
      <c r="C260" t="s">
        <v>60</v>
      </c>
      <c r="D260">
        <v>3</v>
      </c>
      <c r="E260" s="8" t="s">
        <v>10</v>
      </c>
      <c r="F260">
        <v>4.4000000000000004</v>
      </c>
      <c r="G260">
        <f>IF(Inter[[#This Row],[Onda]]  = "1", 1, 0)</f>
        <v>0</v>
      </c>
    </row>
    <row r="261" spans="1:7">
      <c r="A261" t="s">
        <v>62</v>
      </c>
      <c r="B261" t="s">
        <v>29</v>
      </c>
      <c r="C261" t="s">
        <v>60</v>
      </c>
      <c r="D261">
        <v>3</v>
      </c>
      <c r="E261" s="8" t="s">
        <v>11</v>
      </c>
      <c r="F261">
        <v>6.23</v>
      </c>
      <c r="G261">
        <f>IF(Inter[[#This Row],[Onda]]  = "1", 1, 0)</f>
        <v>0</v>
      </c>
    </row>
    <row r="262" spans="1:7">
      <c r="A262" t="s">
        <v>62</v>
      </c>
      <c r="B262" t="s">
        <v>29</v>
      </c>
      <c r="C262" t="s">
        <v>60</v>
      </c>
      <c r="D262">
        <v>3</v>
      </c>
      <c r="E262" s="8" t="s">
        <v>12</v>
      </c>
      <c r="F262">
        <v>1.5</v>
      </c>
      <c r="G262">
        <f>IF(Inter[[#This Row],[Onda]]  = "1", 1, 0)</f>
        <v>0</v>
      </c>
    </row>
    <row r="263" spans="1:7">
      <c r="A263" t="s">
        <v>62</v>
      </c>
      <c r="B263" t="s">
        <v>29</v>
      </c>
      <c r="C263" t="s">
        <v>60</v>
      </c>
      <c r="D263">
        <v>3</v>
      </c>
      <c r="E263" s="8" t="s">
        <v>13</v>
      </c>
      <c r="F263">
        <v>7.17</v>
      </c>
      <c r="G263">
        <f>IF(Inter[[#This Row],[Onda]]  = "1", 1, 0)</f>
        <v>0</v>
      </c>
    </row>
    <row r="264" spans="1:7">
      <c r="A264" t="s">
        <v>59</v>
      </c>
      <c r="B264" t="s">
        <v>30</v>
      </c>
      <c r="C264" t="s">
        <v>60</v>
      </c>
      <c r="D264">
        <v>3</v>
      </c>
      <c r="E264" s="8" t="s">
        <v>8</v>
      </c>
      <c r="F264">
        <v>0.5</v>
      </c>
      <c r="G264">
        <f>IF(Inter[[#This Row],[Onda]]  = "1", 1, 0)</f>
        <v>1</v>
      </c>
    </row>
    <row r="265" spans="1:7">
      <c r="A265" t="s">
        <v>59</v>
      </c>
      <c r="B265" t="s">
        <v>30</v>
      </c>
      <c r="C265" t="s">
        <v>60</v>
      </c>
      <c r="D265">
        <v>3</v>
      </c>
      <c r="E265" s="8" t="s">
        <v>9</v>
      </c>
      <c r="F265">
        <v>7.33</v>
      </c>
      <c r="G265">
        <f>IF(Inter[[#This Row],[Onda]]  = "1", 1, 0)</f>
        <v>0</v>
      </c>
    </row>
    <row r="266" spans="1:7">
      <c r="A266" t="s">
        <v>59</v>
      </c>
      <c r="B266" t="s">
        <v>30</v>
      </c>
      <c r="C266" t="s">
        <v>60</v>
      </c>
      <c r="D266">
        <v>3</v>
      </c>
      <c r="E266" s="8" t="s">
        <v>10</v>
      </c>
      <c r="F266">
        <v>8.73</v>
      </c>
      <c r="G266">
        <f>IF(Inter[[#This Row],[Onda]]  = "1", 1, 0)</f>
        <v>0</v>
      </c>
    </row>
    <row r="267" spans="1:7">
      <c r="A267" t="s">
        <v>59</v>
      </c>
      <c r="B267" t="s">
        <v>30</v>
      </c>
      <c r="C267" t="s">
        <v>60</v>
      </c>
      <c r="D267">
        <v>3</v>
      </c>
      <c r="E267" s="8" t="s">
        <v>11</v>
      </c>
      <c r="F267">
        <v>7.8</v>
      </c>
      <c r="G267">
        <f>IF(Inter[[#This Row],[Onda]]  = "1", 1, 0)</f>
        <v>0</v>
      </c>
    </row>
    <row r="268" spans="1:7">
      <c r="A268" t="s">
        <v>62</v>
      </c>
      <c r="B268" t="s">
        <v>30</v>
      </c>
      <c r="C268" t="s">
        <v>60</v>
      </c>
      <c r="D268">
        <v>3</v>
      </c>
      <c r="E268" s="8" t="s">
        <v>8</v>
      </c>
      <c r="F268">
        <v>2.5</v>
      </c>
      <c r="G268">
        <f>IF(Inter[[#This Row],[Onda]]  = "1", 1, 0)</f>
        <v>1</v>
      </c>
    </row>
    <row r="269" spans="1:7">
      <c r="A269" t="s">
        <v>62</v>
      </c>
      <c r="B269" t="s">
        <v>30</v>
      </c>
      <c r="C269" t="s">
        <v>60</v>
      </c>
      <c r="D269">
        <v>3</v>
      </c>
      <c r="E269" s="8" t="s">
        <v>9</v>
      </c>
      <c r="F269">
        <v>2</v>
      </c>
      <c r="G269">
        <f>IF(Inter[[#This Row],[Onda]]  = "1", 1, 0)</f>
        <v>0</v>
      </c>
    </row>
    <row r="270" spans="1:7">
      <c r="A270" t="s">
        <v>62</v>
      </c>
      <c r="B270" t="s">
        <v>30</v>
      </c>
      <c r="C270" t="s">
        <v>60</v>
      </c>
      <c r="D270">
        <v>3</v>
      </c>
      <c r="E270" s="8" t="s">
        <v>10</v>
      </c>
      <c r="F270">
        <v>6.07</v>
      </c>
      <c r="G270">
        <f>IF(Inter[[#This Row],[Onda]]  = "1", 1, 0)</f>
        <v>0</v>
      </c>
    </row>
    <row r="271" spans="1:7">
      <c r="A271" t="s">
        <v>62</v>
      </c>
      <c r="B271" t="s">
        <v>30</v>
      </c>
      <c r="C271" t="s">
        <v>60</v>
      </c>
      <c r="D271">
        <v>3</v>
      </c>
      <c r="E271" s="8" t="s">
        <v>11</v>
      </c>
      <c r="F271">
        <v>8</v>
      </c>
      <c r="G271">
        <f>IF(Inter[[#This Row],[Onda]]  = "1", 1, 0)</f>
        <v>0</v>
      </c>
    </row>
    <row r="272" spans="1:7">
      <c r="A272" t="s">
        <v>62</v>
      </c>
      <c r="B272" t="s">
        <v>30</v>
      </c>
      <c r="C272" t="s">
        <v>60</v>
      </c>
      <c r="D272">
        <v>3</v>
      </c>
      <c r="E272" s="8" t="s">
        <v>12</v>
      </c>
      <c r="F272">
        <v>5.6</v>
      </c>
      <c r="G272">
        <f>IF(Inter[[#This Row],[Onda]]  = "1", 1, 0)</f>
        <v>0</v>
      </c>
    </row>
    <row r="273" spans="1:7">
      <c r="A273" t="s">
        <v>59</v>
      </c>
      <c r="B273" t="s">
        <v>31</v>
      </c>
      <c r="C273" t="s">
        <v>60</v>
      </c>
      <c r="D273">
        <v>3</v>
      </c>
      <c r="E273" s="8" t="s">
        <v>8</v>
      </c>
      <c r="F273">
        <v>0.5</v>
      </c>
      <c r="G273">
        <f>IF(Inter[[#This Row],[Onda]]  = "1", 1, 0)</f>
        <v>1</v>
      </c>
    </row>
    <row r="274" spans="1:7">
      <c r="A274" t="s">
        <v>59</v>
      </c>
      <c r="B274" t="s">
        <v>31</v>
      </c>
      <c r="C274" t="s">
        <v>60</v>
      </c>
      <c r="D274">
        <v>3</v>
      </c>
      <c r="E274" s="8" t="s">
        <v>9</v>
      </c>
      <c r="F274">
        <v>5.83</v>
      </c>
      <c r="G274">
        <f>IF(Inter[[#This Row],[Onda]]  = "1", 1, 0)</f>
        <v>0</v>
      </c>
    </row>
    <row r="275" spans="1:7">
      <c r="A275" t="s">
        <v>59</v>
      </c>
      <c r="B275" t="s">
        <v>31</v>
      </c>
      <c r="C275" t="s">
        <v>60</v>
      </c>
      <c r="D275">
        <v>3</v>
      </c>
      <c r="E275" s="8" t="s">
        <v>10</v>
      </c>
      <c r="F275">
        <v>3.5</v>
      </c>
      <c r="G275">
        <f>IF(Inter[[#This Row],[Onda]]  = "1", 1, 0)</f>
        <v>0</v>
      </c>
    </row>
    <row r="276" spans="1:7">
      <c r="A276" t="s">
        <v>59</v>
      </c>
      <c r="B276" t="s">
        <v>31</v>
      </c>
      <c r="C276" t="s">
        <v>60</v>
      </c>
      <c r="D276">
        <v>3</v>
      </c>
      <c r="E276" s="8" t="s">
        <v>11</v>
      </c>
      <c r="F276">
        <v>8.77</v>
      </c>
      <c r="G276">
        <f>IF(Inter[[#This Row],[Onda]]  = "1", 1, 0)</f>
        <v>0</v>
      </c>
    </row>
    <row r="277" spans="1:7">
      <c r="A277" t="s">
        <v>59</v>
      </c>
      <c r="B277" t="s">
        <v>31</v>
      </c>
      <c r="C277" t="s">
        <v>60</v>
      </c>
      <c r="D277">
        <v>3</v>
      </c>
      <c r="E277" s="8" t="s">
        <v>12</v>
      </c>
      <c r="F277">
        <v>1.4</v>
      </c>
      <c r="G277">
        <f>IF(Inter[[#This Row],[Onda]]  = "1", 1, 0)</f>
        <v>0</v>
      </c>
    </row>
    <row r="278" spans="1:7">
      <c r="A278" t="s">
        <v>59</v>
      </c>
      <c r="B278" t="s">
        <v>31</v>
      </c>
      <c r="C278" t="s">
        <v>60</v>
      </c>
      <c r="D278">
        <v>3</v>
      </c>
      <c r="E278" s="8" t="s">
        <v>13</v>
      </c>
      <c r="F278">
        <v>7.77</v>
      </c>
      <c r="G278">
        <f>IF(Inter[[#This Row],[Onda]]  = "1", 1, 0)</f>
        <v>0</v>
      </c>
    </row>
    <row r="279" spans="1:7">
      <c r="A279" t="s">
        <v>59</v>
      </c>
      <c r="B279" t="s">
        <v>31</v>
      </c>
      <c r="C279" t="s">
        <v>60</v>
      </c>
      <c r="D279">
        <v>3</v>
      </c>
      <c r="E279" s="8" t="s">
        <v>14</v>
      </c>
      <c r="F279">
        <v>8.8000000000000007</v>
      </c>
      <c r="G279">
        <f>IF(Inter[[#This Row],[Onda]]  = "1", 1, 0)</f>
        <v>0</v>
      </c>
    </row>
    <row r="280" spans="1:7">
      <c r="A280" t="s">
        <v>62</v>
      </c>
      <c r="B280" t="s">
        <v>31</v>
      </c>
      <c r="C280" t="s">
        <v>60</v>
      </c>
      <c r="D280">
        <v>3</v>
      </c>
      <c r="E280" s="8" t="s">
        <v>8</v>
      </c>
      <c r="F280">
        <v>7.83</v>
      </c>
      <c r="G280">
        <f>IF(Inter[[#This Row],[Onda]]  = "1", 1, 0)</f>
        <v>1</v>
      </c>
    </row>
    <row r="281" spans="1:7">
      <c r="A281" t="s">
        <v>62</v>
      </c>
      <c r="B281" t="s">
        <v>31</v>
      </c>
      <c r="C281" t="s">
        <v>60</v>
      </c>
      <c r="D281">
        <v>3</v>
      </c>
      <c r="E281" s="8" t="s">
        <v>9</v>
      </c>
      <c r="F281">
        <v>1.5</v>
      </c>
      <c r="G281">
        <f>IF(Inter[[#This Row],[Onda]]  = "1", 1, 0)</f>
        <v>0</v>
      </c>
    </row>
    <row r="282" spans="1:7">
      <c r="A282" t="s">
        <v>62</v>
      </c>
      <c r="B282" t="s">
        <v>31</v>
      </c>
      <c r="C282" t="s">
        <v>60</v>
      </c>
      <c r="D282">
        <v>3</v>
      </c>
      <c r="E282" s="8" t="s">
        <v>10</v>
      </c>
      <c r="F282">
        <v>2</v>
      </c>
      <c r="G282">
        <f>IF(Inter[[#This Row],[Onda]]  = "1", 1, 0)</f>
        <v>0</v>
      </c>
    </row>
    <row r="283" spans="1:7">
      <c r="A283" t="s">
        <v>62</v>
      </c>
      <c r="B283" t="s">
        <v>31</v>
      </c>
      <c r="C283" t="s">
        <v>60</v>
      </c>
      <c r="D283">
        <v>3</v>
      </c>
      <c r="E283" s="8" t="s">
        <v>11</v>
      </c>
      <c r="F283">
        <v>1.17</v>
      </c>
      <c r="G283">
        <f>IF(Inter[[#This Row],[Onda]]  = "1", 1, 0)</f>
        <v>0</v>
      </c>
    </row>
    <row r="284" spans="1:7">
      <c r="A284" t="s">
        <v>62</v>
      </c>
      <c r="B284" t="s">
        <v>31</v>
      </c>
      <c r="C284" t="s">
        <v>60</v>
      </c>
      <c r="D284">
        <v>3</v>
      </c>
      <c r="E284" s="8" t="s">
        <v>12</v>
      </c>
      <c r="F284">
        <v>4.17</v>
      </c>
      <c r="G284">
        <f>IF(Inter[[#This Row],[Onda]]  = "1", 1, 0)</f>
        <v>0</v>
      </c>
    </row>
    <row r="285" spans="1:7">
      <c r="A285" t="s">
        <v>62</v>
      </c>
      <c r="B285" t="s">
        <v>31</v>
      </c>
      <c r="C285" t="s">
        <v>60</v>
      </c>
      <c r="D285">
        <v>3</v>
      </c>
      <c r="E285" s="8" t="s">
        <v>13</v>
      </c>
      <c r="F285">
        <v>5.63</v>
      </c>
      <c r="G285">
        <f>IF(Inter[[#This Row],[Onda]]  = "1", 1, 0)</f>
        <v>0</v>
      </c>
    </row>
    <row r="286" spans="1:7">
      <c r="A286" t="s">
        <v>59</v>
      </c>
      <c r="B286" t="s">
        <v>32</v>
      </c>
      <c r="C286" t="s">
        <v>60</v>
      </c>
      <c r="D286">
        <v>3</v>
      </c>
      <c r="E286" s="8" t="s">
        <v>8</v>
      </c>
      <c r="F286">
        <v>6.83</v>
      </c>
      <c r="G286">
        <f>IF(Inter[[#This Row],[Onda]]  = "1", 1, 0)</f>
        <v>1</v>
      </c>
    </row>
    <row r="287" spans="1:7">
      <c r="A287" t="s">
        <v>59</v>
      </c>
      <c r="B287" t="s">
        <v>32</v>
      </c>
      <c r="C287" t="s">
        <v>60</v>
      </c>
      <c r="D287">
        <v>3</v>
      </c>
      <c r="E287" s="8" t="s">
        <v>9</v>
      </c>
      <c r="F287">
        <v>8.67</v>
      </c>
      <c r="G287">
        <f>IF(Inter[[#This Row],[Onda]]  = "1", 1, 0)</f>
        <v>0</v>
      </c>
    </row>
    <row r="288" spans="1:7">
      <c r="A288" t="s">
        <v>59</v>
      </c>
      <c r="B288" t="s">
        <v>32</v>
      </c>
      <c r="C288" t="s">
        <v>60</v>
      </c>
      <c r="D288">
        <v>3</v>
      </c>
      <c r="E288" s="8" t="s">
        <v>10</v>
      </c>
      <c r="F288">
        <v>8.17</v>
      </c>
      <c r="G288">
        <f>IF(Inter[[#This Row],[Onda]]  = "1", 1, 0)</f>
        <v>0</v>
      </c>
    </row>
    <row r="289" spans="1:7">
      <c r="A289" t="s">
        <v>59</v>
      </c>
      <c r="B289" t="s">
        <v>32</v>
      </c>
      <c r="C289" t="s">
        <v>60</v>
      </c>
      <c r="D289">
        <v>3</v>
      </c>
      <c r="E289" s="8" t="s">
        <v>11</v>
      </c>
      <c r="F289">
        <v>8.3699999999999992</v>
      </c>
      <c r="G289">
        <f>IF(Inter[[#This Row],[Onda]]  = "1", 1, 0)</f>
        <v>0</v>
      </c>
    </row>
    <row r="290" spans="1:7">
      <c r="A290" t="s">
        <v>59</v>
      </c>
      <c r="B290" t="s">
        <v>32</v>
      </c>
      <c r="C290" t="s">
        <v>60</v>
      </c>
      <c r="D290">
        <v>3</v>
      </c>
      <c r="E290" s="8" t="s">
        <v>12</v>
      </c>
      <c r="F290">
        <v>6.27</v>
      </c>
      <c r="G290">
        <f>IF(Inter[[#This Row],[Onda]]  = "1", 1, 0)</f>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c d 5 3 9 2 2 - 0 7 e 9 - 4 a 4 d - a c b 7 - a 2 e 8 8 8 1 a 0 5 8 d "   x m l n s = " h t t p : / / s c h e m a s . m i c r o s o f t . c o m / D a t a M a s h u p " > A A A A A L I F A A B Q S w M E F A A A C A g A 9 q B b V t 3 O e 3 e f A A A A 6 g A A A B I A A A B D b 2 5 m a W c v U G F j a 2 F n Z S 5 4 b W y F j s 8 K g j A c g F 9 l 7 O 5 + m 0 l K z H n o m h A E 0 X X M p S O d 4 W b z 3 T r 0 S L 1 C Q n 9 v X T + + D 7 7 7 9 c a L q W v R R Q / O 9 D b H j F C M t F V 9 Z W y d 4 9 E f o w w X g m + l O s l a o 1 m 2 b j U 5 k + P G + / M K I I R A w o L 0 Q w 0 x p Q w O 5 W a n G t 3 J y F j n p V U a f 6 r q f 4 U F 3 z 9 n R E w Y S 8 g y S 1 K S c n h T X h r 7 N e J 5 m F A O P 5 C v x 9 a P g 0 Y g O L y + x Q N Q S w M E F A A A C A g A 9 q B b V r S Y R x I F A w A A k h c A A B M A A A B G b 3 J t d W x h c y 9 T Z W N 0 a W 9 u M S 5 t 7 V f B b u I w E L 0 j 9 R 8 s 9 w J S F h q g 0 K r q o W q L t t p q W y 2 w e 6 g 4 G J h C 1 M R G j o O o U P 5 9 n Q Q a 1 9 g t 6 i J a V p y S z E s y 4 5 n n 9 + Q Q B s J j F L W z q 3 t 2 U D g o h G P C Y Y h a k e + j c + S D K C D U Z h E f g H y 8 n g 3 A L / 9 h / K n P 2 F O x 5 f l Q v m R U A B V h E V e 6 I f C w Q h 4 Z D R m H Z 0 o q V x A + C T a p 3 B O v c j c B e s v o q D z z w x k u O Y j K H A 4 S P I K S I 7 P 8 J F N v R N K K z h c p 5 w 8 3 A g L 5 i J N 6 s I N + e H S Y P L b H A A L 3 4 o c r I k g v + f o Q X 4 4 J H c n S B 8 y P A o r E 8 w S w f L d D + r L K D i c 0 f G Q 8 u E z R j g T D Y p 7 R Q f M 5 z i B X p k m + R Q J m I p b A I l 6 1 x G u W e H 0 Z J / R Z C R 8 v w z Q K + s A V p G F F m l b k x I q c W h H 3 y A 6 5 d q h q h 2 p 2 q G 6 H 7 J 1 w 7 a 1 w m + a 2 u i e W + K k 5 X j 1 S 4 x L A Q L 9 1 2 7 i U c e m e s 4 A J S a Y x k K E k d U 6 k B f I 9 i x f N t H P Q w + K 9 C 9 9 v D 4 h P e C j / k F C 9 V 7 K y F b n v 8 N V Q V 0 r c C y H 3 K V n h Y Y u E s E p O I m D E u L f 6 + r U g k y R 6 Q 0 W j X k 4 y p m E T J U x c M J H A N H 3 T 2 E 3 z N p H e R H c T 0 Y 0 U N 5 L 7 L V p v h 2 p d O v G m 6 U w z K i h c W 0 B 3 Y g w 8 + 5 e F c C h Z m s K D 5 e h f T f t l w O r 6 1 D W p 6 8 h r T w q + E I J 7 / U i k / / x N / A i W 1 f + C g E 1 N t W d A X v X q M r U O G b K / q q q J 4 5 e c l A T m n A m Q 5 9 S L W 2 w W Z S 1 3 d E h w O q t s V d n y G M d x X C p 4 1 J h O t U m 5 d z j Z s k 8 e Y s U p U 8 n Q z T K t a u N u q e X d W + Z G L F P T E E s L c r P U 4 g 3 8 l r b s b W x n b G y r v P g 8 z 6 k p 9 3 X l / l i 5 b 2 z D c 9 a t 5 O t 5 j i Q 2 8 A 1 7 T j v i j 4 k 5 f O h s l h a 0 P 5 x 9 d a f Z 5 O F M E d e 9 6 e y u 6 W z 4 7 P T p P v O e b 6 y p 4 U b f 2 L C K p y L p b l n G 3 z 8 6 Z G X t 6 N l B 2 3 3 / m a a v 7 K 6 1 + W y W 2 b n a u n w D q Y N Z 7 j p t L t k W 1 I a i 7 E e t + 1 I G t a 5 L E d S 6 L S V Q 6 7 I U Q K 2 7 U v 7 0 r u I G 1 r s p x U / v o t S + O P 6 o J O l d / m c x W q r D a i V n f w F Q S w M E F A A A C A g A 9 q B b V g / K 6 a u k A A A A 6 Q A A A B M A A A B b Q 2 9 u d G V u d F 9 U e X B l c 1 0 u e G 1 s b Y 5 L D s I w D E S v E n m f u r B A C D V l A d y A C 0 T B / Y j m o 8 Z F 4 W w s O B J X I G 1 3 i K V n 5 n n m 8 3 p X x 2 Q H 8 a A x 9 t 4 p 2 B Q l C H L G 3 3 r X K p i 4 k X s 4 1 t X 1 G S i K H H V R Q c c c D o j R d G R 1 L H w g l 5 3 G j 1 Z z P s c W g z Z 3 3 R J u y 3 K H x j s m x 5 L n H 1 B X Z 2 r 0 N L C 4 p C y v t R k H c V p z c 5 U C p s S 4 y P i X s D 9 5 H c L Q G 8 3 Z x C R t l H Y h c R l e f w F Q S w E C F A M U A A A I C A D 2 o F t W 3 c 5 7 d 5 8 A A A D q A A A A E g A A A A A A A A A A A A A A p A E A A A A A Q 2 9 u Z m l n L 1 B h Y 2 t h Z 2 U u e G 1 s U E s B A h Q D F A A A C A g A 9 q B b V r S Y R x I F A w A A k h c A A B M A A A A A A A A A A A A A A K Q B z w A A A E Z v c m 1 1 b G F z L 1 N l Y 3 R p b 2 4 x L m 1 Q S w E C F A M U A A A I C A D 2 o F t W D 8 r p q 6 Q A A A D p A A A A E w A A A A A A A A A A A A A A p A E F B A A A W 0 N v b n R l b n R f V H l w Z X N d L n h t b F B L B Q Y A A A A A A w A D A M I A A A D a 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C M A A A A A A A A G A 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Z 1 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G d W x s I i A v P j x F b n R y e S B U e X B l P S J G a W x s Z W R D b 2 1 w b G V 0 Z V J l c 3 V s d F R v V 2 9 y a 3 N o Z W V 0 I i B W Y W x 1 Z T 0 i b D E i I C 8 + P E V u d H J 5 I F R 5 c G U 9 I k Z p b G x D b 3 V u d C I g V m F s d W U 9 I m w 1 N D Q i I C 8 + P E V u d H J 5 I F R 5 c G U 9 I k Z p b G x F c n J v c k N v Z G U i I F Z h b H V l P S J z V W 5 r b m 9 3 b i I g L z 4 8 R W 5 0 c n k g V H l w Z T 0 i R m l s b E V y c m 9 y Q 2 9 1 b n Q i I F Z h b H V l P S J s M C I g L z 4 8 R W 5 0 c n k g V H l w Z T 0 i R m l s b E x h c 3 R V c G R h d G V k I i B W Y W x 1 Z T 0 i Z D I w M j M t M D I t M j d U M j A 6 M D c 6 N D U u M z E 0 O T E 5 M F o i I C 8 + P E V u d H J 5 I F R 5 c G U 9 I k Z p b G x D b 2 x 1 b W 5 U e X B l c y I g V m F s d W U 9 I n N C Z 1 l H Q X d Z R i I g L z 4 8 R W 5 0 c n k g V H l w Z T 0 i R m l s b E N v b H V t b k 5 h b W V z I i B W Y W x 1 Z T 0 i c 1 s m c X V v d D t B d G x l d G E m c X V v d D s s J n F 1 b 3 Q 7 R m F z Z S Z x d W 9 0 O y w m c X V v d D t D Y X R l Z 2 9 y a W E m c X V v d D s s J n F 1 b 3 Q 7 R X R h c G E m c X V v d D s s J n F 1 b 3 Q 7 T 2 5 k Y S Z x d W 9 0 O y w m c X V v d D t W Y W x v 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Z 1 b G w v Q X V 0 b 1 J l b W 9 2 Z W R D b 2 x 1 b W 5 z M S 5 7 Q X R s Z X R h L D B 9 J n F 1 b 3 Q 7 L C Z x d W 9 0 O 1 N l Y 3 R p b 2 4 x L 0 Z 1 b G w v Q X V 0 b 1 J l b W 9 2 Z W R D b 2 x 1 b W 5 z M S 5 7 R m F z Z S w x f S Z x d W 9 0 O y w m c X V v d D t T Z W N 0 a W 9 u M S 9 G d W x s L 0 F 1 d G 9 S Z W 1 v d m V k Q 2 9 s d W 1 u c z E u e 0 N h d G V n b 3 J p Y S w y f S Z x d W 9 0 O y w m c X V v d D t T Z W N 0 a W 9 u M S 9 G d W x s L 0 F 1 d G 9 S Z W 1 v d m V k Q 2 9 s d W 1 u c z E u e 0 V 0 Y X B h L D N 9 J n F 1 b 3 Q 7 L C Z x d W 9 0 O 1 N l Y 3 R p b 2 4 x L 0 Z 1 b G w v Q X V 0 b 1 J l b W 9 2 Z W R D b 2 x 1 b W 5 z M S 5 7 T 2 5 k Y S w 0 f S Z x d W 9 0 O y w m c X V v d D t T Z W N 0 a W 9 u M S 9 G d W x s L 0 F 1 d G 9 S Z W 1 v d m V k Q 2 9 s d W 1 u c z E u e 1 Z h b G 9 y L D V 9 J n F 1 b 3 Q 7 X S w m c X V v d D t D b 2 x 1 b W 5 D b 3 V u d C Z x d W 9 0 O z o 2 L C Z x d W 9 0 O 0 t l e U N v b H V t b k 5 h b W V z J n F 1 b 3 Q 7 O l t d L C Z x d W 9 0 O 0 N v b H V t b k l k Z W 5 0 a X R p Z X M m c X V v d D s 6 W y Z x d W 9 0 O 1 N l Y 3 R p b 2 4 x L 0 Z 1 b G w v Q X V 0 b 1 J l b W 9 2 Z W R D b 2 x 1 b W 5 z M S 5 7 Q X R s Z X R h L D B 9 J n F 1 b 3 Q 7 L C Z x d W 9 0 O 1 N l Y 3 R p b 2 4 x L 0 Z 1 b G w v Q X V 0 b 1 J l b W 9 2 Z W R D b 2 x 1 b W 5 z M S 5 7 R m F z Z S w x f S Z x d W 9 0 O y w m c X V v d D t T Z W N 0 a W 9 u M S 9 G d W x s L 0 F 1 d G 9 S Z W 1 v d m V k Q 2 9 s d W 1 u c z E u e 0 N h d G V n b 3 J p Y S w y f S Z x d W 9 0 O y w m c X V v d D t T Z W N 0 a W 9 u M S 9 G d W x s L 0 F 1 d G 9 S Z W 1 v d m V k Q 2 9 s d W 1 u c z E u e 0 V 0 Y X B h L D N 9 J n F 1 b 3 Q 7 L C Z x d W 9 0 O 1 N l Y 3 R p b 2 4 x L 0 Z 1 b G w v Q X V 0 b 1 J l b W 9 2 Z W R D b 2 x 1 b W 5 z M S 5 7 T 2 5 k Y S w 0 f S Z x d W 9 0 O y w m c X V v d D t T Z W N 0 a W 9 u M S 9 G d W x s L 0 F 1 d G 9 S Z W 1 v d m V k Q 2 9 s d W 1 u c z E u e 1 Z h b G 9 y L D V 9 J n F 1 b 3 Q 7 X S w m c X V v d D t S Z W x h d G l v b n N o a X B J b m Z v J n F 1 b 3 Q 7 O l t d f S I g L z 4 8 R W 5 0 c n k g V H l w Z T 0 i U X V l c n l J R C I g V m F s d W U 9 I n M w Z m U 2 N D U x M y 0 2 Y z Q 2 L T Q x Y z Q t O T I 3 M S 0 w N D R j M z Y 4 N T c z Z G Q i I C 8 + P E V u d H J 5 I F R 5 c G U 9 I k F k Z G V k V G 9 E Y X R h T W 9 k Z W w i I F Z h b H V l P S J s M C I g L z 4 8 L 1 N 0 Y W J s Z U V u d H J p Z X M + P C 9 J d G V t P j x J d G V t P j x J d G V t T G 9 j Y X R p b 2 4 + P E l 0 Z W 1 U e X B l P k Z v c m 1 1 b G E 8 L 0 l 0 Z W 1 U e X B l P j x J d G V t U G F 0 a D 5 T Z W N 0 a W 9 u M S 9 G d W x s L 1 N v d X J j Z T w v S X R l b V B h d G g + P C 9 J d G V t T G 9 j Y X R p b 2 4 + P F N 0 Y W J s Z U V u d H J p Z X M g L z 4 8 L 0 l 0 Z W 0 + P E l 0 Z W 0 + P E l 0 Z W 1 M b 2 N h d G l v b j 4 8 S X R l b V R 5 c G U + R m 9 y b X V s Y T w v S X R l b V R 5 c G U + P E l 0 Z W 1 Q Y X R o P l N l Y 3 R p b 2 4 x L 0 Z 1 b G w v T m F 2 a W d h d G l v b j w v S X R l b V B h d G g + P C 9 J d G V t T G 9 j Y X R p b 2 4 + P F N 0 Y W J s Z U V u d H J p Z X M g L z 4 8 L 0 l 0 Z W 0 + P E l 0 Z W 0 + P E l 0 Z W 1 M b 2 N h d G l v b j 4 8 S X R l b V R 5 c G U + R m 9 y b X V s Y T w v S X R l b V R 5 c G U + P E l 0 Z W 1 Q Y X R o P l N l Y 3 R p b 2 4 x L 0 Z 1 b G w v Q 2 h h b m d l Z C U y M G N v b H V t b i U y M H R 5 c G U 8 L 0 l 0 Z W 1 Q Y X R o P j w v S X R l b U x v Y 2 F 0 a W 9 u P j x T d G F i b G V F b n R y a W V z I C 8 + P C 9 J d G V t P j x J d G V t P j x J d G V t T G 9 j Y X R p b 2 4 + P E l 0 Z W 1 U e X B l P k Z v c m 1 1 b G E 8 L 0 l 0 Z W 1 U e X B l P j x J d G V t U G F 0 a D 5 T Z W N 0 a W 9 u M S 9 G d W x s L 1 B y b 2 1 v d G V k J T I w a G V h Z G V y c z w v S X R l b V B h d G g + P C 9 J d G V t T G 9 j Y X R p b 2 4 + P F N 0 Y W J s Z U V u d H J p Z X M g L z 4 8 L 0 l 0 Z W 0 + P E l 0 Z W 0 + P E l 0 Z W 1 M b 2 N h d G l v b j 4 8 S X R l b V R 5 c G U + R m 9 y b X V s Y T w v S X R l b V R 5 c G U + P E l 0 Z W 1 Q Y X R o P l N l Y 3 R p b 2 4 x L 0 Z 1 b G w v Q 2 h h b m d l Z C U y M G N v b H V t b i U y M H R 5 c G U l M j A x P C 9 J d G V t U G F 0 a D 4 8 L 0 l 0 Z W 1 M b 2 N h d G l v b j 4 8 U 3 R h Y m x l R W 5 0 c m l l c y A v P j w v S X R l b T 4 8 S X R l b T 4 8 S X R l b U x v Y 2 F 0 a W 9 u P j x J d G V t V H l w Z T 5 G b 3 J t d W x h P C 9 J d G V t V H l w Z T 4 8 S X R l b V B h d G g + U 2 V j d G l v b j E v R n V s b C 9 V b n B p d m 9 0 Z W Q l M j B j b 2 x 1 b W 5 z P C 9 J d G V t U G F 0 a D 4 8 L 0 l 0 Z W 1 M b 2 N h d G l v b j 4 8 U 3 R h Y m x l R W 5 0 c m l l c y A v P j w v S X R l b T 4 8 S X R l b T 4 8 S X R l b U x v Y 2 F 0 a W 9 u P j x J d G V t V H l w Z T 5 G b 3 J t d W x h P C 9 J d G V t V H l w Z T 4 8 S X R l b V B h d G g + U 2 V j d G l v b j E v R n V s b C 9 S Z W 1 v d m V k J T I w Y 2 9 s d W 1 u c z w v S X R l b V B h d G g + P C 9 J d G V t T G 9 j Y X R p b 2 4 + P F N 0 Y W J s Z U V u d H J p Z X M g L z 4 8 L 0 l 0 Z W 0 + P E l 0 Z W 0 + P E l 0 Z W 1 M b 2 N h d G l v b j 4 8 S X R l b V R 5 c G U + R m 9 y b X V s Y T w v S X R l b V R 5 c G U + P E l 0 Z W 1 Q Y X R o P l N l Y 3 R p b 2 4 x L 0 Z 1 b G w v U m V u Y W 1 l Z C U y M G N v b H V t b n M 8 L 0 l 0 Z W 1 Q Y X R o P j w v S X R l b U x v Y 2 F 0 a W 9 u P j x T d G F i b G V F b n R y a W V z I C 8 + P C 9 J d G V t P j x J d G V t P j x J d G V t T G 9 j Y X R p b 2 4 + P E l 0 Z W 1 U e X B l P k Z v c m 1 1 b G E 8 L 0 l 0 Z W 1 U e X B l P j x J d G V t U G F 0 a D 5 T Z W N 0 a W 9 u M S 9 l e H R y 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1 I i A v P j x F b n R y e S B U e X B l P S J G a W x s R X J y b 3 J D b 2 R l I i B W Y W x 1 Z T 0 i c 1 V u a 2 5 v d 2 4 i I C 8 + P E V u d H J 5 I F R 5 c G U 9 I k Z p b G x F c n J v c k N v d W 5 0 I i B W Y W x 1 Z T 0 i b D A i I C 8 + P E V u d H J 5 I F R 5 c G U 9 I k Z p b G x M Y X N 0 V X B k Y X R l Z C I g V m F s d W U 9 I m Q y M D I z L T A y L T I x V D E 4 O j M 4 O j I x L j E 5 N T Q 1 N j B a I i A v P j x F b n R y e S B U e X B l P S J G a W x s Q 2 9 s d W 1 u V H l w Z X M i I F Z h b H V l P S J z Q m d Z R 0 F 3 W U Y i I C 8 + P E V u d H J 5 I F R 5 c G U 9 I k Z p b G x D b 2 x 1 b W 5 O Y W 1 l c y I g V m F s d W U 9 I n N b J n F 1 b 3 Q 7 Q X R s Z X R h J n F 1 b 3 Q 7 L C Z x d W 9 0 O 0 Z h c 2 U m c X V v d D s s J n F 1 b 3 Q 7 Q 2 F 0 Z W d v c m l h J n F 1 b 3 Q 7 L C Z x d W 9 0 O 0 V 0 Y X B h J n F 1 b 3 Q 7 L C Z x d W 9 0 O 0 9 u Z G E m c X V v d D s s J n F 1 b 3 Q 7 V m F s b 3 I 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e H R y Y S 9 B d X R v U m V t b 3 Z l Z E N v b H V t b n M x L n t B d G x l d G E s M H 0 m c X V v d D s s J n F 1 b 3 Q 7 U 2 V j d G l v b j E v Z X h 0 c m E v Q X V 0 b 1 J l b W 9 2 Z W R D b 2 x 1 b W 5 z M S 5 7 R m F z Z S w x f S Z x d W 9 0 O y w m c X V v d D t T Z W N 0 a W 9 u M S 9 l e H R y Y S 9 B d X R v U m V t b 3 Z l Z E N v b H V t b n M x L n t D Y X R l Z 2 9 y a W E s M n 0 m c X V v d D s s J n F 1 b 3 Q 7 U 2 V j d G l v b j E v Z X h 0 c m E v Q X V 0 b 1 J l b W 9 2 Z W R D b 2 x 1 b W 5 z M S 5 7 R X R h c G E s M 3 0 m c X V v d D s s J n F 1 b 3 Q 7 U 2 V j d G l v b j E v Z X h 0 c m E v Q X V 0 b 1 J l b W 9 2 Z W R D b 2 x 1 b W 5 z M S 5 7 T 2 5 k Y S w 0 f S Z x d W 9 0 O y w m c X V v d D t T Z W N 0 a W 9 u M S 9 l e H R y Y S 9 B d X R v U m V t b 3 Z l Z E N v b H V t b n M x L n t W Y W x v c i w 1 f S Z x d W 9 0 O 1 0 s J n F 1 b 3 Q 7 Q 2 9 s d W 1 u Q 2 9 1 b n Q m c X V v d D s 6 N i w m c X V v d D t L Z X l D b 2 x 1 b W 5 O Y W 1 l c y Z x d W 9 0 O z p b X S w m c X V v d D t D b 2 x 1 b W 5 J Z G V u d G l 0 a W V z J n F 1 b 3 Q 7 O l s m c X V v d D t T Z W N 0 a W 9 u M S 9 l e H R y Y S 9 B d X R v U m V t b 3 Z l Z E N v b H V t b n M x L n t B d G x l d G E s M H 0 m c X V v d D s s J n F 1 b 3 Q 7 U 2 V j d G l v b j E v Z X h 0 c m E v Q X V 0 b 1 J l b W 9 2 Z W R D b 2 x 1 b W 5 z M S 5 7 R m F z Z S w x f S Z x d W 9 0 O y w m c X V v d D t T Z W N 0 a W 9 u M S 9 l e H R y Y S 9 B d X R v U m V t b 3 Z l Z E N v b H V t b n M x L n t D Y X R l Z 2 9 y a W E s M n 0 m c X V v d D s s J n F 1 b 3 Q 7 U 2 V j d G l v b j E v Z X h 0 c m E v Q X V 0 b 1 J l b W 9 2 Z W R D b 2 x 1 b W 5 z M S 5 7 R X R h c G E s M 3 0 m c X V v d D s s J n F 1 b 3 Q 7 U 2 V j d G l v b j E v Z X h 0 c m E v Q X V 0 b 1 J l b W 9 2 Z W R D b 2 x 1 b W 5 z M S 5 7 T 2 5 k Y S w 0 f S Z x d W 9 0 O y w m c X V v d D t T Z W N 0 a W 9 u M S 9 l e H R y Y S 9 B d X R v U m V t b 3 Z l Z E N v b H V t b n M x L n t W Y W x v c i w 1 f S Z x d W 9 0 O 1 0 s J n F 1 b 3 Q 7 U m V s Y X R p b 2 5 z a G l w S W 5 m b y Z x d W 9 0 O z p b X X 0 i I C 8 + P C 9 T d G F i b G V F b n R y a W V z P j w v S X R l b T 4 8 S X R l b T 4 8 S X R l b U x v Y 2 F 0 a W 9 u P j x J d G V t V H l w Z T 5 G b 3 J t d W x h P C 9 J d G V t V H l w Z T 4 8 S X R l b V B h d G g + U 2 V j d G l v b j E v Z X h 0 c m E v U 2 9 1 c m N l P C 9 J d G V t U G F 0 a D 4 8 L 0 l 0 Z W 1 M b 2 N h d G l v b j 4 8 U 3 R h Y m x l R W 5 0 c m l l c y A v P j w v S X R l b T 4 8 S X R l b T 4 8 S X R l b U x v Y 2 F 0 a W 9 u P j x J d G V t V H l w Z T 5 G b 3 J t d W x h P C 9 J d G V t V H l w Z T 4 8 S X R l b V B h d G g + U 2 V j d G l v b j E v Z X h 0 c m E v T m F 2 a W d h d G l v b i U y M D E 8 L 0 l 0 Z W 1 Q Y X R o P j w v S X R l b U x v Y 2 F 0 a W 9 u P j x T d G F i b G V F b n R y a W V z I C 8 + P C 9 J d G V t P j x J d G V t P j x J d G V t T G 9 j Y X R p b 2 4 + P E l 0 Z W 1 U e X B l P k Z v c m 1 1 b G E 8 L 0 l 0 Z W 1 U e X B l P j x J d G V t U G F 0 a D 5 T Z W N 0 a W 9 u M S 9 l e H R y Y S 9 D a G F u Z 2 V k J T I w Y 2 9 s d W 1 u J T I w d H l w Z T w v S X R l b V B h d G g + P C 9 J d G V t T G 9 j Y X R p b 2 4 + P F N 0 Y W J s Z U V u d H J p Z X M g L z 4 8 L 0 l 0 Z W 0 + P E l 0 Z W 0 + P E l 0 Z W 1 M b 2 N h d G l v b j 4 8 S X R l b V R 5 c G U + R m 9 y b X V s Y T w v S X R l b V R 5 c G U + P E l 0 Z W 1 Q Y X R o P l N l Y 3 R p b 2 4 x L 2 V 4 d H J h L 1 B y b 2 1 v d G V k J T I w a G V h Z G V y c z w v S X R l b V B h d G g + P C 9 J d G V t T G 9 j Y X R p b 2 4 + P F N 0 Y W J s Z U V u d H J p Z X M g L z 4 8 L 0 l 0 Z W 0 + P E l 0 Z W 0 + P E l 0 Z W 1 M b 2 N h d G l v b j 4 8 S X R l b V R 5 c G U + R m 9 y b X V s Y T w v S X R l b V R 5 c G U + P E l 0 Z W 1 Q Y X R o P l N l Y 3 R p b 2 4 x L 2 V 4 d H J h L 0 N o Y W 5 n Z W Q l M j B j b 2 x 1 b W 4 l M j B 0 e X B l J T I w M T w v S X R l b V B h d G g + P C 9 J d G V t T G 9 j Y X R p b 2 4 + P F N 0 Y W J s Z U V u d H J p Z X M g L z 4 8 L 0 l 0 Z W 0 + P E l 0 Z W 0 + P E l 0 Z W 1 M b 2 N h d G l v b j 4 8 S X R l b V R 5 c G U + R m 9 y b X V s Y T w v S X R l b V R 5 c G U + P E l 0 Z W 1 Q Y X R o P l N l Y 3 R p b 2 4 x L 2 V 4 d H J h L 1 V u c G l 2 b 3 R l Z C U y M G N v b H V t b n M 8 L 0 l 0 Z W 1 Q Y X R o P j w v S X R l b U x v Y 2 F 0 a W 9 u P j x T d G F i b G V F b n R y a W V z I C 8 + P C 9 J d G V t P j x J d G V t P j x J d G V t T G 9 j Y X R p b 2 4 + P E l 0 Z W 1 U e X B l P k Z v c m 1 1 b G E 8 L 0 l 0 Z W 1 U e X B l P j x J d G V t U G F 0 a D 5 T Z W N 0 a W 9 u M S 9 l e H R y Y S 9 S Z W 1 v d m V k J T I w Y 2 9 s d W 1 u c z w v S X R l b V B h d G g + P C 9 J d G V t T G 9 j Y X R p b 2 4 + P F N 0 Y W J s Z U V u d H J p Z X M g L z 4 8 L 0 l 0 Z W 0 + P E l 0 Z W 0 + P E l 0 Z W 1 M b 2 N h d G l v b j 4 8 S X R l b V R 5 c G U + R m 9 y b X V s Y T w v S X R l b V R 5 c G U + P E l 0 Z W 1 Q Y X R o P l N l Y 3 R p b 2 4 x L 2 V 4 d H J h L 1 J l b m F t Z W Q l M j B j b 2 x 1 b W 5 z P C 9 J d G V t U G F 0 a D 4 8 L 0 l 0 Z W 1 M b 2 N h d G l v b j 4 8 U 3 R h Y m x l R W 5 0 c m l l c y A v P j w v S X R l b T 4 8 S X R l b T 4 8 S X R l b U x v Y 2 F 0 a W 9 u P j x J d G V t V H l w Z T 5 G b 3 J t d W x h P C 9 J d G V t V H l w Z T 4 8 S X R l b V B h d G g + U 2 V j d G l v b j E v S W 5 0 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J b n R l c i I g L z 4 8 R W 5 0 c n k g V H l w Z T 0 i R m l s b G V k Q 2 9 t c G x l d G V S Z X N 1 b H R U b 1 d v c m t z a G V l d C I g V m F s d W U 9 I m w x I i A v P j x F b n R y e S B U e X B l P S J B Z G R l Z F R v R G F 0 Y U 1 v Z G V s I i B W Y W x 1 Z T 0 i b D A i I C 8 + P E V u d H J 5 I F R 5 c G U 9 I k Z p b G x D b 3 V u d C I g V m F s d W U 9 I m w y O D k i I C 8 + P E V u d H J 5 I F R 5 c G U 9 I k Z p b G x F c n J v c k N v Z G U i I F Z h b H V l P S J z V W 5 r b m 9 3 b i I g L z 4 8 R W 5 0 c n k g V H l w Z T 0 i R m l s b E V y c m 9 y Q 2 9 1 b n Q i I F Z h b H V l P S J s M C I g L z 4 8 R W 5 0 c n k g V H l w Z T 0 i R m l s b E x h c 3 R V c G R h d G V k I i B W Y W x 1 Z T 0 i Z D I w M j M t M D I t M j d U M T Q 6 M j c 6 M T k u N j Q z N D A y M F o i I C 8 + P E V u d H J 5 I F R 5 c G U 9 I k Z p b G x D b 2 x 1 b W 5 U e X B l c y I g V m F s d W U 9 I n N C Z 1 l H Q X d Z R i I g L z 4 8 R W 5 0 c n k g V H l w Z T 0 i R m l s b E N v b H V t b k 5 h b W V z I i B W Y W x 1 Z T 0 i c 1 s m c X V v d D t B d G x l d G E m c X V v d D s s J n F 1 b 3 Q 7 R m F z Z S Z x d W 9 0 O y w m c X V v d D t D Y X R l Z 2 9 y a W E m c X V v d D s s J n F 1 b 3 Q 7 R X R h c G E m c X V v d D s s J n F 1 b 3 Q 7 T 2 5 k Y S Z x d W 9 0 O y w m c X V v d D t W Y W x v c 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l u d G V y L 0 F 1 d G 9 S Z W 1 v d m V k Q 2 9 s d W 1 u c z E u e 0 F 0 b G V 0 Y S w w f S Z x d W 9 0 O y w m c X V v d D t T Z W N 0 a W 9 u M S 9 J b n R l c i 9 B d X R v U m V t b 3 Z l Z E N v b H V t b n M x L n t G Y X N l L D F 9 J n F 1 b 3 Q 7 L C Z x d W 9 0 O 1 N l Y 3 R p b 2 4 x L 0 l u d G V y L 0 F 1 d G 9 S Z W 1 v d m V k Q 2 9 s d W 1 u c z E u e 0 N h d G V n b 3 J p Y S w y f S Z x d W 9 0 O y w m c X V v d D t T Z W N 0 a W 9 u M S 9 J b n R l c i 9 B d X R v U m V t b 3 Z l Z E N v b H V t b n M x L n t F d G F w Y S w z f S Z x d W 9 0 O y w m c X V v d D t T Z W N 0 a W 9 u M S 9 J b n R l c i 9 B d X R v U m V t b 3 Z l Z E N v b H V t b n M x L n t P b m R h L D R 9 J n F 1 b 3 Q 7 L C Z x d W 9 0 O 1 N l Y 3 R p b 2 4 x L 0 l u d G V y L 0 F 1 d G 9 S Z W 1 v d m V k Q 2 9 s d W 1 u c z E u e 1 Z h b G 9 y L D V 9 J n F 1 b 3 Q 7 X S w m c X V v d D t D b 2 x 1 b W 5 D b 3 V u d C Z x d W 9 0 O z o 2 L C Z x d W 9 0 O 0 t l e U N v b H V t b k 5 h b W V z J n F 1 b 3 Q 7 O l t d L C Z x d W 9 0 O 0 N v b H V t b k l k Z W 5 0 a X R p Z X M m c X V v d D s 6 W y Z x d W 9 0 O 1 N l Y 3 R p b 2 4 x L 0 l u d G V y L 0 F 1 d G 9 S Z W 1 v d m V k Q 2 9 s d W 1 u c z E u e 0 F 0 b G V 0 Y S w w f S Z x d W 9 0 O y w m c X V v d D t T Z W N 0 a W 9 u M S 9 J b n R l c i 9 B d X R v U m V t b 3 Z l Z E N v b H V t b n M x L n t G Y X N l L D F 9 J n F 1 b 3 Q 7 L C Z x d W 9 0 O 1 N l Y 3 R p b 2 4 x L 0 l u d G V y L 0 F 1 d G 9 S Z W 1 v d m V k Q 2 9 s d W 1 u c z E u e 0 N h d G V n b 3 J p Y S w y f S Z x d W 9 0 O y w m c X V v d D t T Z W N 0 a W 9 u M S 9 J b n R l c i 9 B d X R v U m V t b 3 Z l Z E N v b H V t b n M x L n t F d G F w Y S w z f S Z x d W 9 0 O y w m c X V v d D t T Z W N 0 a W 9 u M S 9 J b n R l c i 9 B d X R v U m V t b 3 Z l Z E N v b H V t b n M x L n t P b m R h L D R 9 J n F 1 b 3 Q 7 L C Z x d W 9 0 O 1 N l Y 3 R p b 2 4 x L 0 l u d G V y L 0 F 1 d G 9 S Z W 1 v d m V k Q 2 9 s d W 1 u c z E u e 1 Z h b G 9 y L D V 9 J n F 1 b 3 Q 7 X S w m c X V v d D t S Z W x h d G l v b n N o a X B J b m Z v J n F 1 b 3 Q 7 O l t d f S I g L z 4 8 L 1 N 0 Y W J s Z U V u d H J p Z X M + P C 9 J d G V t P j x J d G V t P j x J d G V t T G 9 j Y X R p b 2 4 + P E l 0 Z W 1 U e X B l P k Z v c m 1 1 b G E 8 L 0 l 0 Z W 1 U e X B l P j x J d G V t U G F 0 a D 5 T Z W N 0 a W 9 u M S 9 J b n R l c i 9 T b 3 V y Y 2 U 8 L 0 l 0 Z W 1 Q Y X R o P j w v S X R l b U x v Y 2 F 0 a W 9 u P j x T d G F i b G V F b n R y a W V z I C 8 + P C 9 J d G V t P j x J d G V t P j x J d G V t T G 9 j Y X R p b 2 4 + P E l 0 Z W 1 U e X B l P k Z v c m 1 1 b G E 8 L 0 l 0 Z W 1 U e X B l P j x J d G V t U G F 0 a D 5 T Z W N 0 a W 9 u M S 9 J b n R l c i 9 O Y X Z p Z 2 F 0 a W 9 u P C 9 J d G V t U G F 0 a D 4 8 L 0 l 0 Z W 1 M b 2 N h d G l v b j 4 8 U 3 R h Y m x l R W 5 0 c m l l c y A v P j w v S X R l b T 4 8 S X R l b T 4 8 S X R l b U x v Y 2 F 0 a W 9 u P j x J d G V t V H l w Z T 5 G b 3 J t d W x h P C 9 J d G V t V H l w Z T 4 8 S X R l b V B h d G g + U 2 V j d G l v b j E v S W 5 0 Z X I v Q 2 h h b m d l Z C U y M G N v b H V t b i U y M H R 5 c G U 8 L 0 l 0 Z W 1 Q Y X R o P j w v S X R l b U x v Y 2 F 0 a W 9 u P j x T d G F i b G V F b n R y a W V z I C 8 + P C 9 J d G V t P j x J d G V t P j x J d G V t T G 9 j Y X R p b 2 4 + P E l 0 Z W 1 U e X B l P k Z v c m 1 1 b G E 8 L 0 l 0 Z W 1 U e X B l P j x J d G V t U G F 0 a D 5 T Z W N 0 a W 9 u M S 9 J b n R l c i 9 Q c m 9 t b 3 R l Z C U y M G h l Y W R l c n M 8 L 0 l 0 Z W 1 Q Y X R o P j w v S X R l b U x v Y 2 F 0 a W 9 u P j x T d G F i b G V F b n R y a W V z I C 8 + P C 9 J d G V t P j x J d G V t P j x J d G V t T G 9 j Y X R p b 2 4 + P E l 0 Z W 1 U e X B l P k Z v c m 1 1 b G E 8 L 0 l 0 Z W 1 U e X B l P j x J d G V t U G F 0 a D 5 T Z W N 0 a W 9 u M S 9 J b n R l c i 9 D a G F u Z 2 V k J T I w Y 2 9 s d W 1 u J T I w d H l w Z S U y M D E 8 L 0 l 0 Z W 1 Q Y X R o P j w v S X R l b U x v Y 2 F 0 a W 9 u P j x T d G F i b G V F b n R y a W V z I C 8 + P C 9 J d G V t P j x J d G V t P j x J d G V t T G 9 j Y X R p b 2 4 + P E l 0 Z W 1 U e X B l P k Z v c m 1 1 b G E 8 L 0 l 0 Z W 1 U e X B l P j x J d G V t U G F 0 a D 5 T Z W N 0 a W 9 u M S 9 J b n R l c i 9 V b n B p d m 9 0 Z W Q l M j B j b 2 x 1 b W 5 z P C 9 J d G V t U G F 0 a D 4 8 L 0 l 0 Z W 1 M b 2 N h d G l v b j 4 8 U 3 R h Y m x l R W 5 0 c m l l c y A v P j w v S X R l b T 4 8 S X R l b T 4 8 S X R l b U x v Y 2 F 0 a W 9 u P j x J d G V t V H l w Z T 5 G b 3 J t d W x h P C 9 J d G V t V H l w Z T 4 8 S X R l b V B h d G g + U 2 V j d G l v b j E v S W 5 0 Z X I v U m V u Y W 1 l Z C U y M G N v b H V t b n M 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M y 0 w M i 0 y N 1 Q y M D o w M j o 1 N i 4 4 M T I y M T M w W i I g L z 4 8 R W 5 0 c n k g V H l w Z T 0 i R m l s b E N v b H V t b l R 5 c G V z I i B W Y W x 1 Z T 0 i c 0 J n W U d B d 1 l G I i A v P j x F b n R y e S B U e X B l P S J G a W x s Q 2 9 s d W 1 u T m F t Z X M i I F Z h b H V l P S J z W y Z x d W 9 0 O 0 F 0 b G V 0 Y S Z x d W 9 0 O y w m c X V v d D t G Y X N l J n F 1 b 3 Q 7 L C Z x d W 9 0 O 0 N h d G V n b 3 J p Y S Z x d W 9 0 O y w m c X V v d D t F d G F w Y S Z x d W 9 0 O y w m c X V v d D t B d H R y a W J 1 d G U m c X V v d D s s J n F 1 b 3 Q 7 V m F s 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a G V l d D E v Q X V 0 b 1 J l b W 9 2 Z W R D b 2 x 1 b W 5 z M S 5 7 Q X R s Z X R h L D B 9 J n F 1 b 3 Q 7 L C Z x d W 9 0 O 1 N l Y 3 R p b 2 4 x L 1 N o Z W V 0 M S 9 B d X R v U m V t b 3 Z l Z E N v b H V t b n M x L n t G Y X N l L D F 9 J n F 1 b 3 Q 7 L C Z x d W 9 0 O 1 N l Y 3 R p b 2 4 x L 1 N o Z W V 0 M S 9 B d X R v U m V t b 3 Z l Z E N v b H V t b n M x L n t D Y X R l Z 2 9 y a W E s M n 0 m c X V v d D s s J n F 1 b 3 Q 7 U 2 V j d G l v b j E v U 2 h l Z X Q x L 0 F 1 d G 9 S Z W 1 v d m V k Q 2 9 s d W 1 u c z E u e 0 V 0 Y X B h L D N 9 J n F 1 b 3 Q 7 L C Z x d W 9 0 O 1 N l Y 3 R p b 2 4 x L 1 N o Z W V 0 M S 9 B d X R v U m V t b 3 Z l Z E N v b H V t b n M x L n t B d H R y a W J 1 d G U s N H 0 m c X V v d D s s J n F 1 b 3 Q 7 U 2 V j d G l v b j E v U 2 h l Z X Q x L 0 F 1 d G 9 S Z W 1 v d m V k Q 2 9 s d W 1 u c z E u e 1 Z h b H V l L D V 9 J n F 1 b 3 Q 7 X S w m c X V v d D t D b 2 x 1 b W 5 D b 3 V u d C Z x d W 9 0 O z o 2 L C Z x d W 9 0 O 0 t l e U N v b H V t b k 5 h b W V z J n F 1 b 3 Q 7 O l t d L C Z x d W 9 0 O 0 N v b H V t b k l k Z W 5 0 a X R p Z X M m c X V v d D s 6 W y Z x d W 9 0 O 1 N l Y 3 R p b 2 4 x L 1 N o Z W V 0 M S 9 B d X R v U m V t b 3 Z l Z E N v b H V t b n M x L n t B d G x l d G E s M H 0 m c X V v d D s s J n F 1 b 3 Q 7 U 2 V j d G l v b j E v U 2 h l Z X Q x L 0 F 1 d G 9 S Z W 1 v d m V k Q 2 9 s d W 1 u c z E u e 0 Z h c 2 U s M X 0 m c X V v d D s s J n F 1 b 3 Q 7 U 2 V j d G l v b j E v U 2 h l Z X Q x L 0 F 1 d G 9 S Z W 1 v d m V k Q 2 9 s d W 1 u c z E u e 0 N h d G V n b 3 J p Y S w y f S Z x d W 9 0 O y w m c X V v d D t T Z W N 0 a W 9 u M S 9 T a G V l d D E v Q X V 0 b 1 J l b W 9 2 Z W R D b 2 x 1 b W 5 z M S 5 7 R X R h c G E s M 3 0 m c X V v d D s s J n F 1 b 3 Q 7 U 2 V j d G l v b j E v U 2 h l Z X Q x L 0 F 1 d G 9 S Z W 1 v d m V k Q 2 9 s d W 1 u c z E u e 0 F 0 d H J p Y n V 0 Z S w 0 f S Z x d W 9 0 O y w m c X V v d D t T Z W N 0 a W 9 u M S 9 T a G V l d D E v Q X V 0 b 1 J l b W 9 2 Z W R D b 2 x 1 b W 5 z M S 5 7 V m F s d W U s N 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T m F 2 a W d h d G l v b i U y M D E 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T a G V l d D E v U m V u Y W 1 l Z C U y M G N v b H V t b n M 8 L 0 l 0 Z W 1 Q Y X R o P j w v S X R l b U x v Y 2 F 0 a W 9 u P j x T d G F i b G V F b n R y a W V z I C 8 + P C 9 J d G V t P j x J d G V t P j x J d G V t T G 9 j Y X R p b 2 4 + P E l 0 Z W 1 U e X B l P k Z v c m 1 1 b G E 8 L 0 l 0 Z W 1 U e X B l P j x J d G V t U G F 0 a D 5 T Z W N 0 a W 9 u M S 9 T a G V l d D E v V W 5 w a X Z v d G V k J T I w Y 2 9 s d W 1 u c z 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X h Q 7 B Y W t X v D A N B g k q h k i G 9 w 0 B A Q E F A A S C A g A O s U l r D S g Y 5 / D n 9 F b F v j Z j 5 V n l d N M + d q Q 6 P V Z C 2 a T R e H l x 0 T L C h 3 c 3 P U Y t / m X T V C 7 A + y D G 2 i f J P E v L L n D P a N F x V 8 b g 6 9 a D Z a 4 0 1 k J k J v q K C g 1 3 7 X Q A n u D D w L 7 a g 3 f S 9 l q S 5 Y R z M B 8 T Y H E c C n C k I p l k G M h o M Q M V Q W 0 z C O 6 D x E V 4 l R k 4 K r g I 7 v x N U y 4 g B m 4 t K O i U I u u q J z 2 r H y E D 7 f C U x 7 D B l p P 2 E x S G A 7 G N e f + 7 n u J L f h U 2 u P N u v L o l 4 A I e + k 0 V F c f 1 b G S q / x f P m U N L z q e X 7 M n / 6 y / S F w a n 6 h Y 0 w E 0 K c 8 d B B + 7 i K w j y W 5 0 X p E l k 1 p K v M G V 7 9 B z g g o 6 k x M C r k D g T m 9 Q N Y M y + L c 8 K W 3 a V o N w U n t 7 C F 4 M x W s B 4 E L Q / c T 8 k z m K W k K E T f O y S K W B V h I F q o A h H h c Q m J 5 3 C f X 4 m v 1 0 I C D O I 7 3 X f O 4 5 E l x 0 h s S e b U t y 0 P K K G s d z / + E G E E P 2 G Z A X A o Y M W T Z T q 7 S D C U g g F V v H f Y t / V 3 v T m + S F / f l f N G c I Q L M x P p J J w U D x h Q / S + v u Q L Y j I i f A + H 2 Q Z f c m 4 S e 1 n Q K 9 J W t 0 B D p 4 / N k r p 4 z b e Q k / Q 4 q 9 i f D H l a 9 L W P K u 2 1 m I X N E i + S F I B p u 2 5 s F d 0 5 u P k I U u o F O z X K Y v K Q Z I g R f D j G g x / U y H 8 y d i f T 2 3 M n F 4 G W R S / X q 5 z t c 4 v A k h 7 z 8 2 8 j d Y R 4 N E / J b y O a N b N T f D B 8 B g k q h k i G 9 w 0 B B w E w H Q Y J Y I Z I A W U D B A E q B B B b B z 6 k 7 1 3 8 e 1 G H F P D 0 u S v J g F B F r h W p J k N T K q n w h U u X J K r f 8 g 2 x 0 x B a W 0 n 5 O a 0 2 W X o 1 0 + Z K t 3 x 6 W w k d Y 2 n q u t Z A c d s V h w 0 R P e B R a y r a b K W 1 + z e 2 r T 8 7 I 3 U d B 8 p x L i e A s / x O L g = = < / D a t a M a s h u p > 
</file>

<file path=customXml/itemProps1.xml><?xml version="1.0" encoding="utf-8"?>
<ds:datastoreItem xmlns:ds="http://schemas.openxmlformats.org/officeDocument/2006/customXml" ds:itemID="{A8E4C846-1142-5C4B-B8B4-C58C7F159B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Painel</vt:lpstr>
      <vt:lpstr>Dados</vt:lpstr>
      <vt:lpstr>Dados 2</vt:lpstr>
      <vt:lpstr>Inter</vt:lpstr>
      <vt:lpstr>Inter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2023-02-21T03:30:36Z</dcterms:created>
  <dcterms:modified xsi:type="dcterms:W3CDTF">2023-02-27T20:08:25Z</dcterms:modified>
</cp:coreProperties>
</file>