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30" windowWidth="14895" windowHeight="7365" activeTab="1"/>
  </bookViews>
  <sheets>
    <sheet name="Chapter 16" sheetId="8" r:id="rId1"/>
    <sheet name="Section 16.3" sheetId="2" r:id="rId2"/>
    <sheet name="Master it!" sheetId="6" r:id="rId3"/>
    <sheet name="Solution" sheetId="7" r:id="rId4"/>
  </sheets>
  <externalReferences>
    <externalReference r:id="rId5"/>
  </externalReferences>
  <definedNames>
    <definedName name="NPV">'[1]Section 11.2'!$D$32</definedName>
  </definedNames>
  <calcPr calcId="152511"/>
</workbook>
</file>

<file path=xl/calcChain.xml><?xml version="1.0" encoding="utf-8"?>
<calcChain xmlns="http://schemas.openxmlformats.org/spreadsheetml/2006/main">
  <c r="F30" i="2"/>
  <c r="E30"/>
  <c r="F29" i="7" l="1"/>
  <c r="E29"/>
  <c r="D29"/>
  <c r="D14"/>
  <c r="F12"/>
  <c r="D9"/>
  <c r="D19" s="1"/>
  <c r="F16"/>
  <c r="F13"/>
  <c r="F6"/>
  <c r="D30" i="2"/>
  <c r="D11"/>
  <c r="D20" s="1"/>
  <c r="F13"/>
  <c r="F14"/>
  <c r="F16"/>
  <c r="F10"/>
  <c r="E23" l="1"/>
  <c r="E24" s="1"/>
  <c r="E26" s="1"/>
  <c r="D8" i="7"/>
  <c r="D7"/>
  <c r="F9"/>
  <c r="D27" s="1"/>
  <c r="D10"/>
  <c r="D12" i="2"/>
  <c r="F11"/>
  <c r="D28" s="1"/>
  <c r="F23"/>
  <c r="F24" s="1"/>
  <c r="F26" s="1"/>
  <c r="D23"/>
  <c r="D24" s="1"/>
  <c r="E25" l="1"/>
  <c r="F25"/>
  <c r="F12"/>
  <c r="E22" i="7"/>
  <c r="E23" s="1"/>
  <c r="E25" s="1"/>
  <c r="F22"/>
  <c r="F23" s="1"/>
  <c r="F24" s="1"/>
  <c r="D22"/>
  <c r="D23" s="1"/>
  <c r="D24" s="1"/>
  <c r="F7"/>
  <c r="F8"/>
  <c r="F14"/>
  <c r="F10"/>
  <c r="F15" i="2"/>
  <c r="F31"/>
  <c r="F32" s="1"/>
  <c r="F33" s="1"/>
  <c r="D31"/>
  <c r="D32" s="1"/>
  <c r="E31"/>
  <c r="E32" s="1"/>
  <c r="D25"/>
  <c r="D26"/>
  <c r="F25" i="7" l="1"/>
  <c r="D25"/>
  <c r="E33" i="2"/>
  <c r="D93"/>
  <c r="E24" i="7"/>
  <c r="E30"/>
  <c r="E31" s="1"/>
  <c r="F30"/>
  <c r="F31" s="1"/>
  <c r="D30"/>
  <c r="D31" s="1"/>
  <c r="F34" i="2"/>
  <c r="D34"/>
  <c r="D33"/>
  <c r="E34"/>
  <c r="D62" i="7" l="1"/>
  <c r="D32"/>
  <c r="D33"/>
  <c r="E32"/>
  <c r="E33"/>
  <c r="F32"/>
  <c r="F33"/>
</calcChain>
</file>

<file path=xl/comments1.xml><?xml version="1.0" encoding="utf-8"?>
<comments xmlns="http://schemas.openxmlformats.org/spreadsheetml/2006/main">
  <authors>
    <author>Joe Smolira</author>
  </authors>
  <commentList>
    <comment ref="J13" authorId="0">
      <text>
        <r>
          <rPr>
            <sz val="8"/>
            <color indexed="81"/>
            <rFont val="Tahoma"/>
            <family val="2"/>
          </rPr>
          <t xml:space="preserve">This is the counter for the scroll bar. We introduced scroll bars in Chapter 8, but we will have more to say about them below.
</t>
        </r>
      </text>
    </comment>
  </commentList>
</comments>
</file>

<file path=xl/sharedStrings.xml><?xml version="1.0" encoding="utf-8"?>
<sst xmlns="http://schemas.openxmlformats.org/spreadsheetml/2006/main" count="104" uniqueCount="66">
  <si>
    <t xml:space="preserve">NOTE: Some functions used in these spreadsheets may require that </t>
  </si>
  <si>
    <t>In these spreadsheets, you will learn how to use the following Excel functions:</t>
  </si>
  <si>
    <t>The following conventions are used in these spreadsheets:</t>
  </si>
  <si>
    <t>1) Given data in blue</t>
  </si>
  <si>
    <t>2) Calculations in red</t>
  </si>
  <si>
    <t>the "Analysis ToolPak" or "Solver Add-In" be installed in Excel.</t>
  </si>
  <si>
    <t>then "Excel Options," "Add-Ins" and select</t>
  </si>
  <si>
    <t>"Solver Add-In," then click "OK."</t>
  </si>
  <si>
    <t>Master it! Solution</t>
  </si>
  <si>
    <t>Chapter 16 - Section 2</t>
  </si>
  <si>
    <t>Suppose we have the following current and proposed capital structures for the Trans Am Corporation:</t>
  </si>
  <si>
    <t>Assets</t>
  </si>
  <si>
    <t>Debt</t>
  </si>
  <si>
    <t>Equity</t>
  </si>
  <si>
    <t>Debt-equity ratio</t>
  </si>
  <si>
    <t>Share price</t>
  </si>
  <si>
    <t>Shares outstanding</t>
  </si>
  <si>
    <t>Interest rate</t>
  </si>
  <si>
    <t>Current</t>
  </si>
  <si>
    <t>Proposed</t>
  </si>
  <si>
    <t>With these capital structures, the ROE and EPS for different scenarios will be:</t>
  </si>
  <si>
    <t>EBIT</t>
  </si>
  <si>
    <t>Interest</t>
  </si>
  <si>
    <t>Net income</t>
  </si>
  <si>
    <t>ROE</t>
  </si>
  <si>
    <t>EPS</t>
  </si>
  <si>
    <t>Recession</t>
  </si>
  <si>
    <t>Expected</t>
  </si>
  <si>
    <t>Expansion</t>
  </si>
  <si>
    <t>Counter:</t>
  </si>
  <si>
    <t>As you can see from changing the debt-equity ratio, the advantages of debt increase as debt increases, but the disadvantage to debt also increases as the debt-equity ratio increases.</t>
  </si>
  <si>
    <t>RWJ Excel Tip</t>
  </si>
  <si>
    <t>So what is the breakeven EBIT? We could use Solver or Goal Seek to answer this question if we wanted, but instead we will create an equation to answer the question for us.</t>
  </si>
  <si>
    <t>Breakeven EBIT:</t>
  </si>
  <si>
    <t>The capital structure that produces the highest firm value is the capital structure that is most beneficial to shareholders. But, what are the effects of leverage? We can illustrate the effects of financial leverage on earnings per share and return on equity using the Trans Am Corporation as an example.</t>
  </si>
  <si>
    <t>Chapter 16</t>
  </si>
  <si>
    <t>Here is a question for you: How does the breakeven level of EBIT change as the debt-equity ratio changes? Click on the scroll bar to find out.</t>
  </si>
  <si>
    <t>Short-term debt</t>
  </si>
  <si>
    <t>Long-term debt</t>
  </si>
  <si>
    <t>Short-term debt/Long-term debt</t>
  </si>
  <si>
    <t>Short-term debt interest rate</t>
  </si>
  <si>
    <t>Long-term debt interest rate</t>
  </si>
  <si>
    <t>a.</t>
  </si>
  <si>
    <t>b.</t>
  </si>
  <si>
    <t>c.</t>
  </si>
  <si>
    <t>Breakeven EBIT</t>
  </si>
  <si>
    <t>d.</t>
  </si>
  <si>
    <t>The TL Corporation currently has no debt outstanding. Josh Culberson, the CFO, is considering restructuring the company by issuing debt and using the proceeds to repurchase outstanding equity. The company's assets are worth $40 million, the stock price is $25 per share, and there are 1,600,000 shares outstanding. In the expected state of the economy, EBIT is expected to be $3 million. If there is a recession, EBIT would fall to $1.8 million and in an expansion EBIT would increase to $4.3 million. If the company issues debt, it will issue a combination of short-term debt and long-term debt. The ratio of short-term debt to long-term debt will be 0.20. The short-term debt will have an interest rate of 3 percent and the long-term debt will have an interest rate of 8 percent.</t>
  </si>
  <si>
    <t>On the next worksheet, fill in the values in each table. For the debt-equity ratio, create a spinner that changes the debt-equity ratio. The resulting debt-equity ratio should range from 0 to 10 at increments of 0.1.</t>
  </si>
  <si>
    <t>Graph the EBIT and EPS for the TL Corporation on the same graph using a scatter plot.</t>
  </si>
  <si>
    <t>What is the breakeven EBIT between the current capital structure and the new capital structure?</t>
  </si>
  <si>
    <t>Chapter 16 - Master it!</t>
  </si>
  <si>
    <t>by Brad Jordan and Joe Smolira</t>
  </si>
  <si>
    <t xml:space="preserve">"Go." Check "Analysis ToolPak" and </t>
  </si>
  <si>
    <t>If we want to examine the effects of leverage for different capital structures, we can simply change the debt-equity ratio. In this case, we set up a scroll bar to change the debt-equity ratio. If you click one of the arrows on the scroll bar, it changes the pro forma statements for the different states of the economy, as well as changes the graph below.</t>
  </si>
  <si>
    <t>To begin, we need to set up the scroll bar. We went to the Developer tab, then clicked Insert, then selected the scroll bar we liked under Form Controls. This will bring up a "+" symbol which allows you to adjust the scroll bar size. Once you create the scroll bar, put the mouse over the scroll bar, right-click the mouse, and select Format Control from the menu. This brings up a box that looks like this:</t>
  </si>
  <si>
    <t>Financial Leverage and Firm Value: An Example</t>
  </si>
  <si>
    <t>M&amp;M Proposition I states that the total value of a firm's debt and equity will be the same regardless of the firm's capital structure. This argument has become known as the pie model, which we can graphically examine in Excel. Below, we show an exploded pie chart based on the capital structure for the Trans Am Corporation.</t>
  </si>
  <si>
    <t>Modigliani and Miller Proposition I</t>
  </si>
  <si>
    <t>Format control allows us to set the parameters of how the scroll bar will operate. The current value is the value we want the scroll bar to start on. We need to set this value between the minimum and maximum value we will set later. We set the minimum value to 1 since a value of zero would equal the company's current debt-equity ratio. The maximum we chose is 100. You may wonder why we chose such a large number. The reason is the incremental change. The Incremental change is the increment that we want the counter to change by. We would like the incremental change to be a decimal so that we could examine debt-equity ratios of, say 1.8 and 1.9. Unfortunately, Excel will only calculate incremental changes that are whole numbers. To work around this issue, we divided the counter by 10 in the debt-equity ratio cell. This will allow us to examine different debt-equity ratios from 0.1 to 10.0 at 0.1 increments. Finally, we have a linked cell, in this case cell J13. The linked cell shows the output for the counter. When you click the scroll bar, this cell changes, which results in a change in the debt-equity ratio.  Notice that the number is purple. The reason for this is that it is an output from the scroll bar, but the output is unique in that you can manually change it without changing anything else. For example, you could type 45 in this cell and it will not affect the future use of the scroll bar. Typically, if you overwrite an output cell, the new value you entered will be static.</t>
  </si>
  <si>
    <t xml:space="preserve">To create a pie chart, select the data and go to Insert and select Pie from the chart options. For this chart, we selected Exploded pie in 3-D. As with any other chart, there are numerous options if you right-click on the chart and select Format Chart Area from the menu. In this case, we selected a Shadow border for the chart. To change the color of the pie chart itself, we right clicked on each colored portion of the pie, selected Format Data Series, then Fill. </t>
  </si>
  <si>
    <t>To illustrate the new capital structure, you would like to create a pie chart. Another pie chart that is available is the pie of pie chart, Using the pie of pie chart, graph the equity and total debt in the main pie chart and the short-term debt and long-term debt in the secondary pie chart. Note, if you right-click on a data series in the chart and select Format Data Series, Series Options, then Split Series By will permit you to display the series by a customized choice. In the customization, you can select which data series you want displayed in the primary pie chart and the secondary pie chart.</t>
  </si>
  <si>
    <r>
      <t xml:space="preserve">Ross, Westerfield, Jaffe, and Jordan's </t>
    </r>
    <r>
      <rPr>
        <b/>
        <i/>
        <sz val="12"/>
        <color rgb="FF000000"/>
        <rFont val="Calibri"/>
        <family val="2"/>
        <scheme val="minor"/>
      </rPr>
      <t>Spreadsheet Master</t>
    </r>
  </si>
  <si>
    <r>
      <t xml:space="preserve">Corporate Finance, </t>
    </r>
    <r>
      <rPr>
        <b/>
        <sz val="12"/>
        <color rgb="FF000000"/>
        <rFont val="Calibri"/>
        <family val="2"/>
        <scheme val="minor"/>
      </rPr>
      <t>11th edition</t>
    </r>
  </si>
  <si>
    <t>Version 11.0</t>
  </si>
  <si>
    <t xml:space="preserve">To install these, click on the File tab </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</si>
</sst>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164" formatCode="#,##0.0_);\(#,##0.0\)"/>
    <numFmt numFmtId="165" formatCode="_(* #,##0.00_);_(* \(#,##0.00\);_(* &quot;-&quot;_);_(@_)"/>
    <numFmt numFmtId="166" formatCode="_(&quot;$&quot;* #,##0_);_(&quot;$&quot;* \(#,##0\);_(&quot;$&quot;* &quot;-&quot;??_);_(@_)"/>
  </numFmts>
  <fonts count="30">
    <font>
      <sz val="11"/>
      <color theme="1"/>
      <name val="Calibri"/>
      <family val="2"/>
      <scheme val="minor"/>
    </font>
    <font>
      <sz val="10"/>
      <name val="Arial"/>
      <family val="2"/>
    </font>
    <font>
      <b/>
      <sz val="14"/>
      <color theme="0"/>
      <name val="Calibri"/>
      <family val="2"/>
      <scheme val="minor"/>
    </font>
    <font>
      <sz val="12"/>
      <color theme="1"/>
      <name val="Calibri"/>
      <family val="2"/>
      <scheme val="minor"/>
    </font>
    <font>
      <b/>
      <sz val="12"/>
      <color theme="1"/>
      <name val="Calibri"/>
      <family val="2"/>
      <scheme val="minor"/>
    </font>
    <font>
      <sz val="10"/>
      <color indexed="8"/>
      <name val="Calibri"/>
      <family val="2"/>
      <scheme val="minor"/>
    </font>
    <font>
      <sz val="10"/>
      <name val="Calibri"/>
      <family val="2"/>
      <scheme val="minor"/>
    </font>
    <font>
      <sz val="48"/>
      <color indexed="52"/>
      <name val="Calibri"/>
      <family val="2"/>
      <scheme val="minor"/>
    </font>
    <font>
      <sz val="10"/>
      <color indexed="19"/>
      <name val="Calibri"/>
      <family val="2"/>
      <scheme val="minor"/>
    </font>
    <font>
      <sz val="12"/>
      <color indexed="8"/>
      <name val="Calibri"/>
      <family val="2"/>
      <scheme val="minor"/>
    </font>
    <font>
      <b/>
      <sz val="12"/>
      <color indexed="9"/>
      <name val="Calibri"/>
      <family val="2"/>
      <scheme val="minor"/>
    </font>
    <font>
      <b/>
      <sz val="12"/>
      <color theme="0"/>
      <name val="Calibri"/>
      <family val="2"/>
      <scheme val="minor"/>
    </font>
    <font>
      <b/>
      <sz val="14"/>
      <color indexed="48"/>
      <name val="Calibri"/>
      <family val="2"/>
      <scheme val="minor"/>
    </font>
    <font>
      <b/>
      <sz val="14"/>
      <color indexed="10"/>
      <name val="Calibri"/>
      <family val="2"/>
      <scheme val="minor"/>
    </font>
    <font>
      <b/>
      <sz val="12"/>
      <color rgb="FF000000"/>
      <name val="Calibri"/>
      <family val="2"/>
      <scheme val="minor"/>
    </font>
    <font>
      <b/>
      <i/>
      <sz val="12"/>
      <color rgb="FF000000"/>
      <name val="Calibri"/>
      <family val="2"/>
      <scheme val="minor"/>
    </font>
    <font>
      <b/>
      <sz val="16"/>
      <color rgb="FF000099"/>
      <name val="Calibri"/>
      <family val="2"/>
      <scheme val="minor"/>
    </font>
    <font>
      <sz val="11"/>
      <color rgb="FF000099"/>
      <name val="Calibri"/>
      <family val="2"/>
      <scheme val="minor"/>
    </font>
    <font>
      <b/>
      <sz val="16"/>
      <color rgb="FF000099"/>
      <name val="Calibri"/>
      <family val="2"/>
    </font>
    <font>
      <b/>
      <sz val="12"/>
      <color rgb="FF000099"/>
      <name val="Calibri"/>
      <family val="2"/>
      <scheme val="minor"/>
    </font>
    <font>
      <sz val="12"/>
      <color rgb="FF000099"/>
      <name val="Calibri"/>
      <family val="2"/>
      <scheme val="minor"/>
    </font>
    <font>
      <i/>
      <sz val="12"/>
      <color theme="1"/>
      <name val="Calibri"/>
      <family val="2"/>
      <scheme val="minor"/>
    </font>
    <font>
      <i/>
      <sz val="11"/>
      <color theme="1"/>
      <name val="Calibri"/>
      <family val="2"/>
      <scheme val="minor"/>
    </font>
    <font>
      <sz val="11"/>
      <color theme="1"/>
      <name val="Calibri"/>
      <family val="2"/>
      <scheme val="minor"/>
    </font>
    <font>
      <sz val="12"/>
      <color rgb="FFFF0000"/>
      <name val="Calibri"/>
      <family val="2"/>
      <scheme val="minor"/>
    </font>
    <font>
      <sz val="12"/>
      <color rgb="FF0000FF"/>
      <name val="Calibri"/>
      <family val="2"/>
      <scheme val="minor"/>
    </font>
    <font>
      <b/>
      <i/>
      <sz val="12"/>
      <color theme="1"/>
      <name val="Calibri"/>
      <family val="2"/>
      <scheme val="minor"/>
    </font>
    <font>
      <sz val="8"/>
      <color indexed="81"/>
      <name val="Tahoma"/>
      <family val="2"/>
    </font>
    <font>
      <b/>
      <sz val="12"/>
      <color rgb="FF9966FF"/>
      <name val="Calibri"/>
      <family val="2"/>
      <scheme val="minor"/>
    </font>
    <font>
      <sz val="12"/>
      <name val="Calibri"/>
      <family val="2"/>
      <scheme val="minor"/>
    </font>
  </fonts>
  <fills count="10">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rgb="FFFFFF99"/>
        <bgColor indexed="64"/>
      </patternFill>
    </fill>
    <fill>
      <patternFill patternType="solid">
        <fgColor rgb="FFFFFF00"/>
        <bgColor indexed="64"/>
      </patternFill>
    </fill>
    <fill>
      <patternFill patternType="solid">
        <fgColor rgb="FF66CCFF"/>
        <bgColor indexed="64"/>
      </patternFill>
    </fill>
    <fill>
      <patternFill patternType="solid">
        <fgColor rgb="FFCCFFCC"/>
        <bgColor indexed="64"/>
      </patternFill>
    </fill>
    <fill>
      <patternFill patternType="solid">
        <fgColor rgb="FF66FFFF"/>
        <bgColor indexed="64"/>
      </patternFill>
    </fill>
    <fill>
      <patternFill patternType="solid">
        <fgColor rgb="FFCCFFFF"/>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s>
  <cellStyleXfs count="4">
    <xf numFmtId="0" fontId="0" fillId="0" borderId="0"/>
    <xf numFmtId="0" fontId="1" fillId="0" borderId="0"/>
    <xf numFmtId="9" fontId="23" fillId="0" borderId="0" applyFont="0" applyFill="0" applyBorder="0" applyAlignment="0" applyProtection="0"/>
    <xf numFmtId="44" fontId="23" fillId="0" borderId="0" applyFont="0" applyFill="0" applyBorder="0" applyAlignment="0" applyProtection="0"/>
  </cellStyleXfs>
  <cellXfs count="91">
    <xf numFmtId="0" fontId="0" fillId="0" borderId="0" xfId="0"/>
    <xf numFmtId="0" fontId="3" fillId="4" borderId="0" xfId="0" applyFont="1" applyFill="1"/>
    <xf numFmtId="0" fontId="5" fillId="2" borderId="0" xfId="1" applyFont="1" applyFill="1"/>
    <xf numFmtId="0" fontId="6" fillId="2" borderId="0" xfId="1" applyFont="1" applyFill="1"/>
    <xf numFmtId="0" fontId="8" fillId="2" borderId="0" xfId="1" applyFont="1" applyFill="1" applyBorder="1"/>
    <xf numFmtId="0" fontId="6" fillId="2" borderId="0" xfId="1" applyFont="1" applyFill="1" applyBorder="1"/>
    <xf numFmtId="0" fontId="5" fillId="5" borderId="0" xfId="1" applyFont="1" applyFill="1" applyBorder="1"/>
    <xf numFmtId="0" fontId="14" fillId="5" borderId="0" xfId="1" applyFont="1" applyFill="1" applyBorder="1"/>
    <xf numFmtId="0" fontId="15" fillId="5" borderId="0" xfId="1" applyFont="1" applyFill="1" applyBorder="1"/>
    <xf numFmtId="0" fontId="9" fillId="2" borderId="0" xfId="1" applyFont="1" applyFill="1" applyBorder="1"/>
    <xf numFmtId="0" fontId="10" fillId="2" borderId="0" xfId="1" applyFont="1" applyFill="1" applyBorder="1"/>
    <xf numFmtId="0" fontId="11" fillId="2" borderId="0" xfId="1" applyFont="1" applyFill="1" applyBorder="1"/>
    <xf numFmtId="0" fontId="12" fillId="5" borderId="0" xfId="1" applyFont="1" applyFill="1" applyBorder="1"/>
    <xf numFmtId="0" fontId="13" fillId="5" borderId="0" xfId="1" applyFont="1" applyFill="1" applyBorder="1"/>
    <xf numFmtId="0" fontId="3" fillId="4" borderId="0" xfId="0" applyFont="1" applyFill="1"/>
    <xf numFmtId="0" fontId="2" fillId="3" borderId="0" xfId="0" applyFont="1" applyFill="1"/>
    <xf numFmtId="0" fontId="5" fillId="2" borderId="0" xfId="1" applyFont="1" applyFill="1" applyBorder="1"/>
    <xf numFmtId="0" fontId="3" fillId="4" borderId="0" xfId="0" applyFont="1" applyFill="1"/>
    <xf numFmtId="0" fontId="0" fillId="4" borderId="0" xfId="0" applyFill="1"/>
    <xf numFmtId="0" fontId="3" fillId="4" borderId="0" xfId="0" applyFont="1" applyFill="1"/>
    <xf numFmtId="2" fontId="7" fillId="2" borderId="0" xfId="1" applyNumberFormat="1" applyFont="1" applyFill="1" applyBorder="1" applyAlignment="1"/>
    <xf numFmtId="0" fontId="16" fillId="6" borderId="1" xfId="0" applyFont="1" applyFill="1" applyBorder="1"/>
    <xf numFmtId="0" fontId="18" fillId="6" borderId="3" xfId="0" applyFont="1" applyFill="1" applyBorder="1"/>
    <xf numFmtId="0" fontId="16" fillId="6" borderId="5" xfId="0" applyFont="1" applyFill="1" applyBorder="1"/>
    <xf numFmtId="0" fontId="20" fillId="6" borderId="6" xfId="0" applyFont="1" applyFill="1" applyBorder="1"/>
    <xf numFmtId="0" fontId="18" fillId="6" borderId="5" xfId="0" applyFont="1" applyFill="1" applyBorder="1"/>
    <xf numFmtId="0" fontId="17" fillId="6" borderId="6" xfId="0" applyFont="1" applyFill="1" applyBorder="1"/>
    <xf numFmtId="0" fontId="17" fillId="6" borderId="7" xfId="0" applyFont="1" applyFill="1" applyBorder="1"/>
    <xf numFmtId="0" fontId="20" fillId="4" borderId="8" xfId="0" applyFont="1" applyFill="1" applyBorder="1"/>
    <xf numFmtId="0" fontId="21" fillId="4" borderId="0" xfId="0" applyFont="1" applyFill="1" applyAlignment="1">
      <alignment vertical="center"/>
    </xf>
    <xf numFmtId="0" fontId="22" fillId="4" borderId="0" xfId="0" applyFont="1" applyFill="1" applyAlignment="1">
      <alignment vertical="center"/>
    </xf>
    <xf numFmtId="0" fontId="20" fillId="6" borderId="9" xfId="0" applyFont="1" applyFill="1" applyBorder="1"/>
    <xf numFmtId="0" fontId="19" fillId="6" borderId="10" xfId="0" applyFont="1" applyFill="1" applyBorder="1"/>
    <xf numFmtId="0" fontId="3" fillId="6" borderId="2" xfId="0" applyFont="1" applyFill="1" applyBorder="1"/>
    <xf numFmtId="0" fontId="4" fillId="6" borderId="4" xfId="0" applyFont="1" applyFill="1" applyBorder="1"/>
    <xf numFmtId="0" fontId="3" fillId="7" borderId="11" xfId="0" applyFont="1" applyFill="1" applyBorder="1"/>
    <xf numFmtId="0" fontId="3" fillId="7" borderId="12" xfId="0" applyFont="1" applyFill="1" applyBorder="1"/>
    <xf numFmtId="0" fontId="3" fillId="7" borderId="13" xfId="0" applyFont="1" applyFill="1" applyBorder="1"/>
    <xf numFmtId="0" fontId="3" fillId="7" borderId="14" xfId="0" applyFont="1" applyFill="1" applyBorder="1"/>
    <xf numFmtId="0" fontId="3" fillId="7" borderId="0" xfId="0" applyFont="1" applyFill="1" applyBorder="1"/>
    <xf numFmtId="42" fontId="25" fillId="7" borderId="0" xfId="0" applyNumberFormat="1" applyFont="1" applyFill="1" applyBorder="1"/>
    <xf numFmtId="42" fontId="24" fillId="7" borderId="0" xfId="0" applyNumberFormat="1" applyFont="1" applyFill="1" applyBorder="1"/>
    <xf numFmtId="0" fontId="3" fillId="7" borderId="15" xfId="0" applyFont="1" applyFill="1" applyBorder="1"/>
    <xf numFmtId="164" fontId="24" fillId="7" borderId="0" xfId="0" applyNumberFormat="1" applyFont="1" applyFill="1" applyBorder="1"/>
    <xf numFmtId="41" fontId="25" fillId="7" borderId="0" xfId="0" applyNumberFormat="1" applyFont="1" applyFill="1" applyBorder="1"/>
    <xf numFmtId="41" fontId="24" fillId="7" borderId="0" xfId="0" applyNumberFormat="1" applyFont="1" applyFill="1" applyBorder="1"/>
    <xf numFmtId="0" fontId="3" fillId="7" borderId="16" xfId="0" applyFont="1" applyFill="1" applyBorder="1"/>
    <xf numFmtId="0" fontId="3" fillId="7" borderId="17" xfId="0" applyFont="1" applyFill="1" applyBorder="1"/>
    <xf numFmtId="9" fontId="25" fillId="7" borderId="17" xfId="2" applyFont="1" applyFill="1" applyBorder="1"/>
    <xf numFmtId="9" fontId="24" fillId="7" borderId="17" xfId="2" applyFont="1" applyFill="1" applyBorder="1"/>
    <xf numFmtId="0" fontId="3" fillId="7" borderId="18" xfId="0" applyFont="1" applyFill="1" applyBorder="1"/>
    <xf numFmtId="41" fontId="24" fillId="7" borderId="17" xfId="0" applyNumberFormat="1" applyFont="1" applyFill="1" applyBorder="1"/>
    <xf numFmtId="0" fontId="21" fillId="7" borderId="0" xfId="0" applyFont="1" applyFill="1" applyBorder="1" applyAlignment="1">
      <alignment horizontal="right"/>
    </xf>
    <xf numFmtId="10" fontId="24" fillId="7" borderId="0" xfId="2" applyNumberFormat="1" applyFont="1" applyFill="1" applyBorder="1"/>
    <xf numFmtId="44" fontId="24" fillId="7" borderId="0" xfId="0" applyNumberFormat="1" applyFont="1" applyFill="1" applyBorder="1"/>
    <xf numFmtId="0" fontId="26" fillId="7" borderId="0" xfId="0" applyFont="1" applyFill="1" applyBorder="1" applyAlignment="1"/>
    <xf numFmtId="44" fontId="24" fillId="7" borderId="17" xfId="0" applyNumberFormat="1" applyFont="1" applyFill="1" applyBorder="1"/>
    <xf numFmtId="0" fontId="28" fillId="4" borderId="0" xfId="0" applyFont="1" applyFill="1"/>
    <xf numFmtId="0" fontId="26" fillId="7" borderId="12" xfId="0" applyFont="1" applyFill="1" applyBorder="1" applyAlignment="1">
      <alignment horizontal="right"/>
    </xf>
    <xf numFmtId="0" fontId="26" fillId="8" borderId="0" xfId="0" applyFont="1" applyFill="1" applyBorder="1"/>
    <xf numFmtId="0" fontId="29" fillId="8" borderId="0" xfId="0" applyFont="1" applyFill="1"/>
    <xf numFmtId="0" fontId="3" fillId="8" borderId="0" xfId="0" applyFont="1" applyFill="1"/>
    <xf numFmtId="44" fontId="24" fillId="4" borderId="0" xfId="3" applyFont="1" applyFill="1"/>
    <xf numFmtId="37" fontId="25" fillId="7" borderId="0" xfId="0" applyNumberFormat="1" applyFont="1" applyFill="1" applyBorder="1"/>
    <xf numFmtId="0" fontId="21" fillId="4" borderId="0" xfId="0" applyFont="1" applyFill="1"/>
    <xf numFmtId="0" fontId="3" fillId="4" borderId="0" xfId="0" applyFont="1" applyFill="1" applyBorder="1"/>
    <xf numFmtId="0" fontId="26" fillId="4" borderId="0" xfId="0" applyFont="1" applyFill="1" applyBorder="1" applyAlignment="1">
      <alignment horizontal="right"/>
    </xf>
    <xf numFmtId="42" fontId="25" fillId="4" borderId="0" xfId="0" applyNumberFormat="1" applyFont="1" applyFill="1" applyBorder="1"/>
    <xf numFmtId="165" fontId="25" fillId="4" borderId="0" xfId="0" applyNumberFormat="1" applyFont="1" applyFill="1" applyBorder="1"/>
    <xf numFmtId="37" fontId="25" fillId="4" borderId="0" xfId="0" applyNumberFormat="1" applyFont="1" applyFill="1" applyBorder="1"/>
    <xf numFmtId="41" fontId="25" fillId="4" borderId="0" xfId="0" applyNumberFormat="1" applyFont="1" applyFill="1" applyBorder="1"/>
    <xf numFmtId="9" fontId="25" fillId="4" borderId="0" xfId="2" applyFont="1" applyFill="1" applyBorder="1"/>
    <xf numFmtId="9" fontId="3" fillId="4" borderId="0" xfId="2" applyFont="1" applyFill="1" applyBorder="1"/>
    <xf numFmtId="0" fontId="21" fillId="4" borderId="0" xfId="0" applyFont="1" applyFill="1" applyBorder="1" applyAlignment="1">
      <alignment horizontal="right"/>
    </xf>
    <xf numFmtId="42" fontId="24" fillId="9" borderId="0" xfId="0" applyNumberFormat="1" applyFont="1" applyFill="1" applyBorder="1"/>
    <xf numFmtId="164" fontId="24" fillId="9" borderId="0" xfId="0" applyNumberFormat="1" applyFont="1" applyFill="1" applyBorder="1"/>
    <xf numFmtId="41" fontId="24" fillId="9" borderId="0" xfId="0" applyNumberFormat="1" applyFont="1" applyFill="1" applyBorder="1"/>
    <xf numFmtId="9" fontId="24" fillId="9" borderId="0" xfId="2" applyFont="1" applyFill="1" applyBorder="1"/>
    <xf numFmtId="42" fontId="24" fillId="9" borderId="19" xfId="0" applyNumberFormat="1" applyFont="1" applyFill="1" applyBorder="1"/>
    <xf numFmtId="10" fontId="24" fillId="9" borderId="0" xfId="2" applyNumberFormat="1" applyFont="1" applyFill="1" applyBorder="1"/>
    <xf numFmtId="44" fontId="24" fillId="9" borderId="0" xfId="0" applyNumberFormat="1" applyFont="1" applyFill="1" applyBorder="1"/>
    <xf numFmtId="166" fontId="24" fillId="9" borderId="0" xfId="0" applyNumberFormat="1" applyFont="1" applyFill="1"/>
    <xf numFmtId="0" fontId="24" fillId="9" borderId="0" xfId="0" applyFont="1" applyFill="1"/>
    <xf numFmtId="0" fontId="3" fillId="4" borderId="0" xfId="0" applyFont="1" applyFill="1" applyAlignment="1">
      <alignment horizontal="left" wrapText="1"/>
    </xf>
    <xf numFmtId="0" fontId="16" fillId="6" borderId="9" xfId="0" applyFont="1" applyFill="1" applyBorder="1"/>
    <xf numFmtId="0" fontId="18" fillId="6" borderId="10" xfId="0" applyFont="1" applyFill="1" applyBorder="1"/>
    <xf numFmtId="0" fontId="3" fillId="4" borderId="0" xfId="0" applyFont="1" applyFill="1" applyAlignment="1">
      <alignment horizontal="left" wrapText="1"/>
    </xf>
    <xf numFmtId="0" fontId="29" fillId="8" borderId="0" xfId="0" applyFont="1" applyFill="1" applyAlignment="1">
      <alignment horizontal="left" wrapText="1"/>
    </xf>
    <xf numFmtId="0" fontId="4" fillId="4" borderId="0" xfId="0" applyFont="1" applyFill="1" applyAlignment="1">
      <alignment horizontal="left" wrapText="1"/>
    </xf>
    <xf numFmtId="0" fontId="26" fillId="7" borderId="12" xfId="0" applyFont="1" applyFill="1" applyBorder="1" applyAlignment="1">
      <alignment horizontal="center"/>
    </xf>
    <xf numFmtId="0" fontId="26" fillId="9" borderId="0" xfId="0" applyFont="1" applyFill="1" applyBorder="1" applyAlignment="1">
      <alignment horizontal="center"/>
    </xf>
  </cellXfs>
  <cellStyles count="4">
    <cellStyle name="Currency" xfId="3" builtinId="4"/>
    <cellStyle name="Normal" xfId="0" builtinId="0"/>
    <cellStyle name="Normal 2" xfId="1"/>
    <cellStyle name="Percent" xfId="2" builtinId="5"/>
  </cellStyles>
  <dxfs count="0"/>
  <tableStyles count="0" defaultTableStyle="TableStyleMedium9" defaultPivotStyle="PivotStyleLight16"/>
  <colors>
    <mruColors>
      <color rgb="FF2004EC"/>
      <color rgb="FFFFFF99"/>
      <color rgb="FF0000FF"/>
      <color rgb="FF000F14"/>
      <color rgb="FFF01CE1"/>
      <color rgb="FFFFFF00"/>
      <color rgb="FF66CCFF"/>
      <color rgb="FF66FFFF"/>
      <color rgb="FF9966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Financial Leverage: EPS and EBIT for Trans Am Corporation</a:t>
            </a:r>
          </a:p>
        </c:rich>
      </c:tx>
      <c:layout/>
    </c:title>
    <c:plotArea>
      <c:layout/>
      <c:lineChart>
        <c:grouping val="standard"/>
        <c:ser>
          <c:idx val="0"/>
          <c:order val="0"/>
          <c:tx>
            <c:v>Current Capital Structure</c:v>
          </c:tx>
          <c:marker>
            <c:symbol val="none"/>
          </c:marker>
          <c:cat>
            <c:numRef>
              <c:f>'Section 16.3'!$D$22:$F$22</c:f>
              <c:numCache>
                <c:formatCode>_("$"* #,##0_);_("$"* \(#,##0\);_("$"* "-"_);_(@_)</c:formatCode>
                <c:ptCount val="3"/>
                <c:pt idx="0">
                  <c:v>400</c:v>
                </c:pt>
                <c:pt idx="1">
                  <c:v>1200</c:v>
                </c:pt>
                <c:pt idx="2">
                  <c:v>2000</c:v>
                </c:pt>
              </c:numCache>
            </c:numRef>
          </c:cat>
          <c:val>
            <c:numRef>
              <c:f>'Section 16.3'!$D$26:$F$26</c:f>
              <c:numCache>
                <c:formatCode>_("$"* #,##0.00_);_("$"* \(#,##0.00\);_("$"* "-"??_);_(@_)</c:formatCode>
                <c:ptCount val="3"/>
                <c:pt idx="0">
                  <c:v>1</c:v>
                </c:pt>
                <c:pt idx="1">
                  <c:v>3</c:v>
                </c:pt>
                <c:pt idx="2">
                  <c:v>5</c:v>
                </c:pt>
              </c:numCache>
            </c:numRef>
          </c:val>
        </c:ser>
        <c:ser>
          <c:idx val="1"/>
          <c:order val="1"/>
          <c:tx>
            <c:v>Proposed Capital Structure</c:v>
          </c:tx>
          <c:marker>
            <c:symbol val="none"/>
          </c:marker>
          <c:cat>
            <c:numRef>
              <c:f>'Section 16.3'!$D$22:$F$22</c:f>
              <c:numCache>
                <c:formatCode>_("$"* #,##0_);_("$"* \(#,##0\);_("$"* "-"_);_(@_)</c:formatCode>
                <c:ptCount val="3"/>
                <c:pt idx="0">
                  <c:v>400</c:v>
                </c:pt>
                <c:pt idx="1">
                  <c:v>1200</c:v>
                </c:pt>
                <c:pt idx="2">
                  <c:v>2000</c:v>
                </c:pt>
              </c:numCache>
            </c:numRef>
          </c:cat>
          <c:val>
            <c:numRef>
              <c:f>'Section 16.3'!$D$34:$F$34</c:f>
              <c:numCache>
                <c:formatCode>_("$"* #,##0.00_);_("$"* \(#,##0.00\);_("$"* "-"??_);_(@_)</c:formatCode>
                <c:ptCount val="3"/>
                <c:pt idx="0">
                  <c:v>0</c:v>
                </c:pt>
                <c:pt idx="1">
                  <c:v>4</c:v>
                </c:pt>
                <c:pt idx="2">
                  <c:v>8</c:v>
                </c:pt>
              </c:numCache>
            </c:numRef>
          </c:val>
        </c:ser>
        <c:dLbls/>
        <c:marker val="1"/>
        <c:axId val="107438080"/>
        <c:axId val="107440000"/>
      </c:lineChart>
      <c:catAx>
        <c:axId val="107438080"/>
        <c:scaling>
          <c:orientation val="minMax"/>
        </c:scaling>
        <c:axPos val="b"/>
        <c:title>
          <c:tx>
            <c:rich>
              <a:bodyPr/>
              <a:lstStyle/>
              <a:p>
                <a:pPr>
                  <a:defRPr/>
                </a:pPr>
                <a:r>
                  <a:rPr lang="en-US"/>
                  <a:t>Earnings before interest and taxes (no taxes)</a:t>
                </a:r>
              </a:p>
            </c:rich>
          </c:tx>
          <c:layout/>
        </c:title>
        <c:numFmt formatCode="_(&quot;$&quot;* #,##0_);_(&quot;$&quot;* \(#,##0\);_(&quot;$&quot;* &quot;-&quot;_);_(@_)" sourceLinked="1"/>
        <c:tickLblPos val="nextTo"/>
        <c:crossAx val="107440000"/>
        <c:crosses val="autoZero"/>
        <c:auto val="1"/>
        <c:lblAlgn val="ctr"/>
        <c:lblOffset val="100"/>
      </c:catAx>
      <c:valAx>
        <c:axId val="107440000"/>
        <c:scaling>
          <c:orientation val="minMax"/>
          <c:max val="10"/>
          <c:min val="0"/>
        </c:scaling>
        <c:axPos val="l"/>
        <c:majorGridlines/>
        <c:title>
          <c:tx>
            <c:rich>
              <a:bodyPr rot="-5400000" vert="horz"/>
              <a:lstStyle/>
              <a:p>
                <a:pPr>
                  <a:defRPr/>
                </a:pPr>
                <a:r>
                  <a:rPr lang="en-US"/>
                  <a:t>Earnings per share</a:t>
                </a:r>
              </a:p>
            </c:rich>
          </c:tx>
          <c:layout/>
        </c:title>
        <c:numFmt formatCode="_(&quot;$&quot;* #,##0_);_(&quot;$&quot;* \(#,##0\);_(&quot;$&quot;* &quot;-&quot;_);_(@_)" sourceLinked="0"/>
        <c:tickLblPos val="nextTo"/>
        <c:crossAx val="107438080"/>
        <c:crossesAt val="1"/>
        <c:crossBetween val="midCat"/>
        <c:majorUnit val="2"/>
      </c:valAx>
    </c:plotArea>
    <c:legend>
      <c:legendPos val="r"/>
      <c:layout/>
    </c:legend>
    <c:plotVisOnly val="1"/>
    <c:dispBlanksAs val="gap"/>
  </c:chart>
  <c:spPr>
    <a:ln>
      <a:gradFill>
        <a:gsLst>
          <a:gs pos="0">
            <a:srgbClr val="000082"/>
          </a:gs>
          <a:gs pos="30000">
            <a:srgbClr val="66008F"/>
          </a:gs>
          <a:gs pos="64999">
            <a:srgbClr val="BA0066"/>
          </a:gs>
          <a:gs pos="89999">
            <a:srgbClr val="FF0000"/>
          </a:gs>
          <a:gs pos="100000">
            <a:srgbClr val="FF8200"/>
          </a:gs>
        </a:gsLst>
        <a:lin ang="5400000" scaled="0"/>
      </a:gradFill>
    </a:ln>
    <a:effectLst>
      <a:innerShdw blurRad="114300">
        <a:prstClr val="black"/>
      </a:innerShdw>
    </a:effectLst>
  </c:spPr>
  <c:printSettings>
    <c:headerFooter/>
    <c:pageMargins b="0.75000000000000133" l="0.70000000000000062" r="0.70000000000000062" t="0.75000000000000133"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Pie Model of Capital Structure</a:t>
            </a:r>
          </a:p>
        </c:rich>
      </c:tx>
      <c:layout/>
    </c:title>
    <c:view3D>
      <c:rotX val="50"/>
      <c:depthPercent val="100"/>
      <c:perspective val="60"/>
    </c:view3D>
    <c:plotArea>
      <c:layout/>
      <c:pie3DChart>
        <c:varyColors val="1"/>
        <c:ser>
          <c:idx val="0"/>
          <c:order val="0"/>
          <c:spPr>
            <a:solidFill>
              <a:srgbClr val="00B0F0"/>
            </a:solidFill>
            <a:scene3d>
              <a:camera prst="orthographicFront"/>
              <a:lightRig rig="threePt" dir="t"/>
            </a:scene3d>
            <a:sp3d>
              <a:bevelT w="165100" prst="coolSlant"/>
            </a:sp3d>
          </c:spPr>
          <c:explosion val="25"/>
          <c:dPt>
            <c:idx val="0"/>
            <c:spPr>
              <a:solidFill>
                <a:srgbClr val="C00000"/>
              </a:solidFill>
              <a:scene3d>
                <a:camera prst="orthographicFront"/>
                <a:lightRig rig="threePt" dir="t"/>
              </a:scene3d>
              <a:sp3d>
                <a:bevelT w="165100" prst="coolSlant"/>
              </a:sp3d>
            </c:spPr>
          </c:dPt>
          <c:dLbls>
            <c:dLbl>
              <c:idx val="0"/>
              <c:layout/>
              <c:tx>
                <c:rich>
                  <a:bodyPr/>
                  <a:lstStyle/>
                  <a:p>
                    <a:r>
                      <a:rPr lang="en-US" sz="1200">
                        <a:solidFill>
                          <a:schemeClr val="bg1"/>
                        </a:solidFill>
                        <a:latin typeface="Arial" pitchFamily="34" charset="0"/>
                        <a:cs typeface="Arial" pitchFamily="34" charset="0"/>
                      </a:rPr>
                      <a:t>  </a:t>
                    </a:r>
                  </a:p>
                </c:rich>
              </c:tx>
              <c:showVal val="1"/>
              <c:extLst>
                <c:ext xmlns:c15="http://schemas.microsoft.com/office/drawing/2012/chart" uri="{CE6537A1-D6FC-4f65-9D91-7224C49458BB}"/>
              </c:extLst>
            </c:dLbl>
            <c:dLbl>
              <c:idx val="1"/>
              <c:layout/>
              <c:tx>
                <c:rich>
                  <a:bodyPr/>
                  <a:lstStyle/>
                  <a:p>
                    <a:r>
                      <a:rPr lang="en-US" sz="1200">
                        <a:solidFill>
                          <a:schemeClr val="bg1"/>
                        </a:solidFill>
                        <a:latin typeface="Arial" pitchFamily="34" charset="0"/>
                        <a:cs typeface="Arial" pitchFamily="34" charset="0"/>
                      </a:rPr>
                      <a:t>  </a:t>
                    </a:r>
                  </a:p>
                </c:rich>
              </c:tx>
              <c:showVal val="1"/>
              <c:extLst>
                <c:ext xmlns:c15="http://schemas.microsoft.com/office/drawing/2012/chart" uri="{CE6537A1-D6FC-4f65-9D91-7224C49458BB}"/>
              </c:extLst>
            </c:dLbl>
            <c:spPr>
              <a:noFill/>
              <a:ln>
                <a:noFill/>
              </a:ln>
              <a:effectLst/>
            </c:spPr>
            <c:showVal val="1"/>
            <c:showLeaderLines val="1"/>
            <c:extLst>
              <c:ext xmlns:c15="http://schemas.microsoft.com/office/drawing/2012/chart" uri="{CE6537A1-D6FC-4f65-9D91-7224C49458BB}"/>
            </c:extLst>
          </c:dLbls>
          <c:cat>
            <c:strRef>
              <c:f>'Section 16.3'!$B$11:$B$12</c:f>
              <c:strCache>
                <c:ptCount val="2"/>
                <c:pt idx="0">
                  <c:v>Debt</c:v>
                </c:pt>
                <c:pt idx="1">
                  <c:v>Equity</c:v>
                </c:pt>
              </c:strCache>
            </c:strRef>
          </c:cat>
          <c:val>
            <c:numRef>
              <c:f>'Section 16.3'!$F$11:$F$12</c:f>
              <c:numCache>
                <c:formatCode>_("$"* #,##0_);_("$"* \(#,##0\);_("$"* "-"_);_(@_)</c:formatCode>
                <c:ptCount val="2"/>
                <c:pt idx="0">
                  <c:v>4000</c:v>
                </c:pt>
                <c:pt idx="1">
                  <c:v>4000</c:v>
                </c:pt>
              </c:numCache>
            </c:numRef>
          </c:val>
        </c:ser>
        <c:dLbls/>
      </c:pie3DChart>
    </c:plotArea>
    <c:legend>
      <c:legendPos val="r"/>
      <c:layout/>
      <c:txPr>
        <a:bodyPr/>
        <a:lstStyle/>
        <a:p>
          <a:pPr rtl="0">
            <a:defRPr sz="1200" baseline="0"/>
          </a:pPr>
          <a:endParaRPr lang="en-US"/>
        </a:p>
      </c:txPr>
    </c:legend>
    <c:plotVisOnly val="1"/>
    <c:dispBlanksAs val="zero"/>
  </c:chart>
  <c:spPr>
    <a:ln>
      <a:solidFill>
        <a:schemeClr val="accent1"/>
      </a:solidFill>
    </a:ln>
    <a:effectLst>
      <a:innerShdw blurRad="241300">
        <a:srgbClr val="000F14"/>
      </a:innerShdw>
    </a:effectLst>
    <a:scene3d>
      <a:camera prst="orthographicFront"/>
      <a:lightRig rig="threePt" dir="t"/>
    </a:scene3d>
    <a:sp3d prstMaterial="dkEdge"/>
  </c:spPr>
  <c:printSettings>
    <c:headerFooter/>
    <c:pageMargins b="0.75000000000000155" l="0.70000000000000062" r="0.70000000000000062" t="0.75000000000000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Financial Leverage: EPS and EBIT</a:t>
            </a:r>
            <a:r>
              <a:rPr lang="en-US" baseline="0"/>
              <a:t> for TL Corporation</a:t>
            </a:r>
            <a:endParaRPr lang="en-US"/>
          </a:p>
        </c:rich>
      </c:tx>
    </c:title>
    <c:plotArea>
      <c:layout/>
      <c:scatterChart>
        <c:scatterStyle val="lineMarker"/>
        <c:ser>
          <c:idx val="0"/>
          <c:order val="0"/>
          <c:tx>
            <c:v>Current capital structure</c:v>
          </c:tx>
          <c:marker>
            <c:symbol val="none"/>
          </c:marker>
          <c:xVal>
            <c:numRef>
              <c:f>Solution!$D$21:$F$21</c:f>
              <c:numCache>
                <c:formatCode>_("$"* #,##0_);_("$"* \(#,##0\);_("$"* "-"_);_(@_)</c:formatCode>
                <c:ptCount val="3"/>
                <c:pt idx="0">
                  <c:v>1800000</c:v>
                </c:pt>
                <c:pt idx="1">
                  <c:v>3000000</c:v>
                </c:pt>
                <c:pt idx="2">
                  <c:v>4300000</c:v>
                </c:pt>
              </c:numCache>
            </c:numRef>
          </c:xVal>
          <c:yVal>
            <c:numRef>
              <c:f>Solution!$D$25:$F$25</c:f>
              <c:numCache>
                <c:formatCode>_("$"* #,##0.00_);_("$"* \(#,##0.00\);_("$"* "-"??_);_(@_)</c:formatCode>
                <c:ptCount val="3"/>
                <c:pt idx="0">
                  <c:v>1.125</c:v>
                </c:pt>
                <c:pt idx="1">
                  <c:v>1.875</c:v>
                </c:pt>
                <c:pt idx="2">
                  <c:v>2.6875</c:v>
                </c:pt>
              </c:numCache>
            </c:numRef>
          </c:yVal>
        </c:ser>
        <c:ser>
          <c:idx val="1"/>
          <c:order val="1"/>
          <c:tx>
            <c:v>Proposed capital structure</c:v>
          </c:tx>
          <c:marker>
            <c:symbol val="none"/>
          </c:marker>
          <c:xVal>
            <c:numRef>
              <c:f>Solution!$D$29:$F$29</c:f>
              <c:numCache>
                <c:formatCode>_("$"* #,##0_);_("$"* \(#,##0\);_("$"* "-"_);_(@_)</c:formatCode>
                <c:ptCount val="3"/>
                <c:pt idx="0">
                  <c:v>1800000</c:v>
                </c:pt>
                <c:pt idx="1">
                  <c:v>3000000</c:v>
                </c:pt>
                <c:pt idx="2">
                  <c:v>4300000</c:v>
                </c:pt>
              </c:numCache>
            </c:numRef>
          </c:xVal>
          <c:yVal>
            <c:numRef>
              <c:f>Solution!$D$33:$F$33</c:f>
              <c:numCache>
                <c:formatCode>_("$"* #,##0.00_);_("$"* \(#,##0.00\);_("$"* "-"??_);_(@_)</c:formatCode>
                <c:ptCount val="3"/>
                <c:pt idx="0">
                  <c:v>0.45833333333333315</c:v>
                </c:pt>
                <c:pt idx="1">
                  <c:v>1.958333333333333</c:v>
                </c:pt>
                <c:pt idx="2">
                  <c:v>3.583333333333333</c:v>
                </c:pt>
              </c:numCache>
            </c:numRef>
          </c:yVal>
        </c:ser>
        <c:dLbls/>
        <c:axId val="107678720"/>
        <c:axId val="107693184"/>
      </c:scatterChart>
      <c:valAx>
        <c:axId val="107678720"/>
        <c:scaling>
          <c:orientation val="minMax"/>
          <c:max val="4500000"/>
          <c:min val="1500000"/>
        </c:scaling>
        <c:axPos val="b"/>
        <c:title>
          <c:tx>
            <c:rich>
              <a:bodyPr/>
              <a:lstStyle/>
              <a:p>
                <a:pPr>
                  <a:defRPr/>
                </a:pPr>
                <a:r>
                  <a:rPr lang="en-US"/>
                  <a:t>Earnings</a:t>
                </a:r>
                <a:r>
                  <a:rPr lang="en-US" baseline="0"/>
                  <a:t> before interest and taxes (EBIT)</a:t>
                </a:r>
                <a:endParaRPr lang="en-US"/>
              </a:p>
            </c:rich>
          </c:tx>
        </c:title>
        <c:numFmt formatCode="_(&quot;$&quot;* #,##0_);_(&quot;$&quot;* \(#,##0\);_(&quot;$&quot;* &quot;-&quot;_);_(@_)" sourceLinked="1"/>
        <c:tickLblPos val="nextTo"/>
        <c:crossAx val="107693184"/>
        <c:crosses val="autoZero"/>
        <c:crossBetween val="midCat"/>
        <c:majorUnit val="1000000"/>
      </c:valAx>
      <c:valAx>
        <c:axId val="107693184"/>
        <c:scaling>
          <c:orientation val="minMax"/>
          <c:max val="12"/>
          <c:min val="-6"/>
        </c:scaling>
        <c:axPos val="l"/>
        <c:majorGridlines/>
        <c:title>
          <c:tx>
            <c:rich>
              <a:bodyPr rot="-5400000" vert="horz"/>
              <a:lstStyle/>
              <a:p>
                <a:pPr>
                  <a:defRPr/>
                </a:pPr>
                <a:r>
                  <a:rPr lang="en-US"/>
                  <a:t>Earnings per share (EPS)</a:t>
                </a:r>
              </a:p>
            </c:rich>
          </c:tx>
        </c:title>
        <c:numFmt formatCode="&quot;$&quot;#,##0" sourceLinked="0"/>
        <c:tickLblPos val="nextTo"/>
        <c:crossAx val="107678720"/>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Pie Chart for TL Corporation Capital Structure</a:t>
            </a:r>
          </a:p>
        </c:rich>
      </c:tx>
    </c:title>
    <c:plotArea>
      <c:layout/>
      <c:ofPieChart>
        <c:ofPieType val="pie"/>
        <c:varyColors val="1"/>
        <c:ser>
          <c:idx val="0"/>
          <c:order val="0"/>
          <c:explosion val="30"/>
          <c:dLbls>
            <c:dLbl>
              <c:idx val="0"/>
              <c:tx>
                <c:rich>
                  <a:bodyPr/>
                  <a:lstStyle/>
                  <a:p>
                    <a:r>
                      <a:rPr lang="en-US"/>
                      <a:t> </a:t>
                    </a:r>
                    <a:r>
                      <a:rPr lang="en-US" sz="1100">
                        <a:solidFill>
                          <a:sysClr val="windowText" lastClr="000000"/>
                        </a:solidFill>
                        <a:latin typeface="Arial" pitchFamily="34" charset="0"/>
                        <a:cs typeface="Arial" pitchFamily="34" charset="0"/>
                      </a:rPr>
                      <a:t>Short-term debt</a:t>
                    </a:r>
                  </a:p>
                </c:rich>
              </c:tx>
              <c:dLblPos val="ctr"/>
              <c:showVal val="1"/>
              <c:showPercent val="1"/>
              <c:extLst>
                <c:ext xmlns:c15="http://schemas.microsoft.com/office/drawing/2012/chart" uri="{CE6537A1-D6FC-4f65-9D91-7224C49458BB}"/>
              </c:extLst>
            </c:dLbl>
            <c:dLbl>
              <c:idx val="1"/>
              <c:tx>
                <c:rich>
                  <a:bodyPr/>
                  <a:lstStyle/>
                  <a:p>
                    <a:r>
                      <a:rPr lang="en-US" sz="1200">
                        <a:solidFill>
                          <a:sysClr val="windowText" lastClr="000000"/>
                        </a:solidFill>
                        <a:latin typeface="Arial" pitchFamily="34" charset="0"/>
                        <a:cs typeface="Arial" pitchFamily="34" charset="0"/>
                      </a:rPr>
                      <a:t>Long-term debt</a:t>
                    </a:r>
                  </a:p>
                </c:rich>
              </c:tx>
              <c:dLblPos val="ctr"/>
              <c:showVal val="1"/>
              <c:showPercent val="1"/>
              <c:extLst>
                <c:ext xmlns:c15="http://schemas.microsoft.com/office/drawing/2012/chart" uri="{CE6537A1-D6FC-4f65-9D91-7224C49458BB}"/>
              </c:extLst>
            </c:dLbl>
            <c:dLbl>
              <c:idx val="2"/>
              <c:tx>
                <c:rich>
                  <a:bodyPr/>
                  <a:lstStyle/>
                  <a:p>
                    <a:r>
                      <a:rPr lang="en-US" sz="1200">
                        <a:solidFill>
                          <a:sysClr val="windowText" lastClr="000000"/>
                        </a:solidFill>
                        <a:latin typeface="Arial" pitchFamily="34" charset="0"/>
                        <a:cs typeface="Arial" pitchFamily="34" charset="0"/>
                      </a:rPr>
                      <a:t>Equity</a:t>
                    </a:r>
                  </a:p>
                </c:rich>
              </c:tx>
              <c:dLblPos val="ctr"/>
              <c:showVal val="1"/>
              <c:showPercent val="1"/>
              <c:extLst>
                <c:ext xmlns:c15="http://schemas.microsoft.com/office/drawing/2012/chart" uri="{CE6537A1-D6FC-4f65-9D91-7224C49458BB}"/>
              </c:extLst>
            </c:dLbl>
            <c:dLbl>
              <c:idx val="3"/>
              <c:tx>
                <c:rich>
                  <a:bodyPr/>
                  <a:lstStyle/>
                  <a:p>
                    <a:r>
                      <a:rPr lang="en-US"/>
                      <a:t> </a:t>
                    </a:r>
                    <a:r>
                      <a:rPr lang="en-US" sz="1200">
                        <a:solidFill>
                          <a:sysClr val="windowText" lastClr="000000"/>
                        </a:solidFill>
                        <a:latin typeface="Arial" pitchFamily="34" charset="0"/>
                        <a:cs typeface="Arial" pitchFamily="34" charset="0"/>
                      </a:rPr>
                      <a:t>Total debt</a:t>
                    </a:r>
                  </a:p>
                </c:rich>
              </c:tx>
              <c:dLblPos val="ctr"/>
              <c:showVal val="1"/>
              <c:showPercent val="1"/>
              <c:extLst>
                <c:ext xmlns:c15="http://schemas.microsoft.com/office/drawing/2012/chart" uri="{CE6537A1-D6FC-4f65-9D91-7224C49458BB}"/>
              </c:extLst>
            </c:dLbl>
            <c:spPr>
              <a:noFill/>
              <a:ln>
                <a:noFill/>
              </a:ln>
              <a:effectLst/>
            </c:spPr>
            <c:dLblPos val="ctr"/>
            <c:showVal val="1"/>
            <c:showPercent val="1"/>
            <c:showLeaderLines val="1"/>
            <c:extLst>
              <c:ext xmlns:c15="http://schemas.microsoft.com/office/drawing/2012/chart" uri="{CE6537A1-D6FC-4f65-9D91-7224C49458BB}"/>
            </c:extLst>
          </c:dLbls>
          <c:val>
            <c:numRef>
              <c:f>(Solution!$F$7:$F$8,Solution!$F$10)</c:f>
              <c:numCache>
                <c:formatCode>_("$"* #,##0_);_("$"* \(#,##0\);_("$"* "-"_);_(@_)</c:formatCode>
                <c:ptCount val="3"/>
                <c:pt idx="0">
                  <c:v>3333333.3333333335</c:v>
                </c:pt>
                <c:pt idx="1">
                  <c:v>16666666.666666668</c:v>
                </c:pt>
                <c:pt idx="2">
                  <c:v>20000000</c:v>
                </c:pt>
              </c:numCache>
            </c:numRef>
          </c:val>
        </c:ser>
        <c:dLbls>
          <c:showVal val="1"/>
        </c:dLbls>
        <c:gapWidth val="100"/>
        <c:splitType val="cust"/>
        <c:custSplit>
          <c:secondPiePt val="0"/>
          <c:secondPiePt val="1"/>
        </c:custSplit>
        <c:secondPieSize val="75"/>
        <c:serLines/>
      </c:ofPieChart>
    </c:plotArea>
    <c:plotVisOnly val="1"/>
    <c:dispBlanksAs val="zero"/>
  </c:chart>
  <c:printSettings>
    <c:headerFooter/>
    <c:pageMargins b="0.75000000000000089" l="0.70000000000000062" r="0.70000000000000062" t="0.75000000000000089" header="0.30000000000000032" footer="0.30000000000000032"/>
    <c:pageSetup/>
  </c:printSettings>
</c:chartSpace>
</file>

<file path=xl/ctrlProps/ctrlProp1.xml><?xml version="1.0" encoding="utf-8"?>
<formControlPr xmlns="http://schemas.microsoft.com/office/spreadsheetml/2009/9/main" objectType="Scroll" dx="16" fmlaLink="$J$13" horiz="1" max="100" page="0" val="10"/>
</file>

<file path=xl/ctrlProps/ctrlProp2.xml><?xml version="1.0" encoding="utf-8"?>
<formControlPr xmlns="http://schemas.microsoft.com/office/spreadsheetml/2009/9/main" objectType="Scroll" dx="16" fmlaLink="$J$12" horiz="1" max="100" page="0" val="10"/>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Section 16.3'!A119"/><Relationship Id="rId1" Type="http://schemas.openxmlformats.org/officeDocument/2006/relationships/hyperlink" Target="#'Section 16.3'!A65"/></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0</xdr:rowOff>
    </xdr:from>
    <xdr:to>
      <xdr:col>3</xdr:col>
      <xdr:colOff>2743200</xdr:colOff>
      <xdr:row>11</xdr:row>
      <xdr:rowOff>274320</xdr:rowOff>
    </xdr:to>
    <xdr:sp macro="" textlink="">
      <xdr:nvSpPr>
        <xdr:cNvPr id="3" name="TextBox 2">
          <a:hlinkClick xmlns:r="http://schemas.openxmlformats.org/officeDocument/2006/relationships" r:id="rId1"/>
        </xdr:cNvPr>
        <xdr:cNvSpPr txBox="1"/>
      </xdr:nvSpPr>
      <xdr:spPr>
        <a:xfrm>
          <a:off x="1828800" y="270510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noAutofit/>
        </a:bodyPr>
        <a:lstStyle/>
        <a:p>
          <a:pPr algn="ctr"/>
          <a:r>
            <a:rPr lang="en-US" sz="1400" b="1"/>
            <a:t>Scroll</a:t>
          </a:r>
          <a:r>
            <a:rPr lang="en-US" sz="1400" b="1" baseline="0"/>
            <a:t> bars</a:t>
          </a:r>
          <a:endParaRPr lang="en-US" sz="1400" b="1"/>
        </a:p>
      </xdr:txBody>
    </xdr:sp>
    <xdr:clientData/>
  </xdr:twoCellAnchor>
  <xdr:oneCellAnchor>
    <xdr:from>
      <xdr:col>3</xdr:col>
      <xdr:colOff>0</xdr:colOff>
      <xdr:row>12</xdr:row>
      <xdr:rowOff>0</xdr:rowOff>
    </xdr:from>
    <xdr:ext cx="2743200" cy="274320"/>
    <xdr:sp macro="" textlink="">
      <xdr:nvSpPr>
        <xdr:cNvPr id="4" name="TextBox 3">
          <a:hlinkClick xmlns:r="http://schemas.openxmlformats.org/officeDocument/2006/relationships" r:id="rId2"/>
        </xdr:cNvPr>
        <xdr:cNvSpPr txBox="1"/>
      </xdr:nvSpPr>
      <xdr:spPr>
        <a:xfrm>
          <a:off x="1828800" y="30003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Pie</a:t>
          </a:r>
          <a:r>
            <a:rPr lang="en-US" sz="1400" b="1" baseline="0"/>
            <a:t> charts</a:t>
          </a:r>
          <a:endParaRPr lang="en-US" sz="1400" b="1"/>
        </a:p>
      </xdr:txBody>
    </xdr:sp>
    <xdr:clientData/>
  </xdr:oneCellAnchor>
  <xdr:twoCellAnchor editAs="oneCell">
    <xdr:from>
      <xdr:col>4</xdr:col>
      <xdr:colOff>0</xdr:colOff>
      <xdr:row>21</xdr:row>
      <xdr:rowOff>0</xdr:rowOff>
    </xdr:from>
    <xdr:to>
      <xdr:col>4</xdr:col>
      <xdr:colOff>514422</xdr:colOff>
      <xdr:row>22</xdr:row>
      <xdr:rowOff>28607</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4667250" y="5086350"/>
          <a:ext cx="514422" cy="228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457200</xdr:colOff>
      <xdr:row>37</xdr:row>
      <xdr:rowOff>0</xdr:rowOff>
    </xdr:from>
    <xdr:to>
      <xdr:col>9</xdr:col>
      <xdr:colOff>857250</xdr:colOff>
      <xdr:row>61</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19050</xdr:colOff>
      <xdr:row>66</xdr:row>
      <xdr:rowOff>95250</xdr:rowOff>
    </xdr:from>
    <xdr:to>
      <xdr:col>6</xdr:col>
      <xdr:colOff>276225</xdr:colOff>
      <xdr:row>86</xdr:row>
      <xdr:rowOff>66675</xdr:rowOff>
    </xdr:to>
    <xdr:pic>
      <xdr:nvPicPr>
        <xdr:cNvPr id="5" name="Picture 4" descr="Spinner format control.BMP"/>
        <xdr:cNvPicPr>
          <a:picLocks noChangeAspect="1"/>
        </xdr:cNvPicPr>
      </xdr:nvPicPr>
      <xdr:blipFill>
        <a:blip xmlns:r="http://schemas.openxmlformats.org/officeDocument/2006/relationships" r:embed="rId2" cstate="print"/>
        <a:stretch>
          <a:fillRect/>
        </a:stretch>
      </xdr:blipFill>
      <xdr:spPr>
        <a:xfrm>
          <a:off x="1314450" y="14649450"/>
          <a:ext cx="4181475" cy="3971925"/>
        </a:xfrm>
        <a:prstGeom prst="rect">
          <a:avLst/>
        </a:prstGeom>
      </xdr:spPr>
    </xdr:pic>
    <xdr:clientData/>
  </xdr:twoCellAnchor>
  <xdr:twoCellAnchor>
    <xdr:from>
      <xdr:col>2</xdr:col>
      <xdr:colOff>0</xdr:colOff>
      <xdr:row>100</xdr:row>
      <xdr:rowOff>0</xdr:rowOff>
    </xdr:from>
    <xdr:to>
      <xdr:col>7</xdr:col>
      <xdr:colOff>28575</xdr:colOff>
      <xdr:row>116</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35</xdr:row>
      <xdr:rowOff>123824</xdr:rowOff>
    </xdr:from>
    <xdr:to>
      <xdr:col>8</xdr:col>
      <xdr:colOff>923925</xdr:colOff>
      <xdr:row>58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904875</xdr:colOff>
      <xdr:row>65</xdr:row>
      <xdr:rowOff>57150</xdr:rowOff>
    </xdr:from>
    <xdr:to>
      <xdr:col>9</xdr:col>
      <xdr:colOff>390526</xdr:colOff>
      <xdr:row>85</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moliraj/Desktop/Fundamentals%209th%20edition%20Book%20spreadsheets/3rd%20round/Chapter%20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hapter 11"/>
      <sheetName val="Section 11.2"/>
      <sheetName val="Scenario Summary"/>
      <sheetName val="Section 11.4"/>
      <sheetName val="Section 11.5"/>
      <sheetName val="Master it!"/>
      <sheetName val="Solution"/>
    </sheetNames>
    <sheetDataSet>
      <sheetData sheetId="0"/>
      <sheetData sheetId="1">
        <row r="32">
          <cell r="D32">
            <v>15565.616900231398</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C99"/>
  <sheetViews>
    <sheetView workbookViewId="0"/>
  </sheetViews>
  <sheetFormatPr defaultRowHeight="12.75"/>
  <cols>
    <col min="1" max="3" width="9.140625" style="3"/>
    <col min="4" max="4" width="42.5703125" style="3" customWidth="1"/>
    <col min="5" max="16384" width="9.140625" style="3"/>
  </cols>
  <sheetData>
    <row r="1" spans="1:29">
      <c r="A1" s="16"/>
      <c r="B1" s="16"/>
      <c r="C1" s="16"/>
      <c r="D1" s="16"/>
      <c r="E1" s="16"/>
      <c r="F1" s="16"/>
      <c r="G1" s="16"/>
      <c r="H1" s="16"/>
      <c r="I1" s="16"/>
      <c r="J1" s="16"/>
      <c r="K1" s="16"/>
      <c r="L1" s="16"/>
      <c r="M1" s="2"/>
      <c r="N1" s="2"/>
      <c r="O1" s="2"/>
      <c r="P1" s="2"/>
      <c r="Q1" s="2"/>
      <c r="R1" s="2"/>
      <c r="S1" s="2"/>
      <c r="T1" s="2"/>
      <c r="U1" s="2"/>
      <c r="V1" s="2"/>
      <c r="W1" s="2"/>
      <c r="X1" s="2"/>
      <c r="Y1" s="2"/>
      <c r="Z1" s="2"/>
      <c r="AA1" s="2"/>
      <c r="AB1" s="2"/>
      <c r="AC1" s="2"/>
    </row>
    <row r="2" spans="1:29">
      <c r="A2" s="16"/>
      <c r="B2" s="16"/>
      <c r="C2" s="16"/>
      <c r="D2" s="16"/>
      <c r="E2" s="16"/>
      <c r="F2" s="16"/>
      <c r="G2" s="16"/>
      <c r="H2" s="16"/>
      <c r="I2" s="16"/>
      <c r="J2" s="16"/>
      <c r="K2" s="16"/>
      <c r="L2" s="16"/>
      <c r="M2" s="2"/>
      <c r="N2" s="2"/>
      <c r="O2" s="2"/>
      <c r="P2" s="2"/>
      <c r="Q2" s="2"/>
      <c r="R2" s="2"/>
      <c r="S2" s="2"/>
      <c r="T2" s="2"/>
      <c r="U2" s="2"/>
      <c r="V2" s="2"/>
      <c r="W2" s="2"/>
      <c r="X2" s="2"/>
      <c r="Y2" s="2"/>
      <c r="Z2" s="2"/>
      <c r="AA2" s="2"/>
      <c r="AB2" s="2"/>
      <c r="AC2" s="2"/>
    </row>
    <row r="3" spans="1:29" ht="15.75">
      <c r="A3" s="16"/>
      <c r="B3" s="16"/>
      <c r="C3" s="16"/>
      <c r="D3" s="7" t="s">
        <v>62</v>
      </c>
      <c r="E3" s="6"/>
      <c r="F3" s="6"/>
      <c r="G3" s="16"/>
      <c r="H3" s="16"/>
      <c r="I3" s="16"/>
      <c r="J3" s="16"/>
      <c r="K3" s="16"/>
      <c r="L3" s="16"/>
      <c r="M3" s="2"/>
      <c r="N3" s="2"/>
      <c r="O3" s="2"/>
      <c r="P3" s="2"/>
      <c r="Q3" s="2"/>
      <c r="R3" s="2"/>
      <c r="S3" s="2"/>
      <c r="T3" s="2"/>
      <c r="U3" s="2"/>
      <c r="V3" s="2"/>
      <c r="W3" s="2"/>
      <c r="X3" s="2"/>
      <c r="Y3" s="2"/>
      <c r="Z3" s="2"/>
      <c r="AA3" s="2"/>
      <c r="AB3" s="2"/>
      <c r="AC3" s="2"/>
    </row>
    <row r="4" spans="1:29" ht="15.75">
      <c r="A4" s="16"/>
      <c r="B4" s="16"/>
      <c r="C4" s="16"/>
      <c r="D4" s="8" t="s">
        <v>63</v>
      </c>
      <c r="E4" s="6"/>
      <c r="F4" s="6"/>
      <c r="G4" s="16"/>
      <c r="H4" s="16"/>
      <c r="I4" s="16"/>
      <c r="J4" s="16"/>
      <c r="K4" s="16"/>
      <c r="L4" s="16"/>
      <c r="M4" s="2"/>
      <c r="N4" s="2"/>
      <c r="O4" s="2"/>
      <c r="P4" s="2"/>
      <c r="Q4" s="2"/>
      <c r="R4" s="2"/>
      <c r="S4" s="2"/>
      <c r="T4" s="2"/>
      <c r="U4" s="2"/>
      <c r="V4" s="2"/>
      <c r="W4" s="2"/>
      <c r="X4" s="2"/>
      <c r="Y4" s="2"/>
      <c r="Z4" s="2"/>
      <c r="AA4" s="2"/>
      <c r="AB4" s="2"/>
      <c r="AC4" s="2"/>
    </row>
    <row r="5" spans="1:29" ht="15.75">
      <c r="A5" s="16"/>
      <c r="B5" s="16"/>
      <c r="C5" s="16"/>
      <c r="D5" s="7" t="s">
        <v>52</v>
      </c>
      <c r="E5" s="6"/>
      <c r="F5" s="6"/>
      <c r="G5" s="16"/>
      <c r="H5" s="16"/>
      <c r="I5" s="16"/>
      <c r="J5" s="16"/>
      <c r="K5" s="16"/>
      <c r="L5" s="16"/>
      <c r="M5" s="2"/>
      <c r="N5" s="2"/>
      <c r="O5" s="2"/>
      <c r="P5" s="2"/>
      <c r="Q5" s="2"/>
      <c r="R5" s="2"/>
      <c r="S5" s="2"/>
      <c r="T5" s="2"/>
      <c r="U5" s="2"/>
      <c r="V5" s="2"/>
      <c r="W5" s="2"/>
      <c r="X5" s="2"/>
      <c r="Y5" s="2"/>
      <c r="Z5" s="2"/>
      <c r="AA5" s="2"/>
      <c r="AB5" s="2"/>
      <c r="AC5" s="2"/>
    </row>
    <row r="6" spans="1:29" ht="15.75">
      <c r="A6" s="16"/>
      <c r="B6" s="16"/>
      <c r="C6" s="16"/>
      <c r="D6" s="7" t="s">
        <v>64</v>
      </c>
      <c r="E6" s="6"/>
      <c r="F6" s="6"/>
      <c r="G6" s="16"/>
      <c r="H6" s="16"/>
      <c r="I6" s="16"/>
      <c r="J6" s="16"/>
      <c r="K6" s="16"/>
      <c r="L6" s="16"/>
      <c r="M6" s="2"/>
      <c r="N6" s="2"/>
      <c r="O6" s="2"/>
      <c r="P6" s="2"/>
      <c r="Q6" s="2"/>
      <c r="R6" s="2"/>
      <c r="S6" s="2"/>
      <c r="T6" s="2"/>
      <c r="U6" s="2"/>
      <c r="V6" s="2"/>
      <c r="W6" s="2"/>
      <c r="X6" s="2"/>
      <c r="Y6" s="2"/>
      <c r="Z6" s="2"/>
      <c r="AA6" s="2"/>
      <c r="AB6" s="2"/>
      <c r="AC6" s="2"/>
    </row>
    <row r="7" spans="1:29">
      <c r="A7" s="16"/>
      <c r="B7" s="16"/>
      <c r="C7" s="16"/>
      <c r="D7" s="16"/>
      <c r="E7" s="16"/>
      <c r="F7" s="16"/>
      <c r="G7" s="16"/>
      <c r="H7" s="16"/>
      <c r="I7" s="16"/>
      <c r="J7" s="16"/>
      <c r="K7" s="16"/>
      <c r="L7" s="16"/>
      <c r="M7" s="2"/>
      <c r="N7" s="2"/>
      <c r="O7" s="2"/>
      <c r="P7" s="2"/>
      <c r="Q7" s="2"/>
      <c r="R7" s="2"/>
      <c r="S7" s="2"/>
      <c r="T7" s="2"/>
      <c r="U7" s="2"/>
      <c r="V7" s="2"/>
      <c r="W7" s="2"/>
      <c r="X7" s="2"/>
      <c r="Y7" s="2"/>
      <c r="Z7" s="2"/>
      <c r="AA7" s="2"/>
      <c r="AB7" s="2"/>
      <c r="AC7" s="2"/>
    </row>
    <row r="8" spans="1:29" ht="61.5">
      <c r="A8" s="16"/>
      <c r="B8" s="16"/>
      <c r="C8" s="16"/>
      <c r="D8" s="20" t="s">
        <v>35</v>
      </c>
      <c r="E8" s="16"/>
      <c r="F8" s="4"/>
      <c r="G8" s="16"/>
      <c r="H8" s="16"/>
      <c r="I8" s="16"/>
      <c r="J8" s="16"/>
      <c r="K8" s="16"/>
      <c r="L8" s="16"/>
      <c r="M8" s="2"/>
      <c r="N8" s="2"/>
      <c r="O8" s="2"/>
      <c r="P8" s="2"/>
      <c r="Q8" s="2"/>
      <c r="R8" s="2"/>
      <c r="S8" s="2"/>
      <c r="T8" s="2"/>
      <c r="U8" s="2"/>
      <c r="V8" s="2"/>
      <c r="W8" s="2"/>
      <c r="X8" s="2"/>
      <c r="Y8" s="2"/>
      <c r="Z8" s="2"/>
      <c r="AA8" s="2"/>
      <c r="AB8" s="2"/>
      <c r="AC8" s="2"/>
    </row>
    <row r="9" spans="1:29">
      <c r="A9" s="16"/>
      <c r="B9" s="16"/>
      <c r="C9" s="16"/>
      <c r="D9" s="16"/>
      <c r="E9" s="16"/>
      <c r="F9" s="16"/>
      <c r="G9" s="16"/>
      <c r="H9" s="16"/>
      <c r="I9" s="16"/>
      <c r="J9" s="16"/>
      <c r="K9" s="16"/>
      <c r="L9" s="16"/>
      <c r="M9" s="2"/>
      <c r="N9" s="2"/>
      <c r="O9" s="2"/>
      <c r="P9" s="2"/>
      <c r="Q9" s="2"/>
      <c r="R9" s="2"/>
      <c r="S9" s="2"/>
      <c r="T9" s="2"/>
      <c r="U9" s="2"/>
      <c r="V9" s="2"/>
      <c r="W9" s="2"/>
      <c r="X9" s="2"/>
      <c r="Y9" s="2"/>
      <c r="Z9" s="2"/>
      <c r="AA9" s="2"/>
      <c r="AB9" s="2"/>
      <c r="AC9" s="2"/>
    </row>
    <row r="10" spans="1:29" ht="18.75">
      <c r="A10" s="16"/>
      <c r="B10" s="16"/>
      <c r="C10" s="16"/>
      <c r="D10" s="15" t="s">
        <v>1</v>
      </c>
      <c r="E10" s="15"/>
      <c r="F10" s="15"/>
      <c r="G10" s="15"/>
      <c r="H10" s="16"/>
      <c r="I10" s="16"/>
      <c r="J10" s="16"/>
      <c r="K10" s="16"/>
      <c r="L10" s="16"/>
      <c r="M10" s="2"/>
      <c r="N10" s="2"/>
      <c r="O10" s="2"/>
      <c r="P10" s="2"/>
      <c r="Q10" s="2"/>
      <c r="R10" s="2"/>
      <c r="S10" s="2"/>
      <c r="T10" s="2"/>
      <c r="U10" s="2"/>
      <c r="V10" s="2"/>
      <c r="W10" s="2"/>
      <c r="X10" s="2"/>
      <c r="Y10" s="2"/>
      <c r="Z10" s="2"/>
      <c r="AA10" s="2"/>
      <c r="AB10" s="2"/>
      <c r="AC10" s="2"/>
    </row>
    <row r="11" spans="1:29" ht="18.75">
      <c r="A11" s="16"/>
      <c r="B11" s="16"/>
      <c r="C11" s="16"/>
      <c r="D11" s="15"/>
      <c r="E11" s="15"/>
      <c r="F11" s="15"/>
      <c r="G11" s="15"/>
      <c r="H11" s="16"/>
      <c r="I11" s="16"/>
      <c r="J11" s="16"/>
      <c r="K11" s="16"/>
      <c r="L11" s="16"/>
      <c r="M11" s="2"/>
      <c r="N11" s="2"/>
      <c r="O11" s="2"/>
      <c r="P11" s="2"/>
      <c r="Q11" s="2"/>
      <c r="R11" s="2"/>
      <c r="S11" s="2"/>
      <c r="T11" s="2"/>
      <c r="U11" s="2"/>
      <c r="V11" s="2"/>
      <c r="W11" s="2"/>
      <c r="X11" s="2"/>
      <c r="Y11" s="2"/>
      <c r="Z11" s="2"/>
      <c r="AA11" s="2"/>
      <c r="AB11" s="2"/>
      <c r="AC11" s="2"/>
    </row>
    <row r="12" spans="1:29" ht="23.45" customHeight="1">
      <c r="A12" s="16"/>
      <c r="B12" s="16"/>
      <c r="C12" s="16"/>
      <c r="F12" s="15"/>
      <c r="G12" s="16"/>
      <c r="H12" s="16"/>
      <c r="I12" s="16"/>
      <c r="J12" s="16"/>
      <c r="K12" s="16"/>
      <c r="L12" s="2"/>
      <c r="M12" s="2"/>
      <c r="N12" s="2"/>
      <c r="O12" s="2"/>
      <c r="P12" s="2"/>
      <c r="Q12" s="2"/>
      <c r="R12" s="2"/>
      <c r="S12" s="2"/>
      <c r="T12" s="2"/>
      <c r="U12" s="2"/>
      <c r="V12" s="2"/>
      <c r="W12" s="2"/>
      <c r="X12" s="2"/>
      <c r="Y12" s="2"/>
      <c r="Z12" s="2"/>
      <c r="AA12" s="2"/>
      <c r="AB12" s="2"/>
    </row>
    <row r="13" spans="1:29" ht="23.45" customHeight="1">
      <c r="A13" s="16"/>
      <c r="B13" s="16"/>
      <c r="C13" s="16"/>
      <c r="F13" s="15"/>
      <c r="G13" s="16"/>
      <c r="H13" s="16"/>
      <c r="I13" s="16"/>
      <c r="J13" s="16"/>
      <c r="K13" s="16"/>
      <c r="L13" s="2"/>
      <c r="M13" s="2"/>
      <c r="N13" s="2"/>
      <c r="O13" s="2"/>
      <c r="P13" s="2"/>
      <c r="Q13" s="2"/>
      <c r="R13" s="2"/>
      <c r="S13" s="2"/>
      <c r="T13" s="2"/>
      <c r="U13" s="2"/>
      <c r="V13" s="2"/>
      <c r="W13" s="2"/>
      <c r="X13" s="2"/>
      <c r="Y13" s="2"/>
      <c r="Z13" s="2"/>
      <c r="AA13" s="2"/>
      <c r="AB13" s="2"/>
    </row>
    <row r="14" spans="1:29" ht="18.75">
      <c r="A14" s="16"/>
      <c r="B14" s="16"/>
      <c r="C14" s="16"/>
      <c r="D14" s="15"/>
      <c r="E14" s="16"/>
      <c r="F14" s="16"/>
      <c r="G14" s="16"/>
      <c r="H14" s="16"/>
      <c r="I14" s="16"/>
      <c r="J14" s="16"/>
      <c r="K14" s="16"/>
      <c r="L14" s="16"/>
      <c r="M14" s="2"/>
      <c r="N14" s="2"/>
      <c r="O14" s="2"/>
      <c r="P14" s="2"/>
      <c r="Q14" s="2"/>
      <c r="R14" s="2"/>
      <c r="S14" s="2"/>
      <c r="T14" s="2"/>
      <c r="U14" s="2"/>
      <c r="V14" s="2"/>
      <c r="W14" s="2"/>
      <c r="X14" s="2"/>
      <c r="Y14" s="2"/>
      <c r="Z14" s="2"/>
      <c r="AA14" s="2"/>
      <c r="AB14" s="2"/>
      <c r="AC14" s="2"/>
    </row>
    <row r="15" spans="1:29" ht="18.75">
      <c r="A15" s="16"/>
      <c r="B15" s="16"/>
      <c r="C15" s="16"/>
      <c r="D15" s="15" t="s">
        <v>2</v>
      </c>
      <c r="E15" s="16"/>
      <c r="F15" s="16"/>
      <c r="G15" s="16"/>
      <c r="H15" s="16"/>
      <c r="I15" s="16"/>
      <c r="J15" s="16"/>
      <c r="K15" s="16"/>
      <c r="L15" s="16"/>
      <c r="M15" s="2"/>
      <c r="N15" s="2"/>
      <c r="O15" s="2"/>
      <c r="P15" s="2"/>
      <c r="Q15" s="2"/>
      <c r="R15" s="2"/>
      <c r="S15" s="2"/>
      <c r="T15" s="2"/>
      <c r="U15" s="2"/>
      <c r="V15" s="2"/>
      <c r="W15" s="2"/>
      <c r="X15" s="2"/>
      <c r="Y15" s="2"/>
      <c r="Z15" s="2"/>
      <c r="AA15" s="2"/>
      <c r="AB15" s="2"/>
      <c r="AC15" s="2"/>
    </row>
    <row r="16" spans="1:29" ht="18.75">
      <c r="A16" s="16"/>
      <c r="B16" s="16"/>
      <c r="C16" s="16"/>
      <c r="D16" s="15"/>
      <c r="E16" s="16"/>
      <c r="F16" s="16"/>
      <c r="G16" s="16"/>
      <c r="H16" s="16"/>
      <c r="I16" s="16"/>
      <c r="J16" s="16"/>
      <c r="K16" s="16"/>
      <c r="L16" s="16"/>
      <c r="M16" s="2"/>
      <c r="N16" s="2"/>
      <c r="O16" s="2"/>
      <c r="P16" s="2"/>
      <c r="Q16" s="2"/>
      <c r="R16" s="2"/>
      <c r="S16" s="2"/>
      <c r="T16" s="2"/>
      <c r="U16" s="2"/>
      <c r="V16" s="2"/>
      <c r="W16" s="2"/>
      <c r="X16" s="2"/>
      <c r="Y16" s="2"/>
      <c r="Z16" s="2"/>
      <c r="AA16" s="2"/>
      <c r="AB16" s="2"/>
      <c r="AC16" s="2"/>
    </row>
    <row r="17" spans="1:29" ht="18.75">
      <c r="A17" s="16"/>
      <c r="B17" s="16"/>
      <c r="C17" s="16"/>
      <c r="D17" s="12" t="s">
        <v>3</v>
      </c>
      <c r="E17" s="16"/>
      <c r="F17" s="16"/>
      <c r="G17" s="16"/>
      <c r="H17" s="16"/>
      <c r="I17" s="16"/>
      <c r="J17" s="16"/>
      <c r="K17" s="16"/>
      <c r="L17" s="16"/>
      <c r="M17" s="2"/>
      <c r="N17" s="2"/>
      <c r="O17" s="2"/>
      <c r="P17" s="2"/>
      <c r="Q17" s="2"/>
      <c r="R17" s="2"/>
      <c r="S17" s="2"/>
      <c r="T17" s="2"/>
      <c r="U17" s="2"/>
      <c r="V17" s="2"/>
      <c r="W17" s="2"/>
      <c r="X17" s="2"/>
      <c r="Y17" s="2"/>
      <c r="Z17" s="2"/>
      <c r="AA17" s="2"/>
      <c r="AB17" s="2"/>
      <c r="AC17" s="2"/>
    </row>
    <row r="18" spans="1:29" ht="18.75">
      <c r="A18" s="16"/>
      <c r="B18" s="16"/>
      <c r="C18" s="16"/>
      <c r="D18" s="13" t="s">
        <v>4</v>
      </c>
      <c r="E18" s="16"/>
      <c r="F18" s="16"/>
      <c r="G18" s="16"/>
      <c r="H18" s="16"/>
      <c r="I18" s="16"/>
      <c r="J18" s="16"/>
      <c r="K18" s="16"/>
      <c r="L18" s="16"/>
      <c r="M18" s="2"/>
      <c r="N18" s="2"/>
      <c r="O18" s="2"/>
      <c r="P18" s="2"/>
      <c r="Q18" s="2"/>
      <c r="R18" s="2"/>
      <c r="S18" s="2"/>
      <c r="T18" s="2"/>
      <c r="U18" s="2"/>
      <c r="V18" s="2"/>
      <c r="W18" s="2"/>
      <c r="X18" s="2"/>
      <c r="Y18" s="2"/>
      <c r="Z18" s="2"/>
      <c r="AA18" s="2"/>
      <c r="AB18" s="2"/>
      <c r="AC18" s="2"/>
    </row>
    <row r="19" spans="1:29" ht="15.75">
      <c r="A19" s="16"/>
      <c r="B19" s="16"/>
      <c r="C19" s="16"/>
      <c r="D19" s="9"/>
      <c r="E19" s="16"/>
      <c r="F19" s="16"/>
      <c r="G19" s="16"/>
      <c r="H19" s="16"/>
      <c r="I19" s="16"/>
      <c r="J19" s="16"/>
      <c r="K19" s="16"/>
      <c r="L19" s="16"/>
      <c r="M19" s="2"/>
      <c r="N19" s="2"/>
      <c r="O19" s="2"/>
      <c r="P19" s="2"/>
      <c r="Q19" s="2"/>
      <c r="R19" s="2"/>
      <c r="S19" s="2"/>
      <c r="T19" s="2"/>
      <c r="U19" s="2"/>
      <c r="V19" s="2"/>
      <c r="W19" s="2"/>
      <c r="X19" s="2"/>
      <c r="Y19" s="2"/>
      <c r="Z19" s="2"/>
      <c r="AA19" s="2"/>
      <c r="AB19" s="2"/>
      <c r="AC19" s="2"/>
    </row>
    <row r="20" spans="1:29" ht="15.75">
      <c r="A20" s="16"/>
      <c r="B20" s="16"/>
      <c r="C20" s="16"/>
      <c r="D20" s="10" t="s">
        <v>0</v>
      </c>
      <c r="E20" s="16"/>
      <c r="F20" s="16"/>
      <c r="G20" s="16"/>
      <c r="H20" s="16"/>
      <c r="I20" s="16"/>
      <c r="J20" s="16"/>
      <c r="K20" s="16"/>
      <c r="L20" s="16"/>
      <c r="M20" s="2"/>
      <c r="N20" s="2"/>
      <c r="O20" s="2"/>
      <c r="P20" s="2"/>
      <c r="Q20" s="2"/>
      <c r="R20" s="2"/>
      <c r="S20" s="2"/>
      <c r="T20" s="2"/>
      <c r="U20" s="2"/>
      <c r="V20" s="2"/>
      <c r="W20" s="2"/>
      <c r="X20" s="2"/>
      <c r="Y20" s="2"/>
      <c r="Z20" s="2"/>
      <c r="AA20" s="2"/>
      <c r="AB20" s="2"/>
      <c r="AC20" s="2"/>
    </row>
    <row r="21" spans="1:29" ht="15.75">
      <c r="A21" s="16"/>
      <c r="B21" s="16"/>
      <c r="C21" s="16"/>
      <c r="D21" s="10" t="s">
        <v>5</v>
      </c>
      <c r="E21" s="16"/>
      <c r="F21" s="16"/>
      <c r="G21" s="16"/>
      <c r="H21" s="16"/>
      <c r="I21" s="16"/>
      <c r="J21" s="16"/>
      <c r="K21" s="16"/>
      <c r="L21" s="16"/>
      <c r="M21" s="2"/>
      <c r="N21" s="2"/>
      <c r="O21" s="2"/>
      <c r="P21" s="2"/>
      <c r="Q21" s="2"/>
      <c r="R21" s="2"/>
      <c r="S21" s="2"/>
      <c r="T21" s="2"/>
      <c r="U21" s="2"/>
      <c r="V21" s="2"/>
      <c r="W21" s="2"/>
      <c r="X21" s="2"/>
      <c r="Y21" s="2"/>
      <c r="Z21" s="2"/>
      <c r="AA21" s="2"/>
      <c r="AB21" s="2"/>
      <c r="AC21" s="2"/>
    </row>
    <row r="22" spans="1:29" ht="15.75">
      <c r="A22" s="16"/>
      <c r="B22" s="16"/>
      <c r="C22" s="16"/>
      <c r="D22" s="10" t="s">
        <v>65</v>
      </c>
      <c r="E22" s="16"/>
      <c r="F22" s="16"/>
      <c r="G22" s="16"/>
      <c r="H22" s="16"/>
      <c r="I22" s="16"/>
      <c r="J22" s="16"/>
      <c r="K22" s="16"/>
      <c r="L22" s="16"/>
      <c r="M22" s="2"/>
      <c r="N22" s="2"/>
      <c r="O22" s="2"/>
      <c r="P22" s="2"/>
      <c r="Q22" s="2"/>
      <c r="R22" s="2"/>
      <c r="S22" s="2"/>
      <c r="T22" s="2"/>
      <c r="U22" s="2"/>
      <c r="V22" s="2"/>
      <c r="W22" s="2"/>
      <c r="X22" s="2"/>
      <c r="Y22" s="2"/>
      <c r="Z22" s="2"/>
      <c r="AA22" s="2"/>
      <c r="AB22" s="2"/>
      <c r="AC22" s="2"/>
    </row>
    <row r="23" spans="1:29" ht="15.75">
      <c r="A23" s="16"/>
      <c r="B23" s="16"/>
      <c r="C23" s="16"/>
      <c r="D23" s="10" t="s">
        <v>6</v>
      </c>
      <c r="E23" s="16"/>
      <c r="F23" s="16"/>
      <c r="G23" s="16"/>
      <c r="H23" s="16"/>
      <c r="I23" s="16"/>
      <c r="J23" s="16"/>
      <c r="K23" s="16"/>
      <c r="L23" s="16"/>
      <c r="M23" s="2"/>
      <c r="N23" s="2"/>
      <c r="O23" s="2"/>
      <c r="P23" s="2"/>
      <c r="Q23" s="2"/>
      <c r="R23" s="2"/>
      <c r="S23" s="2"/>
      <c r="T23" s="2"/>
      <c r="U23" s="2"/>
      <c r="V23" s="2"/>
      <c r="W23" s="2"/>
      <c r="X23" s="2"/>
      <c r="Y23" s="2"/>
      <c r="Z23" s="2"/>
      <c r="AA23" s="2"/>
      <c r="AB23" s="2"/>
      <c r="AC23" s="2"/>
    </row>
    <row r="24" spans="1:29" ht="15.75">
      <c r="A24" s="16"/>
      <c r="B24" s="16"/>
      <c r="C24" s="16"/>
      <c r="D24" s="11" t="s">
        <v>53</v>
      </c>
      <c r="E24" s="16"/>
      <c r="F24" s="16"/>
      <c r="G24" s="16"/>
      <c r="H24" s="16"/>
      <c r="I24" s="16"/>
      <c r="J24" s="16"/>
      <c r="K24" s="16"/>
      <c r="L24" s="16"/>
      <c r="M24" s="2"/>
      <c r="N24" s="2"/>
      <c r="O24" s="2"/>
      <c r="P24" s="2"/>
      <c r="Q24" s="2"/>
      <c r="R24" s="2"/>
      <c r="S24" s="2"/>
      <c r="T24" s="2"/>
      <c r="U24" s="2"/>
      <c r="V24" s="2"/>
      <c r="W24" s="2"/>
      <c r="X24" s="2"/>
      <c r="Y24" s="2"/>
      <c r="Z24" s="2"/>
      <c r="AA24" s="2"/>
      <c r="AB24" s="2"/>
      <c r="AC24" s="2"/>
    </row>
    <row r="25" spans="1:29" ht="15.75">
      <c r="A25" s="16"/>
      <c r="B25" s="16"/>
      <c r="C25" s="16"/>
      <c r="D25" s="11" t="s">
        <v>7</v>
      </c>
      <c r="E25" s="16"/>
      <c r="F25" s="16"/>
      <c r="G25" s="16"/>
      <c r="H25" s="16"/>
      <c r="I25" s="16"/>
      <c r="J25" s="16"/>
      <c r="K25" s="16"/>
      <c r="L25" s="16"/>
      <c r="M25" s="2"/>
      <c r="N25" s="2"/>
      <c r="O25" s="2"/>
      <c r="P25" s="2"/>
      <c r="Q25" s="2"/>
      <c r="R25" s="2"/>
      <c r="S25" s="2"/>
      <c r="T25" s="2"/>
      <c r="U25" s="2"/>
      <c r="V25" s="2"/>
      <c r="W25" s="2"/>
      <c r="X25" s="2"/>
      <c r="Y25" s="2"/>
      <c r="Z25" s="2"/>
      <c r="AA25" s="2"/>
      <c r="AB25" s="2"/>
      <c r="AC25" s="2"/>
    </row>
    <row r="26" spans="1:29">
      <c r="A26" s="16"/>
      <c r="B26" s="16"/>
      <c r="C26" s="16"/>
      <c r="D26" s="16"/>
      <c r="E26" s="16"/>
      <c r="F26" s="16"/>
      <c r="G26" s="16"/>
      <c r="H26" s="16"/>
      <c r="I26" s="16"/>
      <c r="J26" s="16"/>
      <c r="K26" s="16"/>
      <c r="L26" s="16"/>
      <c r="M26" s="2"/>
      <c r="N26" s="2"/>
      <c r="O26" s="2"/>
      <c r="P26" s="2"/>
      <c r="Q26" s="2"/>
      <c r="R26" s="2"/>
      <c r="S26" s="2"/>
      <c r="T26" s="2"/>
      <c r="U26" s="2"/>
      <c r="V26" s="2"/>
      <c r="W26" s="2"/>
      <c r="X26" s="2"/>
      <c r="Y26" s="2"/>
      <c r="Z26" s="2"/>
      <c r="AA26" s="2"/>
      <c r="AB26" s="2"/>
      <c r="AC26" s="2"/>
    </row>
    <row r="27" spans="1:29">
      <c r="A27" s="16"/>
      <c r="B27" s="16"/>
      <c r="C27" s="16"/>
      <c r="D27" s="16"/>
      <c r="E27" s="16"/>
      <c r="F27" s="16"/>
      <c r="G27" s="16"/>
      <c r="H27" s="16"/>
      <c r="I27" s="16"/>
      <c r="J27" s="16"/>
      <c r="K27" s="16"/>
      <c r="L27" s="16"/>
      <c r="M27" s="2"/>
      <c r="N27" s="2"/>
      <c r="O27" s="2"/>
      <c r="P27" s="2"/>
      <c r="Q27" s="2"/>
      <c r="R27" s="2"/>
      <c r="S27" s="2"/>
      <c r="T27" s="2"/>
      <c r="U27" s="2"/>
      <c r="V27" s="2"/>
      <c r="W27" s="2"/>
      <c r="X27" s="2"/>
      <c r="Y27" s="2"/>
      <c r="Z27" s="2"/>
      <c r="AA27" s="2"/>
      <c r="AB27" s="2"/>
      <c r="AC27" s="2"/>
    </row>
    <row r="28" spans="1:29">
      <c r="A28" s="16"/>
      <c r="B28" s="16"/>
      <c r="C28" s="16"/>
      <c r="D28" s="16"/>
      <c r="E28" s="16"/>
      <c r="F28" s="16"/>
      <c r="G28" s="16"/>
      <c r="H28" s="16"/>
      <c r="I28" s="16"/>
      <c r="J28" s="16"/>
      <c r="K28" s="16"/>
      <c r="L28" s="16"/>
      <c r="M28" s="2"/>
      <c r="N28" s="2"/>
      <c r="O28" s="2"/>
      <c r="P28" s="2"/>
      <c r="Q28" s="2"/>
      <c r="R28" s="2"/>
      <c r="S28" s="2"/>
      <c r="T28" s="2"/>
      <c r="U28" s="2"/>
      <c r="V28" s="2"/>
      <c r="W28" s="2"/>
      <c r="X28" s="2"/>
      <c r="Y28" s="2"/>
      <c r="Z28" s="2"/>
      <c r="AA28" s="2"/>
      <c r="AB28" s="2"/>
      <c r="AC28" s="2"/>
    </row>
    <row r="29" spans="1:29">
      <c r="A29" s="16"/>
      <c r="B29" s="16"/>
      <c r="C29" s="16"/>
      <c r="D29" s="16"/>
      <c r="E29" s="16"/>
      <c r="F29" s="16"/>
      <c r="G29" s="16"/>
      <c r="H29" s="16"/>
      <c r="I29" s="16"/>
      <c r="J29" s="16"/>
      <c r="K29" s="16"/>
      <c r="L29" s="16"/>
      <c r="M29" s="2"/>
      <c r="N29" s="2"/>
      <c r="O29" s="2"/>
      <c r="P29" s="2"/>
      <c r="Q29" s="2"/>
      <c r="R29" s="2"/>
      <c r="S29" s="2"/>
      <c r="T29" s="2"/>
      <c r="U29" s="2"/>
      <c r="V29" s="2"/>
      <c r="W29" s="2"/>
      <c r="X29" s="2"/>
      <c r="Y29" s="2"/>
      <c r="Z29" s="2"/>
      <c r="AA29" s="2"/>
      <c r="AB29" s="2"/>
      <c r="AC29" s="2"/>
    </row>
    <row r="30" spans="1:29">
      <c r="A30" s="16"/>
      <c r="B30" s="16"/>
      <c r="C30" s="16"/>
      <c r="D30" s="16"/>
      <c r="E30" s="16"/>
      <c r="F30" s="16"/>
      <c r="G30" s="16"/>
      <c r="H30" s="16"/>
      <c r="I30" s="16"/>
      <c r="J30" s="16"/>
      <c r="K30" s="16"/>
      <c r="L30" s="16"/>
      <c r="M30" s="2"/>
      <c r="N30" s="2"/>
      <c r="O30" s="2"/>
      <c r="P30" s="2"/>
      <c r="Q30" s="2"/>
      <c r="R30" s="2"/>
      <c r="S30" s="2"/>
      <c r="T30" s="2"/>
      <c r="U30" s="2"/>
      <c r="V30" s="2"/>
      <c r="W30" s="2"/>
      <c r="X30" s="2"/>
      <c r="Y30" s="2"/>
      <c r="Z30" s="2"/>
      <c r="AA30" s="2"/>
      <c r="AB30" s="2"/>
      <c r="AC30" s="2"/>
    </row>
    <row r="31" spans="1:29">
      <c r="A31" s="16"/>
      <c r="B31" s="16"/>
      <c r="C31" s="16"/>
      <c r="D31" s="16"/>
      <c r="E31" s="16"/>
      <c r="F31" s="16"/>
      <c r="G31" s="16"/>
      <c r="H31" s="16"/>
      <c r="I31" s="16"/>
      <c r="J31" s="16"/>
      <c r="K31" s="16"/>
      <c r="L31" s="16"/>
      <c r="M31" s="2"/>
      <c r="N31" s="2"/>
      <c r="O31" s="2"/>
      <c r="P31" s="2"/>
      <c r="Q31" s="2"/>
      <c r="R31" s="2"/>
      <c r="S31" s="2"/>
      <c r="T31" s="2"/>
      <c r="U31" s="2"/>
      <c r="V31" s="2"/>
      <c r="W31" s="2"/>
      <c r="X31" s="2"/>
      <c r="Y31" s="2"/>
      <c r="Z31" s="2"/>
      <c r="AA31" s="2"/>
      <c r="AB31" s="2"/>
      <c r="AC31" s="2"/>
    </row>
    <row r="32" spans="1:29">
      <c r="A32" s="16"/>
      <c r="B32" s="16"/>
      <c r="C32" s="16"/>
      <c r="D32" s="16"/>
      <c r="E32" s="16"/>
      <c r="F32" s="16"/>
      <c r="G32" s="16"/>
      <c r="H32" s="16"/>
      <c r="I32" s="16"/>
      <c r="J32" s="16"/>
      <c r="K32" s="16"/>
      <c r="L32" s="16"/>
      <c r="M32" s="2"/>
      <c r="N32" s="2"/>
      <c r="O32" s="2"/>
      <c r="P32" s="2"/>
      <c r="Q32" s="2"/>
      <c r="R32" s="2"/>
      <c r="S32" s="2"/>
      <c r="T32" s="2"/>
      <c r="U32" s="2"/>
      <c r="V32" s="2"/>
      <c r="W32" s="2"/>
      <c r="X32" s="2"/>
      <c r="Y32" s="2"/>
      <c r="Z32" s="2"/>
      <c r="AA32" s="2"/>
      <c r="AB32" s="2"/>
      <c r="AC32" s="2"/>
    </row>
    <row r="33" spans="1:29">
      <c r="A33" s="16"/>
      <c r="B33" s="16"/>
      <c r="C33" s="16"/>
      <c r="D33" s="16"/>
      <c r="E33" s="16"/>
      <c r="F33" s="16"/>
      <c r="G33" s="16"/>
      <c r="H33" s="16"/>
      <c r="I33" s="16"/>
      <c r="J33" s="16"/>
      <c r="K33" s="16"/>
      <c r="L33" s="16"/>
      <c r="M33" s="2"/>
      <c r="N33" s="2"/>
      <c r="O33" s="2"/>
      <c r="P33" s="2"/>
      <c r="Q33" s="2"/>
      <c r="R33" s="2"/>
      <c r="S33" s="2"/>
      <c r="T33" s="2"/>
      <c r="U33" s="2"/>
      <c r="V33" s="2"/>
      <c r="W33" s="2"/>
      <c r="X33" s="2"/>
      <c r="Y33" s="2"/>
      <c r="Z33" s="2"/>
      <c r="AA33" s="2"/>
      <c r="AB33" s="2"/>
      <c r="AC33" s="2"/>
    </row>
    <row r="34" spans="1:29">
      <c r="A34" s="5"/>
      <c r="B34" s="5"/>
      <c r="C34" s="5"/>
      <c r="D34" s="5"/>
      <c r="E34" s="5"/>
      <c r="F34" s="5"/>
      <c r="G34" s="5"/>
      <c r="H34" s="5"/>
      <c r="I34" s="5"/>
      <c r="J34" s="5"/>
      <c r="K34" s="5"/>
      <c r="L34" s="5"/>
    </row>
    <row r="35" spans="1:29">
      <c r="A35" s="5"/>
      <c r="B35" s="5"/>
      <c r="C35" s="5"/>
      <c r="D35" s="5"/>
      <c r="E35" s="5"/>
      <c r="F35" s="5"/>
      <c r="G35" s="5"/>
      <c r="H35" s="5"/>
      <c r="I35" s="5"/>
      <c r="J35" s="5"/>
      <c r="K35" s="5"/>
      <c r="L35" s="5"/>
    </row>
    <row r="36" spans="1:29">
      <c r="A36" s="5"/>
      <c r="B36" s="5"/>
      <c r="C36" s="5"/>
      <c r="D36" s="5"/>
      <c r="E36" s="5"/>
      <c r="F36" s="5"/>
      <c r="G36" s="5"/>
      <c r="H36" s="5"/>
      <c r="I36" s="5"/>
      <c r="J36" s="5"/>
      <c r="K36" s="5"/>
      <c r="L36" s="5"/>
    </row>
    <row r="37" spans="1:29">
      <c r="A37" s="5"/>
      <c r="B37" s="5"/>
      <c r="C37" s="5"/>
      <c r="D37" s="5"/>
      <c r="E37" s="5"/>
      <c r="F37" s="5"/>
      <c r="G37" s="5"/>
      <c r="H37" s="5"/>
      <c r="I37" s="5"/>
      <c r="J37" s="5"/>
      <c r="K37" s="5"/>
      <c r="L37" s="5"/>
    </row>
    <row r="38" spans="1:29">
      <c r="A38" s="5"/>
      <c r="B38" s="5"/>
      <c r="C38" s="5"/>
      <c r="D38" s="5"/>
      <c r="E38" s="5"/>
      <c r="F38" s="5"/>
      <c r="G38" s="5"/>
      <c r="H38" s="5"/>
      <c r="I38" s="5"/>
      <c r="J38" s="5"/>
      <c r="K38" s="5"/>
      <c r="L38" s="5"/>
    </row>
    <row r="39" spans="1:29">
      <c r="A39" s="5"/>
      <c r="B39" s="5"/>
      <c r="C39" s="5"/>
      <c r="D39" s="5"/>
      <c r="E39" s="5"/>
      <c r="F39" s="5"/>
      <c r="G39" s="5"/>
      <c r="H39" s="5"/>
      <c r="I39" s="5"/>
      <c r="J39" s="5"/>
      <c r="K39" s="5"/>
      <c r="L39" s="5"/>
    </row>
    <row r="40" spans="1:29">
      <c r="A40" s="5"/>
      <c r="B40" s="5"/>
      <c r="C40" s="5"/>
      <c r="D40" s="5"/>
      <c r="E40" s="5"/>
      <c r="F40" s="5"/>
      <c r="G40" s="5"/>
      <c r="H40" s="5"/>
      <c r="I40" s="5"/>
      <c r="J40" s="5"/>
      <c r="K40" s="5"/>
      <c r="L40" s="5"/>
    </row>
    <row r="41" spans="1:29">
      <c r="A41" s="5"/>
      <c r="B41" s="5"/>
      <c r="C41" s="5"/>
      <c r="D41" s="5"/>
      <c r="E41" s="5"/>
      <c r="F41" s="5"/>
      <c r="G41" s="5"/>
      <c r="H41" s="5"/>
      <c r="I41" s="5"/>
      <c r="J41" s="5"/>
      <c r="K41" s="5"/>
      <c r="L41" s="5"/>
    </row>
    <row r="42" spans="1:29">
      <c r="A42" s="5"/>
      <c r="B42" s="5"/>
      <c r="C42" s="5"/>
      <c r="D42" s="5"/>
      <c r="E42" s="5"/>
      <c r="F42" s="5"/>
      <c r="G42" s="5"/>
      <c r="H42" s="5"/>
      <c r="I42" s="5"/>
      <c r="J42" s="5"/>
      <c r="K42" s="5"/>
      <c r="L42" s="5"/>
    </row>
    <row r="43" spans="1:29">
      <c r="A43" s="5"/>
      <c r="B43" s="5"/>
      <c r="C43" s="5"/>
      <c r="D43" s="5"/>
      <c r="E43" s="5"/>
      <c r="F43" s="5"/>
      <c r="G43" s="5"/>
      <c r="H43" s="5"/>
      <c r="I43" s="5"/>
      <c r="J43" s="5"/>
      <c r="K43" s="5"/>
      <c r="L43" s="5"/>
    </row>
    <row r="44" spans="1:29">
      <c r="A44" s="5"/>
      <c r="B44" s="5"/>
      <c r="C44" s="5"/>
      <c r="D44" s="5"/>
      <c r="E44" s="5"/>
      <c r="F44" s="5"/>
      <c r="G44" s="5"/>
      <c r="H44" s="5"/>
      <c r="I44" s="5"/>
      <c r="J44" s="5"/>
      <c r="K44" s="5"/>
      <c r="L44" s="5"/>
    </row>
    <row r="45" spans="1:29">
      <c r="A45" s="5"/>
      <c r="B45" s="5"/>
      <c r="C45" s="5"/>
      <c r="D45" s="5"/>
      <c r="E45" s="5"/>
      <c r="F45" s="5"/>
      <c r="G45" s="5"/>
      <c r="H45" s="5"/>
      <c r="I45" s="5"/>
      <c r="J45" s="5"/>
      <c r="K45" s="5"/>
      <c r="L45" s="5"/>
    </row>
    <row r="46" spans="1:29">
      <c r="A46" s="5"/>
      <c r="B46" s="5"/>
      <c r="C46" s="5"/>
      <c r="D46" s="5"/>
      <c r="E46" s="5"/>
      <c r="F46" s="5"/>
      <c r="G46" s="5"/>
      <c r="H46" s="5"/>
      <c r="I46" s="5"/>
      <c r="J46" s="5"/>
      <c r="K46" s="5"/>
      <c r="L46" s="5"/>
    </row>
    <row r="47" spans="1:29">
      <c r="A47" s="5"/>
      <c r="B47" s="5"/>
      <c r="C47" s="5"/>
      <c r="D47" s="5"/>
      <c r="E47" s="5"/>
      <c r="F47" s="5"/>
      <c r="G47" s="5"/>
      <c r="H47" s="5"/>
      <c r="I47" s="5"/>
      <c r="J47" s="5"/>
      <c r="K47" s="5"/>
      <c r="L47" s="5"/>
    </row>
    <row r="48" spans="1:29">
      <c r="A48" s="5"/>
      <c r="B48" s="5"/>
      <c r="C48" s="5"/>
      <c r="D48" s="5"/>
      <c r="E48" s="5"/>
      <c r="F48" s="5"/>
      <c r="G48" s="5"/>
      <c r="H48" s="5"/>
      <c r="I48" s="5"/>
      <c r="J48" s="5"/>
      <c r="K48" s="5"/>
      <c r="L48" s="5"/>
    </row>
    <row r="49" spans="1:12">
      <c r="A49" s="5"/>
      <c r="B49" s="5"/>
      <c r="C49" s="5"/>
      <c r="D49" s="5"/>
      <c r="E49" s="5"/>
      <c r="F49" s="5"/>
      <c r="G49" s="5"/>
      <c r="H49" s="5"/>
      <c r="I49" s="5"/>
      <c r="J49" s="5"/>
      <c r="K49" s="5"/>
      <c r="L49" s="5"/>
    </row>
    <row r="50" spans="1:12">
      <c r="A50" s="5"/>
      <c r="B50" s="5"/>
      <c r="C50" s="5"/>
      <c r="D50" s="5"/>
      <c r="E50" s="5"/>
      <c r="F50" s="5"/>
      <c r="G50" s="5"/>
      <c r="H50" s="5"/>
      <c r="I50" s="5"/>
      <c r="J50" s="5"/>
      <c r="K50" s="5"/>
      <c r="L50" s="5"/>
    </row>
    <row r="51" spans="1:12">
      <c r="A51" s="5"/>
      <c r="B51" s="5"/>
      <c r="C51" s="5"/>
      <c r="D51" s="5"/>
      <c r="E51" s="5"/>
      <c r="F51" s="5"/>
      <c r="G51" s="5"/>
      <c r="H51" s="5"/>
      <c r="I51" s="5"/>
      <c r="J51" s="5"/>
      <c r="K51" s="5"/>
      <c r="L51" s="5"/>
    </row>
    <row r="52" spans="1:12">
      <c r="A52" s="5"/>
      <c r="B52" s="5"/>
      <c r="C52" s="5"/>
      <c r="D52" s="5"/>
      <c r="E52" s="5"/>
      <c r="F52" s="5"/>
      <c r="G52" s="5"/>
      <c r="H52" s="5"/>
      <c r="I52" s="5"/>
      <c r="J52" s="5"/>
      <c r="K52" s="5"/>
      <c r="L52" s="5"/>
    </row>
    <row r="53" spans="1:12">
      <c r="A53" s="5"/>
      <c r="B53" s="5"/>
      <c r="C53" s="5"/>
      <c r="D53" s="5"/>
      <c r="E53" s="5"/>
      <c r="F53" s="5"/>
      <c r="G53" s="5"/>
      <c r="H53" s="5"/>
      <c r="I53" s="5"/>
      <c r="J53" s="5"/>
      <c r="K53" s="5"/>
      <c r="L53" s="5"/>
    </row>
    <row r="54" spans="1:12">
      <c r="A54" s="5"/>
      <c r="B54" s="5"/>
      <c r="C54" s="5"/>
      <c r="D54" s="5"/>
      <c r="E54" s="5"/>
      <c r="F54" s="5"/>
      <c r="G54" s="5"/>
      <c r="H54" s="5"/>
      <c r="I54" s="5"/>
      <c r="J54" s="5"/>
      <c r="K54" s="5"/>
      <c r="L54" s="5"/>
    </row>
    <row r="55" spans="1:12">
      <c r="A55" s="5"/>
      <c r="B55" s="5"/>
      <c r="C55" s="5"/>
      <c r="D55" s="5"/>
      <c r="E55" s="5"/>
      <c r="F55" s="5"/>
      <c r="G55" s="5"/>
      <c r="H55" s="5"/>
      <c r="I55" s="5"/>
      <c r="J55" s="5"/>
      <c r="K55" s="5"/>
      <c r="L55" s="5"/>
    </row>
    <row r="56" spans="1:12">
      <c r="A56" s="5"/>
      <c r="B56" s="5"/>
      <c r="C56" s="5"/>
      <c r="D56" s="5"/>
      <c r="E56" s="5"/>
      <c r="F56" s="5"/>
      <c r="G56" s="5"/>
      <c r="H56" s="5"/>
      <c r="I56" s="5"/>
      <c r="J56" s="5"/>
      <c r="K56" s="5"/>
      <c r="L56" s="5"/>
    </row>
    <row r="57" spans="1:12">
      <c r="A57" s="5"/>
      <c r="B57" s="5"/>
      <c r="C57" s="5"/>
      <c r="D57" s="5"/>
      <c r="E57" s="5"/>
      <c r="F57" s="5"/>
      <c r="G57" s="5"/>
      <c r="H57" s="5"/>
      <c r="I57" s="5"/>
      <c r="J57" s="5"/>
      <c r="K57" s="5"/>
      <c r="L57" s="5"/>
    </row>
    <row r="58" spans="1:12">
      <c r="A58" s="5"/>
      <c r="B58" s="5"/>
      <c r="C58" s="5"/>
      <c r="D58" s="5"/>
      <c r="E58" s="5"/>
      <c r="F58" s="5"/>
      <c r="G58" s="5"/>
      <c r="H58" s="5"/>
      <c r="I58" s="5"/>
      <c r="J58" s="5"/>
      <c r="K58" s="5"/>
      <c r="L58" s="5"/>
    </row>
    <row r="59" spans="1:12">
      <c r="A59" s="5"/>
      <c r="B59" s="5"/>
      <c r="C59" s="5"/>
      <c r="D59" s="5"/>
      <c r="E59" s="5"/>
      <c r="F59" s="5"/>
      <c r="G59" s="5"/>
      <c r="H59" s="5"/>
      <c r="I59" s="5"/>
      <c r="J59" s="5"/>
      <c r="K59" s="5"/>
      <c r="L59" s="5"/>
    </row>
    <row r="60" spans="1:12">
      <c r="A60" s="5"/>
      <c r="B60" s="5"/>
      <c r="C60" s="5"/>
      <c r="D60" s="5"/>
      <c r="E60" s="5"/>
      <c r="F60" s="5"/>
      <c r="G60" s="5"/>
      <c r="H60" s="5"/>
      <c r="I60" s="5"/>
      <c r="J60" s="5"/>
      <c r="K60" s="5"/>
      <c r="L60" s="5"/>
    </row>
    <row r="61" spans="1:12">
      <c r="A61" s="5"/>
      <c r="B61" s="5"/>
      <c r="C61" s="5"/>
      <c r="D61" s="5"/>
      <c r="E61" s="5"/>
      <c r="F61" s="5"/>
      <c r="G61" s="5"/>
      <c r="H61" s="5"/>
      <c r="I61" s="5"/>
      <c r="J61" s="5"/>
      <c r="K61" s="5"/>
      <c r="L61" s="5"/>
    </row>
    <row r="62" spans="1:12">
      <c r="A62" s="5"/>
      <c r="B62" s="5"/>
      <c r="C62" s="5"/>
      <c r="D62" s="5"/>
      <c r="E62" s="5"/>
      <c r="F62" s="5"/>
      <c r="G62" s="5"/>
      <c r="H62" s="5"/>
      <c r="I62" s="5"/>
      <c r="J62" s="5"/>
      <c r="K62" s="5"/>
      <c r="L62" s="5"/>
    </row>
    <row r="63" spans="1:12">
      <c r="A63" s="5"/>
      <c r="B63" s="5"/>
      <c r="C63" s="5"/>
      <c r="D63" s="5"/>
      <c r="E63" s="5"/>
      <c r="F63" s="5"/>
      <c r="G63" s="5"/>
      <c r="H63" s="5"/>
      <c r="I63" s="5"/>
      <c r="J63" s="5"/>
      <c r="K63" s="5"/>
      <c r="L63" s="5"/>
    </row>
    <row r="64" spans="1:12">
      <c r="A64" s="5"/>
      <c r="B64" s="5"/>
      <c r="C64" s="5"/>
      <c r="D64" s="5"/>
      <c r="E64" s="5"/>
      <c r="F64" s="5"/>
      <c r="G64" s="5"/>
      <c r="H64" s="5"/>
      <c r="I64" s="5"/>
      <c r="J64" s="5"/>
      <c r="K64" s="5"/>
      <c r="L64" s="5"/>
    </row>
    <row r="65" spans="1:12">
      <c r="A65" s="5"/>
      <c r="B65" s="5"/>
      <c r="C65" s="5"/>
      <c r="D65" s="5"/>
      <c r="E65" s="5"/>
      <c r="F65" s="5"/>
      <c r="G65" s="5"/>
      <c r="H65" s="5"/>
      <c r="I65" s="5"/>
      <c r="J65" s="5"/>
      <c r="K65" s="5"/>
      <c r="L65" s="5"/>
    </row>
    <row r="66" spans="1:12">
      <c r="A66" s="5"/>
      <c r="B66" s="5"/>
      <c r="C66" s="5"/>
      <c r="D66" s="5"/>
      <c r="E66" s="5"/>
      <c r="F66" s="5"/>
      <c r="G66" s="5"/>
      <c r="H66" s="5"/>
      <c r="I66" s="5"/>
      <c r="J66" s="5"/>
      <c r="K66" s="5"/>
      <c r="L66" s="5"/>
    </row>
    <row r="67" spans="1:12">
      <c r="A67" s="5"/>
      <c r="B67" s="5"/>
      <c r="C67" s="5"/>
      <c r="D67" s="5"/>
      <c r="E67" s="5"/>
      <c r="F67" s="5"/>
      <c r="G67" s="5"/>
      <c r="H67" s="5"/>
      <c r="I67" s="5"/>
      <c r="J67" s="5"/>
      <c r="K67" s="5"/>
      <c r="L67" s="5"/>
    </row>
    <row r="68" spans="1:12">
      <c r="A68" s="5"/>
      <c r="B68" s="5"/>
      <c r="C68" s="5"/>
      <c r="D68" s="5"/>
      <c r="E68" s="5"/>
      <c r="F68" s="5"/>
      <c r="G68" s="5"/>
      <c r="H68" s="5"/>
      <c r="I68" s="5"/>
      <c r="J68" s="5"/>
      <c r="K68" s="5"/>
      <c r="L68" s="5"/>
    </row>
    <row r="69" spans="1:12">
      <c r="A69" s="5"/>
      <c r="B69" s="5"/>
      <c r="C69" s="5"/>
      <c r="D69" s="5"/>
      <c r="E69" s="5"/>
      <c r="F69" s="5"/>
      <c r="G69" s="5"/>
      <c r="H69" s="5"/>
      <c r="I69" s="5"/>
      <c r="J69" s="5"/>
      <c r="K69" s="5"/>
      <c r="L69" s="5"/>
    </row>
    <row r="70" spans="1:12">
      <c r="A70" s="5"/>
      <c r="B70" s="5"/>
      <c r="C70" s="5"/>
      <c r="D70" s="5"/>
      <c r="E70" s="5"/>
      <c r="F70" s="5"/>
      <c r="G70" s="5"/>
      <c r="H70" s="5"/>
      <c r="I70" s="5"/>
      <c r="J70" s="5"/>
      <c r="K70" s="5"/>
      <c r="L70" s="5"/>
    </row>
    <row r="71" spans="1:12">
      <c r="A71" s="5"/>
      <c r="B71" s="5"/>
      <c r="C71" s="5"/>
      <c r="D71" s="5"/>
      <c r="E71" s="5"/>
      <c r="F71" s="5"/>
      <c r="G71" s="5"/>
      <c r="H71" s="5"/>
      <c r="I71" s="5"/>
      <c r="J71" s="5"/>
      <c r="K71" s="5"/>
      <c r="L71" s="5"/>
    </row>
    <row r="72" spans="1:12">
      <c r="A72" s="5"/>
      <c r="B72" s="5"/>
      <c r="C72" s="5"/>
      <c r="D72" s="5"/>
      <c r="E72" s="5"/>
      <c r="F72" s="5"/>
      <c r="G72" s="5"/>
      <c r="H72" s="5"/>
      <c r="I72" s="5"/>
      <c r="J72" s="5"/>
      <c r="K72" s="5"/>
      <c r="L72" s="5"/>
    </row>
    <row r="73" spans="1:12">
      <c r="A73" s="5"/>
      <c r="B73" s="5"/>
      <c r="C73" s="5"/>
      <c r="D73" s="5"/>
      <c r="E73" s="5"/>
      <c r="F73" s="5"/>
      <c r="G73" s="5"/>
      <c r="H73" s="5"/>
      <c r="I73" s="5"/>
      <c r="J73" s="5"/>
      <c r="K73" s="5"/>
      <c r="L73" s="5"/>
    </row>
    <row r="74" spans="1:12">
      <c r="A74" s="5"/>
      <c r="B74" s="5"/>
      <c r="C74" s="5"/>
      <c r="D74" s="5"/>
      <c r="E74" s="5"/>
      <c r="F74" s="5"/>
      <c r="G74" s="5"/>
      <c r="H74" s="5"/>
      <c r="I74" s="5"/>
      <c r="J74" s="5"/>
      <c r="K74" s="5"/>
      <c r="L74" s="5"/>
    </row>
    <row r="75" spans="1:12">
      <c r="A75" s="5"/>
      <c r="B75" s="5"/>
      <c r="C75" s="5"/>
      <c r="D75" s="5"/>
      <c r="E75" s="5"/>
      <c r="F75" s="5"/>
      <c r="G75" s="5"/>
      <c r="H75" s="5"/>
      <c r="I75" s="5"/>
      <c r="J75" s="5"/>
      <c r="K75" s="5"/>
      <c r="L75" s="5"/>
    </row>
    <row r="76" spans="1:12">
      <c r="A76" s="5"/>
      <c r="B76" s="5"/>
      <c r="C76" s="5"/>
      <c r="D76" s="5"/>
      <c r="E76" s="5"/>
      <c r="F76" s="5"/>
      <c r="G76" s="5"/>
      <c r="H76" s="5"/>
      <c r="I76" s="5"/>
      <c r="J76" s="5"/>
      <c r="K76" s="5"/>
      <c r="L76" s="5"/>
    </row>
    <row r="77" spans="1:12">
      <c r="A77" s="5"/>
      <c r="B77" s="5"/>
      <c r="C77" s="5"/>
      <c r="D77" s="5"/>
      <c r="E77" s="5"/>
      <c r="F77" s="5"/>
      <c r="G77" s="5"/>
      <c r="H77" s="5"/>
      <c r="I77" s="5"/>
      <c r="J77" s="5"/>
      <c r="K77" s="5"/>
      <c r="L77" s="5"/>
    </row>
    <row r="78" spans="1:12">
      <c r="A78" s="5"/>
      <c r="B78" s="5"/>
      <c r="C78" s="5"/>
      <c r="D78" s="5"/>
      <c r="E78" s="5"/>
      <c r="F78" s="5"/>
      <c r="G78" s="5"/>
      <c r="H78" s="5"/>
      <c r="I78" s="5"/>
      <c r="J78" s="5"/>
      <c r="K78" s="5"/>
      <c r="L78" s="5"/>
    </row>
    <row r="79" spans="1:12">
      <c r="A79" s="5"/>
      <c r="B79" s="5"/>
      <c r="C79" s="5"/>
      <c r="D79" s="5"/>
      <c r="E79" s="5"/>
      <c r="F79" s="5"/>
      <c r="G79" s="5"/>
      <c r="H79" s="5"/>
      <c r="I79" s="5"/>
      <c r="J79" s="5"/>
      <c r="K79" s="5"/>
      <c r="L79" s="5"/>
    </row>
    <row r="80" spans="1:12">
      <c r="A80" s="5"/>
      <c r="B80" s="5"/>
      <c r="C80" s="5"/>
      <c r="D80" s="5"/>
      <c r="E80" s="5"/>
      <c r="F80" s="5"/>
      <c r="G80" s="5"/>
      <c r="H80" s="5"/>
      <c r="I80" s="5"/>
      <c r="J80" s="5"/>
      <c r="K80" s="5"/>
      <c r="L80" s="5"/>
    </row>
    <row r="81" spans="1:12">
      <c r="A81" s="5"/>
      <c r="B81" s="5"/>
      <c r="C81" s="5"/>
      <c r="D81" s="5"/>
      <c r="E81" s="5"/>
      <c r="F81" s="5"/>
      <c r="G81" s="5"/>
      <c r="H81" s="5"/>
      <c r="I81" s="5"/>
      <c r="J81" s="5"/>
      <c r="K81" s="5"/>
      <c r="L81" s="5"/>
    </row>
    <row r="82" spans="1:12">
      <c r="A82" s="5"/>
      <c r="B82" s="5"/>
      <c r="C82" s="5"/>
      <c r="D82" s="5"/>
      <c r="E82" s="5"/>
      <c r="F82" s="5"/>
      <c r="G82" s="5"/>
      <c r="H82" s="5"/>
      <c r="I82" s="5"/>
      <c r="J82" s="5"/>
      <c r="K82" s="5"/>
      <c r="L82" s="5"/>
    </row>
    <row r="83" spans="1:12">
      <c r="A83" s="5"/>
      <c r="B83" s="5"/>
      <c r="C83" s="5"/>
      <c r="D83" s="5"/>
      <c r="E83" s="5"/>
      <c r="F83" s="5"/>
      <c r="G83" s="5"/>
      <c r="H83" s="5"/>
      <c r="I83" s="5"/>
      <c r="J83" s="5"/>
      <c r="K83" s="5"/>
      <c r="L83" s="5"/>
    </row>
    <row r="84" spans="1:12">
      <c r="A84" s="5"/>
      <c r="B84" s="5"/>
      <c r="C84" s="5"/>
      <c r="D84" s="5"/>
      <c r="E84" s="5"/>
      <c r="F84" s="5"/>
      <c r="G84" s="5"/>
      <c r="H84" s="5"/>
      <c r="I84" s="5"/>
      <c r="J84" s="5"/>
      <c r="K84" s="5"/>
      <c r="L84" s="5"/>
    </row>
    <row r="85" spans="1:12">
      <c r="A85" s="5"/>
      <c r="B85" s="5"/>
      <c r="C85" s="5"/>
      <c r="D85" s="5"/>
      <c r="E85" s="5"/>
      <c r="F85" s="5"/>
      <c r="G85" s="5"/>
      <c r="H85" s="5"/>
      <c r="I85" s="5"/>
      <c r="J85" s="5"/>
      <c r="K85" s="5"/>
      <c r="L85" s="5"/>
    </row>
    <row r="86" spans="1:12">
      <c r="A86" s="5"/>
      <c r="B86" s="5"/>
      <c r="C86" s="5"/>
      <c r="D86" s="5"/>
      <c r="E86" s="5"/>
      <c r="F86" s="5"/>
      <c r="G86" s="5"/>
      <c r="H86" s="5"/>
      <c r="I86" s="5"/>
      <c r="J86" s="5"/>
      <c r="K86" s="5"/>
      <c r="L86" s="5"/>
    </row>
    <row r="87" spans="1:12">
      <c r="A87" s="5"/>
      <c r="B87" s="5"/>
      <c r="C87" s="5"/>
      <c r="D87" s="5"/>
      <c r="E87" s="5"/>
      <c r="F87" s="5"/>
      <c r="G87" s="5"/>
      <c r="H87" s="5"/>
      <c r="I87" s="5"/>
      <c r="J87" s="5"/>
      <c r="K87" s="5"/>
      <c r="L87" s="5"/>
    </row>
    <row r="88" spans="1:12">
      <c r="A88" s="5"/>
      <c r="B88" s="5"/>
      <c r="C88" s="5"/>
      <c r="D88" s="5"/>
      <c r="E88" s="5"/>
      <c r="F88" s="5"/>
      <c r="G88" s="5"/>
      <c r="H88" s="5"/>
      <c r="I88" s="5"/>
      <c r="J88" s="5"/>
      <c r="K88" s="5"/>
      <c r="L88" s="5"/>
    </row>
    <row r="89" spans="1:12">
      <c r="A89" s="5"/>
      <c r="B89" s="5"/>
      <c r="C89" s="5"/>
      <c r="D89" s="5"/>
      <c r="E89" s="5"/>
      <c r="F89" s="5"/>
      <c r="G89" s="5"/>
      <c r="H89" s="5"/>
      <c r="I89" s="5"/>
      <c r="J89" s="5"/>
      <c r="K89" s="5"/>
      <c r="L89" s="5"/>
    </row>
    <row r="90" spans="1:12">
      <c r="A90" s="5"/>
      <c r="B90" s="5"/>
      <c r="C90" s="5"/>
      <c r="D90" s="5"/>
      <c r="E90" s="5"/>
      <c r="F90" s="5"/>
      <c r="G90" s="5"/>
      <c r="H90" s="5"/>
      <c r="I90" s="5"/>
      <c r="J90" s="5"/>
      <c r="K90" s="5"/>
      <c r="L90" s="5"/>
    </row>
    <row r="91" spans="1:12">
      <c r="A91" s="5"/>
      <c r="B91" s="5"/>
      <c r="C91" s="5"/>
      <c r="D91" s="5"/>
      <c r="E91" s="5"/>
      <c r="F91" s="5"/>
      <c r="G91" s="5"/>
      <c r="H91" s="5"/>
      <c r="I91" s="5"/>
      <c r="J91" s="5"/>
      <c r="K91" s="5"/>
      <c r="L91" s="5"/>
    </row>
    <row r="92" spans="1:12">
      <c r="A92" s="5"/>
      <c r="B92" s="5"/>
      <c r="C92" s="5"/>
      <c r="D92" s="5"/>
      <c r="E92" s="5"/>
      <c r="F92" s="5"/>
      <c r="G92" s="5"/>
      <c r="H92" s="5"/>
      <c r="I92" s="5"/>
      <c r="J92" s="5"/>
      <c r="K92" s="5"/>
      <c r="L92" s="5"/>
    </row>
    <row r="93" spans="1:12">
      <c r="A93" s="5"/>
      <c r="B93" s="5"/>
      <c r="C93" s="5"/>
      <c r="D93" s="5"/>
      <c r="E93" s="5"/>
      <c r="F93" s="5"/>
      <c r="G93" s="5"/>
      <c r="H93" s="5"/>
      <c r="I93" s="5"/>
      <c r="J93" s="5"/>
      <c r="K93" s="5"/>
      <c r="L93" s="5"/>
    </row>
    <row r="94" spans="1:12">
      <c r="A94" s="5"/>
      <c r="B94" s="5"/>
      <c r="C94" s="5"/>
      <c r="D94" s="5"/>
      <c r="E94" s="5"/>
      <c r="F94" s="5"/>
      <c r="G94" s="5"/>
      <c r="H94" s="5"/>
      <c r="I94" s="5"/>
      <c r="J94" s="5"/>
      <c r="K94" s="5"/>
      <c r="L94" s="5"/>
    </row>
    <row r="95" spans="1:12">
      <c r="A95" s="5"/>
      <c r="B95" s="5"/>
      <c r="C95" s="5"/>
      <c r="D95" s="5"/>
      <c r="E95" s="5"/>
      <c r="F95" s="5"/>
      <c r="G95" s="5"/>
      <c r="H95" s="5"/>
      <c r="I95" s="5"/>
      <c r="J95" s="5"/>
      <c r="K95" s="5"/>
      <c r="L95" s="5"/>
    </row>
    <row r="96" spans="1:12">
      <c r="A96" s="5"/>
      <c r="B96" s="5"/>
      <c r="C96" s="5"/>
      <c r="D96" s="5"/>
      <c r="E96" s="5"/>
      <c r="F96" s="5"/>
      <c r="G96" s="5"/>
      <c r="H96" s="5"/>
      <c r="I96" s="5"/>
      <c r="J96" s="5"/>
      <c r="K96" s="5"/>
      <c r="L96" s="5"/>
    </row>
    <row r="97" spans="1:12">
      <c r="A97" s="5"/>
      <c r="B97" s="5"/>
      <c r="C97" s="5"/>
      <c r="D97" s="5"/>
      <c r="E97" s="5"/>
      <c r="F97" s="5"/>
      <c r="G97" s="5"/>
      <c r="H97" s="5"/>
      <c r="I97" s="5"/>
      <c r="J97" s="5"/>
      <c r="K97" s="5"/>
      <c r="L97" s="5"/>
    </row>
    <row r="98" spans="1:12">
      <c r="A98" s="5"/>
      <c r="B98" s="5"/>
      <c r="C98" s="5"/>
      <c r="D98" s="5"/>
      <c r="E98" s="5"/>
      <c r="F98" s="5"/>
      <c r="G98" s="5"/>
      <c r="H98" s="5"/>
      <c r="I98" s="5"/>
      <c r="J98" s="5"/>
      <c r="K98" s="5"/>
      <c r="L98" s="5"/>
    </row>
    <row r="99" spans="1:12">
      <c r="A99" s="5"/>
      <c r="B99" s="5"/>
      <c r="C99" s="5"/>
      <c r="D99" s="5"/>
      <c r="E99" s="5"/>
      <c r="F99" s="5"/>
      <c r="G99" s="5"/>
      <c r="H99" s="5"/>
      <c r="I99" s="5"/>
      <c r="J99" s="5"/>
      <c r="K99" s="5"/>
      <c r="L99" s="5"/>
    </row>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sheetPr codeName="Sheet1"/>
  <dimension ref="A1:K121"/>
  <sheetViews>
    <sheetView tabSelected="1" zoomScaleNormal="100" workbookViewId="0">
      <selection activeCell="A21" sqref="A21"/>
    </sheetView>
  </sheetViews>
  <sheetFormatPr defaultRowHeight="15.75"/>
  <cols>
    <col min="1" max="1" width="4.7109375" style="19" customWidth="1"/>
    <col min="2" max="33" width="14.7109375" style="19" customWidth="1"/>
    <col min="34" max="67" width="10.7109375" style="19" customWidth="1"/>
    <col min="68" max="16384" width="9.140625" style="19"/>
  </cols>
  <sheetData>
    <row r="1" spans="1:11" ht="16.5" thickBot="1"/>
    <row r="2" spans="1:11" ht="21">
      <c r="B2" s="21" t="s">
        <v>9</v>
      </c>
      <c r="C2" s="84"/>
      <c r="D2" s="84"/>
      <c r="E2" s="31"/>
      <c r="F2" s="33"/>
    </row>
    <row r="3" spans="1:11" ht="21.75" thickBot="1">
      <c r="B3" s="22" t="s">
        <v>56</v>
      </c>
      <c r="C3" s="85"/>
      <c r="D3" s="85"/>
      <c r="E3" s="32"/>
      <c r="F3" s="34"/>
    </row>
    <row r="5" spans="1:11" ht="31.5" customHeight="1">
      <c r="A5" s="86" t="s">
        <v>34</v>
      </c>
      <c r="B5" s="86"/>
      <c r="C5" s="86"/>
      <c r="D5" s="86"/>
      <c r="E5" s="86"/>
      <c r="F5" s="86"/>
      <c r="G5" s="86"/>
      <c r="H5" s="86"/>
      <c r="I5" s="86"/>
      <c r="J5" s="86"/>
      <c r="K5" s="86"/>
    </row>
    <row r="7" spans="1:11">
      <c r="A7" s="19" t="s">
        <v>10</v>
      </c>
    </row>
    <row r="9" spans="1:11">
      <c r="B9" s="35"/>
      <c r="C9" s="36"/>
      <c r="D9" s="58" t="s">
        <v>18</v>
      </c>
      <c r="E9" s="58"/>
      <c r="F9" s="58" t="s">
        <v>19</v>
      </c>
      <c r="G9" s="37"/>
    </row>
    <row r="10" spans="1:11">
      <c r="B10" s="38" t="s">
        <v>11</v>
      </c>
      <c r="C10" s="39"/>
      <c r="D10" s="40">
        <v>8000</v>
      </c>
      <c r="E10" s="39"/>
      <c r="F10" s="41">
        <f>D10</f>
        <v>8000</v>
      </c>
      <c r="G10" s="42"/>
    </row>
    <row r="11" spans="1:11">
      <c r="B11" s="38" t="s">
        <v>12</v>
      </c>
      <c r="C11" s="39"/>
      <c r="D11" s="41">
        <f>(D13/(D13+1))*D10</f>
        <v>0</v>
      </c>
      <c r="E11" s="39"/>
      <c r="F11" s="41">
        <f>(F13/(F13+1))*F10</f>
        <v>4000</v>
      </c>
      <c r="G11" s="42"/>
    </row>
    <row r="12" spans="1:11">
      <c r="B12" s="38" t="s">
        <v>13</v>
      </c>
      <c r="C12" s="39"/>
      <c r="D12" s="41">
        <f>D10-D11</f>
        <v>8000</v>
      </c>
      <c r="E12" s="39"/>
      <c r="F12" s="41">
        <f>F10-F11</f>
        <v>4000</v>
      </c>
      <c r="G12" s="42"/>
    </row>
    <row r="13" spans="1:11">
      <c r="B13" s="38" t="s">
        <v>14</v>
      </c>
      <c r="C13" s="39"/>
      <c r="D13" s="63">
        <v>0</v>
      </c>
      <c r="E13" s="39"/>
      <c r="F13" s="43">
        <f>J13/10</f>
        <v>1</v>
      </c>
      <c r="G13" s="42"/>
      <c r="I13" s="19" t="s">
        <v>29</v>
      </c>
      <c r="J13" s="57">
        <v>10</v>
      </c>
    </row>
    <row r="14" spans="1:11">
      <c r="B14" s="38" t="s">
        <v>15</v>
      </c>
      <c r="C14" s="39"/>
      <c r="D14" s="40">
        <v>20</v>
      </c>
      <c r="E14" s="39"/>
      <c r="F14" s="41">
        <f>D14</f>
        <v>20</v>
      </c>
      <c r="G14" s="42"/>
    </row>
    <row r="15" spans="1:11">
      <c r="B15" s="38" t="s">
        <v>16</v>
      </c>
      <c r="C15" s="39"/>
      <c r="D15" s="44">
        <v>400</v>
      </c>
      <c r="E15" s="39"/>
      <c r="F15" s="45">
        <f>D15-(F11/F14)</f>
        <v>200</v>
      </c>
      <c r="G15" s="42"/>
    </row>
    <row r="16" spans="1:11">
      <c r="B16" s="46" t="s">
        <v>17</v>
      </c>
      <c r="C16" s="47"/>
      <c r="D16" s="48">
        <v>0.1</v>
      </c>
      <c r="E16" s="47"/>
      <c r="F16" s="49">
        <f>D16</f>
        <v>0.1</v>
      </c>
      <c r="G16" s="50"/>
    </row>
    <row r="18" spans="1:11">
      <c r="A18" s="86" t="s">
        <v>20</v>
      </c>
      <c r="B18" s="86"/>
      <c r="C18" s="86"/>
      <c r="D18" s="86"/>
      <c r="E18" s="86"/>
      <c r="F18" s="86"/>
      <c r="G18" s="86"/>
      <c r="H18" s="86"/>
      <c r="I18" s="86"/>
      <c r="J18" s="86"/>
      <c r="K18" s="86"/>
    </row>
    <row r="20" spans="1:11">
      <c r="B20" s="35"/>
      <c r="C20" s="36"/>
      <c r="D20" s="89" t="str">
        <f>"Current Capital Structure: Debt = $"&amp;D11</f>
        <v>Current Capital Structure: Debt = $0</v>
      </c>
      <c r="E20" s="89"/>
      <c r="F20" s="89"/>
      <c r="G20" s="37"/>
    </row>
    <row r="21" spans="1:11">
      <c r="B21" s="38"/>
      <c r="C21" s="39"/>
      <c r="D21" s="52" t="s">
        <v>26</v>
      </c>
      <c r="E21" s="52" t="s">
        <v>27</v>
      </c>
      <c r="F21" s="52" t="s">
        <v>28</v>
      </c>
      <c r="G21" s="42"/>
    </row>
    <row r="22" spans="1:11">
      <c r="B22" s="38" t="s">
        <v>21</v>
      </c>
      <c r="C22" s="39"/>
      <c r="D22" s="40">
        <v>400</v>
      </c>
      <c r="E22" s="40">
        <v>1200</v>
      </c>
      <c r="F22" s="40">
        <v>2000</v>
      </c>
      <c r="G22" s="42"/>
    </row>
    <row r="23" spans="1:11">
      <c r="B23" s="38" t="s">
        <v>22</v>
      </c>
      <c r="C23" s="39"/>
      <c r="D23" s="51">
        <f>$D$16*$D$11</f>
        <v>0</v>
      </c>
      <c r="E23" s="51">
        <f t="shared" ref="E23:F23" si="0">$D$16*$D$11</f>
        <v>0</v>
      </c>
      <c r="F23" s="51">
        <f t="shared" si="0"/>
        <v>0</v>
      </c>
      <c r="G23" s="42"/>
    </row>
    <row r="24" spans="1:11">
      <c r="B24" s="38" t="s">
        <v>23</v>
      </c>
      <c r="C24" s="39"/>
      <c r="D24" s="41">
        <f>D22-D23</f>
        <v>400</v>
      </c>
      <c r="E24" s="41">
        <f t="shared" ref="E24:F24" si="1">E22-E23</f>
        <v>1200</v>
      </c>
      <c r="F24" s="41">
        <f t="shared" si="1"/>
        <v>2000</v>
      </c>
      <c r="G24" s="42"/>
    </row>
    <row r="25" spans="1:11">
      <c r="B25" s="38" t="s">
        <v>24</v>
      </c>
      <c r="C25" s="39"/>
      <c r="D25" s="53">
        <f>D24/$D$12</f>
        <v>0.05</v>
      </c>
      <c r="E25" s="53">
        <f t="shared" ref="E25:F25" si="2">E24/$D$12</f>
        <v>0.15</v>
      </c>
      <c r="F25" s="53">
        <f t="shared" si="2"/>
        <v>0.25</v>
      </c>
      <c r="G25" s="42"/>
    </row>
    <row r="26" spans="1:11">
      <c r="B26" s="38" t="s">
        <v>25</v>
      </c>
      <c r="C26" s="39"/>
      <c r="D26" s="54">
        <f>D24/$D$15</f>
        <v>1</v>
      </c>
      <c r="E26" s="54">
        <f t="shared" ref="E26:F26" si="3">E24/$D$15</f>
        <v>3</v>
      </c>
      <c r="F26" s="54">
        <f t="shared" si="3"/>
        <v>5</v>
      </c>
      <c r="G26" s="42"/>
    </row>
    <row r="27" spans="1:11">
      <c r="B27" s="38"/>
      <c r="C27" s="39"/>
      <c r="D27" s="39"/>
      <c r="E27" s="39"/>
      <c r="F27" s="39"/>
      <c r="G27" s="42"/>
    </row>
    <row r="28" spans="1:11">
      <c r="B28" s="38"/>
      <c r="C28" s="39"/>
      <c r="D28" s="55" t="str">
        <f>"Proposed Capital Structure: Debt = $"&amp;F11</f>
        <v>Proposed Capital Structure: Debt = $4000</v>
      </c>
      <c r="E28" s="55"/>
      <c r="F28" s="55"/>
      <c r="G28" s="42"/>
    </row>
    <row r="29" spans="1:11">
      <c r="B29" s="38"/>
      <c r="C29" s="39"/>
      <c r="D29" s="52" t="s">
        <v>26</v>
      </c>
      <c r="E29" s="52" t="s">
        <v>27</v>
      </c>
      <c r="F29" s="52" t="s">
        <v>28</v>
      </c>
      <c r="G29" s="42"/>
    </row>
    <row r="30" spans="1:11">
      <c r="B30" s="38" t="s">
        <v>21</v>
      </c>
      <c r="C30" s="39"/>
      <c r="D30" s="41">
        <f>D22</f>
        <v>400</v>
      </c>
      <c r="E30" s="41">
        <f>E22</f>
        <v>1200</v>
      </c>
      <c r="F30" s="41">
        <f>F22</f>
        <v>2000</v>
      </c>
      <c r="G30" s="42"/>
    </row>
    <row r="31" spans="1:11">
      <c r="B31" s="38" t="s">
        <v>22</v>
      </c>
      <c r="C31" s="39"/>
      <c r="D31" s="51">
        <f>$F$11*$F$16</f>
        <v>400</v>
      </c>
      <c r="E31" s="51">
        <f t="shared" ref="E31:F31" si="4">$F$11*$F$16</f>
        <v>400</v>
      </c>
      <c r="F31" s="51">
        <f t="shared" si="4"/>
        <v>400</v>
      </c>
      <c r="G31" s="42"/>
    </row>
    <row r="32" spans="1:11">
      <c r="B32" s="38" t="s">
        <v>23</v>
      </c>
      <c r="C32" s="39"/>
      <c r="D32" s="41">
        <f>D30-D31</f>
        <v>0</v>
      </c>
      <c r="E32" s="41">
        <f t="shared" ref="E32:F32" si="5">E30-E31</f>
        <v>800</v>
      </c>
      <c r="F32" s="41">
        <f t="shared" si="5"/>
        <v>1600</v>
      </c>
      <c r="G32" s="42"/>
    </row>
    <row r="33" spans="1:11">
      <c r="B33" s="38" t="s">
        <v>24</v>
      </c>
      <c r="C33" s="39"/>
      <c r="D33" s="53">
        <f>D32/$F$12</f>
        <v>0</v>
      </c>
      <c r="E33" s="53">
        <f t="shared" ref="E33" si="6">E32/$F$12</f>
        <v>0.2</v>
      </c>
      <c r="F33" s="53">
        <f>F32/$F$12</f>
        <v>0.4</v>
      </c>
      <c r="G33" s="42"/>
    </row>
    <row r="34" spans="1:11">
      <c r="B34" s="46" t="s">
        <v>25</v>
      </c>
      <c r="C34" s="47"/>
      <c r="D34" s="56">
        <f>D32/$F$15</f>
        <v>0</v>
      </c>
      <c r="E34" s="56">
        <f t="shared" ref="E34:F34" si="7">E32/$F$15</f>
        <v>4</v>
      </c>
      <c r="F34" s="56">
        <f t="shared" si="7"/>
        <v>8</v>
      </c>
      <c r="G34" s="50"/>
    </row>
    <row r="36" spans="1:11" ht="47.25" customHeight="1">
      <c r="A36" s="86" t="s">
        <v>54</v>
      </c>
      <c r="B36" s="86"/>
      <c r="C36" s="86"/>
      <c r="D36" s="86"/>
      <c r="E36" s="86"/>
      <c r="F36" s="86"/>
      <c r="G36" s="86"/>
      <c r="H36" s="86"/>
      <c r="I36" s="86"/>
      <c r="J36" s="86"/>
      <c r="K36" s="86"/>
    </row>
    <row r="63" spans="1:11" ht="31.5" customHeight="1">
      <c r="A63" s="86" t="s">
        <v>30</v>
      </c>
      <c r="B63" s="86"/>
      <c r="C63" s="86"/>
      <c r="D63" s="86"/>
      <c r="E63" s="86"/>
      <c r="F63" s="86"/>
      <c r="G63" s="86"/>
      <c r="H63" s="86"/>
      <c r="I63" s="86"/>
      <c r="J63" s="86"/>
      <c r="K63" s="86"/>
    </row>
    <row r="65" spans="1:11" s="60" customFormat="1">
      <c r="A65" s="59" t="s">
        <v>31</v>
      </c>
    </row>
    <row r="66" spans="1:11" s="60" customFormat="1" ht="47.25" customHeight="1">
      <c r="A66" s="87" t="s">
        <v>55</v>
      </c>
      <c r="B66" s="87"/>
      <c r="C66" s="87"/>
      <c r="D66" s="87"/>
      <c r="E66" s="87"/>
      <c r="F66" s="87"/>
      <c r="G66" s="87"/>
      <c r="H66" s="87"/>
      <c r="I66" s="87"/>
      <c r="J66" s="87"/>
      <c r="K66" s="87"/>
    </row>
    <row r="67" spans="1:11" s="60" customFormat="1"/>
    <row r="68" spans="1:11" s="60" customFormat="1"/>
    <row r="69" spans="1:11" s="60" customFormat="1"/>
    <row r="70" spans="1:11" s="60" customFormat="1"/>
    <row r="71" spans="1:11" s="60" customFormat="1"/>
    <row r="72" spans="1:11" s="60" customFormat="1"/>
    <row r="73" spans="1:11" s="60" customFormat="1"/>
    <row r="74" spans="1:11" s="60" customFormat="1"/>
    <row r="75" spans="1:11" s="60" customFormat="1"/>
    <row r="76" spans="1:11" s="60" customFormat="1"/>
    <row r="77" spans="1:11" s="60" customFormat="1"/>
    <row r="78" spans="1:11" s="60" customFormat="1"/>
    <row r="79" spans="1:11" s="60" customFormat="1"/>
    <row r="80" spans="1:11" s="60" customFormat="1"/>
    <row r="81" spans="1:11" s="60" customFormat="1"/>
    <row r="82" spans="1:11" s="60" customFormat="1"/>
    <row r="83" spans="1:11" s="60" customFormat="1"/>
    <row r="84" spans="1:11" s="60" customFormat="1"/>
    <row r="85" spans="1:11" s="60" customFormat="1"/>
    <row r="86" spans="1:11" s="60" customFormat="1"/>
    <row r="87" spans="1:11" s="60" customFormat="1"/>
    <row r="88" spans="1:11" s="60" customFormat="1" ht="157.5" customHeight="1">
      <c r="A88" s="87" t="s">
        <v>59</v>
      </c>
      <c r="B88" s="87"/>
      <c r="C88" s="87"/>
      <c r="D88" s="87"/>
      <c r="E88" s="87"/>
      <c r="F88" s="87"/>
      <c r="G88" s="87"/>
      <c r="H88" s="87"/>
      <c r="I88" s="87"/>
      <c r="J88" s="87"/>
      <c r="K88" s="87"/>
    </row>
    <row r="89" spans="1:11" s="61" customFormat="1"/>
    <row r="91" spans="1:11" ht="31.5" customHeight="1">
      <c r="A91" s="86" t="s">
        <v>32</v>
      </c>
      <c r="B91" s="86"/>
      <c r="C91" s="86"/>
      <c r="D91" s="86"/>
      <c r="E91" s="86"/>
      <c r="F91" s="86"/>
      <c r="G91" s="86"/>
      <c r="H91" s="86"/>
      <c r="I91" s="86"/>
      <c r="J91" s="86"/>
      <c r="K91" s="86"/>
    </row>
    <row r="93" spans="1:11">
      <c r="B93" s="19" t="s">
        <v>33</v>
      </c>
      <c r="D93" s="62">
        <f>-((D15/F15)*E31)/(1-(D15/F15))</f>
        <v>800</v>
      </c>
    </row>
    <row r="95" spans="1:11">
      <c r="A95" s="86" t="s">
        <v>36</v>
      </c>
      <c r="B95" s="86"/>
      <c r="C95" s="86"/>
      <c r="D95" s="86"/>
      <c r="E95" s="86"/>
      <c r="F95" s="86"/>
      <c r="G95" s="86"/>
      <c r="H95" s="86"/>
      <c r="I95" s="86"/>
      <c r="J95" s="86"/>
      <c r="K95" s="86"/>
    </row>
    <row r="96" spans="1:11">
      <c r="A96" s="83"/>
      <c r="B96" s="83"/>
      <c r="C96" s="83"/>
      <c r="D96" s="83"/>
      <c r="E96" s="83"/>
      <c r="F96" s="83"/>
      <c r="G96" s="83"/>
      <c r="H96" s="83"/>
      <c r="I96" s="83"/>
      <c r="J96" s="83"/>
      <c r="K96" s="83"/>
    </row>
    <row r="97" spans="1:11">
      <c r="A97" s="88" t="s">
        <v>58</v>
      </c>
      <c r="B97" s="88"/>
      <c r="C97" s="88"/>
      <c r="D97" s="88"/>
      <c r="E97" s="88"/>
      <c r="F97" s="88"/>
      <c r="G97" s="88"/>
      <c r="H97" s="88"/>
      <c r="I97" s="88"/>
      <c r="J97" s="88"/>
      <c r="K97" s="88"/>
    </row>
    <row r="98" spans="1:11" s="1" customFormat="1" ht="47.25" customHeight="1">
      <c r="A98" s="86" t="s">
        <v>57</v>
      </c>
      <c r="B98" s="86"/>
      <c r="C98" s="86"/>
      <c r="D98" s="86"/>
      <c r="E98" s="86"/>
      <c r="F98" s="86"/>
      <c r="G98" s="86"/>
      <c r="H98" s="86"/>
      <c r="I98" s="86"/>
      <c r="J98" s="86"/>
      <c r="K98" s="86"/>
    </row>
    <row r="99" spans="1:11" s="1" customFormat="1"/>
    <row r="100" spans="1:11" s="1" customFormat="1"/>
    <row r="101" spans="1:11" s="1" customFormat="1"/>
    <row r="102" spans="1:11" s="1" customFormat="1"/>
    <row r="103" spans="1:11" s="1" customFormat="1"/>
    <row r="104" spans="1:11" s="1" customFormat="1"/>
    <row r="105" spans="1:11" s="1" customFormat="1"/>
    <row r="106" spans="1:11" s="1" customFormat="1"/>
    <row r="107" spans="1:11" s="1" customFormat="1"/>
    <row r="108" spans="1:11" s="1" customFormat="1"/>
    <row r="109" spans="1:11" s="1" customFormat="1"/>
    <row r="110" spans="1:11" s="1" customFormat="1"/>
    <row r="111" spans="1:11" s="1" customFormat="1"/>
    <row r="112" spans="1:11" s="1" customFormat="1"/>
    <row r="113" spans="1:11" s="1" customFormat="1"/>
    <row r="114" spans="1:11" s="1" customFormat="1"/>
    <row r="115" spans="1:11" s="1" customFormat="1"/>
    <row r="116" spans="1:11" s="1" customFormat="1"/>
    <row r="117" spans="1:11" s="1" customFormat="1"/>
    <row r="118" spans="1:11" s="1" customFormat="1"/>
    <row r="119" spans="1:11" s="60" customFormat="1">
      <c r="A119" s="59" t="s">
        <v>31</v>
      </c>
    </row>
    <row r="120" spans="1:11" s="60" customFormat="1" ht="47.25" customHeight="1">
      <c r="A120" s="87" t="s">
        <v>60</v>
      </c>
      <c r="B120" s="87"/>
      <c r="C120" s="87"/>
      <c r="D120" s="87"/>
      <c r="E120" s="87"/>
      <c r="F120" s="87"/>
      <c r="G120" s="87"/>
      <c r="H120" s="87"/>
      <c r="I120" s="87"/>
      <c r="J120" s="87"/>
      <c r="K120" s="87"/>
    </row>
    <row r="121" spans="1:11" s="61" customFormat="1"/>
  </sheetData>
  <mergeCells count="12">
    <mergeCell ref="A5:K5"/>
    <mergeCell ref="A18:K18"/>
    <mergeCell ref="D20:F20"/>
    <mergeCell ref="A36:K36"/>
    <mergeCell ref="A63:K63"/>
    <mergeCell ref="A98:K98"/>
    <mergeCell ref="A120:K120"/>
    <mergeCell ref="A97:K97"/>
    <mergeCell ref="A66:K66"/>
    <mergeCell ref="A88:K88"/>
    <mergeCell ref="A95:K95"/>
    <mergeCell ref="A91:K91"/>
  </mergeCells>
  <pageMargins left="0.7" right="0.7" top="0.75" bottom="0.75" header="0.3" footer="0.3"/>
  <ignoredErrors>
    <ignoredError sqref="F15" formula="1"/>
  </ignoredErrors>
  <drawing r:id="rId1"/>
  <legacyDrawing r:id="rId2"/>
</worksheet>
</file>

<file path=xl/worksheets/sheet3.xml><?xml version="1.0" encoding="utf-8"?>
<worksheet xmlns="http://schemas.openxmlformats.org/spreadsheetml/2006/main" xmlns:r="http://schemas.openxmlformats.org/officeDocument/2006/relationships">
  <sheetPr>
    <tabColor theme="9"/>
  </sheetPr>
  <dimension ref="A1:S12"/>
  <sheetViews>
    <sheetView workbookViewId="0"/>
  </sheetViews>
  <sheetFormatPr defaultRowHeight="15.75"/>
  <cols>
    <col min="1" max="1" width="4.7109375" style="29" customWidth="1"/>
    <col min="2" max="27" width="14.7109375" style="14" customWidth="1"/>
    <col min="28" max="64" width="10.7109375" style="14" customWidth="1"/>
    <col min="65" max="16384" width="9.140625" style="14"/>
  </cols>
  <sheetData>
    <row r="1" spans="1:19" ht="16.5" thickBot="1"/>
    <row r="2" spans="1:19" ht="21.75" thickBot="1">
      <c r="B2" s="23" t="s">
        <v>51</v>
      </c>
      <c r="C2" s="24"/>
      <c r="D2" s="28"/>
      <c r="E2" s="17"/>
      <c r="F2" s="17"/>
      <c r="G2" s="17"/>
      <c r="H2" s="17"/>
      <c r="I2" s="17"/>
      <c r="J2" s="17"/>
      <c r="K2" s="17"/>
      <c r="L2" s="17"/>
      <c r="M2" s="17"/>
      <c r="N2" s="17"/>
      <c r="O2" s="17"/>
      <c r="P2" s="17"/>
      <c r="Q2" s="17"/>
      <c r="R2" s="17"/>
      <c r="S2" s="17"/>
    </row>
    <row r="4" spans="1:19" ht="94.5" customHeight="1">
      <c r="B4" s="86" t="s">
        <v>47</v>
      </c>
      <c r="C4" s="86"/>
      <c r="D4" s="86"/>
      <c r="E4" s="86"/>
      <c r="F4" s="86"/>
      <c r="G4" s="86"/>
      <c r="H4" s="86"/>
      <c r="I4" s="86"/>
      <c r="J4" s="86"/>
      <c r="K4" s="86"/>
    </row>
    <row r="6" spans="1:19" ht="31.5" customHeight="1">
      <c r="A6" s="29" t="s">
        <v>42</v>
      </c>
      <c r="B6" s="86" t="s">
        <v>48</v>
      </c>
      <c r="C6" s="86"/>
      <c r="D6" s="86"/>
      <c r="E6" s="86"/>
      <c r="F6" s="86"/>
      <c r="G6" s="86"/>
      <c r="H6" s="86"/>
      <c r="I6" s="86"/>
      <c r="J6" s="86"/>
      <c r="K6" s="86"/>
    </row>
    <row r="8" spans="1:19">
      <c r="A8" s="29" t="s">
        <v>43</v>
      </c>
      <c r="B8" s="86" t="s">
        <v>49</v>
      </c>
      <c r="C8" s="86"/>
      <c r="D8" s="86"/>
      <c r="E8" s="86"/>
      <c r="F8" s="86"/>
      <c r="G8" s="86"/>
      <c r="H8" s="86"/>
      <c r="I8" s="86"/>
      <c r="J8" s="86"/>
      <c r="K8" s="86"/>
    </row>
    <row r="10" spans="1:19">
      <c r="A10" s="29" t="s">
        <v>44</v>
      </c>
      <c r="B10" s="19" t="s">
        <v>50</v>
      </c>
    </row>
    <row r="12" spans="1:19" ht="63" customHeight="1">
      <c r="A12" s="29" t="s">
        <v>46</v>
      </c>
      <c r="B12" s="86" t="s">
        <v>61</v>
      </c>
      <c r="C12" s="86"/>
      <c r="D12" s="86"/>
      <c r="E12" s="86"/>
      <c r="F12" s="86"/>
      <c r="G12" s="86"/>
      <c r="H12" s="86"/>
      <c r="I12" s="86"/>
      <c r="J12" s="86"/>
      <c r="K12" s="86"/>
    </row>
  </sheetData>
  <mergeCells count="4">
    <mergeCell ref="B4:K4"/>
    <mergeCell ref="B6:K6"/>
    <mergeCell ref="B8:K8"/>
    <mergeCell ref="B12:K12"/>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9"/>
  </sheetPr>
  <dimension ref="A1:AD64"/>
  <sheetViews>
    <sheetView workbookViewId="0"/>
  </sheetViews>
  <sheetFormatPr defaultRowHeight="15.75"/>
  <cols>
    <col min="1" max="1" width="4.7109375" style="29" customWidth="1"/>
    <col min="2" max="2" width="14.7109375" style="14" customWidth="1"/>
    <col min="3" max="3" width="15.85546875" style="14" customWidth="1"/>
    <col min="4" max="24" width="14.7109375" style="14" customWidth="1"/>
    <col min="25" max="64" width="10.7109375" style="14" customWidth="1"/>
    <col min="65" max="16384" width="9.140625" style="14"/>
  </cols>
  <sheetData>
    <row r="1" spans="1:30" ht="16.5" thickBot="1"/>
    <row r="2" spans="1:30" ht="21.75" thickBot="1">
      <c r="A2" s="30"/>
      <c r="B2" s="25" t="s">
        <v>8</v>
      </c>
      <c r="C2" s="26"/>
      <c r="D2" s="27"/>
      <c r="E2" s="18"/>
      <c r="F2" s="18"/>
      <c r="G2" s="18"/>
      <c r="H2" s="18"/>
      <c r="I2" s="18"/>
      <c r="J2" s="19"/>
      <c r="K2" s="19"/>
      <c r="L2" s="19"/>
      <c r="M2" s="19"/>
      <c r="N2" s="19"/>
      <c r="O2" s="19"/>
      <c r="P2" s="19"/>
      <c r="Q2" s="19"/>
      <c r="R2" s="19"/>
      <c r="S2" s="19"/>
      <c r="T2" s="19"/>
      <c r="U2" s="19"/>
      <c r="V2" s="19"/>
      <c r="W2" s="19"/>
      <c r="X2" s="19"/>
      <c r="Y2" s="19"/>
      <c r="Z2" s="19"/>
      <c r="AA2" s="19"/>
      <c r="AB2" s="19"/>
      <c r="AC2" s="19"/>
      <c r="AD2" s="19"/>
    </row>
    <row r="5" spans="1:30">
      <c r="A5" s="64" t="s">
        <v>42</v>
      </c>
      <c r="B5" s="65"/>
      <c r="C5" s="65"/>
      <c r="D5" s="66" t="s">
        <v>18</v>
      </c>
      <c r="E5" s="66"/>
      <c r="F5" s="66" t="s">
        <v>19</v>
      </c>
      <c r="G5" s="65"/>
      <c r="H5" s="19"/>
      <c r="I5" s="19"/>
      <c r="J5" s="19"/>
      <c r="K5" s="19"/>
    </row>
    <row r="6" spans="1:30">
      <c r="A6" s="64"/>
      <c r="B6" s="65" t="s">
        <v>11</v>
      </c>
      <c r="C6" s="65"/>
      <c r="D6" s="67">
        <v>40000000</v>
      </c>
      <c r="E6" s="65"/>
      <c r="F6" s="74">
        <f>D6</f>
        <v>40000000</v>
      </c>
      <c r="G6" s="65"/>
      <c r="H6" s="19"/>
      <c r="I6" s="19"/>
      <c r="J6" s="19"/>
      <c r="K6" s="19"/>
    </row>
    <row r="7" spans="1:30" s="19" customFormat="1">
      <c r="A7" s="64"/>
      <c r="B7" s="65" t="s">
        <v>37</v>
      </c>
      <c r="C7" s="65"/>
      <c r="D7" s="67">
        <f>(D11/(1+D11))*D9</f>
        <v>0</v>
      </c>
      <c r="E7" s="65"/>
      <c r="F7" s="74">
        <f>(F11/(1+F11))*F9</f>
        <v>3333333.3333333335</v>
      </c>
      <c r="G7" s="65"/>
    </row>
    <row r="8" spans="1:30" s="19" customFormat="1">
      <c r="A8" s="64"/>
      <c r="B8" s="65" t="s">
        <v>38</v>
      </c>
      <c r="C8" s="65"/>
      <c r="D8" s="67">
        <f>(1/(1+D11))*D9</f>
        <v>0</v>
      </c>
      <c r="E8" s="65"/>
      <c r="F8" s="74">
        <f>(1/(1+F11))*F9</f>
        <v>16666666.666666668</v>
      </c>
      <c r="G8" s="65"/>
    </row>
    <row r="9" spans="1:30">
      <c r="A9" s="64"/>
      <c r="B9" s="65" t="s">
        <v>12</v>
      </c>
      <c r="C9" s="65"/>
      <c r="D9" s="74">
        <f>(D12/(D12+1))*D6</f>
        <v>0</v>
      </c>
      <c r="E9" s="65"/>
      <c r="F9" s="74">
        <f>(F12/(F12+1))*F6</f>
        <v>20000000</v>
      </c>
      <c r="G9" s="65"/>
      <c r="H9" s="19"/>
      <c r="I9" s="19"/>
      <c r="J9" s="19"/>
      <c r="K9" s="19"/>
    </row>
    <row r="10" spans="1:30">
      <c r="A10" s="64"/>
      <c r="B10" s="65" t="s">
        <v>13</v>
      </c>
      <c r="C10" s="65"/>
      <c r="D10" s="74">
        <f>D6-D9</f>
        <v>40000000</v>
      </c>
      <c r="E10" s="65"/>
      <c r="F10" s="74">
        <f>F6-F9</f>
        <v>20000000</v>
      </c>
      <c r="G10" s="65"/>
      <c r="H10" s="19"/>
      <c r="I10" s="19"/>
      <c r="J10" s="19"/>
      <c r="K10" s="19"/>
    </row>
    <row r="11" spans="1:30" s="19" customFormat="1">
      <c r="A11" s="64"/>
      <c r="B11" s="65" t="s">
        <v>39</v>
      </c>
      <c r="C11" s="65"/>
      <c r="D11" s="68">
        <v>0</v>
      </c>
      <c r="E11" s="65"/>
      <c r="F11" s="68">
        <v>0.2</v>
      </c>
      <c r="G11" s="65"/>
    </row>
    <row r="12" spans="1:30">
      <c r="A12" s="64"/>
      <c r="B12" s="65" t="s">
        <v>14</v>
      </c>
      <c r="C12" s="65"/>
      <c r="D12" s="69">
        <v>0</v>
      </c>
      <c r="E12" s="65"/>
      <c r="F12" s="75">
        <f>J12/10</f>
        <v>1</v>
      </c>
      <c r="G12" s="65"/>
      <c r="H12" s="19"/>
      <c r="I12" s="19" t="s">
        <v>29</v>
      </c>
      <c r="J12" s="82">
        <v>10</v>
      </c>
      <c r="K12" s="19"/>
    </row>
    <row r="13" spans="1:30">
      <c r="A13" s="64"/>
      <c r="B13" s="65" t="s">
        <v>15</v>
      </c>
      <c r="C13" s="65"/>
      <c r="D13" s="67">
        <v>25</v>
      </c>
      <c r="E13" s="65"/>
      <c r="F13" s="74">
        <f>D13</f>
        <v>25</v>
      </c>
      <c r="G13" s="65"/>
      <c r="H13" s="19"/>
      <c r="I13" s="19"/>
      <c r="J13" s="19"/>
      <c r="K13" s="19"/>
    </row>
    <row r="14" spans="1:30">
      <c r="A14" s="64"/>
      <c r="B14" s="65" t="s">
        <v>16</v>
      </c>
      <c r="C14" s="65"/>
      <c r="D14" s="70">
        <f>D6/D13</f>
        <v>1600000</v>
      </c>
      <c r="E14" s="65"/>
      <c r="F14" s="76">
        <f>D14-(F9/F13)</f>
        <v>800000</v>
      </c>
      <c r="G14" s="65"/>
      <c r="H14" s="19"/>
      <c r="I14" s="19"/>
      <c r="J14" s="19"/>
      <c r="K14" s="19"/>
    </row>
    <row r="15" spans="1:30" s="19" customFormat="1">
      <c r="A15" s="64"/>
      <c r="B15" s="65" t="s">
        <v>40</v>
      </c>
      <c r="C15" s="65"/>
      <c r="D15" s="71">
        <v>0.03</v>
      </c>
      <c r="E15" s="72"/>
      <c r="F15" s="77">
        <v>0.03</v>
      </c>
      <c r="G15" s="65"/>
    </row>
    <row r="16" spans="1:30">
      <c r="A16" s="64"/>
      <c r="B16" s="65" t="s">
        <v>41</v>
      </c>
      <c r="C16" s="65"/>
      <c r="D16" s="71">
        <v>0.08</v>
      </c>
      <c r="E16" s="65"/>
      <c r="F16" s="77">
        <f>D16</f>
        <v>0.08</v>
      </c>
      <c r="G16" s="65"/>
      <c r="H16" s="19"/>
      <c r="I16" s="19"/>
      <c r="J16" s="19"/>
      <c r="K16" s="19"/>
    </row>
    <row r="17" spans="1:11">
      <c r="A17" s="64"/>
      <c r="B17" s="19"/>
      <c r="C17" s="19"/>
      <c r="D17" s="19"/>
      <c r="E17" s="19"/>
      <c r="F17" s="19"/>
      <c r="G17" s="19"/>
      <c r="H17" s="19"/>
      <c r="I17" s="19"/>
      <c r="J17" s="19"/>
      <c r="K17" s="19"/>
    </row>
    <row r="18" spans="1:11">
      <c r="A18" s="64"/>
      <c r="B18" s="19"/>
      <c r="C18" s="19"/>
      <c r="D18" s="19"/>
      <c r="E18" s="19"/>
      <c r="F18" s="19"/>
      <c r="G18" s="19"/>
      <c r="H18" s="19"/>
      <c r="I18" s="19"/>
      <c r="J18" s="19"/>
      <c r="K18" s="19"/>
    </row>
    <row r="19" spans="1:11">
      <c r="A19" s="64"/>
      <c r="B19" s="65"/>
      <c r="C19" s="65"/>
      <c r="D19" s="90" t="str">
        <f>"Current Capital Structure: Debt = $"&amp;ROUND(D9/1000000,3)&amp;" million"</f>
        <v>Current Capital Structure: Debt = $0 million</v>
      </c>
      <c r="E19" s="90"/>
      <c r="F19" s="90"/>
      <c r="G19" s="65"/>
      <c r="H19" s="19"/>
      <c r="I19" s="19"/>
      <c r="J19" s="19"/>
      <c r="K19" s="19"/>
    </row>
    <row r="20" spans="1:11">
      <c r="A20" s="64"/>
      <c r="B20" s="65"/>
      <c r="C20" s="65"/>
      <c r="D20" s="73" t="s">
        <v>26</v>
      </c>
      <c r="E20" s="73" t="s">
        <v>27</v>
      </c>
      <c r="F20" s="73" t="s">
        <v>28</v>
      </c>
      <c r="G20" s="65"/>
      <c r="H20" s="19"/>
      <c r="I20" s="19"/>
      <c r="J20" s="19"/>
      <c r="K20" s="19"/>
    </row>
    <row r="21" spans="1:11">
      <c r="A21" s="64"/>
      <c r="B21" s="65" t="s">
        <v>21</v>
      </c>
      <c r="C21" s="65"/>
      <c r="D21" s="67">
        <v>1800000</v>
      </c>
      <c r="E21" s="67">
        <v>3000000</v>
      </c>
      <c r="F21" s="67">
        <v>4300000</v>
      </c>
      <c r="G21" s="65"/>
      <c r="H21" s="19"/>
      <c r="I21" s="19"/>
      <c r="J21" s="19"/>
      <c r="K21" s="19"/>
    </row>
    <row r="22" spans="1:11">
      <c r="A22" s="64"/>
      <c r="B22" s="65" t="s">
        <v>22</v>
      </c>
      <c r="C22" s="65"/>
      <c r="D22" s="76">
        <f>($D$7*$D$15)+($D$8*$D$16)</f>
        <v>0</v>
      </c>
      <c r="E22" s="76">
        <f t="shared" ref="E22:F22" si="0">($D$7*$D$15)+($D$8*$D$16)</f>
        <v>0</v>
      </c>
      <c r="F22" s="76">
        <f t="shared" si="0"/>
        <v>0</v>
      </c>
      <c r="G22" s="65"/>
      <c r="H22" s="19"/>
      <c r="I22" s="19"/>
      <c r="J22" s="19"/>
      <c r="K22" s="19"/>
    </row>
    <row r="23" spans="1:11" ht="16.5" thickBot="1">
      <c r="A23" s="64"/>
      <c r="B23" s="65" t="s">
        <v>23</v>
      </c>
      <c r="C23" s="65"/>
      <c r="D23" s="78">
        <f>D21-D22</f>
        <v>1800000</v>
      </c>
      <c r="E23" s="78">
        <f t="shared" ref="E23:F23" si="1">E21-E22</f>
        <v>3000000</v>
      </c>
      <c r="F23" s="78">
        <f t="shared" si="1"/>
        <v>4300000</v>
      </c>
      <c r="G23" s="65"/>
      <c r="H23" s="19"/>
      <c r="I23" s="19"/>
      <c r="J23" s="19"/>
      <c r="K23" s="19"/>
    </row>
    <row r="24" spans="1:11" ht="16.5" thickTop="1">
      <c r="A24" s="64"/>
      <c r="B24" s="65" t="s">
        <v>24</v>
      </c>
      <c r="C24" s="65"/>
      <c r="D24" s="79">
        <f>D23/$D$10</f>
        <v>4.4999999999999998E-2</v>
      </c>
      <c r="E24" s="79">
        <f t="shared" ref="E24:F24" si="2">E23/$D$10</f>
        <v>7.4999999999999997E-2</v>
      </c>
      <c r="F24" s="79">
        <f t="shared" si="2"/>
        <v>0.1075</v>
      </c>
      <c r="G24" s="65"/>
      <c r="H24" s="19"/>
      <c r="I24" s="19"/>
      <c r="J24" s="19"/>
      <c r="K24" s="19"/>
    </row>
    <row r="25" spans="1:11">
      <c r="A25" s="64"/>
      <c r="B25" s="65" t="s">
        <v>25</v>
      </c>
      <c r="C25" s="65"/>
      <c r="D25" s="80">
        <f>D23/$D$14</f>
        <v>1.125</v>
      </c>
      <c r="E25" s="80">
        <f t="shared" ref="E25:F25" si="3">E23/$D$14</f>
        <v>1.875</v>
      </c>
      <c r="F25" s="80">
        <f t="shared" si="3"/>
        <v>2.6875</v>
      </c>
      <c r="G25" s="65"/>
      <c r="H25" s="19"/>
      <c r="I25" s="19"/>
      <c r="J25" s="19"/>
      <c r="K25" s="19"/>
    </row>
    <row r="26" spans="1:11">
      <c r="A26" s="64"/>
      <c r="B26" s="65"/>
      <c r="C26" s="65"/>
      <c r="D26" s="65"/>
      <c r="E26" s="65"/>
      <c r="F26" s="65"/>
      <c r="G26" s="65"/>
      <c r="H26" s="19"/>
      <c r="I26" s="19"/>
      <c r="J26" s="19"/>
      <c r="K26" s="19"/>
    </row>
    <row r="27" spans="1:11">
      <c r="A27" s="64"/>
      <c r="B27" s="65"/>
      <c r="C27" s="65"/>
      <c r="D27" s="90" t="str">
        <f>"Proposed Capital Structure: Debt = $"&amp;ROUND(F9/1000000,3)&amp;" million"</f>
        <v>Proposed Capital Structure: Debt = $20 million</v>
      </c>
      <c r="E27" s="90"/>
      <c r="F27" s="90"/>
      <c r="G27" s="65"/>
      <c r="H27" s="19"/>
      <c r="I27" s="19"/>
      <c r="J27" s="19"/>
      <c r="K27" s="19"/>
    </row>
    <row r="28" spans="1:11">
      <c r="A28" s="64"/>
      <c r="B28" s="65"/>
      <c r="C28" s="65"/>
      <c r="D28" s="73" t="s">
        <v>26</v>
      </c>
      <c r="E28" s="73" t="s">
        <v>27</v>
      </c>
      <c r="F28" s="73" t="s">
        <v>28</v>
      </c>
      <c r="G28" s="65"/>
      <c r="H28" s="19"/>
      <c r="I28" s="19"/>
      <c r="J28" s="19"/>
      <c r="K28" s="19"/>
    </row>
    <row r="29" spans="1:11">
      <c r="A29" s="64"/>
      <c r="B29" s="65" t="s">
        <v>21</v>
      </c>
      <c r="C29" s="65"/>
      <c r="D29" s="74">
        <f>D21</f>
        <v>1800000</v>
      </c>
      <c r="E29" s="74">
        <f t="shared" ref="E29:F29" si="4">E21</f>
        <v>3000000</v>
      </c>
      <c r="F29" s="74">
        <f t="shared" si="4"/>
        <v>4300000</v>
      </c>
      <c r="G29" s="65"/>
      <c r="H29" s="19"/>
      <c r="I29" s="19"/>
      <c r="J29" s="19"/>
      <c r="K29" s="19"/>
    </row>
    <row r="30" spans="1:11">
      <c r="A30" s="64"/>
      <c r="B30" s="65" t="s">
        <v>22</v>
      </c>
      <c r="C30" s="65"/>
      <c r="D30" s="76">
        <f>($F$7*$F$15)+($F$8*$F$16)</f>
        <v>1433333.3333333335</v>
      </c>
      <c r="E30" s="76">
        <f t="shared" ref="E30:F30" si="5">($F$7*$F$15)+($F$8*$F$16)</f>
        <v>1433333.3333333335</v>
      </c>
      <c r="F30" s="76">
        <f t="shared" si="5"/>
        <v>1433333.3333333335</v>
      </c>
      <c r="G30" s="65"/>
      <c r="H30" s="19"/>
      <c r="I30" s="19"/>
      <c r="J30" s="19"/>
      <c r="K30" s="19"/>
    </row>
    <row r="31" spans="1:11" ht="16.5" thickBot="1">
      <c r="A31" s="64"/>
      <c r="B31" s="65" t="s">
        <v>23</v>
      </c>
      <c r="C31" s="65"/>
      <c r="D31" s="78">
        <f>D29-D30</f>
        <v>366666.66666666651</v>
      </c>
      <c r="E31" s="78">
        <f t="shared" ref="E31:F31" si="6">E29-E30</f>
        <v>1566666.6666666665</v>
      </c>
      <c r="F31" s="78">
        <f t="shared" si="6"/>
        <v>2866666.6666666665</v>
      </c>
      <c r="G31" s="65"/>
      <c r="H31" s="19"/>
      <c r="I31" s="19"/>
      <c r="J31" s="19"/>
      <c r="K31" s="19"/>
    </row>
    <row r="32" spans="1:11" ht="16.5" thickTop="1">
      <c r="A32" s="64"/>
      <c r="B32" s="65" t="s">
        <v>24</v>
      </c>
      <c r="C32" s="65"/>
      <c r="D32" s="79">
        <f>D31/$F$10</f>
        <v>1.8333333333333326E-2</v>
      </c>
      <c r="E32" s="79">
        <f t="shared" ref="E32:F32" si="7">E31/$F$10</f>
        <v>7.8333333333333324E-2</v>
      </c>
      <c r="F32" s="79">
        <f t="shared" si="7"/>
        <v>0.14333333333333331</v>
      </c>
      <c r="G32" s="65"/>
      <c r="H32" s="19"/>
      <c r="I32" s="19"/>
      <c r="J32" s="19"/>
      <c r="K32" s="19"/>
    </row>
    <row r="33" spans="1:11">
      <c r="A33" s="64"/>
      <c r="B33" s="65" t="s">
        <v>25</v>
      </c>
      <c r="C33" s="65"/>
      <c r="D33" s="80">
        <f>D31/$F$14</f>
        <v>0.45833333333333315</v>
      </c>
      <c r="E33" s="80">
        <f t="shared" ref="E33:F33" si="8">E31/$F$14</f>
        <v>1.958333333333333</v>
      </c>
      <c r="F33" s="80">
        <f t="shared" si="8"/>
        <v>3.583333333333333</v>
      </c>
      <c r="G33" s="65"/>
      <c r="H33" s="19"/>
      <c r="I33" s="19"/>
      <c r="J33" s="19"/>
      <c r="K33" s="19"/>
    </row>
    <row r="36" spans="1:11">
      <c r="A36" s="29" t="s">
        <v>43</v>
      </c>
    </row>
    <row r="62" spans="1:4">
      <c r="A62" s="29" t="s">
        <v>44</v>
      </c>
      <c r="B62" s="19" t="s">
        <v>45</v>
      </c>
      <c r="D62" s="81">
        <f>-((D14/F14)*D30)/(1-(D14/F14))</f>
        <v>2866666.666666667</v>
      </c>
    </row>
    <row r="64" spans="1:4">
      <c r="A64" s="29" t="s">
        <v>46</v>
      </c>
    </row>
  </sheetData>
  <mergeCells count="2">
    <mergeCell ref="D19:F19"/>
    <mergeCell ref="D27:F2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Chapter 16</vt:lpstr>
      <vt:lpstr>Section 16.3</vt:lpstr>
      <vt:lpstr>Master it!</vt:lpstr>
      <vt:lpstr>Solution</vt:lpstr>
    </vt:vector>
  </TitlesOfParts>
  <Company>Belmont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Smolira</dc:creator>
  <cp:lastModifiedBy>Nirvikar Singh</cp:lastModifiedBy>
  <cp:lastPrinted>2009-02-02T18:10:50Z</cp:lastPrinted>
  <dcterms:created xsi:type="dcterms:W3CDTF">2008-02-06T20:32:32Z</dcterms:created>
  <dcterms:modified xsi:type="dcterms:W3CDTF">2016-05-05T02:05:36Z</dcterms:modified>
</cp:coreProperties>
</file>