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3.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drawings/drawing6.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828"/>
  <workbookPr defaultThemeVersion="124226"/>
  <mc:AlternateContent xmlns:mc="http://schemas.openxmlformats.org/markup-compatibility/2006">
    <mc:Choice Requires="x15">
      <x15ac:absPath xmlns:x15ac="http://schemas.microsoft.com/office/spreadsheetml/2010/11/ac" url="C:\Users\Aj\Documents\UCSC Coursework\Winter Quarter 2017\Econ 235 - Corporate Finance\Excel Files\"/>
    </mc:Choice>
  </mc:AlternateContent>
  <bookViews>
    <workbookView xWindow="0" yWindow="0" windowWidth="17970" windowHeight="5940" activeTab="1"/>
  </bookViews>
  <sheets>
    <sheet name="Chapter 7" sheetId="14" r:id="rId1"/>
    <sheet name="Section 7.1" sheetId="2" r:id="rId2"/>
    <sheet name="Scenario Summary" sheetId="17" r:id="rId3"/>
    <sheet name="Section 7.2" sheetId="19" r:id="rId4"/>
    <sheet name="Section 7.4" sheetId="18" r:id="rId5"/>
    <sheet name="Master It!" sheetId="6" r:id="rId6"/>
    <sheet name="Solution" sheetId="7" r:id="rId7"/>
  </sheets>
  <externalReferences>
    <externalReference r:id="rId8"/>
  </externalReferences>
  <definedNames>
    <definedName name="Fixed_costs" localSheetId="3">'[1]Section 9.2'!$D$12</definedName>
    <definedName name="Fixed_costs" localSheetId="4">'Section 7.4'!#REF!</definedName>
    <definedName name="Fixed_costs">'Section 7.1'!$D$12</definedName>
    <definedName name="Investment" localSheetId="3">'[1]Section 9.2'!$D$14</definedName>
    <definedName name="Investment" localSheetId="4">'Section 7.4'!#REF!</definedName>
    <definedName name="Investment">'Section 7.1'!$D$14</definedName>
    <definedName name="IRR" localSheetId="3">'[1]Section 9.2'!#REF!</definedName>
    <definedName name="IRR" localSheetId="4">'Section 7.4'!#REF!</definedName>
    <definedName name="IRR">'Section 7.1'!#REF!</definedName>
    <definedName name="NPV" localSheetId="3">'[1]Section 9.2'!$C$32</definedName>
    <definedName name="NPV" localSheetId="4">'Section 7.4'!#REF!</definedName>
    <definedName name="NPV">'Section 7.1'!$C$32</definedName>
    <definedName name="Price" localSheetId="3">'[1]Section 9.2'!$D$10</definedName>
    <definedName name="Price" localSheetId="4">'Section 7.4'!#REF!</definedName>
    <definedName name="Price">'Section 7.1'!$D$10</definedName>
    <definedName name="solver_adj" localSheetId="3" hidden="1">'Section 7.2'!#REF!</definedName>
    <definedName name="solver_cvg" localSheetId="3" hidden="1">0.0001</definedName>
    <definedName name="solver_drv" localSheetId="3" hidden="1">1</definedName>
    <definedName name="solver_est" localSheetId="3" hidden="1">1</definedName>
    <definedName name="solver_itr" localSheetId="3" hidden="1">100</definedName>
    <definedName name="solver_lhs1" localSheetId="3" hidden="1">'Section 7.2'!#REF!</definedName>
    <definedName name="solver_lin" localSheetId="3" hidden="1">2</definedName>
    <definedName name="solver_neg" localSheetId="3" hidden="1">2</definedName>
    <definedName name="solver_num" localSheetId="3" hidden="1">1</definedName>
    <definedName name="solver_nwt" localSheetId="3" hidden="1">1</definedName>
    <definedName name="solver_opt" localSheetId="3" hidden="1">'Section 7.2'!#REF!</definedName>
    <definedName name="solver_pre" localSheetId="3" hidden="1">0.000001</definedName>
    <definedName name="solver_rel1" localSheetId="3" hidden="1">3</definedName>
    <definedName name="solver_rhs1" localSheetId="3" hidden="1">0</definedName>
    <definedName name="solver_scl" localSheetId="3" hidden="1">2</definedName>
    <definedName name="solver_sho" localSheetId="3" hidden="1">2</definedName>
    <definedName name="solver_tim" localSheetId="3" hidden="1">100</definedName>
    <definedName name="solver_tol" localSheetId="3" hidden="1">0.05</definedName>
    <definedName name="solver_typ" localSheetId="3" hidden="1">3</definedName>
    <definedName name="solver_val" localSheetId="3" hidden="1">0</definedName>
    <definedName name="Total_sales" localSheetId="4">'Section 7.4'!#REF!</definedName>
    <definedName name="Total_sales">'Section 7.1'!$C$22</definedName>
    <definedName name="Unit_sales" localSheetId="3">'[1]Section 9.2'!$D$9</definedName>
    <definedName name="Unit_sales" localSheetId="4">'Section 7.4'!#REF!</definedName>
    <definedName name="Unit_sales">'Section 7.1'!$D$9</definedName>
    <definedName name="Variable_cost_per_unit" localSheetId="3">'[1]Section 9.2'!$D$11</definedName>
    <definedName name="Variable_cost_per_unit" localSheetId="4">'Section 7.4'!#REF!</definedName>
    <definedName name="Variable_cost_per_unit">'Section 7.1'!$D$11</definedName>
  </definedNames>
  <calcPr calcId="171027"/>
</workbook>
</file>

<file path=xl/calcChain.xml><?xml version="1.0" encoding="utf-8"?>
<calcChain xmlns="http://schemas.openxmlformats.org/spreadsheetml/2006/main">
  <c r="L633" i="19" l="1"/>
  <c r="K633" i="19"/>
  <c r="D633" i="19"/>
  <c r="C633" i="19"/>
  <c r="F633" i="19" s="1"/>
  <c r="B633" i="19"/>
  <c r="E633" i="19" s="1"/>
  <c r="L632" i="19"/>
  <c r="K632" i="19"/>
  <c r="D632" i="19"/>
  <c r="C632" i="19"/>
  <c r="F632" i="19" s="1"/>
  <c r="B632" i="19"/>
  <c r="E632" i="19" s="1"/>
  <c r="L631" i="19"/>
  <c r="K631" i="19"/>
  <c r="D631" i="19"/>
  <c r="C631" i="19"/>
  <c r="F631" i="19" s="1"/>
  <c r="B631" i="19"/>
  <c r="E631" i="19" s="1"/>
  <c r="L630" i="19"/>
  <c r="K630" i="19"/>
  <c r="D630" i="19"/>
  <c r="C630" i="19"/>
  <c r="F630" i="19" s="1"/>
  <c r="B630" i="19"/>
  <c r="E630" i="19" s="1"/>
  <c r="L629" i="19"/>
  <c r="K629" i="19"/>
  <c r="D629" i="19"/>
  <c r="C629" i="19"/>
  <c r="F629" i="19" s="1"/>
  <c r="B629" i="19"/>
  <c r="E629" i="19" s="1"/>
  <c r="L628" i="19"/>
  <c r="K628" i="19"/>
  <c r="D628" i="19"/>
  <c r="C628" i="19"/>
  <c r="F628" i="19" s="1"/>
  <c r="B628" i="19"/>
  <c r="E628" i="19" s="1"/>
  <c r="L627" i="19"/>
  <c r="K627" i="19"/>
  <c r="D627" i="19"/>
  <c r="C627" i="19"/>
  <c r="F627" i="19" s="1"/>
  <c r="B627" i="19"/>
  <c r="E627" i="19" s="1"/>
  <c r="L626" i="19"/>
  <c r="K626" i="19"/>
  <c r="D626" i="19"/>
  <c r="C626" i="19"/>
  <c r="F626" i="19" s="1"/>
  <c r="B626" i="19"/>
  <c r="E626" i="19" s="1"/>
  <c r="L625" i="19"/>
  <c r="K625" i="19"/>
  <c r="D625" i="19"/>
  <c r="C625" i="19"/>
  <c r="F625" i="19" s="1"/>
  <c r="B625" i="19"/>
  <c r="E625" i="19" s="1"/>
  <c r="L624" i="19"/>
  <c r="K624" i="19"/>
  <c r="D624" i="19"/>
  <c r="C624" i="19"/>
  <c r="F624" i="19" s="1"/>
  <c r="B624" i="19"/>
  <c r="E624" i="19" s="1"/>
  <c r="L623" i="19"/>
  <c r="K623" i="19"/>
  <c r="D623" i="19"/>
  <c r="C623" i="19"/>
  <c r="F623" i="19" s="1"/>
  <c r="B623" i="19"/>
  <c r="E623" i="19" s="1"/>
  <c r="L622" i="19"/>
  <c r="K622" i="19"/>
  <c r="D622" i="19"/>
  <c r="C622" i="19"/>
  <c r="F622" i="19" s="1"/>
  <c r="B622" i="19"/>
  <c r="E622" i="19" s="1"/>
  <c r="L621" i="19"/>
  <c r="K621" i="19"/>
  <c r="D621" i="19"/>
  <c r="C621" i="19"/>
  <c r="F621" i="19" s="1"/>
  <c r="B621" i="19"/>
  <c r="E621" i="19" s="1"/>
  <c r="L620" i="19"/>
  <c r="K620" i="19"/>
  <c r="D620" i="19"/>
  <c r="C620" i="19"/>
  <c r="F620" i="19" s="1"/>
  <c r="B620" i="19"/>
  <c r="E620" i="19" s="1"/>
  <c r="L619" i="19"/>
  <c r="K619" i="19"/>
  <c r="D619" i="19"/>
  <c r="C619" i="19"/>
  <c r="F619" i="19" s="1"/>
  <c r="B619" i="19"/>
  <c r="E619" i="19" s="1"/>
  <c r="L618" i="19"/>
  <c r="K618" i="19"/>
  <c r="D618" i="19"/>
  <c r="C618" i="19"/>
  <c r="F618" i="19" s="1"/>
  <c r="B618" i="19"/>
  <c r="E618" i="19" s="1"/>
  <c r="L617" i="19"/>
  <c r="K617" i="19"/>
  <c r="D617" i="19"/>
  <c r="C617" i="19"/>
  <c r="F617" i="19" s="1"/>
  <c r="B617" i="19"/>
  <c r="E617" i="19" s="1"/>
  <c r="L616" i="19"/>
  <c r="K616" i="19"/>
  <c r="D616" i="19"/>
  <c r="C616" i="19"/>
  <c r="F616" i="19" s="1"/>
  <c r="B616" i="19"/>
  <c r="E616" i="19" s="1"/>
  <c r="L615" i="19"/>
  <c r="K615" i="19"/>
  <c r="D615" i="19"/>
  <c r="C615" i="19"/>
  <c r="F615" i="19" s="1"/>
  <c r="B615" i="19"/>
  <c r="E615" i="19" s="1"/>
  <c r="L614" i="19"/>
  <c r="K614" i="19"/>
  <c r="D614" i="19"/>
  <c r="C614" i="19"/>
  <c r="F614" i="19" s="1"/>
  <c r="B614" i="19"/>
  <c r="E614" i="19" s="1"/>
  <c r="L613" i="19"/>
  <c r="K613" i="19"/>
  <c r="D613" i="19"/>
  <c r="C613" i="19"/>
  <c r="F613" i="19" s="1"/>
  <c r="B613" i="19"/>
  <c r="E613" i="19" s="1"/>
  <c r="L612" i="19"/>
  <c r="K612" i="19"/>
  <c r="D612" i="19"/>
  <c r="C612" i="19"/>
  <c r="F612" i="19" s="1"/>
  <c r="B612" i="19"/>
  <c r="E612" i="19" s="1"/>
  <c r="L611" i="19"/>
  <c r="K611" i="19"/>
  <c r="D611" i="19"/>
  <c r="C611" i="19"/>
  <c r="F611" i="19" s="1"/>
  <c r="B611" i="19"/>
  <c r="E611" i="19" s="1"/>
  <c r="L610" i="19"/>
  <c r="K610" i="19"/>
  <c r="D610" i="19"/>
  <c r="C610" i="19"/>
  <c r="F610" i="19" s="1"/>
  <c r="B610" i="19"/>
  <c r="E610" i="19" s="1"/>
  <c r="L609" i="19"/>
  <c r="K609" i="19"/>
  <c r="D609" i="19"/>
  <c r="C609" i="19"/>
  <c r="F609" i="19" s="1"/>
  <c r="B609" i="19"/>
  <c r="E609" i="19" s="1"/>
  <c r="L608" i="19"/>
  <c r="K608" i="19"/>
  <c r="D608" i="19"/>
  <c r="C608" i="19"/>
  <c r="F608" i="19" s="1"/>
  <c r="B608" i="19"/>
  <c r="E608" i="19" s="1"/>
  <c r="L607" i="19"/>
  <c r="K607" i="19"/>
  <c r="D607" i="19"/>
  <c r="C607" i="19"/>
  <c r="F607" i="19" s="1"/>
  <c r="B607" i="19"/>
  <c r="E607" i="19" s="1"/>
  <c r="L606" i="19"/>
  <c r="K606" i="19"/>
  <c r="D606" i="19"/>
  <c r="C606" i="19"/>
  <c r="F606" i="19" s="1"/>
  <c r="B606" i="19"/>
  <c r="E606" i="19" s="1"/>
  <c r="L605" i="19"/>
  <c r="K605" i="19"/>
  <c r="D605" i="19"/>
  <c r="C605" i="19"/>
  <c r="F605" i="19" s="1"/>
  <c r="B605" i="19"/>
  <c r="E605" i="19" s="1"/>
  <c r="L604" i="19"/>
  <c r="K604" i="19"/>
  <c r="D604" i="19"/>
  <c r="C604" i="19"/>
  <c r="F604" i="19" s="1"/>
  <c r="B604" i="19"/>
  <c r="E604" i="19" s="1"/>
  <c r="L603" i="19"/>
  <c r="K603" i="19"/>
  <c r="D603" i="19"/>
  <c r="C603" i="19"/>
  <c r="F603" i="19" s="1"/>
  <c r="B603" i="19"/>
  <c r="E603" i="19" s="1"/>
  <c r="L602" i="19"/>
  <c r="K602" i="19"/>
  <c r="D602" i="19"/>
  <c r="C602" i="19"/>
  <c r="F602" i="19" s="1"/>
  <c r="B602" i="19"/>
  <c r="E602" i="19" s="1"/>
  <c r="L601" i="19"/>
  <c r="K601" i="19"/>
  <c r="D601" i="19"/>
  <c r="C601" i="19"/>
  <c r="F601" i="19" s="1"/>
  <c r="B601" i="19"/>
  <c r="E601" i="19" s="1"/>
  <c r="L600" i="19"/>
  <c r="K600" i="19"/>
  <c r="D600" i="19"/>
  <c r="C600" i="19"/>
  <c r="F600" i="19" s="1"/>
  <c r="B600" i="19"/>
  <c r="E600" i="19" s="1"/>
  <c r="L599" i="19"/>
  <c r="K599" i="19"/>
  <c r="D599" i="19"/>
  <c r="C599" i="19"/>
  <c r="F599" i="19" s="1"/>
  <c r="B599" i="19"/>
  <c r="E599" i="19" s="1"/>
  <c r="L598" i="19"/>
  <c r="K598" i="19"/>
  <c r="D598" i="19"/>
  <c r="C598" i="19"/>
  <c r="F598" i="19" s="1"/>
  <c r="B598" i="19"/>
  <c r="E598" i="19" s="1"/>
  <c r="L597" i="19"/>
  <c r="K597" i="19"/>
  <c r="D597" i="19"/>
  <c r="C597" i="19"/>
  <c r="F597" i="19" s="1"/>
  <c r="B597" i="19"/>
  <c r="E597" i="19" s="1"/>
  <c r="L596" i="19"/>
  <c r="K596" i="19"/>
  <c r="D596" i="19"/>
  <c r="C596" i="19"/>
  <c r="F596" i="19" s="1"/>
  <c r="B596" i="19"/>
  <c r="E596" i="19" s="1"/>
  <c r="L595" i="19"/>
  <c r="K595" i="19"/>
  <c r="D595" i="19"/>
  <c r="C595" i="19"/>
  <c r="F595" i="19" s="1"/>
  <c r="B595" i="19"/>
  <c r="E595" i="19" s="1"/>
  <c r="L594" i="19"/>
  <c r="K594" i="19"/>
  <c r="D594" i="19"/>
  <c r="C594" i="19"/>
  <c r="F594" i="19" s="1"/>
  <c r="B594" i="19"/>
  <c r="E594" i="19" s="1"/>
  <c r="L593" i="19"/>
  <c r="K593" i="19"/>
  <c r="D593" i="19"/>
  <c r="C593" i="19"/>
  <c r="F593" i="19" s="1"/>
  <c r="B593" i="19"/>
  <c r="E593" i="19" s="1"/>
  <c r="L592" i="19"/>
  <c r="K592" i="19"/>
  <c r="D592" i="19"/>
  <c r="C592" i="19"/>
  <c r="F592" i="19" s="1"/>
  <c r="B592" i="19"/>
  <c r="E592" i="19" s="1"/>
  <c r="L591" i="19"/>
  <c r="K591" i="19"/>
  <c r="D591" i="19"/>
  <c r="C591" i="19"/>
  <c r="F591" i="19" s="1"/>
  <c r="B591" i="19"/>
  <c r="E591" i="19" s="1"/>
  <c r="L590" i="19"/>
  <c r="K590" i="19"/>
  <c r="D590" i="19"/>
  <c r="C590" i="19"/>
  <c r="F590" i="19" s="1"/>
  <c r="B590" i="19"/>
  <c r="E590" i="19" s="1"/>
  <c r="L589" i="19"/>
  <c r="K589" i="19"/>
  <c r="D589" i="19"/>
  <c r="C589" i="19"/>
  <c r="F589" i="19" s="1"/>
  <c r="B589" i="19"/>
  <c r="E589" i="19" s="1"/>
  <c r="L588" i="19"/>
  <c r="K588" i="19"/>
  <c r="D588" i="19"/>
  <c r="C588" i="19"/>
  <c r="F588" i="19" s="1"/>
  <c r="B588" i="19"/>
  <c r="E588" i="19" s="1"/>
  <c r="L587" i="19"/>
  <c r="K587" i="19"/>
  <c r="D587" i="19"/>
  <c r="C587" i="19"/>
  <c r="F587" i="19" s="1"/>
  <c r="B587" i="19"/>
  <c r="E587" i="19" s="1"/>
  <c r="L586" i="19"/>
  <c r="K586" i="19"/>
  <c r="D586" i="19"/>
  <c r="C586" i="19"/>
  <c r="F586" i="19" s="1"/>
  <c r="B586" i="19"/>
  <c r="E586" i="19" s="1"/>
  <c r="L585" i="19"/>
  <c r="K585" i="19"/>
  <c r="D585" i="19"/>
  <c r="C585" i="19"/>
  <c r="F585" i="19" s="1"/>
  <c r="B585" i="19"/>
  <c r="E585" i="19" s="1"/>
  <c r="L584" i="19"/>
  <c r="K584" i="19"/>
  <c r="D584" i="19"/>
  <c r="C584" i="19"/>
  <c r="F584" i="19" s="1"/>
  <c r="B584" i="19"/>
  <c r="E584" i="19" s="1"/>
  <c r="L583" i="19"/>
  <c r="K583" i="19"/>
  <c r="D583" i="19"/>
  <c r="C583" i="19"/>
  <c r="F583" i="19" s="1"/>
  <c r="B583" i="19"/>
  <c r="E583" i="19" s="1"/>
  <c r="L582" i="19"/>
  <c r="K582" i="19"/>
  <c r="D582" i="19"/>
  <c r="C582" i="19"/>
  <c r="F582" i="19" s="1"/>
  <c r="B582" i="19"/>
  <c r="E582" i="19" s="1"/>
  <c r="L581" i="19"/>
  <c r="K581" i="19"/>
  <c r="D581" i="19"/>
  <c r="C581" i="19"/>
  <c r="F581" i="19" s="1"/>
  <c r="B581" i="19"/>
  <c r="E581" i="19" s="1"/>
  <c r="L580" i="19"/>
  <c r="K580" i="19"/>
  <c r="D580" i="19"/>
  <c r="C580" i="19"/>
  <c r="F580" i="19" s="1"/>
  <c r="B580" i="19"/>
  <c r="E580" i="19" s="1"/>
  <c r="L579" i="19"/>
  <c r="K579" i="19"/>
  <c r="D579" i="19"/>
  <c r="C579" i="19"/>
  <c r="F579" i="19" s="1"/>
  <c r="B579" i="19"/>
  <c r="E579" i="19" s="1"/>
  <c r="L578" i="19"/>
  <c r="K578" i="19"/>
  <c r="D578" i="19"/>
  <c r="C578" i="19"/>
  <c r="F578" i="19" s="1"/>
  <c r="B578" i="19"/>
  <c r="E578" i="19" s="1"/>
  <c r="L577" i="19"/>
  <c r="K577" i="19"/>
  <c r="D577" i="19"/>
  <c r="C577" i="19"/>
  <c r="F577" i="19" s="1"/>
  <c r="B577" i="19"/>
  <c r="E577" i="19" s="1"/>
  <c r="L576" i="19"/>
  <c r="K576" i="19"/>
  <c r="D576" i="19"/>
  <c r="C576" i="19"/>
  <c r="F576" i="19" s="1"/>
  <c r="B576" i="19"/>
  <c r="E576" i="19" s="1"/>
  <c r="L575" i="19"/>
  <c r="K575" i="19"/>
  <c r="D575" i="19"/>
  <c r="C575" i="19"/>
  <c r="F575" i="19" s="1"/>
  <c r="B575" i="19"/>
  <c r="E575" i="19" s="1"/>
  <c r="L574" i="19"/>
  <c r="K574" i="19"/>
  <c r="D574" i="19"/>
  <c r="C574" i="19"/>
  <c r="F574" i="19" s="1"/>
  <c r="B574" i="19"/>
  <c r="E574" i="19" s="1"/>
  <c r="L573" i="19"/>
  <c r="K573" i="19"/>
  <c r="D573" i="19"/>
  <c r="C573" i="19"/>
  <c r="F573" i="19" s="1"/>
  <c r="B573" i="19"/>
  <c r="E573" i="19" s="1"/>
  <c r="L572" i="19"/>
  <c r="K572" i="19"/>
  <c r="D572" i="19"/>
  <c r="C572" i="19"/>
  <c r="F572" i="19" s="1"/>
  <c r="B572" i="19"/>
  <c r="E572" i="19" s="1"/>
  <c r="L571" i="19"/>
  <c r="K571" i="19"/>
  <c r="D571" i="19"/>
  <c r="C571" i="19"/>
  <c r="F571" i="19" s="1"/>
  <c r="B571" i="19"/>
  <c r="E571" i="19" s="1"/>
  <c r="L570" i="19"/>
  <c r="K570" i="19"/>
  <c r="D570" i="19"/>
  <c r="C570" i="19"/>
  <c r="F570" i="19" s="1"/>
  <c r="B570" i="19"/>
  <c r="E570" i="19" s="1"/>
  <c r="L569" i="19"/>
  <c r="K569" i="19"/>
  <c r="D569" i="19"/>
  <c r="C569" i="19"/>
  <c r="F569" i="19" s="1"/>
  <c r="B569" i="19"/>
  <c r="E569" i="19" s="1"/>
  <c r="L568" i="19"/>
  <c r="K568" i="19"/>
  <c r="D568" i="19"/>
  <c r="C568" i="19"/>
  <c r="F568" i="19" s="1"/>
  <c r="B568" i="19"/>
  <c r="E568" i="19" s="1"/>
  <c r="L567" i="19"/>
  <c r="K567" i="19"/>
  <c r="D567" i="19"/>
  <c r="C567" i="19"/>
  <c r="F567" i="19" s="1"/>
  <c r="B567" i="19"/>
  <c r="E567" i="19" s="1"/>
  <c r="L566" i="19"/>
  <c r="K566" i="19"/>
  <c r="D566" i="19"/>
  <c r="C566" i="19"/>
  <c r="F566" i="19" s="1"/>
  <c r="B566" i="19"/>
  <c r="E566" i="19" s="1"/>
  <c r="L565" i="19"/>
  <c r="K565" i="19"/>
  <c r="D565" i="19"/>
  <c r="C565" i="19"/>
  <c r="F565" i="19" s="1"/>
  <c r="B565" i="19"/>
  <c r="E565" i="19" s="1"/>
  <c r="L564" i="19"/>
  <c r="K564" i="19"/>
  <c r="D564" i="19"/>
  <c r="C564" i="19"/>
  <c r="F564" i="19" s="1"/>
  <c r="B564" i="19"/>
  <c r="E564" i="19" s="1"/>
  <c r="L563" i="19"/>
  <c r="K563" i="19"/>
  <c r="D563" i="19"/>
  <c r="C563" i="19"/>
  <c r="F563" i="19" s="1"/>
  <c r="B563" i="19"/>
  <c r="E563" i="19" s="1"/>
  <c r="L562" i="19"/>
  <c r="K562" i="19"/>
  <c r="D562" i="19"/>
  <c r="C562" i="19"/>
  <c r="F562" i="19" s="1"/>
  <c r="B562" i="19"/>
  <c r="E562" i="19" s="1"/>
  <c r="L561" i="19"/>
  <c r="K561" i="19"/>
  <c r="D561" i="19"/>
  <c r="C561" i="19"/>
  <c r="F561" i="19" s="1"/>
  <c r="B561" i="19"/>
  <c r="E561" i="19" s="1"/>
  <c r="L560" i="19"/>
  <c r="K560" i="19"/>
  <c r="D560" i="19"/>
  <c r="C560" i="19"/>
  <c r="F560" i="19" s="1"/>
  <c r="B560" i="19"/>
  <c r="E560" i="19" s="1"/>
  <c r="L559" i="19"/>
  <c r="K559" i="19"/>
  <c r="D559" i="19"/>
  <c r="C559" i="19"/>
  <c r="F559" i="19" s="1"/>
  <c r="B559" i="19"/>
  <c r="E559" i="19" s="1"/>
  <c r="L558" i="19"/>
  <c r="K558" i="19"/>
  <c r="D558" i="19"/>
  <c r="C558" i="19"/>
  <c r="F558" i="19" s="1"/>
  <c r="B558" i="19"/>
  <c r="E558" i="19" s="1"/>
  <c r="L557" i="19"/>
  <c r="K557" i="19"/>
  <c r="D557" i="19"/>
  <c r="C557" i="19"/>
  <c r="F557" i="19" s="1"/>
  <c r="B557" i="19"/>
  <c r="E557" i="19" s="1"/>
  <c r="L556" i="19"/>
  <c r="K556" i="19"/>
  <c r="D556" i="19"/>
  <c r="C556" i="19"/>
  <c r="F556" i="19" s="1"/>
  <c r="B556" i="19"/>
  <c r="E556" i="19" s="1"/>
  <c r="L555" i="19"/>
  <c r="K555" i="19"/>
  <c r="D555" i="19"/>
  <c r="C555" i="19"/>
  <c r="F555" i="19" s="1"/>
  <c r="B555" i="19"/>
  <c r="E555" i="19" s="1"/>
  <c r="L554" i="19"/>
  <c r="K554" i="19"/>
  <c r="D554" i="19"/>
  <c r="C554" i="19"/>
  <c r="F554" i="19" s="1"/>
  <c r="B554" i="19"/>
  <c r="E554" i="19" s="1"/>
  <c r="L553" i="19"/>
  <c r="K553" i="19"/>
  <c r="D553" i="19"/>
  <c r="C553" i="19"/>
  <c r="F553" i="19" s="1"/>
  <c r="B553" i="19"/>
  <c r="E553" i="19" s="1"/>
  <c r="L552" i="19"/>
  <c r="K552" i="19"/>
  <c r="D552" i="19"/>
  <c r="C552" i="19"/>
  <c r="F552" i="19" s="1"/>
  <c r="B552" i="19"/>
  <c r="E552" i="19" s="1"/>
  <c r="L551" i="19"/>
  <c r="K551" i="19"/>
  <c r="D551" i="19"/>
  <c r="C551" i="19"/>
  <c r="F551" i="19" s="1"/>
  <c r="B551" i="19"/>
  <c r="E551" i="19" s="1"/>
  <c r="L550" i="19"/>
  <c r="K550" i="19"/>
  <c r="D550" i="19"/>
  <c r="C550" i="19"/>
  <c r="F550" i="19" s="1"/>
  <c r="B550" i="19"/>
  <c r="E550" i="19" s="1"/>
  <c r="L549" i="19"/>
  <c r="K549" i="19"/>
  <c r="D549" i="19"/>
  <c r="C549" i="19"/>
  <c r="F549" i="19" s="1"/>
  <c r="B549" i="19"/>
  <c r="E549" i="19" s="1"/>
  <c r="L548" i="19"/>
  <c r="K548" i="19"/>
  <c r="D548" i="19"/>
  <c r="C548" i="19"/>
  <c r="F548" i="19" s="1"/>
  <c r="B548" i="19"/>
  <c r="E548" i="19" s="1"/>
  <c r="L547" i="19"/>
  <c r="K547" i="19"/>
  <c r="D547" i="19"/>
  <c r="C547" i="19"/>
  <c r="F547" i="19" s="1"/>
  <c r="B547" i="19"/>
  <c r="E547" i="19" s="1"/>
  <c r="L546" i="19"/>
  <c r="K546" i="19"/>
  <c r="D546" i="19"/>
  <c r="C546" i="19"/>
  <c r="F546" i="19" s="1"/>
  <c r="B546" i="19"/>
  <c r="E546" i="19" s="1"/>
  <c r="L545" i="19"/>
  <c r="K545" i="19"/>
  <c r="D545" i="19"/>
  <c r="C545" i="19"/>
  <c r="F545" i="19" s="1"/>
  <c r="B545" i="19"/>
  <c r="E545" i="19" s="1"/>
  <c r="L544" i="19"/>
  <c r="K544" i="19"/>
  <c r="D544" i="19"/>
  <c r="C544" i="19"/>
  <c r="F544" i="19" s="1"/>
  <c r="B544" i="19"/>
  <c r="E544" i="19" s="1"/>
  <c r="L543" i="19"/>
  <c r="K543" i="19"/>
  <c r="D543" i="19"/>
  <c r="C543" i="19"/>
  <c r="F543" i="19" s="1"/>
  <c r="B543" i="19"/>
  <c r="E543" i="19" s="1"/>
  <c r="L542" i="19"/>
  <c r="K542" i="19"/>
  <c r="D542" i="19"/>
  <c r="C542" i="19"/>
  <c r="F542" i="19" s="1"/>
  <c r="B542" i="19"/>
  <c r="E542" i="19" s="1"/>
  <c r="L541" i="19"/>
  <c r="K541" i="19"/>
  <c r="D541" i="19"/>
  <c r="C541" i="19"/>
  <c r="F541" i="19" s="1"/>
  <c r="B541" i="19"/>
  <c r="E541" i="19" s="1"/>
  <c r="L540" i="19"/>
  <c r="K540" i="19"/>
  <c r="D540" i="19"/>
  <c r="C540" i="19"/>
  <c r="F540" i="19" s="1"/>
  <c r="B540" i="19"/>
  <c r="E540" i="19" s="1"/>
  <c r="L539" i="19"/>
  <c r="K539" i="19"/>
  <c r="D539" i="19"/>
  <c r="C539" i="19"/>
  <c r="F539" i="19" s="1"/>
  <c r="B539" i="19"/>
  <c r="E539" i="19" s="1"/>
  <c r="L538" i="19"/>
  <c r="K538" i="19"/>
  <c r="D538" i="19"/>
  <c r="C538" i="19"/>
  <c r="F538" i="19" s="1"/>
  <c r="B538" i="19"/>
  <c r="E538" i="19" s="1"/>
  <c r="L537" i="19"/>
  <c r="K537" i="19"/>
  <c r="D537" i="19"/>
  <c r="C537" i="19"/>
  <c r="F537" i="19" s="1"/>
  <c r="B537" i="19"/>
  <c r="E537" i="19" s="1"/>
  <c r="L536" i="19"/>
  <c r="K536" i="19"/>
  <c r="D536" i="19"/>
  <c r="C536" i="19"/>
  <c r="F536" i="19" s="1"/>
  <c r="B536" i="19"/>
  <c r="E536" i="19" s="1"/>
  <c r="L535" i="19"/>
  <c r="K535" i="19"/>
  <c r="D535" i="19"/>
  <c r="C535" i="19"/>
  <c r="F535" i="19" s="1"/>
  <c r="B535" i="19"/>
  <c r="E535" i="19" s="1"/>
  <c r="L534" i="19"/>
  <c r="K534" i="19"/>
  <c r="D534" i="19"/>
  <c r="C534" i="19"/>
  <c r="F534" i="19" s="1"/>
  <c r="B534" i="19"/>
  <c r="E534" i="19" s="1"/>
  <c r="L533" i="19"/>
  <c r="K533" i="19"/>
  <c r="D533" i="19"/>
  <c r="C533" i="19"/>
  <c r="F533" i="19" s="1"/>
  <c r="B533" i="19"/>
  <c r="E533" i="19" s="1"/>
  <c r="L532" i="19"/>
  <c r="K532" i="19"/>
  <c r="D532" i="19"/>
  <c r="C532" i="19"/>
  <c r="F532" i="19" s="1"/>
  <c r="B532" i="19"/>
  <c r="E532" i="19" s="1"/>
  <c r="L531" i="19"/>
  <c r="K531" i="19"/>
  <c r="D531" i="19"/>
  <c r="C531" i="19"/>
  <c r="F531" i="19" s="1"/>
  <c r="B531" i="19"/>
  <c r="E531" i="19" s="1"/>
  <c r="L530" i="19"/>
  <c r="K530" i="19"/>
  <c r="D530" i="19"/>
  <c r="C530" i="19"/>
  <c r="F530" i="19" s="1"/>
  <c r="B530" i="19"/>
  <c r="E530" i="19" s="1"/>
  <c r="L529" i="19"/>
  <c r="K529" i="19"/>
  <c r="D529" i="19"/>
  <c r="C529" i="19"/>
  <c r="F529" i="19" s="1"/>
  <c r="B529" i="19"/>
  <c r="E529" i="19" s="1"/>
  <c r="L528" i="19"/>
  <c r="K528" i="19"/>
  <c r="D528" i="19"/>
  <c r="C528" i="19"/>
  <c r="F528" i="19" s="1"/>
  <c r="B528" i="19"/>
  <c r="E528" i="19" s="1"/>
  <c r="L527" i="19"/>
  <c r="K527" i="19"/>
  <c r="D527" i="19"/>
  <c r="C527" i="19"/>
  <c r="F527" i="19" s="1"/>
  <c r="B527" i="19"/>
  <c r="E527" i="19" s="1"/>
  <c r="L526" i="19"/>
  <c r="K526" i="19"/>
  <c r="D526" i="19"/>
  <c r="C526" i="19"/>
  <c r="F526" i="19" s="1"/>
  <c r="B526" i="19"/>
  <c r="E526" i="19" s="1"/>
  <c r="L525" i="19"/>
  <c r="K525" i="19"/>
  <c r="D525" i="19"/>
  <c r="C525" i="19"/>
  <c r="F525" i="19" s="1"/>
  <c r="B525" i="19"/>
  <c r="E525" i="19" s="1"/>
  <c r="L524" i="19"/>
  <c r="K524" i="19"/>
  <c r="D524" i="19"/>
  <c r="C524" i="19"/>
  <c r="F524" i="19" s="1"/>
  <c r="B524" i="19"/>
  <c r="E524" i="19" s="1"/>
  <c r="L523" i="19"/>
  <c r="K523" i="19"/>
  <c r="D523" i="19"/>
  <c r="C523" i="19"/>
  <c r="F523" i="19" s="1"/>
  <c r="B523" i="19"/>
  <c r="E523" i="19" s="1"/>
  <c r="L522" i="19"/>
  <c r="K522" i="19"/>
  <c r="D522" i="19"/>
  <c r="C522" i="19"/>
  <c r="F522" i="19" s="1"/>
  <c r="B522" i="19"/>
  <c r="E522" i="19" s="1"/>
  <c r="L521" i="19"/>
  <c r="K521" i="19"/>
  <c r="D521" i="19"/>
  <c r="C521" i="19"/>
  <c r="F521" i="19" s="1"/>
  <c r="B521" i="19"/>
  <c r="E521" i="19" s="1"/>
  <c r="L520" i="19"/>
  <c r="K520" i="19"/>
  <c r="D520" i="19"/>
  <c r="C520" i="19"/>
  <c r="F520" i="19" s="1"/>
  <c r="B520" i="19"/>
  <c r="E520" i="19" s="1"/>
  <c r="L519" i="19"/>
  <c r="K519" i="19"/>
  <c r="D519" i="19"/>
  <c r="C519" i="19"/>
  <c r="F519" i="19" s="1"/>
  <c r="B519" i="19"/>
  <c r="E519" i="19" s="1"/>
  <c r="L518" i="19"/>
  <c r="K518" i="19"/>
  <c r="D518" i="19"/>
  <c r="C518" i="19"/>
  <c r="F518" i="19" s="1"/>
  <c r="B518" i="19"/>
  <c r="E518" i="19" s="1"/>
  <c r="L517" i="19"/>
  <c r="K517" i="19"/>
  <c r="D517" i="19"/>
  <c r="C517" i="19"/>
  <c r="F517" i="19" s="1"/>
  <c r="B517" i="19"/>
  <c r="E517" i="19" s="1"/>
  <c r="L516" i="19"/>
  <c r="K516" i="19"/>
  <c r="D516" i="19"/>
  <c r="C516" i="19"/>
  <c r="F516" i="19" s="1"/>
  <c r="B516" i="19"/>
  <c r="E516" i="19" s="1"/>
  <c r="L515" i="19"/>
  <c r="K515" i="19"/>
  <c r="D515" i="19"/>
  <c r="C515" i="19"/>
  <c r="F515" i="19" s="1"/>
  <c r="B515" i="19"/>
  <c r="E515" i="19" s="1"/>
  <c r="L514" i="19"/>
  <c r="K514" i="19"/>
  <c r="D514" i="19"/>
  <c r="C514" i="19"/>
  <c r="F514" i="19" s="1"/>
  <c r="B514" i="19"/>
  <c r="E514" i="19" s="1"/>
  <c r="L513" i="19"/>
  <c r="K513" i="19"/>
  <c r="D513" i="19"/>
  <c r="C513" i="19"/>
  <c r="F513" i="19" s="1"/>
  <c r="B513" i="19"/>
  <c r="E513" i="19" s="1"/>
  <c r="L512" i="19"/>
  <c r="K512" i="19"/>
  <c r="D512" i="19"/>
  <c r="C512" i="19"/>
  <c r="F512" i="19" s="1"/>
  <c r="B512" i="19"/>
  <c r="E512" i="19" s="1"/>
  <c r="L511" i="19"/>
  <c r="K511" i="19"/>
  <c r="D511" i="19"/>
  <c r="C511" i="19"/>
  <c r="F511" i="19" s="1"/>
  <c r="B511" i="19"/>
  <c r="E511" i="19" s="1"/>
  <c r="L510" i="19"/>
  <c r="K510" i="19"/>
  <c r="D510" i="19"/>
  <c r="C510" i="19"/>
  <c r="F510" i="19" s="1"/>
  <c r="B510" i="19"/>
  <c r="E510" i="19" s="1"/>
  <c r="L509" i="19"/>
  <c r="K509" i="19"/>
  <c r="D509" i="19"/>
  <c r="C509" i="19"/>
  <c r="F509" i="19" s="1"/>
  <c r="B509" i="19"/>
  <c r="E509" i="19" s="1"/>
  <c r="L508" i="19"/>
  <c r="K508" i="19"/>
  <c r="D508" i="19"/>
  <c r="C508" i="19"/>
  <c r="F508" i="19" s="1"/>
  <c r="B508" i="19"/>
  <c r="E508" i="19" s="1"/>
  <c r="L507" i="19"/>
  <c r="K507" i="19"/>
  <c r="D507" i="19"/>
  <c r="C507" i="19"/>
  <c r="F507" i="19" s="1"/>
  <c r="B507" i="19"/>
  <c r="E507" i="19" s="1"/>
  <c r="L506" i="19"/>
  <c r="K506" i="19"/>
  <c r="D506" i="19"/>
  <c r="C506" i="19"/>
  <c r="F506" i="19" s="1"/>
  <c r="B506" i="19"/>
  <c r="E506" i="19" s="1"/>
  <c r="L505" i="19"/>
  <c r="K505" i="19"/>
  <c r="D505" i="19"/>
  <c r="C505" i="19"/>
  <c r="F505" i="19" s="1"/>
  <c r="B505" i="19"/>
  <c r="E505" i="19" s="1"/>
  <c r="L504" i="19"/>
  <c r="K504" i="19"/>
  <c r="D504" i="19"/>
  <c r="C504" i="19"/>
  <c r="F504" i="19" s="1"/>
  <c r="B504" i="19"/>
  <c r="E504" i="19" s="1"/>
  <c r="L503" i="19"/>
  <c r="K503" i="19"/>
  <c r="D503" i="19"/>
  <c r="C503" i="19"/>
  <c r="F503" i="19" s="1"/>
  <c r="B503" i="19"/>
  <c r="E503" i="19" s="1"/>
  <c r="L502" i="19"/>
  <c r="K502" i="19"/>
  <c r="D502" i="19"/>
  <c r="C502" i="19"/>
  <c r="F502" i="19" s="1"/>
  <c r="B502" i="19"/>
  <c r="E502" i="19" s="1"/>
  <c r="L501" i="19"/>
  <c r="K501" i="19"/>
  <c r="D501" i="19"/>
  <c r="C501" i="19"/>
  <c r="F501" i="19" s="1"/>
  <c r="B501" i="19"/>
  <c r="E501" i="19" s="1"/>
  <c r="L500" i="19"/>
  <c r="K500" i="19"/>
  <c r="D500" i="19"/>
  <c r="C500" i="19"/>
  <c r="F500" i="19" s="1"/>
  <c r="B500" i="19"/>
  <c r="E500" i="19" s="1"/>
  <c r="L499" i="19"/>
  <c r="K499" i="19"/>
  <c r="D499" i="19"/>
  <c r="C499" i="19"/>
  <c r="F499" i="19" s="1"/>
  <c r="B499" i="19"/>
  <c r="E499" i="19" s="1"/>
  <c r="L498" i="19"/>
  <c r="K498" i="19"/>
  <c r="D498" i="19"/>
  <c r="C498" i="19"/>
  <c r="F498" i="19" s="1"/>
  <c r="B498" i="19"/>
  <c r="E498" i="19" s="1"/>
  <c r="L497" i="19"/>
  <c r="K497" i="19"/>
  <c r="D497" i="19"/>
  <c r="C497" i="19"/>
  <c r="F497" i="19" s="1"/>
  <c r="B497" i="19"/>
  <c r="E497" i="19" s="1"/>
  <c r="L496" i="19"/>
  <c r="K496" i="19"/>
  <c r="D496" i="19"/>
  <c r="C496" i="19"/>
  <c r="F496" i="19" s="1"/>
  <c r="B496" i="19"/>
  <c r="E496" i="19" s="1"/>
  <c r="L495" i="19"/>
  <c r="K495" i="19"/>
  <c r="D495" i="19"/>
  <c r="C495" i="19"/>
  <c r="F495" i="19" s="1"/>
  <c r="B495" i="19"/>
  <c r="E495" i="19" s="1"/>
  <c r="L494" i="19"/>
  <c r="K494" i="19"/>
  <c r="D494" i="19"/>
  <c r="C494" i="19"/>
  <c r="F494" i="19" s="1"/>
  <c r="B494" i="19"/>
  <c r="E494" i="19" s="1"/>
  <c r="L493" i="19"/>
  <c r="K493" i="19"/>
  <c r="D493" i="19"/>
  <c r="C493" i="19"/>
  <c r="F493" i="19" s="1"/>
  <c r="B493" i="19"/>
  <c r="E493" i="19" s="1"/>
  <c r="L492" i="19"/>
  <c r="K492" i="19"/>
  <c r="D492" i="19"/>
  <c r="C492" i="19"/>
  <c r="F492" i="19" s="1"/>
  <c r="B492" i="19"/>
  <c r="E492" i="19" s="1"/>
  <c r="L491" i="19"/>
  <c r="K491" i="19"/>
  <c r="D491" i="19"/>
  <c r="C491" i="19"/>
  <c r="F491" i="19" s="1"/>
  <c r="B491" i="19"/>
  <c r="E491" i="19" s="1"/>
  <c r="L490" i="19"/>
  <c r="K490" i="19"/>
  <c r="D490" i="19"/>
  <c r="C490" i="19"/>
  <c r="F490" i="19" s="1"/>
  <c r="B490" i="19"/>
  <c r="E490" i="19" s="1"/>
  <c r="L489" i="19"/>
  <c r="K489" i="19"/>
  <c r="D489" i="19"/>
  <c r="C489" i="19"/>
  <c r="F489" i="19" s="1"/>
  <c r="B489" i="19"/>
  <c r="E489" i="19" s="1"/>
  <c r="L488" i="19"/>
  <c r="K488" i="19"/>
  <c r="D488" i="19"/>
  <c r="C488" i="19"/>
  <c r="F488" i="19" s="1"/>
  <c r="B488" i="19"/>
  <c r="E488" i="19" s="1"/>
  <c r="L487" i="19"/>
  <c r="K487" i="19"/>
  <c r="D487" i="19"/>
  <c r="C487" i="19"/>
  <c r="F487" i="19" s="1"/>
  <c r="B487" i="19"/>
  <c r="E487" i="19" s="1"/>
  <c r="L486" i="19"/>
  <c r="K486" i="19"/>
  <c r="D486" i="19"/>
  <c r="C486" i="19"/>
  <c r="F486" i="19" s="1"/>
  <c r="B486" i="19"/>
  <c r="E486" i="19" s="1"/>
  <c r="L485" i="19"/>
  <c r="K485" i="19"/>
  <c r="D485" i="19"/>
  <c r="C485" i="19"/>
  <c r="F485" i="19" s="1"/>
  <c r="B485" i="19"/>
  <c r="E485" i="19" s="1"/>
  <c r="L484" i="19"/>
  <c r="K484" i="19"/>
  <c r="D484" i="19"/>
  <c r="C484" i="19"/>
  <c r="F484" i="19" s="1"/>
  <c r="B484" i="19"/>
  <c r="E484" i="19" s="1"/>
  <c r="L483" i="19"/>
  <c r="K483" i="19"/>
  <c r="D483" i="19"/>
  <c r="C483" i="19"/>
  <c r="F483" i="19" s="1"/>
  <c r="B483" i="19"/>
  <c r="E483" i="19" s="1"/>
  <c r="L482" i="19"/>
  <c r="K482" i="19"/>
  <c r="D482" i="19"/>
  <c r="C482" i="19"/>
  <c r="F482" i="19" s="1"/>
  <c r="B482" i="19"/>
  <c r="E482" i="19" s="1"/>
  <c r="L481" i="19"/>
  <c r="K481" i="19"/>
  <c r="D481" i="19"/>
  <c r="C481" i="19"/>
  <c r="F481" i="19" s="1"/>
  <c r="B481" i="19"/>
  <c r="E481" i="19" s="1"/>
  <c r="L480" i="19"/>
  <c r="K480" i="19"/>
  <c r="D480" i="19"/>
  <c r="C480" i="19"/>
  <c r="F480" i="19" s="1"/>
  <c r="B480" i="19"/>
  <c r="E480" i="19" s="1"/>
  <c r="L479" i="19"/>
  <c r="K479" i="19"/>
  <c r="D479" i="19"/>
  <c r="C479" i="19"/>
  <c r="F479" i="19" s="1"/>
  <c r="B479" i="19"/>
  <c r="E479" i="19" s="1"/>
  <c r="L478" i="19"/>
  <c r="K478" i="19"/>
  <c r="D478" i="19"/>
  <c r="C478" i="19"/>
  <c r="F478" i="19" s="1"/>
  <c r="B478" i="19"/>
  <c r="E478" i="19" s="1"/>
  <c r="L477" i="19"/>
  <c r="K477" i="19"/>
  <c r="D477" i="19"/>
  <c r="C477" i="19"/>
  <c r="F477" i="19" s="1"/>
  <c r="B477" i="19"/>
  <c r="E477" i="19" s="1"/>
  <c r="L476" i="19"/>
  <c r="K476" i="19"/>
  <c r="D476" i="19"/>
  <c r="C476" i="19"/>
  <c r="F476" i="19" s="1"/>
  <c r="B476" i="19"/>
  <c r="E476" i="19" s="1"/>
  <c r="L475" i="19"/>
  <c r="K475" i="19"/>
  <c r="D475" i="19"/>
  <c r="C475" i="19"/>
  <c r="F475" i="19" s="1"/>
  <c r="B475" i="19"/>
  <c r="E475" i="19" s="1"/>
  <c r="L474" i="19"/>
  <c r="K474" i="19"/>
  <c r="D474" i="19"/>
  <c r="C474" i="19"/>
  <c r="F474" i="19" s="1"/>
  <c r="B474" i="19"/>
  <c r="E474" i="19" s="1"/>
  <c r="L473" i="19"/>
  <c r="K473" i="19"/>
  <c r="D473" i="19"/>
  <c r="C473" i="19"/>
  <c r="F473" i="19" s="1"/>
  <c r="B473" i="19"/>
  <c r="E473" i="19" s="1"/>
  <c r="L472" i="19"/>
  <c r="K472" i="19"/>
  <c r="D472" i="19"/>
  <c r="C472" i="19"/>
  <c r="F472" i="19" s="1"/>
  <c r="B472" i="19"/>
  <c r="E472" i="19" s="1"/>
  <c r="L471" i="19"/>
  <c r="K471" i="19"/>
  <c r="D471" i="19"/>
  <c r="C471" i="19"/>
  <c r="F471" i="19" s="1"/>
  <c r="B471" i="19"/>
  <c r="E471" i="19" s="1"/>
  <c r="L470" i="19"/>
  <c r="K470" i="19"/>
  <c r="D470" i="19"/>
  <c r="C470" i="19"/>
  <c r="F470" i="19" s="1"/>
  <c r="B470" i="19"/>
  <c r="E470" i="19" s="1"/>
  <c r="L469" i="19"/>
  <c r="K469" i="19"/>
  <c r="D469" i="19"/>
  <c r="C469" i="19"/>
  <c r="F469" i="19" s="1"/>
  <c r="B469" i="19"/>
  <c r="E469" i="19" s="1"/>
  <c r="L468" i="19"/>
  <c r="K468" i="19"/>
  <c r="D468" i="19"/>
  <c r="C468" i="19"/>
  <c r="F468" i="19" s="1"/>
  <c r="B468" i="19"/>
  <c r="E468" i="19" s="1"/>
  <c r="L467" i="19"/>
  <c r="K467" i="19"/>
  <c r="D467" i="19"/>
  <c r="C467" i="19"/>
  <c r="F467" i="19" s="1"/>
  <c r="B467" i="19"/>
  <c r="E467" i="19" s="1"/>
  <c r="L466" i="19"/>
  <c r="K466" i="19"/>
  <c r="D466" i="19"/>
  <c r="C466" i="19"/>
  <c r="F466" i="19" s="1"/>
  <c r="B466" i="19"/>
  <c r="E466" i="19" s="1"/>
  <c r="L465" i="19"/>
  <c r="K465" i="19"/>
  <c r="D465" i="19"/>
  <c r="C465" i="19"/>
  <c r="F465" i="19" s="1"/>
  <c r="B465" i="19"/>
  <c r="E465" i="19" s="1"/>
  <c r="L464" i="19"/>
  <c r="K464" i="19"/>
  <c r="D464" i="19"/>
  <c r="C464" i="19"/>
  <c r="F464" i="19" s="1"/>
  <c r="B464" i="19"/>
  <c r="E464" i="19" s="1"/>
  <c r="L463" i="19"/>
  <c r="K463" i="19"/>
  <c r="D463" i="19"/>
  <c r="C463" i="19"/>
  <c r="F463" i="19" s="1"/>
  <c r="B463" i="19"/>
  <c r="E463" i="19" s="1"/>
  <c r="L462" i="19"/>
  <c r="K462" i="19"/>
  <c r="D462" i="19"/>
  <c r="C462" i="19"/>
  <c r="F462" i="19" s="1"/>
  <c r="B462" i="19"/>
  <c r="E462" i="19" s="1"/>
  <c r="L461" i="19"/>
  <c r="K461" i="19"/>
  <c r="D461" i="19"/>
  <c r="C461" i="19"/>
  <c r="F461" i="19" s="1"/>
  <c r="B461" i="19"/>
  <c r="E461" i="19" s="1"/>
  <c r="L460" i="19"/>
  <c r="K460" i="19"/>
  <c r="D460" i="19"/>
  <c r="C460" i="19"/>
  <c r="F460" i="19" s="1"/>
  <c r="B460" i="19"/>
  <c r="E460" i="19" s="1"/>
  <c r="L459" i="19"/>
  <c r="K459" i="19"/>
  <c r="D459" i="19"/>
  <c r="C459" i="19"/>
  <c r="F459" i="19" s="1"/>
  <c r="B459" i="19"/>
  <c r="E459" i="19" s="1"/>
  <c r="L458" i="19"/>
  <c r="K458" i="19"/>
  <c r="D458" i="19"/>
  <c r="C458" i="19"/>
  <c r="F458" i="19" s="1"/>
  <c r="B458" i="19"/>
  <c r="E458" i="19" s="1"/>
  <c r="L457" i="19"/>
  <c r="K457" i="19"/>
  <c r="D457" i="19"/>
  <c r="C457" i="19"/>
  <c r="F457" i="19" s="1"/>
  <c r="B457" i="19"/>
  <c r="E457" i="19" s="1"/>
  <c r="L456" i="19"/>
  <c r="K456" i="19"/>
  <c r="D456" i="19"/>
  <c r="C456" i="19"/>
  <c r="F456" i="19" s="1"/>
  <c r="B456" i="19"/>
  <c r="E456" i="19" s="1"/>
  <c r="L455" i="19"/>
  <c r="K455" i="19"/>
  <c r="D455" i="19"/>
  <c r="C455" i="19"/>
  <c r="F455" i="19" s="1"/>
  <c r="B455" i="19"/>
  <c r="E455" i="19" s="1"/>
  <c r="L454" i="19"/>
  <c r="K454" i="19"/>
  <c r="D454" i="19"/>
  <c r="C454" i="19"/>
  <c r="F454" i="19" s="1"/>
  <c r="B454" i="19"/>
  <c r="E454" i="19" s="1"/>
  <c r="L453" i="19"/>
  <c r="K453" i="19"/>
  <c r="D453" i="19"/>
  <c r="C453" i="19"/>
  <c r="F453" i="19" s="1"/>
  <c r="B453" i="19"/>
  <c r="E453" i="19" s="1"/>
  <c r="L452" i="19"/>
  <c r="K452" i="19"/>
  <c r="D452" i="19"/>
  <c r="C452" i="19"/>
  <c r="F452" i="19" s="1"/>
  <c r="B452" i="19"/>
  <c r="E452" i="19" s="1"/>
  <c r="L451" i="19"/>
  <c r="K451" i="19"/>
  <c r="D451" i="19"/>
  <c r="C451" i="19"/>
  <c r="F451" i="19" s="1"/>
  <c r="B451" i="19"/>
  <c r="E451" i="19" s="1"/>
  <c r="L450" i="19"/>
  <c r="K450" i="19"/>
  <c r="D450" i="19"/>
  <c r="C450" i="19"/>
  <c r="F450" i="19" s="1"/>
  <c r="B450" i="19"/>
  <c r="E450" i="19" s="1"/>
  <c r="L449" i="19"/>
  <c r="K449" i="19"/>
  <c r="D449" i="19"/>
  <c r="C449" i="19"/>
  <c r="F449" i="19" s="1"/>
  <c r="B449" i="19"/>
  <c r="E449" i="19" s="1"/>
  <c r="L448" i="19"/>
  <c r="K448" i="19"/>
  <c r="D448" i="19"/>
  <c r="C448" i="19"/>
  <c r="F448" i="19" s="1"/>
  <c r="B448" i="19"/>
  <c r="E448" i="19" s="1"/>
  <c r="L447" i="19"/>
  <c r="K447" i="19"/>
  <c r="D447" i="19"/>
  <c r="C447" i="19"/>
  <c r="F447" i="19" s="1"/>
  <c r="B447" i="19"/>
  <c r="E447" i="19" s="1"/>
  <c r="L446" i="19"/>
  <c r="K446" i="19"/>
  <c r="D446" i="19"/>
  <c r="C446" i="19"/>
  <c r="F446" i="19" s="1"/>
  <c r="B446" i="19"/>
  <c r="E446" i="19" s="1"/>
  <c r="L445" i="19"/>
  <c r="K445" i="19"/>
  <c r="D445" i="19"/>
  <c r="C445" i="19"/>
  <c r="F445" i="19" s="1"/>
  <c r="B445" i="19"/>
  <c r="E445" i="19" s="1"/>
  <c r="L444" i="19"/>
  <c r="K444" i="19"/>
  <c r="D444" i="19"/>
  <c r="C444" i="19"/>
  <c r="F444" i="19" s="1"/>
  <c r="B444" i="19"/>
  <c r="E444" i="19" s="1"/>
  <c r="L443" i="19"/>
  <c r="K443" i="19"/>
  <c r="D443" i="19"/>
  <c r="C443" i="19"/>
  <c r="F443" i="19" s="1"/>
  <c r="B443" i="19"/>
  <c r="E443" i="19" s="1"/>
  <c r="L442" i="19"/>
  <c r="K442" i="19"/>
  <c r="D442" i="19"/>
  <c r="C442" i="19"/>
  <c r="F442" i="19" s="1"/>
  <c r="B442" i="19"/>
  <c r="E442" i="19" s="1"/>
  <c r="L441" i="19"/>
  <c r="K441" i="19"/>
  <c r="D441" i="19"/>
  <c r="C441" i="19"/>
  <c r="F441" i="19" s="1"/>
  <c r="B441" i="19"/>
  <c r="E441" i="19" s="1"/>
  <c r="L440" i="19"/>
  <c r="K440" i="19"/>
  <c r="D440" i="19"/>
  <c r="C440" i="19"/>
  <c r="F440" i="19" s="1"/>
  <c r="B440" i="19"/>
  <c r="E440" i="19" s="1"/>
  <c r="L439" i="19"/>
  <c r="K439" i="19"/>
  <c r="D439" i="19"/>
  <c r="C439" i="19"/>
  <c r="F439" i="19" s="1"/>
  <c r="B439" i="19"/>
  <c r="E439" i="19" s="1"/>
  <c r="L438" i="19"/>
  <c r="K438" i="19"/>
  <c r="D438" i="19"/>
  <c r="C438" i="19"/>
  <c r="F438" i="19" s="1"/>
  <c r="B438" i="19"/>
  <c r="E438" i="19" s="1"/>
  <c r="L437" i="19"/>
  <c r="K437" i="19"/>
  <c r="D437" i="19"/>
  <c r="C437" i="19"/>
  <c r="F437" i="19" s="1"/>
  <c r="B437" i="19"/>
  <c r="E437" i="19" s="1"/>
  <c r="L436" i="19"/>
  <c r="K436" i="19"/>
  <c r="D436" i="19"/>
  <c r="C436" i="19"/>
  <c r="F436" i="19" s="1"/>
  <c r="B436" i="19"/>
  <c r="E436" i="19" s="1"/>
  <c r="L435" i="19"/>
  <c r="K435" i="19"/>
  <c r="D435" i="19"/>
  <c r="C435" i="19"/>
  <c r="F435" i="19" s="1"/>
  <c r="B435" i="19"/>
  <c r="E435" i="19" s="1"/>
  <c r="L434" i="19"/>
  <c r="K434" i="19"/>
  <c r="D434" i="19"/>
  <c r="C434" i="19"/>
  <c r="F434" i="19" s="1"/>
  <c r="B434" i="19"/>
  <c r="E434" i="19" s="1"/>
  <c r="L433" i="19"/>
  <c r="K433" i="19"/>
  <c r="D433" i="19"/>
  <c r="C433" i="19"/>
  <c r="F433" i="19" s="1"/>
  <c r="B433" i="19"/>
  <c r="E433" i="19" s="1"/>
  <c r="L432" i="19"/>
  <c r="K432" i="19"/>
  <c r="D432" i="19"/>
  <c r="C432" i="19"/>
  <c r="F432" i="19" s="1"/>
  <c r="B432" i="19"/>
  <c r="E432" i="19" s="1"/>
  <c r="L431" i="19"/>
  <c r="K431" i="19"/>
  <c r="D431" i="19"/>
  <c r="C431" i="19"/>
  <c r="F431" i="19" s="1"/>
  <c r="B431" i="19"/>
  <c r="E431" i="19" s="1"/>
  <c r="L430" i="19"/>
  <c r="K430" i="19"/>
  <c r="D430" i="19"/>
  <c r="C430" i="19"/>
  <c r="F430" i="19" s="1"/>
  <c r="B430" i="19"/>
  <c r="E430" i="19" s="1"/>
  <c r="L429" i="19"/>
  <c r="K429" i="19"/>
  <c r="D429" i="19"/>
  <c r="C429" i="19"/>
  <c r="F429" i="19" s="1"/>
  <c r="B429" i="19"/>
  <c r="E429" i="19" s="1"/>
  <c r="L428" i="19"/>
  <c r="K428" i="19"/>
  <c r="D428" i="19"/>
  <c r="C428" i="19"/>
  <c r="F428" i="19" s="1"/>
  <c r="B428" i="19"/>
  <c r="E428" i="19" s="1"/>
  <c r="L427" i="19"/>
  <c r="K427" i="19"/>
  <c r="D427" i="19"/>
  <c r="C427" i="19"/>
  <c r="F427" i="19" s="1"/>
  <c r="B427" i="19"/>
  <c r="E427" i="19" s="1"/>
  <c r="L426" i="19"/>
  <c r="K426" i="19"/>
  <c r="D426" i="19"/>
  <c r="C426" i="19"/>
  <c r="F426" i="19" s="1"/>
  <c r="B426" i="19"/>
  <c r="E426" i="19" s="1"/>
  <c r="L425" i="19"/>
  <c r="K425" i="19"/>
  <c r="D425" i="19"/>
  <c r="C425" i="19"/>
  <c r="F425" i="19" s="1"/>
  <c r="B425" i="19"/>
  <c r="E425" i="19" s="1"/>
  <c r="L424" i="19"/>
  <c r="K424" i="19"/>
  <c r="D424" i="19"/>
  <c r="C424" i="19"/>
  <c r="F424" i="19" s="1"/>
  <c r="B424" i="19"/>
  <c r="E424" i="19" s="1"/>
  <c r="L423" i="19"/>
  <c r="K423" i="19"/>
  <c r="D423" i="19"/>
  <c r="C423" i="19"/>
  <c r="F423" i="19" s="1"/>
  <c r="B423" i="19"/>
  <c r="E423" i="19" s="1"/>
  <c r="L422" i="19"/>
  <c r="K422" i="19"/>
  <c r="D422" i="19"/>
  <c r="C422" i="19"/>
  <c r="F422" i="19" s="1"/>
  <c r="B422" i="19"/>
  <c r="E422" i="19" s="1"/>
  <c r="L421" i="19"/>
  <c r="K421" i="19"/>
  <c r="D421" i="19"/>
  <c r="C421" i="19"/>
  <c r="F421" i="19" s="1"/>
  <c r="B421" i="19"/>
  <c r="E421" i="19" s="1"/>
  <c r="L420" i="19"/>
  <c r="K420" i="19"/>
  <c r="D420" i="19"/>
  <c r="C420" i="19"/>
  <c r="F420" i="19" s="1"/>
  <c r="B420" i="19"/>
  <c r="E420" i="19" s="1"/>
  <c r="L419" i="19"/>
  <c r="K419" i="19"/>
  <c r="D419" i="19"/>
  <c r="C419" i="19"/>
  <c r="F419" i="19" s="1"/>
  <c r="B419" i="19"/>
  <c r="E419" i="19" s="1"/>
  <c r="L418" i="19"/>
  <c r="K418" i="19"/>
  <c r="D418" i="19"/>
  <c r="C418" i="19"/>
  <c r="F418" i="19" s="1"/>
  <c r="B418" i="19"/>
  <c r="E418" i="19" s="1"/>
  <c r="L417" i="19"/>
  <c r="K417" i="19"/>
  <c r="D417" i="19"/>
  <c r="C417" i="19"/>
  <c r="F417" i="19" s="1"/>
  <c r="B417" i="19"/>
  <c r="E417" i="19" s="1"/>
  <c r="L416" i="19"/>
  <c r="K416" i="19"/>
  <c r="D416" i="19"/>
  <c r="C416" i="19"/>
  <c r="F416" i="19" s="1"/>
  <c r="B416" i="19"/>
  <c r="E416" i="19" s="1"/>
  <c r="L415" i="19"/>
  <c r="K415" i="19"/>
  <c r="D415" i="19"/>
  <c r="C415" i="19"/>
  <c r="F415" i="19" s="1"/>
  <c r="B415" i="19"/>
  <c r="E415" i="19" s="1"/>
  <c r="L414" i="19"/>
  <c r="K414" i="19"/>
  <c r="D414" i="19"/>
  <c r="C414" i="19"/>
  <c r="F414" i="19" s="1"/>
  <c r="B414" i="19"/>
  <c r="E414" i="19" s="1"/>
  <c r="L413" i="19"/>
  <c r="K413" i="19"/>
  <c r="D413" i="19"/>
  <c r="C413" i="19"/>
  <c r="F413" i="19" s="1"/>
  <c r="B413" i="19"/>
  <c r="E413" i="19" s="1"/>
  <c r="L412" i="19"/>
  <c r="K412" i="19"/>
  <c r="D412" i="19"/>
  <c r="C412" i="19"/>
  <c r="F412" i="19" s="1"/>
  <c r="B412" i="19"/>
  <c r="E412" i="19" s="1"/>
  <c r="L411" i="19"/>
  <c r="K411" i="19"/>
  <c r="D411" i="19"/>
  <c r="C411" i="19"/>
  <c r="F411" i="19" s="1"/>
  <c r="B411" i="19"/>
  <c r="E411" i="19" s="1"/>
  <c r="L410" i="19"/>
  <c r="K410" i="19"/>
  <c r="D410" i="19"/>
  <c r="C410" i="19"/>
  <c r="F410" i="19" s="1"/>
  <c r="B410" i="19"/>
  <c r="E410" i="19" s="1"/>
  <c r="L409" i="19"/>
  <c r="K409" i="19"/>
  <c r="D409" i="19"/>
  <c r="C409" i="19"/>
  <c r="F409" i="19" s="1"/>
  <c r="B409" i="19"/>
  <c r="E409" i="19" s="1"/>
  <c r="L408" i="19"/>
  <c r="K408" i="19"/>
  <c r="D408" i="19"/>
  <c r="C408" i="19"/>
  <c r="F408" i="19" s="1"/>
  <c r="B408" i="19"/>
  <c r="E408" i="19" s="1"/>
  <c r="L407" i="19"/>
  <c r="K407" i="19"/>
  <c r="D407" i="19"/>
  <c r="C407" i="19"/>
  <c r="F407" i="19" s="1"/>
  <c r="B407" i="19"/>
  <c r="E407" i="19" s="1"/>
  <c r="L406" i="19"/>
  <c r="K406" i="19"/>
  <c r="D406" i="19"/>
  <c r="C406" i="19"/>
  <c r="F406" i="19" s="1"/>
  <c r="B406" i="19"/>
  <c r="E406" i="19" s="1"/>
  <c r="L405" i="19"/>
  <c r="K405" i="19"/>
  <c r="D405" i="19"/>
  <c r="C405" i="19"/>
  <c r="F405" i="19" s="1"/>
  <c r="B405" i="19"/>
  <c r="E405" i="19" s="1"/>
  <c r="L404" i="19"/>
  <c r="K404" i="19"/>
  <c r="D404" i="19"/>
  <c r="C404" i="19"/>
  <c r="F404" i="19" s="1"/>
  <c r="B404" i="19"/>
  <c r="E404" i="19" s="1"/>
  <c r="L403" i="19"/>
  <c r="K403" i="19"/>
  <c r="D403" i="19"/>
  <c r="C403" i="19"/>
  <c r="F403" i="19" s="1"/>
  <c r="B403" i="19"/>
  <c r="E403" i="19" s="1"/>
  <c r="L402" i="19"/>
  <c r="K402" i="19"/>
  <c r="D402" i="19"/>
  <c r="C402" i="19"/>
  <c r="F402" i="19" s="1"/>
  <c r="B402" i="19"/>
  <c r="E402" i="19" s="1"/>
  <c r="L401" i="19"/>
  <c r="K401" i="19"/>
  <c r="D401" i="19"/>
  <c r="C401" i="19"/>
  <c r="F401" i="19" s="1"/>
  <c r="B401" i="19"/>
  <c r="E401" i="19" s="1"/>
  <c r="L400" i="19"/>
  <c r="K400" i="19"/>
  <c r="D400" i="19"/>
  <c r="C400" i="19"/>
  <c r="F400" i="19" s="1"/>
  <c r="B400" i="19"/>
  <c r="E400" i="19" s="1"/>
  <c r="L399" i="19"/>
  <c r="K399" i="19"/>
  <c r="D399" i="19"/>
  <c r="C399" i="19"/>
  <c r="F399" i="19" s="1"/>
  <c r="B399" i="19"/>
  <c r="E399" i="19" s="1"/>
  <c r="L398" i="19"/>
  <c r="K398" i="19"/>
  <c r="D398" i="19"/>
  <c r="C398" i="19"/>
  <c r="F398" i="19" s="1"/>
  <c r="B398" i="19"/>
  <c r="E398" i="19" s="1"/>
  <c r="L397" i="19"/>
  <c r="K397" i="19"/>
  <c r="D397" i="19"/>
  <c r="C397" i="19"/>
  <c r="F397" i="19" s="1"/>
  <c r="B397" i="19"/>
  <c r="E397" i="19" s="1"/>
  <c r="L396" i="19"/>
  <c r="K396" i="19"/>
  <c r="D396" i="19"/>
  <c r="C396" i="19"/>
  <c r="F396" i="19" s="1"/>
  <c r="B396" i="19"/>
  <c r="E396" i="19" s="1"/>
  <c r="L395" i="19"/>
  <c r="K395" i="19"/>
  <c r="D395" i="19"/>
  <c r="C395" i="19"/>
  <c r="F395" i="19" s="1"/>
  <c r="B395" i="19"/>
  <c r="E395" i="19" s="1"/>
  <c r="L394" i="19"/>
  <c r="K394" i="19"/>
  <c r="D394" i="19"/>
  <c r="C394" i="19"/>
  <c r="F394" i="19" s="1"/>
  <c r="B394" i="19"/>
  <c r="E394" i="19" s="1"/>
  <c r="L393" i="19"/>
  <c r="K393" i="19"/>
  <c r="D393" i="19"/>
  <c r="C393" i="19"/>
  <c r="F393" i="19" s="1"/>
  <c r="B393" i="19"/>
  <c r="E393" i="19" s="1"/>
  <c r="L392" i="19"/>
  <c r="K392" i="19"/>
  <c r="D392" i="19"/>
  <c r="C392" i="19"/>
  <c r="F392" i="19" s="1"/>
  <c r="B392" i="19"/>
  <c r="E392" i="19" s="1"/>
  <c r="L391" i="19"/>
  <c r="K391" i="19"/>
  <c r="D391" i="19"/>
  <c r="C391" i="19"/>
  <c r="F391" i="19" s="1"/>
  <c r="B391" i="19"/>
  <c r="E391" i="19" s="1"/>
  <c r="L390" i="19"/>
  <c r="K390" i="19"/>
  <c r="D390" i="19"/>
  <c r="C390" i="19"/>
  <c r="F390" i="19" s="1"/>
  <c r="B390" i="19"/>
  <c r="E390" i="19" s="1"/>
  <c r="L389" i="19"/>
  <c r="K389" i="19"/>
  <c r="D389" i="19"/>
  <c r="C389" i="19"/>
  <c r="F389" i="19" s="1"/>
  <c r="B389" i="19"/>
  <c r="E389" i="19" s="1"/>
  <c r="L388" i="19"/>
  <c r="K388" i="19"/>
  <c r="D388" i="19"/>
  <c r="C388" i="19"/>
  <c r="F388" i="19" s="1"/>
  <c r="B388" i="19"/>
  <c r="E388" i="19" s="1"/>
  <c r="L387" i="19"/>
  <c r="K387" i="19"/>
  <c r="D387" i="19"/>
  <c r="C387" i="19"/>
  <c r="F387" i="19" s="1"/>
  <c r="B387" i="19"/>
  <c r="E387" i="19" s="1"/>
  <c r="L386" i="19"/>
  <c r="K386" i="19"/>
  <c r="D386" i="19"/>
  <c r="C386" i="19"/>
  <c r="F386" i="19" s="1"/>
  <c r="B386" i="19"/>
  <c r="E386" i="19" s="1"/>
  <c r="L385" i="19"/>
  <c r="K385" i="19"/>
  <c r="D385" i="19"/>
  <c r="C385" i="19"/>
  <c r="F385" i="19" s="1"/>
  <c r="B385" i="19"/>
  <c r="E385" i="19" s="1"/>
  <c r="L384" i="19"/>
  <c r="K384" i="19"/>
  <c r="D384" i="19"/>
  <c r="C384" i="19"/>
  <c r="F384" i="19" s="1"/>
  <c r="B384" i="19"/>
  <c r="E384" i="19" s="1"/>
  <c r="L383" i="19"/>
  <c r="K383" i="19"/>
  <c r="D383" i="19"/>
  <c r="C383" i="19"/>
  <c r="F383" i="19" s="1"/>
  <c r="B383" i="19"/>
  <c r="E383" i="19" s="1"/>
  <c r="L382" i="19"/>
  <c r="K382" i="19"/>
  <c r="D382" i="19"/>
  <c r="C382" i="19"/>
  <c r="F382" i="19" s="1"/>
  <c r="B382" i="19"/>
  <c r="E382" i="19" s="1"/>
  <c r="L381" i="19"/>
  <c r="K381" i="19"/>
  <c r="D381" i="19"/>
  <c r="C381" i="19"/>
  <c r="F381" i="19" s="1"/>
  <c r="B381" i="19"/>
  <c r="E381" i="19" s="1"/>
  <c r="L380" i="19"/>
  <c r="K380" i="19"/>
  <c r="D380" i="19"/>
  <c r="C380" i="19"/>
  <c r="F380" i="19" s="1"/>
  <c r="B380" i="19"/>
  <c r="E380" i="19" s="1"/>
  <c r="L379" i="19"/>
  <c r="K379" i="19"/>
  <c r="D379" i="19"/>
  <c r="C379" i="19"/>
  <c r="F379" i="19" s="1"/>
  <c r="B379" i="19"/>
  <c r="E379" i="19" s="1"/>
  <c r="L378" i="19"/>
  <c r="K378" i="19"/>
  <c r="D378" i="19"/>
  <c r="C378" i="19"/>
  <c r="F378" i="19" s="1"/>
  <c r="B378" i="19"/>
  <c r="E378" i="19" s="1"/>
  <c r="L377" i="19"/>
  <c r="K377" i="19"/>
  <c r="D377" i="19"/>
  <c r="C377" i="19"/>
  <c r="F377" i="19" s="1"/>
  <c r="B377" i="19"/>
  <c r="E377" i="19" s="1"/>
  <c r="L376" i="19"/>
  <c r="K376" i="19"/>
  <c r="D376" i="19"/>
  <c r="C376" i="19"/>
  <c r="F376" i="19" s="1"/>
  <c r="B376" i="19"/>
  <c r="E376" i="19" s="1"/>
  <c r="L375" i="19"/>
  <c r="K375" i="19"/>
  <c r="D375" i="19"/>
  <c r="C375" i="19"/>
  <c r="F375" i="19" s="1"/>
  <c r="B375" i="19"/>
  <c r="E375" i="19" s="1"/>
  <c r="L374" i="19"/>
  <c r="K374" i="19"/>
  <c r="D374" i="19"/>
  <c r="C374" i="19"/>
  <c r="F374" i="19" s="1"/>
  <c r="B374" i="19"/>
  <c r="E374" i="19" s="1"/>
  <c r="L373" i="19"/>
  <c r="K373" i="19"/>
  <c r="D373" i="19"/>
  <c r="C373" i="19"/>
  <c r="F373" i="19" s="1"/>
  <c r="B373" i="19"/>
  <c r="E373" i="19" s="1"/>
  <c r="L372" i="19"/>
  <c r="K372" i="19"/>
  <c r="D372" i="19"/>
  <c r="C372" i="19"/>
  <c r="F372" i="19" s="1"/>
  <c r="B372" i="19"/>
  <c r="E372" i="19" s="1"/>
  <c r="L371" i="19"/>
  <c r="K371" i="19"/>
  <c r="D371" i="19"/>
  <c r="C371" i="19"/>
  <c r="F371" i="19" s="1"/>
  <c r="B371" i="19"/>
  <c r="E371" i="19" s="1"/>
  <c r="L370" i="19"/>
  <c r="K370" i="19"/>
  <c r="D370" i="19"/>
  <c r="C370" i="19"/>
  <c r="F370" i="19" s="1"/>
  <c r="B370" i="19"/>
  <c r="E370" i="19" s="1"/>
  <c r="L369" i="19"/>
  <c r="K369" i="19"/>
  <c r="D369" i="19"/>
  <c r="C369" i="19"/>
  <c r="F369" i="19" s="1"/>
  <c r="B369" i="19"/>
  <c r="E369" i="19" s="1"/>
  <c r="L368" i="19"/>
  <c r="K368" i="19"/>
  <c r="D368" i="19"/>
  <c r="C368" i="19"/>
  <c r="F368" i="19" s="1"/>
  <c r="B368" i="19"/>
  <c r="E368" i="19" s="1"/>
  <c r="L367" i="19"/>
  <c r="K367" i="19"/>
  <c r="D367" i="19"/>
  <c r="C367" i="19"/>
  <c r="F367" i="19" s="1"/>
  <c r="B367" i="19"/>
  <c r="E367" i="19" s="1"/>
  <c r="L366" i="19"/>
  <c r="K366" i="19"/>
  <c r="D366" i="19"/>
  <c r="C366" i="19"/>
  <c r="F366" i="19" s="1"/>
  <c r="B366" i="19"/>
  <c r="E366" i="19" s="1"/>
  <c r="L365" i="19"/>
  <c r="K365" i="19"/>
  <c r="D365" i="19"/>
  <c r="C365" i="19"/>
  <c r="F365" i="19" s="1"/>
  <c r="B365" i="19"/>
  <c r="E365" i="19" s="1"/>
  <c r="L364" i="19"/>
  <c r="K364" i="19"/>
  <c r="D364" i="19"/>
  <c r="C364" i="19"/>
  <c r="F364" i="19" s="1"/>
  <c r="B364" i="19"/>
  <c r="E364" i="19" s="1"/>
  <c r="L363" i="19"/>
  <c r="K363" i="19"/>
  <c r="D363" i="19"/>
  <c r="C363" i="19"/>
  <c r="F363" i="19" s="1"/>
  <c r="B363" i="19"/>
  <c r="E363" i="19" s="1"/>
  <c r="L362" i="19"/>
  <c r="K362" i="19"/>
  <c r="D362" i="19"/>
  <c r="C362" i="19"/>
  <c r="F362" i="19" s="1"/>
  <c r="B362" i="19"/>
  <c r="E362" i="19" s="1"/>
  <c r="L361" i="19"/>
  <c r="K361" i="19"/>
  <c r="D361" i="19"/>
  <c r="C361" i="19"/>
  <c r="F361" i="19" s="1"/>
  <c r="B361" i="19"/>
  <c r="E361" i="19" s="1"/>
  <c r="L360" i="19"/>
  <c r="K360" i="19"/>
  <c r="D360" i="19"/>
  <c r="C360" i="19"/>
  <c r="F360" i="19" s="1"/>
  <c r="B360" i="19"/>
  <c r="E360" i="19" s="1"/>
  <c r="L359" i="19"/>
  <c r="K359" i="19"/>
  <c r="D359" i="19"/>
  <c r="C359" i="19"/>
  <c r="F359" i="19" s="1"/>
  <c r="B359" i="19"/>
  <c r="E359" i="19" s="1"/>
  <c r="L358" i="19"/>
  <c r="K358" i="19"/>
  <c r="D358" i="19"/>
  <c r="C358" i="19"/>
  <c r="F358" i="19" s="1"/>
  <c r="B358" i="19"/>
  <c r="E358" i="19" s="1"/>
  <c r="L357" i="19"/>
  <c r="K357" i="19"/>
  <c r="D357" i="19"/>
  <c r="C357" i="19"/>
  <c r="F357" i="19" s="1"/>
  <c r="B357" i="19"/>
  <c r="E357" i="19" s="1"/>
  <c r="L356" i="19"/>
  <c r="K356" i="19"/>
  <c r="D356" i="19"/>
  <c r="C356" i="19"/>
  <c r="F356" i="19" s="1"/>
  <c r="B356" i="19"/>
  <c r="E356" i="19" s="1"/>
  <c r="L355" i="19"/>
  <c r="K355" i="19"/>
  <c r="D355" i="19"/>
  <c r="C355" i="19"/>
  <c r="F355" i="19" s="1"/>
  <c r="B355" i="19"/>
  <c r="E355" i="19" s="1"/>
  <c r="L354" i="19"/>
  <c r="K354" i="19"/>
  <c r="D354" i="19"/>
  <c r="C354" i="19"/>
  <c r="F354" i="19" s="1"/>
  <c r="B354" i="19"/>
  <c r="E354" i="19" s="1"/>
  <c r="L353" i="19"/>
  <c r="K353" i="19"/>
  <c r="D353" i="19"/>
  <c r="C353" i="19"/>
  <c r="F353" i="19" s="1"/>
  <c r="B353" i="19"/>
  <c r="E353" i="19" s="1"/>
  <c r="L352" i="19"/>
  <c r="K352" i="19"/>
  <c r="D352" i="19"/>
  <c r="C352" i="19"/>
  <c r="F352" i="19" s="1"/>
  <c r="B352" i="19"/>
  <c r="E352" i="19" s="1"/>
  <c r="L351" i="19"/>
  <c r="K351" i="19"/>
  <c r="D351" i="19"/>
  <c r="C351" i="19"/>
  <c r="F351" i="19" s="1"/>
  <c r="B351" i="19"/>
  <c r="E351" i="19" s="1"/>
  <c r="L350" i="19"/>
  <c r="K350" i="19"/>
  <c r="D350" i="19"/>
  <c r="C350" i="19"/>
  <c r="F350" i="19" s="1"/>
  <c r="B350" i="19"/>
  <c r="E350" i="19" s="1"/>
  <c r="L349" i="19"/>
  <c r="K349" i="19"/>
  <c r="D349" i="19"/>
  <c r="C349" i="19"/>
  <c r="F349" i="19" s="1"/>
  <c r="B349" i="19"/>
  <c r="E349" i="19" s="1"/>
  <c r="L348" i="19"/>
  <c r="K348" i="19"/>
  <c r="D348" i="19"/>
  <c r="C348" i="19"/>
  <c r="F348" i="19" s="1"/>
  <c r="B348" i="19"/>
  <c r="E348" i="19" s="1"/>
  <c r="L347" i="19"/>
  <c r="K347" i="19"/>
  <c r="D347" i="19"/>
  <c r="C347" i="19"/>
  <c r="F347" i="19" s="1"/>
  <c r="B347" i="19"/>
  <c r="E347" i="19" s="1"/>
  <c r="L346" i="19"/>
  <c r="K346" i="19"/>
  <c r="D346" i="19"/>
  <c r="C346" i="19"/>
  <c r="F346" i="19" s="1"/>
  <c r="B346" i="19"/>
  <c r="E346" i="19" s="1"/>
  <c r="L345" i="19"/>
  <c r="K345" i="19"/>
  <c r="D345" i="19"/>
  <c r="C345" i="19"/>
  <c r="F345" i="19" s="1"/>
  <c r="B345" i="19"/>
  <c r="E345" i="19" s="1"/>
  <c r="L344" i="19"/>
  <c r="K344" i="19"/>
  <c r="D344" i="19"/>
  <c r="C344" i="19"/>
  <c r="F344" i="19" s="1"/>
  <c r="B344" i="19"/>
  <c r="E344" i="19" s="1"/>
  <c r="L343" i="19"/>
  <c r="K343" i="19"/>
  <c r="D343" i="19"/>
  <c r="C343" i="19"/>
  <c r="F343" i="19" s="1"/>
  <c r="B343" i="19"/>
  <c r="E343" i="19" s="1"/>
  <c r="L342" i="19"/>
  <c r="K342" i="19"/>
  <c r="D342" i="19"/>
  <c r="C342" i="19"/>
  <c r="F342" i="19" s="1"/>
  <c r="B342" i="19"/>
  <c r="E342" i="19" s="1"/>
  <c r="L341" i="19"/>
  <c r="K341" i="19"/>
  <c r="D341" i="19"/>
  <c r="C341" i="19"/>
  <c r="F341" i="19" s="1"/>
  <c r="B341" i="19"/>
  <c r="E341" i="19" s="1"/>
  <c r="L340" i="19"/>
  <c r="K340" i="19"/>
  <c r="D340" i="19"/>
  <c r="C340" i="19"/>
  <c r="F340" i="19" s="1"/>
  <c r="B340" i="19"/>
  <c r="E340" i="19" s="1"/>
  <c r="L339" i="19"/>
  <c r="K339" i="19"/>
  <c r="D339" i="19"/>
  <c r="C339" i="19"/>
  <c r="F339" i="19" s="1"/>
  <c r="B339" i="19"/>
  <c r="E339" i="19" s="1"/>
  <c r="L338" i="19"/>
  <c r="K338" i="19"/>
  <c r="D338" i="19"/>
  <c r="C338" i="19"/>
  <c r="F338" i="19" s="1"/>
  <c r="B338" i="19"/>
  <c r="E338" i="19" s="1"/>
  <c r="L337" i="19"/>
  <c r="K337" i="19"/>
  <c r="D337" i="19"/>
  <c r="C337" i="19"/>
  <c r="F337" i="19" s="1"/>
  <c r="B337" i="19"/>
  <c r="E337" i="19" s="1"/>
  <c r="L336" i="19"/>
  <c r="K336" i="19"/>
  <c r="D336" i="19"/>
  <c r="C336" i="19"/>
  <c r="F336" i="19" s="1"/>
  <c r="B336" i="19"/>
  <c r="E336" i="19" s="1"/>
  <c r="L335" i="19"/>
  <c r="K335" i="19"/>
  <c r="D335" i="19"/>
  <c r="C335" i="19"/>
  <c r="F335" i="19" s="1"/>
  <c r="B335" i="19"/>
  <c r="E335" i="19" s="1"/>
  <c r="L334" i="19"/>
  <c r="K334" i="19"/>
  <c r="D334" i="19"/>
  <c r="C334" i="19"/>
  <c r="F334" i="19" s="1"/>
  <c r="B334" i="19"/>
  <c r="E334" i="19" s="1"/>
  <c r="L333" i="19"/>
  <c r="K333" i="19"/>
  <c r="D333" i="19"/>
  <c r="C333" i="19"/>
  <c r="F333" i="19" s="1"/>
  <c r="B333" i="19"/>
  <c r="E333" i="19" s="1"/>
  <c r="L332" i="19"/>
  <c r="K332" i="19"/>
  <c r="D332" i="19"/>
  <c r="C332" i="19"/>
  <c r="F332" i="19" s="1"/>
  <c r="B332" i="19"/>
  <c r="E332" i="19" s="1"/>
  <c r="L331" i="19"/>
  <c r="K331" i="19"/>
  <c r="D331" i="19"/>
  <c r="C331" i="19"/>
  <c r="F331" i="19" s="1"/>
  <c r="B331" i="19"/>
  <c r="E331" i="19" s="1"/>
  <c r="L330" i="19"/>
  <c r="K330" i="19"/>
  <c r="D330" i="19"/>
  <c r="C330" i="19"/>
  <c r="F330" i="19" s="1"/>
  <c r="B330" i="19"/>
  <c r="E330" i="19" s="1"/>
  <c r="L329" i="19"/>
  <c r="K329" i="19"/>
  <c r="D329" i="19"/>
  <c r="C329" i="19"/>
  <c r="F329" i="19" s="1"/>
  <c r="B329" i="19"/>
  <c r="E329" i="19" s="1"/>
  <c r="L328" i="19"/>
  <c r="K328" i="19"/>
  <c r="D328" i="19"/>
  <c r="C328" i="19"/>
  <c r="F328" i="19" s="1"/>
  <c r="B328" i="19"/>
  <c r="E328" i="19" s="1"/>
  <c r="L327" i="19"/>
  <c r="K327" i="19"/>
  <c r="D327" i="19"/>
  <c r="C327" i="19"/>
  <c r="F327" i="19" s="1"/>
  <c r="B327" i="19"/>
  <c r="E327" i="19" s="1"/>
  <c r="L326" i="19"/>
  <c r="K326" i="19"/>
  <c r="D326" i="19"/>
  <c r="C326" i="19"/>
  <c r="F326" i="19" s="1"/>
  <c r="B326" i="19"/>
  <c r="E326" i="19" s="1"/>
  <c r="L325" i="19"/>
  <c r="K325" i="19"/>
  <c r="D325" i="19"/>
  <c r="C325" i="19"/>
  <c r="F325" i="19" s="1"/>
  <c r="B325" i="19"/>
  <c r="E325" i="19" s="1"/>
  <c r="L324" i="19"/>
  <c r="K324" i="19"/>
  <c r="D324" i="19"/>
  <c r="C324" i="19"/>
  <c r="F324" i="19" s="1"/>
  <c r="B324" i="19"/>
  <c r="E324" i="19" s="1"/>
  <c r="L323" i="19"/>
  <c r="K323" i="19"/>
  <c r="D323" i="19"/>
  <c r="C323" i="19"/>
  <c r="F323" i="19" s="1"/>
  <c r="B323" i="19"/>
  <c r="E323" i="19" s="1"/>
  <c r="L322" i="19"/>
  <c r="K322" i="19"/>
  <c r="D322" i="19"/>
  <c r="C322" i="19"/>
  <c r="F322" i="19" s="1"/>
  <c r="B322" i="19"/>
  <c r="E322" i="19" s="1"/>
  <c r="L321" i="19"/>
  <c r="K321" i="19"/>
  <c r="D321" i="19"/>
  <c r="C321" i="19"/>
  <c r="F321" i="19" s="1"/>
  <c r="B321" i="19"/>
  <c r="E321" i="19" s="1"/>
  <c r="L320" i="19"/>
  <c r="K320" i="19"/>
  <c r="D320" i="19"/>
  <c r="C320" i="19"/>
  <c r="F320" i="19" s="1"/>
  <c r="B320" i="19"/>
  <c r="E320" i="19" s="1"/>
  <c r="L319" i="19"/>
  <c r="K319" i="19"/>
  <c r="D319" i="19"/>
  <c r="C319" i="19"/>
  <c r="F319" i="19" s="1"/>
  <c r="B319" i="19"/>
  <c r="E319" i="19" s="1"/>
  <c r="L318" i="19"/>
  <c r="K318" i="19"/>
  <c r="D318" i="19"/>
  <c r="C318" i="19"/>
  <c r="F318" i="19" s="1"/>
  <c r="B318" i="19"/>
  <c r="E318" i="19" s="1"/>
  <c r="L317" i="19"/>
  <c r="K317" i="19"/>
  <c r="D317" i="19"/>
  <c r="C317" i="19"/>
  <c r="F317" i="19" s="1"/>
  <c r="B317" i="19"/>
  <c r="E317" i="19" s="1"/>
  <c r="L316" i="19"/>
  <c r="K316" i="19"/>
  <c r="D316" i="19"/>
  <c r="C316" i="19"/>
  <c r="F316" i="19" s="1"/>
  <c r="B316" i="19"/>
  <c r="E316" i="19" s="1"/>
  <c r="L315" i="19"/>
  <c r="K315" i="19"/>
  <c r="D315" i="19"/>
  <c r="C315" i="19"/>
  <c r="F315" i="19" s="1"/>
  <c r="B315" i="19"/>
  <c r="E315" i="19" s="1"/>
  <c r="L314" i="19"/>
  <c r="K314" i="19"/>
  <c r="D314" i="19"/>
  <c r="C314" i="19"/>
  <c r="F314" i="19" s="1"/>
  <c r="B314" i="19"/>
  <c r="E314" i="19" s="1"/>
  <c r="L313" i="19"/>
  <c r="K313" i="19"/>
  <c r="D313" i="19"/>
  <c r="C313" i="19"/>
  <c r="F313" i="19" s="1"/>
  <c r="B313" i="19"/>
  <c r="E313" i="19" s="1"/>
  <c r="L312" i="19"/>
  <c r="K312" i="19"/>
  <c r="D312" i="19"/>
  <c r="C312" i="19"/>
  <c r="F312" i="19" s="1"/>
  <c r="B312" i="19"/>
  <c r="E312" i="19" s="1"/>
  <c r="L311" i="19"/>
  <c r="K311" i="19"/>
  <c r="D311" i="19"/>
  <c r="C311" i="19"/>
  <c r="F311" i="19" s="1"/>
  <c r="B311" i="19"/>
  <c r="E311" i="19" s="1"/>
  <c r="L310" i="19"/>
  <c r="K310" i="19"/>
  <c r="D310" i="19"/>
  <c r="C310" i="19"/>
  <c r="F310" i="19" s="1"/>
  <c r="B310" i="19"/>
  <c r="E310" i="19" s="1"/>
  <c r="L309" i="19"/>
  <c r="K309" i="19"/>
  <c r="D309" i="19"/>
  <c r="C309" i="19"/>
  <c r="F309" i="19" s="1"/>
  <c r="B309" i="19"/>
  <c r="E309" i="19" s="1"/>
  <c r="L308" i="19"/>
  <c r="K308" i="19"/>
  <c r="D308" i="19"/>
  <c r="C308" i="19"/>
  <c r="F308" i="19" s="1"/>
  <c r="B308" i="19"/>
  <c r="E308" i="19" s="1"/>
  <c r="L307" i="19"/>
  <c r="K307" i="19"/>
  <c r="D307" i="19"/>
  <c r="C307" i="19"/>
  <c r="F307" i="19" s="1"/>
  <c r="B307" i="19"/>
  <c r="E307" i="19" s="1"/>
  <c r="L306" i="19"/>
  <c r="K306" i="19"/>
  <c r="D306" i="19"/>
  <c r="C306" i="19"/>
  <c r="F306" i="19" s="1"/>
  <c r="B306" i="19"/>
  <c r="E306" i="19" s="1"/>
  <c r="L305" i="19"/>
  <c r="K305" i="19"/>
  <c r="D305" i="19"/>
  <c r="C305" i="19"/>
  <c r="F305" i="19" s="1"/>
  <c r="B305" i="19"/>
  <c r="E305" i="19" s="1"/>
  <c r="L304" i="19"/>
  <c r="K304" i="19"/>
  <c r="D304" i="19"/>
  <c r="C304" i="19"/>
  <c r="F304" i="19" s="1"/>
  <c r="B304" i="19"/>
  <c r="E304" i="19" s="1"/>
  <c r="L303" i="19"/>
  <c r="K303" i="19"/>
  <c r="D303" i="19"/>
  <c r="C303" i="19"/>
  <c r="F303" i="19" s="1"/>
  <c r="B303" i="19"/>
  <c r="E303" i="19" s="1"/>
  <c r="L302" i="19"/>
  <c r="K302" i="19"/>
  <c r="D302" i="19"/>
  <c r="C302" i="19"/>
  <c r="F302" i="19" s="1"/>
  <c r="B302" i="19"/>
  <c r="E302" i="19" s="1"/>
  <c r="L301" i="19"/>
  <c r="K301" i="19"/>
  <c r="D301" i="19"/>
  <c r="C301" i="19"/>
  <c r="F301" i="19" s="1"/>
  <c r="B301" i="19"/>
  <c r="E301" i="19" s="1"/>
  <c r="L300" i="19"/>
  <c r="K300" i="19"/>
  <c r="D300" i="19"/>
  <c r="C300" i="19"/>
  <c r="F300" i="19" s="1"/>
  <c r="B300" i="19"/>
  <c r="E300" i="19" s="1"/>
  <c r="L299" i="19"/>
  <c r="K299" i="19"/>
  <c r="D299" i="19"/>
  <c r="C299" i="19"/>
  <c r="F299" i="19" s="1"/>
  <c r="B299" i="19"/>
  <c r="E299" i="19" s="1"/>
  <c r="L298" i="19"/>
  <c r="K298" i="19"/>
  <c r="D298" i="19"/>
  <c r="C298" i="19"/>
  <c r="F298" i="19" s="1"/>
  <c r="B298" i="19"/>
  <c r="E298" i="19" s="1"/>
  <c r="L297" i="19"/>
  <c r="K297" i="19"/>
  <c r="D297" i="19"/>
  <c r="C297" i="19"/>
  <c r="F297" i="19" s="1"/>
  <c r="B297" i="19"/>
  <c r="E297" i="19" s="1"/>
  <c r="L296" i="19"/>
  <c r="K296" i="19"/>
  <c r="D296" i="19"/>
  <c r="C296" i="19"/>
  <c r="F296" i="19" s="1"/>
  <c r="B296" i="19"/>
  <c r="E296" i="19" s="1"/>
  <c r="L295" i="19"/>
  <c r="K295" i="19"/>
  <c r="D295" i="19"/>
  <c r="C295" i="19"/>
  <c r="F295" i="19" s="1"/>
  <c r="B295" i="19"/>
  <c r="E295" i="19" s="1"/>
  <c r="L294" i="19"/>
  <c r="K294" i="19"/>
  <c r="D294" i="19"/>
  <c r="C294" i="19"/>
  <c r="F294" i="19" s="1"/>
  <c r="B294" i="19"/>
  <c r="E294" i="19" s="1"/>
  <c r="L293" i="19"/>
  <c r="K293" i="19"/>
  <c r="D293" i="19"/>
  <c r="C293" i="19"/>
  <c r="F293" i="19" s="1"/>
  <c r="B293" i="19"/>
  <c r="E293" i="19" s="1"/>
  <c r="L292" i="19"/>
  <c r="K292" i="19"/>
  <c r="D292" i="19"/>
  <c r="C292" i="19"/>
  <c r="F292" i="19" s="1"/>
  <c r="B292" i="19"/>
  <c r="E292" i="19" s="1"/>
  <c r="L291" i="19"/>
  <c r="K291" i="19"/>
  <c r="D291" i="19"/>
  <c r="C291" i="19"/>
  <c r="F291" i="19" s="1"/>
  <c r="B291" i="19"/>
  <c r="E291" i="19" s="1"/>
  <c r="L290" i="19"/>
  <c r="K290" i="19"/>
  <c r="D290" i="19"/>
  <c r="C290" i="19"/>
  <c r="F290" i="19" s="1"/>
  <c r="B290" i="19"/>
  <c r="E290" i="19" s="1"/>
  <c r="L289" i="19"/>
  <c r="K289" i="19"/>
  <c r="D289" i="19"/>
  <c r="C289" i="19"/>
  <c r="F289" i="19" s="1"/>
  <c r="B289" i="19"/>
  <c r="E289" i="19" s="1"/>
  <c r="L288" i="19"/>
  <c r="K288" i="19"/>
  <c r="D288" i="19"/>
  <c r="C288" i="19"/>
  <c r="F288" i="19" s="1"/>
  <c r="B288" i="19"/>
  <c r="E288" i="19" s="1"/>
  <c r="L287" i="19"/>
  <c r="K287" i="19"/>
  <c r="D287" i="19"/>
  <c r="C287" i="19"/>
  <c r="F287" i="19" s="1"/>
  <c r="B287" i="19"/>
  <c r="E287" i="19" s="1"/>
  <c r="L286" i="19"/>
  <c r="K286" i="19"/>
  <c r="D286" i="19"/>
  <c r="C286" i="19"/>
  <c r="F286" i="19" s="1"/>
  <c r="B286" i="19"/>
  <c r="E286" i="19" s="1"/>
  <c r="L285" i="19"/>
  <c r="K285" i="19"/>
  <c r="D285" i="19"/>
  <c r="C285" i="19"/>
  <c r="F285" i="19" s="1"/>
  <c r="B285" i="19"/>
  <c r="E285" i="19" s="1"/>
  <c r="L284" i="19"/>
  <c r="K284" i="19"/>
  <c r="D284" i="19"/>
  <c r="C284" i="19"/>
  <c r="F284" i="19" s="1"/>
  <c r="B284" i="19"/>
  <c r="E284" i="19" s="1"/>
  <c r="L283" i="19"/>
  <c r="K283" i="19"/>
  <c r="D283" i="19"/>
  <c r="C283" i="19"/>
  <c r="F283" i="19" s="1"/>
  <c r="B283" i="19"/>
  <c r="E283" i="19" s="1"/>
  <c r="L282" i="19"/>
  <c r="K282" i="19"/>
  <c r="D282" i="19"/>
  <c r="C282" i="19"/>
  <c r="F282" i="19" s="1"/>
  <c r="B282" i="19"/>
  <c r="E282" i="19" s="1"/>
  <c r="L281" i="19"/>
  <c r="K281" i="19"/>
  <c r="D281" i="19"/>
  <c r="C281" i="19"/>
  <c r="F281" i="19" s="1"/>
  <c r="B281" i="19"/>
  <c r="E281" i="19" s="1"/>
  <c r="L280" i="19"/>
  <c r="K280" i="19"/>
  <c r="D280" i="19"/>
  <c r="C280" i="19"/>
  <c r="F280" i="19" s="1"/>
  <c r="B280" i="19"/>
  <c r="E280" i="19" s="1"/>
  <c r="L279" i="19"/>
  <c r="K279" i="19"/>
  <c r="D279" i="19"/>
  <c r="C279" i="19"/>
  <c r="F279" i="19" s="1"/>
  <c r="B279" i="19"/>
  <c r="E279" i="19" s="1"/>
  <c r="L278" i="19"/>
  <c r="K278" i="19"/>
  <c r="D278" i="19"/>
  <c r="C278" i="19"/>
  <c r="F278" i="19" s="1"/>
  <c r="B278" i="19"/>
  <c r="E278" i="19" s="1"/>
  <c r="L277" i="19"/>
  <c r="K277" i="19"/>
  <c r="D277" i="19"/>
  <c r="C277" i="19"/>
  <c r="F277" i="19" s="1"/>
  <c r="B277" i="19"/>
  <c r="E277" i="19" s="1"/>
  <c r="L276" i="19"/>
  <c r="K276" i="19"/>
  <c r="D276" i="19"/>
  <c r="C276" i="19"/>
  <c r="F276" i="19" s="1"/>
  <c r="B276" i="19"/>
  <c r="E276" i="19" s="1"/>
  <c r="L275" i="19"/>
  <c r="K275" i="19"/>
  <c r="D275" i="19"/>
  <c r="C275" i="19"/>
  <c r="F275" i="19" s="1"/>
  <c r="B275" i="19"/>
  <c r="E275" i="19" s="1"/>
  <c r="L274" i="19"/>
  <c r="K274" i="19"/>
  <c r="D274" i="19"/>
  <c r="C274" i="19"/>
  <c r="F274" i="19" s="1"/>
  <c r="B274" i="19"/>
  <c r="E274" i="19" s="1"/>
  <c r="L273" i="19"/>
  <c r="K273" i="19"/>
  <c r="D273" i="19"/>
  <c r="C273" i="19"/>
  <c r="F273" i="19" s="1"/>
  <c r="B273" i="19"/>
  <c r="E273" i="19" s="1"/>
  <c r="L272" i="19"/>
  <c r="K272" i="19"/>
  <c r="D272" i="19"/>
  <c r="C272" i="19"/>
  <c r="F272" i="19" s="1"/>
  <c r="B272" i="19"/>
  <c r="E272" i="19" s="1"/>
  <c r="L271" i="19"/>
  <c r="K271" i="19"/>
  <c r="D271" i="19"/>
  <c r="C271" i="19"/>
  <c r="F271" i="19" s="1"/>
  <c r="B271" i="19"/>
  <c r="E271" i="19" s="1"/>
  <c r="L270" i="19"/>
  <c r="K270" i="19"/>
  <c r="D270" i="19"/>
  <c r="C270" i="19"/>
  <c r="F270" i="19" s="1"/>
  <c r="B270" i="19"/>
  <c r="E270" i="19" s="1"/>
  <c r="L269" i="19"/>
  <c r="K269" i="19"/>
  <c r="D269" i="19"/>
  <c r="C269" i="19"/>
  <c r="F269" i="19" s="1"/>
  <c r="B269" i="19"/>
  <c r="E269" i="19" s="1"/>
  <c r="L268" i="19"/>
  <c r="K268" i="19"/>
  <c r="D268" i="19"/>
  <c r="C268" i="19"/>
  <c r="F268" i="19" s="1"/>
  <c r="B268" i="19"/>
  <c r="E268" i="19" s="1"/>
  <c r="L267" i="19"/>
  <c r="K267" i="19"/>
  <c r="D267" i="19"/>
  <c r="C267" i="19"/>
  <c r="F267" i="19" s="1"/>
  <c r="B267" i="19"/>
  <c r="E267" i="19" s="1"/>
  <c r="L266" i="19"/>
  <c r="K266" i="19"/>
  <c r="D266" i="19"/>
  <c r="C266" i="19"/>
  <c r="F266" i="19" s="1"/>
  <c r="B266" i="19"/>
  <c r="E266" i="19" s="1"/>
  <c r="L265" i="19"/>
  <c r="K265" i="19"/>
  <c r="D265" i="19"/>
  <c r="C265" i="19"/>
  <c r="F265" i="19" s="1"/>
  <c r="B265" i="19"/>
  <c r="E265" i="19" s="1"/>
  <c r="L264" i="19"/>
  <c r="K264" i="19"/>
  <c r="D264" i="19"/>
  <c r="C264" i="19"/>
  <c r="F264" i="19" s="1"/>
  <c r="B264" i="19"/>
  <c r="E264" i="19" s="1"/>
  <c r="L263" i="19"/>
  <c r="K263" i="19"/>
  <c r="D263" i="19"/>
  <c r="C263" i="19"/>
  <c r="F263" i="19" s="1"/>
  <c r="B263" i="19"/>
  <c r="E263" i="19" s="1"/>
  <c r="L262" i="19"/>
  <c r="K262" i="19"/>
  <c r="D262" i="19"/>
  <c r="C262" i="19"/>
  <c r="F262" i="19" s="1"/>
  <c r="B262" i="19"/>
  <c r="E262" i="19" s="1"/>
  <c r="L261" i="19"/>
  <c r="K261" i="19"/>
  <c r="D261" i="19"/>
  <c r="C261" i="19"/>
  <c r="F261" i="19" s="1"/>
  <c r="B261" i="19"/>
  <c r="E261" i="19" s="1"/>
  <c r="L260" i="19"/>
  <c r="K260" i="19"/>
  <c r="D260" i="19"/>
  <c r="C260" i="19"/>
  <c r="F260" i="19" s="1"/>
  <c r="B260" i="19"/>
  <c r="E260" i="19" s="1"/>
  <c r="L259" i="19"/>
  <c r="K259" i="19"/>
  <c r="D259" i="19"/>
  <c r="C259" i="19"/>
  <c r="F259" i="19" s="1"/>
  <c r="B259" i="19"/>
  <c r="E259" i="19" s="1"/>
  <c r="L258" i="19"/>
  <c r="K258" i="19"/>
  <c r="D258" i="19"/>
  <c r="C258" i="19"/>
  <c r="F258" i="19" s="1"/>
  <c r="B258" i="19"/>
  <c r="E258" i="19" s="1"/>
  <c r="L257" i="19"/>
  <c r="K257" i="19"/>
  <c r="D257" i="19"/>
  <c r="C257" i="19"/>
  <c r="F257" i="19" s="1"/>
  <c r="B257" i="19"/>
  <c r="E257" i="19" s="1"/>
  <c r="L256" i="19"/>
  <c r="K256" i="19"/>
  <c r="D256" i="19"/>
  <c r="C256" i="19"/>
  <c r="F256" i="19" s="1"/>
  <c r="B256" i="19"/>
  <c r="E256" i="19" s="1"/>
  <c r="L255" i="19"/>
  <c r="K255" i="19"/>
  <c r="D255" i="19"/>
  <c r="C255" i="19"/>
  <c r="F255" i="19" s="1"/>
  <c r="B255" i="19"/>
  <c r="E255" i="19" s="1"/>
  <c r="L254" i="19"/>
  <c r="K254" i="19"/>
  <c r="D254" i="19"/>
  <c r="C254" i="19"/>
  <c r="F254" i="19" s="1"/>
  <c r="B254" i="19"/>
  <c r="E254" i="19" s="1"/>
  <c r="L253" i="19"/>
  <c r="K253" i="19"/>
  <c r="D253" i="19"/>
  <c r="C253" i="19"/>
  <c r="F253" i="19" s="1"/>
  <c r="B253" i="19"/>
  <c r="E253" i="19" s="1"/>
  <c r="L252" i="19"/>
  <c r="K252" i="19"/>
  <c r="D252" i="19"/>
  <c r="C252" i="19"/>
  <c r="F252" i="19" s="1"/>
  <c r="B252" i="19"/>
  <c r="E252" i="19" s="1"/>
  <c r="L251" i="19"/>
  <c r="K251" i="19"/>
  <c r="D251" i="19"/>
  <c r="C251" i="19"/>
  <c r="F251" i="19" s="1"/>
  <c r="B251" i="19"/>
  <c r="E251" i="19" s="1"/>
  <c r="L250" i="19"/>
  <c r="K250" i="19"/>
  <c r="D250" i="19"/>
  <c r="C250" i="19"/>
  <c r="F250" i="19" s="1"/>
  <c r="B250" i="19"/>
  <c r="E250" i="19" s="1"/>
  <c r="L249" i="19"/>
  <c r="K249" i="19"/>
  <c r="D249" i="19"/>
  <c r="C249" i="19"/>
  <c r="F249" i="19" s="1"/>
  <c r="B249" i="19"/>
  <c r="E249" i="19" s="1"/>
  <c r="L248" i="19"/>
  <c r="K248" i="19"/>
  <c r="D248" i="19"/>
  <c r="C248" i="19"/>
  <c r="F248" i="19" s="1"/>
  <c r="B248" i="19"/>
  <c r="E248" i="19" s="1"/>
  <c r="L247" i="19"/>
  <c r="K247" i="19"/>
  <c r="D247" i="19"/>
  <c r="C247" i="19"/>
  <c r="F247" i="19" s="1"/>
  <c r="B247" i="19"/>
  <c r="E247" i="19" s="1"/>
  <c r="L246" i="19"/>
  <c r="K246" i="19"/>
  <c r="D246" i="19"/>
  <c r="C246" i="19"/>
  <c r="F246" i="19" s="1"/>
  <c r="B246" i="19"/>
  <c r="E246" i="19" s="1"/>
  <c r="L245" i="19"/>
  <c r="K245" i="19"/>
  <c r="D245" i="19"/>
  <c r="C245" i="19"/>
  <c r="F245" i="19" s="1"/>
  <c r="B245" i="19"/>
  <c r="E245" i="19" s="1"/>
  <c r="L244" i="19"/>
  <c r="K244" i="19"/>
  <c r="D244" i="19"/>
  <c r="C244" i="19"/>
  <c r="F244" i="19" s="1"/>
  <c r="B244" i="19"/>
  <c r="E244" i="19" s="1"/>
  <c r="L243" i="19"/>
  <c r="K243" i="19"/>
  <c r="D243" i="19"/>
  <c r="C243" i="19"/>
  <c r="F243" i="19" s="1"/>
  <c r="B243" i="19"/>
  <c r="E243" i="19" s="1"/>
  <c r="L242" i="19"/>
  <c r="K242" i="19"/>
  <c r="D242" i="19"/>
  <c r="C242" i="19"/>
  <c r="F242" i="19" s="1"/>
  <c r="B242" i="19"/>
  <c r="E242" i="19" s="1"/>
  <c r="L241" i="19"/>
  <c r="K241" i="19"/>
  <c r="D241" i="19"/>
  <c r="C241" i="19"/>
  <c r="F241" i="19" s="1"/>
  <c r="B241" i="19"/>
  <c r="E241" i="19" s="1"/>
  <c r="L240" i="19"/>
  <c r="K240" i="19"/>
  <c r="D240" i="19"/>
  <c r="C240" i="19"/>
  <c r="F240" i="19" s="1"/>
  <c r="B240" i="19"/>
  <c r="E240" i="19" s="1"/>
  <c r="L239" i="19"/>
  <c r="K239" i="19"/>
  <c r="D239" i="19"/>
  <c r="C239" i="19"/>
  <c r="F239" i="19" s="1"/>
  <c r="B239" i="19"/>
  <c r="E239" i="19" s="1"/>
  <c r="L238" i="19"/>
  <c r="K238" i="19"/>
  <c r="D238" i="19"/>
  <c r="C238" i="19"/>
  <c r="F238" i="19" s="1"/>
  <c r="B238" i="19"/>
  <c r="E238" i="19" s="1"/>
  <c r="L237" i="19"/>
  <c r="K237" i="19"/>
  <c r="D237" i="19"/>
  <c r="C237" i="19"/>
  <c r="F237" i="19" s="1"/>
  <c r="B237" i="19"/>
  <c r="E237" i="19" s="1"/>
  <c r="L236" i="19"/>
  <c r="K236" i="19"/>
  <c r="D236" i="19"/>
  <c r="C236" i="19"/>
  <c r="F236" i="19" s="1"/>
  <c r="B236" i="19"/>
  <c r="E236" i="19" s="1"/>
  <c r="L235" i="19"/>
  <c r="K235" i="19"/>
  <c r="D235" i="19"/>
  <c r="C235" i="19"/>
  <c r="F235" i="19" s="1"/>
  <c r="B235" i="19"/>
  <c r="E235" i="19" s="1"/>
  <c r="L234" i="19"/>
  <c r="K234" i="19"/>
  <c r="D234" i="19"/>
  <c r="C234" i="19"/>
  <c r="F234" i="19" s="1"/>
  <c r="B234" i="19"/>
  <c r="E234" i="19" s="1"/>
  <c r="L233" i="19"/>
  <c r="K233" i="19"/>
  <c r="D233" i="19"/>
  <c r="C233" i="19"/>
  <c r="F233" i="19" s="1"/>
  <c r="B233" i="19"/>
  <c r="E233" i="19" s="1"/>
  <c r="L232" i="19"/>
  <c r="K232" i="19"/>
  <c r="D232" i="19"/>
  <c r="C232" i="19"/>
  <c r="F232" i="19" s="1"/>
  <c r="B232" i="19"/>
  <c r="E232" i="19" s="1"/>
  <c r="L231" i="19"/>
  <c r="K231" i="19"/>
  <c r="D231" i="19"/>
  <c r="C231" i="19"/>
  <c r="F231" i="19" s="1"/>
  <c r="B231" i="19"/>
  <c r="E231" i="19" s="1"/>
  <c r="L230" i="19"/>
  <c r="K230" i="19"/>
  <c r="D230" i="19"/>
  <c r="C230" i="19"/>
  <c r="F230" i="19" s="1"/>
  <c r="B230" i="19"/>
  <c r="E230" i="19" s="1"/>
  <c r="L229" i="19"/>
  <c r="K229" i="19"/>
  <c r="D229" i="19"/>
  <c r="C229" i="19"/>
  <c r="F229" i="19" s="1"/>
  <c r="B229" i="19"/>
  <c r="E229" i="19" s="1"/>
  <c r="L228" i="19"/>
  <c r="K228" i="19"/>
  <c r="D228" i="19"/>
  <c r="C228" i="19"/>
  <c r="F228" i="19" s="1"/>
  <c r="B228" i="19"/>
  <c r="E228" i="19" s="1"/>
  <c r="L227" i="19"/>
  <c r="K227" i="19"/>
  <c r="D227" i="19"/>
  <c r="C227" i="19"/>
  <c r="F227" i="19" s="1"/>
  <c r="B227" i="19"/>
  <c r="E227" i="19" s="1"/>
  <c r="L226" i="19"/>
  <c r="K226" i="19"/>
  <c r="D226" i="19"/>
  <c r="C226" i="19"/>
  <c r="F226" i="19" s="1"/>
  <c r="B226" i="19"/>
  <c r="E226" i="19" s="1"/>
  <c r="L225" i="19"/>
  <c r="K225" i="19"/>
  <c r="D225" i="19"/>
  <c r="C225" i="19"/>
  <c r="F225" i="19" s="1"/>
  <c r="B225" i="19"/>
  <c r="E225" i="19" s="1"/>
  <c r="L224" i="19"/>
  <c r="K224" i="19"/>
  <c r="D224" i="19"/>
  <c r="C224" i="19"/>
  <c r="F224" i="19" s="1"/>
  <c r="B224" i="19"/>
  <c r="E224" i="19" s="1"/>
  <c r="L223" i="19"/>
  <c r="K223" i="19"/>
  <c r="D223" i="19"/>
  <c r="C223" i="19"/>
  <c r="F223" i="19" s="1"/>
  <c r="B223" i="19"/>
  <c r="E223" i="19" s="1"/>
  <c r="L222" i="19"/>
  <c r="K222" i="19"/>
  <c r="D222" i="19"/>
  <c r="C222" i="19"/>
  <c r="F222" i="19" s="1"/>
  <c r="B222" i="19"/>
  <c r="E222" i="19" s="1"/>
  <c r="L221" i="19"/>
  <c r="K221" i="19"/>
  <c r="D221" i="19"/>
  <c r="C221" i="19"/>
  <c r="F221" i="19" s="1"/>
  <c r="B221" i="19"/>
  <c r="E221" i="19" s="1"/>
  <c r="L220" i="19"/>
  <c r="K220" i="19"/>
  <c r="D220" i="19"/>
  <c r="C220" i="19"/>
  <c r="F220" i="19" s="1"/>
  <c r="B220" i="19"/>
  <c r="E220" i="19" s="1"/>
  <c r="L219" i="19"/>
  <c r="K219" i="19"/>
  <c r="D219" i="19"/>
  <c r="C219" i="19"/>
  <c r="F219" i="19" s="1"/>
  <c r="B219" i="19"/>
  <c r="E219" i="19" s="1"/>
  <c r="L218" i="19"/>
  <c r="K218" i="19"/>
  <c r="D218" i="19"/>
  <c r="C218" i="19"/>
  <c r="F218" i="19" s="1"/>
  <c r="B218" i="19"/>
  <c r="E218" i="19" s="1"/>
  <c r="L217" i="19"/>
  <c r="K217" i="19"/>
  <c r="D217" i="19"/>
  <c r="C217" i="19"/>
  <c r="F217" i="19" s="1"/>
  <c r="B217" i="19"/>
  <c r="E217" i="19" s="1"/>
  <c r="L216" i="19"/>
  <c r="K216" i="19"/>
  <c r="D216" i="19"/>
  <c r="C216" i="19"/>
  <c r="F216" i="19" s="1"/>
  <c r="B216" i="19"/>
  <c r="E216" i="19" s="1"/>
  <c r="L215" i="19"/>
  <c r="K215" i="19"/>
  <c r="D215" i="19"/>
  <c r="C215" i="19"/>
  <c r="F215" i="19" s="1"/>
  <c r="B215" i="19"/>
  <c r="E215" i="19" s="1"/>
  <c r="L214" i="19"/>
  <c r="K214" i="19"/>
  <c r="D214" i="19"/>
  <c r="C214" i="19"/>
  <c r="F214" i="19" s="1"/>
  <c r="B214" i="19"/>
  <c r="E214" i="19" s="1"/>
  <c r="L213" i="19"/>
  <c r="K213" i="19"/>
  <c r="D213" i="19"/>
  <c r="C213" i="19"/>
  <c r="F213" i="19" s="1"/>
  <c r="B213" i="19"/>
  <c r="E213" i="19" s="1"/>
  <c r="L212" i="19"/>
  <c r="K212" i="19"/>
  <c r="D212" i="19"/>
  <c r="C212" i="19"/>
  <c r="F212" i="19" s="1"/>
  <c r="B212" i="19"/>
  <c r="E212" i="19" s="1"/>
  <c r="L211" i="19"/>
  <c r="K211" i="19"/>
  <c r="D211" i="19"/>
  <c r="C211" i="19"/>
  <c r="F211" i="19" s="1"/>
  <c r="B211" i="19"/>
  <c r="E211" i="19" s="1"/>
  <c r="L210" i="19"/>
  <c r="K210" i="19"/>
  <c r="D210" i="19"/>
  <c r="C210" i="19"/>
  <c r="F210" i="19" s="1"/>
  <c r="B210" i="19"/>
  <c r="E210" i="19" s="1"/>
  <c r="L209" i="19"/>
  <c r="K209" i="19"/>
  <c r="D209" i="19"/>
  <c r="C209" i="19"/>
  <c r="F209" i="19" s="1"/>
  <c r="B209" i="19"/>
  <c r="E209" i="19" s="1"/>
  <c r="L208" i="19"/>
  <c r="K208" i="19"/>
  <c r="D208" i="19"/>
  <c r="C208" i="19"/>
  <c r="F208" i="19" s="1"/>
  <c r="B208" i="19"/>
  <c r="E208" i="19" s="1"/>
  <c r="L207" i="19"/>
  <c r="K207" i="19"/>
  <c r="D207" i="19"/>
  <c r="C207" i="19"/>
  <c r="F207" i="19" s="1"/>
  <c r="B207" i="19"/>
  <c r="E207" i="19" s="1"/>
  <c r="L206" i="19"/>
  <c r="K206" i="19"/>
  <c r="D206" i="19"/>
  <c r="C206" i="19"/>
  <c r="F206" i="19" s="1"/>
  <c r="B206" i="19"/>
  <c r="E206" i="19" s="1"/>
  <c r="L205" i="19"/>
  <c r="K205" i="19"/>
  <c r="D205" i="19"/>
  <c r="C205" i="19"/>
  <c r="F205" i="19" s="1"/>
  <c r="B205" i="19"/>
  <c r="E205" i="19" s="1"/>
  <c r="L204" i="19"/>
  <c r="K204" i="19"/>
  <c r="D204" i="19"/>
  <c r="C204" i="19"/>
  <c r="F204" i="19" s="1"/>
  <c r="B204" i="19"/>
  <c r="E204" i="19" s="1"/>
  <c r="L203" i="19"/>
  <c r="K203" i="19"/>
  <c r="D203" i="19"/>
  <c r="C203" i="19"/>
  <c r="F203" i="19" s="1"/>
  <c r="B203" i="19"/>
  <c r="E203" i="19" s="1"/>
  <c r="L202" i="19"/>
  <c r="K202" i="19"/>
  <c r="D202" i="19"/>
  <c r="C202" i="19"/>
  <c r="F202" i="19" s="1"/>
  <c r="B202" i="19"/>
  <c r="E202" i="19" s="1"/>
  <c r="L201" i="19"/>
  <c r="K201" i="19"/>
  <c r="D201" i="19"/>
  <c r="C201" i="19"/>
  <c r="F201" i="19" s="1"/>
  <c r="B201" i="19"/>
  <c r="E201" i="19" s="1"/>
  <c r="L200" i="19"/>
  <c r="K200" i="19"/>
  <c r="D200" i="19"/>
  <c r="C200" i="19"/>
  <c r="F200" i="19" s="1"/>
  <c r="B200" i="19"/>
  <c r="E200" i="19" s="1"/>
  <c r="L199" i="19"/>
  <c r="K199" i="19"/>
  <c r="D199" i="19"/>
  <c r="C199" i="19"/>
  <c r="F199" i="19" s="1"/>
  <c r="B199" i="19"/>
  <c r="E199" i="19" s="1"/>
  <c r="L198" i="19"/>
  <c r="K198" i="19"/>
  <c r="D198" i="19"/>
  <c r="C198" i="19"/>
  <c r="F198" i="19" s="1"/>
  <c r="B198" i="19"/>
  <c r="E198" i="19" s="1"/>
  <c r="L197" i="19"/>
  <c r="K197" i="19"/>
  <c r="D197" i="19"/>
  <c r="C197" i="19"/>
  <c r="F197" i="19" s="1"/>
  <c r="B197" i="19"/>
  <c r="E197" i="19" s="1"/>
  <c r="L196" i="19"/>
  <c r="K196" i="19"/>
  <c r="D196" i="19"/>
  <c r="C196" i="19"/>
  <c r="F196" i="19" s="1"/>
  <c r="B196" i="19"/>
  <c r="E196" i="19" s="1"/>
  <c r="L195" i="19"/>
  <c r="K195" i="19"/>
  <c r="D195" i="19"/>
  <c r="C195" i="19"/>
  <c r="F195" i="19" s="1"/>
  <c r="B195" i="19"/>
  <c r="E195" i="19" s="1"/>
  <c r="L194" i="19"/>
  <c r="K194" i="19"/>
  <c r="D194" i="19"/>
  <c r="C194" i="19"/>
  <c r="F194" i="19" s="1"/>
  <c r="B194" i="19"/>
  <c r="E194" i="19" s="1"/>
  <c r="L193" i="19"/>
  <c r="K193" i="19"/>
  <c r="D193" i="19"/>
  <c r="C193" i="19"/>
  <c r="F193" i="19" s="1"/>
  <c r="B193" i="19"/>
  <c r="E193" i="19" s="1"/>
  <c r="L192" i="19"/>
  <c r="K192" i="19"/>
  <c r="D192" i="19"/>
  <c r="C192" i="19"/>
  <c r="F192" i="19" s="1"/>
  <c r="B192" i="19"/>
  <c r="E192" i="19" s="1"/>
  <c r="L191" i="19"/>
  <c r="K191" i="19"/>
  <c r="D191" i="19"/>
  <c r="C191" i="19"/>
  <c r="F191" i="19" s="1"/>
  <c r="B191" i="19"/>
  <c r="E191" i="19" s="1"/>
  <c r="L190" i="19"/>
  <c r="K190" i="19"/>
  <c r="D190" i="19"/>
  <c r="C190" i="19"/>
  <c r="F190" i="19" s="1"/>
  <c r="B190" i="19"/>
  <c r="E190" i="19" s="1"/>
  <c r="L189" i="19"/>
  <c r="K189" i="19"/>
  <c r="D189" i="19"/>
  <c r="C189" i="19"/>
  <c r="F189" i="19" s="1"/>
  <c r="B189" i="19"/>
  <c r="E189" i="19" s="1"/>
  <c r="L188" i="19"/>
  <c r="K188" i="19"/>
  <c r="D188" i="19"/>
  <c r="C188" i="19"/>
  <c r="F188" i="19" s="1"/>
  <c r="B188" i="19"/>
  <c r="E188" i="19" s="1"/>
  <c r="L187" i="19"/>
  <c r="K187" i="19"/>
  <c r="D187" i="19"/>
  <c r="C187" i="19"/>
  <c r="F187" i="19" s="1"/>
  <c r="B187" i="19"/>
  <c r="E187" i="19" s="1"/>
  <c r="L186" i="19"/>
  <c r="K186" i="19"/>
  <c r="D186" i="19"/>
  <c r="C186" i="19"/>
  <c r="F186" i="19" s="1"/>
  <c r="B186" i="19"/>
  <c r="E186" i="19" s="1"/>
  <c r="L185" i="19"/>
  <c r="K185" i="19"/>
  <c r="D185" i="19"/>
  <c r="C185" i="19"/>
  <c r="F185" i="19" s="1"/>
  <c r="B185" i="19"/>
  <c r="E185" i="19" s="1"/>
  <c r="L184" i="19"/>
  <c r="K184" i="19"/>
  <c r="D184" i="19"/>
  <c r="C184" i="19"/>
  <c r="F184" i="19" s="1"/>
  <c r="B184" i="19"/>
  <c r="E184" i="19" s="1"/>
  <c r="L183" i="19"/>
  <c r="K183" i="19"/>
  <c r="D183" i="19"/>
  <c r="C183" i="19"/>
  <c r="F183" i="19" s="1"/>
  <c r="B183" i="19"/>
  <c r="E183" i="19" s="1"/>
  <c r="L182" i="19"/>
  <c r="K182" i="19"/>
  <c r="D182" i="19"/>
  <c r="C182" i="19"/>
  <c r="F182" i="19" s="1"/>
  <c r="B182" i="19"/>
  <c r="E182" i="19" s="1"/>
  <c r="L181" i="19"/>
  <c r="K181" i="19"/>
  <c r="D181" i="19"/>
  <c r="C181" i="19"/>
  <c r="F181" i="19" s="1"/>
  <c r="B181" i="19"/>
  <c r="E181" i="19" s="1"/>
  <c r="L180" i="19"/>
  <c r="K180" i="19"/>
  <c r="D180" i="19"/>
  <c r="C180" i="19"/>
  <c r="F180" i="19" s="1"/>
  <c r="B180" i="19"/>
  <c r="E180" i="19" s="1"/>
  <c r="L179" i="19"/>
  <c r="K179" i="19"/>
  <c r="D179" i="19"/>
  <c r="C179" i="19"/>
  <c r="F179" i="19" s="1"/>
  <c r="B179" i="19"/>
  <c r="E179" i="19" s="1"/>
  <c r="L178" i="19"/>
  <c r="K178" i="19"/>
  <c r="D178" i="19"/>
  <c r="C178" i="19"/>
  <c r="F178" i="19" s="1"/>
  <c r="B178" i="19"/>
  <c r="E178" i="19" s="1"/>
  <c r="L177" i="19"/>
  <c r="K177" i="19"/>
  <c r="D177" i="19"/>
  <c r="C177" i="19"/>
  <c r="F177" i="19" s="1"/>
  <c r="B177" i="19"/>
  <c r="E177" i="19" s="1"/>
  <c r="L176" i="19"/>
  <c r="K176" i="19"/>
  <c r="D176" i="19"/>
  <c r="C176" i="19"/>
  <c r="F176" i="19" s="1"/>
  <c r="B176" i="19"/>
  <c r="E176" i="19" s="1"/>
  <c r="L175" i="19"/>
  <c r="K175" i="19"/>
  <c r="D175" i="19"/>
  <c r="C175" i="19"/>
  <c r="F175" i="19" s="1"/>
  <c r="B175" i="19"/>
  <c r="E175" i="19" s="1"/>
  <c r="L174" i="19"/>
  <c r="K174" i="19"/>
  <c r="D174" i="19"/>
  <c r="C174" i="19"/>
  <c r="F174" i="19" s="1"/>
  <c r="B174" i="19"/>
  <c r="E174" i="19" s="1"/>
  <c r="L173" i="19"/>
  <c r="K173" i="19"/>
  <c r="D173" i="19"/>
  <c r="C173" i="19"/>
  <c r="F173" i="19" s="1"/>
  <c r="B173" i="19"/>
  <c r="E173" i="19" s="1"/>
  <c r="L172" i="19"/>
  <c r="K172" i="19"/>
  <c r="D172" i="19"/>
  <c r="C172" i="19"/>
  <c r="F172" i="19" s="1"/>
  <c r="B172" i="19"/>
  <c r="E172" i="19" s="1"/>
  <c r="L171" i="19"/>
  <c r="K171" i="19"/>
  <c r="D171" i="19"/>
  <c r="C171" i="19"/>
  <c r="F171" i="19" s="1"/>
  <c r="B171" i="19"/>
  <c r="E171" i="19" s="1"/>
  <c r="L170" i="19"/>
  <c r="K170" i="19"/>
  <c r="D170" i="19"/>
  <c r="C170" i="19"/>
  <c r="F170" i="19" s="1"/>
  <c r="B170" i="19"/>
  <c r="E170" i="19" s="1"/>
  <c r="W169" i="19"/>
  <c r="L169" i="19"/>
  <c r="K169" i="19"/>
  <c r="D169" i="19"/>
  <c r="C169" i="19"/>
  <c r="F169" i="19" s="1"/>
  <c r="B169" i="19"/>
  <c r="E169" i="19" s="1"/>
  <c r="W168" i="19"/>
  <c r="L168" i="19"/>
  <c r="K168" i="19"/>
  <c r="D168" i="19"/>
  <c r="C168" i="19"/>
  <c r="F168" i="19" s="1"/>
  <c r="B168" i="19"/>
  <c r="E168" i="19" s="1"/>
  <c r="W167" i="19"/>
  <c r="L167" i="19"/>
  <c r="K167" i="19"/>
  <c r="D167" i="19"/>
  <c r="C167" i="19"/>
  <c r="F167" i="19" s="1"/>
  <c r="B167" i="19"/>
  <c r="E167" i="19" s="1"/>
  <c r="W166" i="19"/>
  <c r="L166" i="19"/>
  <c r="K166" i="19"/>
  <c r="D166" i="19"/>
  <c r="C166" i="19"/>
  <c r="F166" i="19" s="1"/>
  <c r="B166" i="19"/>
  <c r="E166" i="19" s="1"/>
  <c r="W165" i="19"/>
  <c r="L165" i="19"/>
  <c r="K165" i="19"/>
  <c r="D165" i="19"/>
  <c r="C165" i="19"/>
  <c r="F165" i="19" s="1"/>
  <c r="B165" i="19"/>
  <c r="E165" i="19" s="1"/>
  <c r="W164" i="19"/>
  <c r="L164" i="19"/>
  <c r="K164" i="19"/>
  <c r="D164" i="19"/>
  <c r="C164" i="19"/>
  <c r="F164" i="19" s="1"/>
  <c r="B164" i="19"/>
  <c r="E164" i="19" s="1"/>
  <c r="W163" i="19"/>
  <c r="L163" i="19"/>
  <c r="K163" i="19"/>
  <c r="D163" i="19"/>
  <c r="C163" i="19"/>
  <c r="F163" i="19" s="1"/>
  <c r="B163" i="19"/>
  <c r="E163" i="19" s="1"/>
  <c r="W162" i="19"/>
  <c r="L162" i="19"/>
  <c r="K162" i="19"/>
  <c r="D162" i="19"/>
  <c r="C162" i="19"/>
  <c r="F162" i="19" s="1"/>
  <c r="B162" i="19"/>
  <c r="E162" i="19" s="1"/>
  <c r="W161" i="19"/>
  <c r="L161" i="19"/>
  <c r="K161" i="19"/>
  <c r="D161" i="19"/>
  <c r="C161" i="19"/>
  <c r="F161" i="19" s="1"/>
  <c r="B161" i="19"/>
  <c r="E161" i="19" s="1"/>
  <c r="W160" i="19"/>
  <c r="L160" i="19"/>
  <c r="K160" i="19"/>
  <c r="D160" i="19"/>
  <c r="C160" i="19"/>
  <c r="F160" i="19" s="1"/>
  <c r="B160" i="19"/>
  <c r="E160" i="19" s="1"/>
  <c r="W159" i="19"/>
  <c r="L159" i="19"/>
  <c r="K159" i="19"/>
  <c r="D159" i="19"/>
  <c r="C159" i="19"/>
  <c r="F159" i="19" s="1"/>
  <c r="B159" i="19"/>
  <c r="E159" i="19" s="1"/>
  <c r="W158" i="19"/>
  <c r="L158" i="19"/>
  <c r="K158" i="19"/>
  <c r="D158" i="19"/>
  <c r="C158" i="19"/>
  <c r="F158" i="19" s="1"/>
  <c r="B158" i="19"/>
  <c r="E158" i="19" s="1"/>
  <c r="W157" i="19"/>
  <c r="L157" i="19"/>
  <c r="K157" i="19"/>
  <c r="D157" i="19"/>
  <c r="C157" i="19"/>
  <c r="F157" i="19" s="1"/>
  <c r="B157" i="19"/>
  <c r="E157" i="19" s="1"/>
  <c r="W156" i="19"/>
  <c r="L156" i="19"/>
  <c r="K156" i="19"/>
  <c r="D156" i="19"/>
  <c r="C156" i="19"/>
  <c r="F156" i="19" s="1"/>
  <c r="B156" i="19"/>
  <c r="E156" i="19" s="1"/>
  <c r="W155" i="19"/>
  <c r="L155" i="19"/>
  <c r="K155" i="19"/>
  <c r="D155" i="19"/>
  <c r="C155" i="19"/>
  <c r="F155" i="19" s="1"/>
  <c r="B155" i="19"/>
  <c r="E155" i="19" s="1"/>
  <c r="W154" i="19"/>
  <c r="L154" i="19"/>
  <c r="K154" i="19"/>
  <c r="D154" i="19"/>
  <c r="C154" i="19"/>
  <c r="F154" i="19" s="1"/>
  <c r="B154" i="19"/>
  <c r="E154" i="19" s="1"/>
  <c r="W153" i="19"/>
  <c r="L153" i="19"/>
  <c r="K153" i="19"/>
  <c r="D153" i="19"/>
  <c r="C153" i="19"/>
  <c r="F153" i="19" s="1"/>
  <c r="B153" i="19"/>
  <c r="E153" i="19" s="1"/>
  <c r="W152" i="19"/>
  <c r="L152" i="19"/>
  <c r="K152" i="19"/>
  <c r="D152" i="19"/>
  <c r="C152" i="19"/>
  <c r="F152" i="19" s="1"/>
  <c r="B152" i="19"/>
  <c r="E152" i="19" s="1"/>
  <c r="W151" i="19"/>
  <c r="L151" i="19"/>
  <c r="K151" i="19"/>
  <c r="D151" i="19"/>
  <c r="C151" i="19"/>
  <c r="F151" i="19" s="1"/>
  <c r="B151" i="19"/>
  <c r="E151" i="19" s="1"/>
  <c r="W150" i="19"/>
  <c r="L150" i="19"/>
  <c r="K150" i="19"/>
  <c r="D150" i="19"/>
  <c r="C150" i="19"/>
  <c r="F150" i="19" s="1"/>
  <c r="B150" i="19"/>
  <c r="E150" i="19" s="1"/>
  <c r="W149" i="19"/>
  <c r="L149" i="19"/>
  <c r="K149" i="19"/>
  <c r="D149" i="19"/>
  <c r="C149" i="19"/>
  <c r="F149" i="19" s="1"/>
  <c r="B149" i="19"/>
  <c r="E149" i="19" s="1"/>
  <c r="W148" i="19"/>
  <c r="L148" i="19"/>
  <c r="K148" i="19"/>
  <c r="D148" i="19"/>
  <c r="C148" i="19"/>
  <c r="F148" i="19" s="1"/>
  <c r="B148" i="19"/>
  <c r="E148" i="19" s="1"/>
  <c r="W147" i="19"/>
  <c r="L147" i="19"/>
  <c r="K147" i="19"/>
  <c r="D147" i="19"/>
  <c r="C147" i="19"/>
  <c r="F147" i="19" s="1"/>
  <c r="B147" i="19"/>
  <c r="E147" i="19" s="1"/>
  <c r="W146" i="19"/>
  <c r="L146" i="19"/>
  <c r="K146" i="19"/>
  <c r="D146" i="19"/>
  <c r="C146" i="19"/>
  <c r="F146" i="19" s="1"/>
  <c r="B146" i="19"/>
  <c r="E146" i="19" s="1"/>
  <c r="W145" i="19"/>
  <c r="L145" i="19"/>
  <c r="K145" i="19"/>
  <c r="D145" i="19"/>
  <c r="C145" i="19"/>
  <c r="F145" i="19" s="1"/>
  <c r="B145" i="19"/>
  <c r="E145" i="19" s="1"/>
  <c r="W144" i="19"/>
  <c r="L144" i="19"/>
  <c r="K144" i="19"/>
  <c r="D144" i="19"/>
  <c r="C144" i="19"/>
  <c r="F144" i="19" s="1"/>
  <c r="B144" i="19"/>
  <c r="E144" i="19" s="1"/>
  <c r="W143" i="19"/>
  <c r="L143" i="19"/>
  <c r="K143" i="19"/>
  <c r="D143" i="19"/>
  <c r="C143" i="19"/>
  <c r="F143" i="19" s="1"/>
  <c r="B143" i="19"/>
  <c r="E143" i="19" s="1"/>
  <c r="W142" i="19"/>
  <c r="L142" i="19"/>
  <c r="K142" i="19"/>
  <c r="D142" i="19"/>
  <c r="C142" i="19"/>
  <c r="F142" i="19" s="1"/>
  <c r="B142" i="19"/>
  <c r="E142" i="19" s="1"/>
  <c r="W141" i="19"/>
  <c r="L141" i="19"/>
  <c r="K141" i="19"/>
  <c r="D141" i="19"/>
  <c r="C141" i="19"/>
  <c r="F141" i="19" s="1"/>
  <c r="B141" i="19"/>
  <c r="E141" i="19" s="1"/>
  <c r="W140" i="19"/>
  <c r="L140" i="19"/>
  <c r="K140" i="19"/>
  <c r="D140" i="19"/>
  <c r="C140" i="19"/>
  <c r="F140" i="19" s="1"/>
  <c r="B140" i="19"/>
  <c r="E140" i="19" s="1"/>
  <c r="W139" i="19"/>
  <c r="L139" i="19"/>
  <c r="K139" i="19"/>
  <c r="D139" i="19"/>
  <c r="C139" i="19"/>
  <c r="F139" i="19" s="1"/>
  <c r="B139" i="19"/>
  <c r="E139" i="19" s="1"/>
  <c r="W138" i="19"/>
  <c r="L138" i="19"/>
  <c r="K138" i="19"/>
  <c r="D138" i="19"/>
  <c r="C138" i="19"/>
  <c r="F138" i="19" s="1"/>
  <c r="B138" i="19"/>
  <c r="E138" i="19" s="1"/>
  <c r="W137" i="19"/>
  <c r="L137" i="19"/>
  <c r="K137" i="19"/>
  <c r="D137" i="19"/>
  <c r="C137" i="19"/>
  <c r="F137" i="19" s="1"/>
  <c r="B137" i="19"/>
  <c r="E137" i="19" s="1"/>
  <c r="W136" i="19"/>
  <c r="L136" i="19"/>
  <c r="K136" i="19"/>
  <c r="D136" i="19"/>
  <c r="C136" i="19"/>
  <c r="F136" i="19" s="1"/>
  <c r="B136" i="19"/>
  <c r="E136" i="19" s="1"/>
  <c r="W135" i="19"/>
  <c r="L135" i="19"/>
  <c r="K135" i="19"/>
  <c r="D135" i="19"/>
  <c r="C135" i="19"/>
  <c r="F135" i="19" s="1"/>
  <c r="B135" i="19"/>
  <c r="E135" i="19" s="1"/>
  <c r="L134" i="19"/>
  <c r="K134" i="19"/>
  <c r="D134" i="19"/>
  <c r="C134" i="19"/>
  <c r="F134" i="19" s="1"/>
  <c r="B134" i="19"/>
  <c r="E134" i="19" s="1"/>
  <c r="D31" i="19"/>
  <c r="C31" i="19"/>
  <c r="F31" i="19" s="1"/>
  <c r="B31" i="19"/>
  <c r="E31" i="19" s="1"/>
  <c r="H31" i="19" l="1"/>
  <c r="H283" i="19"/>
  <c r="H287" i="19"/>
  <c r="H291" i="19"/>
  <c r="H295" i="19"/>
  <c r="H299" i="19"/>
  <c r="H303" i="19"/>
  <c r="H307" i="19"/>
  <c r="H311" i="19"/>
  <c r="H315" i="19"/>
  <c r="H319" i="19"/>
  <c r="H323" i="19"/>
  <c r="H327" i="19"/>
  <c r="H331" i="19"/>
  <c r="H335" i="19"/>
  <c r="H339" i="19"/>
  <c r="H343" i="19"/>
  <c r="H347" i="19"/>
  <c r="H351" i="19"/>
  <c r="H355" i="19"/>
  <c r="H359" i="19"/>
  <c r="H363" i="19"/>
  <c r="H367" i="19"/>
  <c r="H371" i="19"/>
  <c r="H375" i="19"/>
  <c r="H379" i="19"/>
  <c r="H383" i="19"/>
  <c r="H387" i="19"/>
  <c r="H391" i="19"/>
  <c r="H395" i="19"/>
  <c r="H399" i="19"/>
  <c r="H403" i="19"/>
  <c r="H407" i="19"/>
  <c r="H411" i="19"/>
  <c r="H415" i="19"/>
  <c r="H419" i="19"/>
  <c r="H423" i="19"/>
  <c r="H427" i="19"/>
  <c r="H431" i="19"/>
  <c r="H435" i="19"/>
  <c r="H439" i="19"/>
  <c r="H443" i="19"/>
  <c r="H447" i="19"/>
  <c r="H451" i="19"/>
  <c r="H455" i="19"/>
  <c r="H459" i="19"/>
  <c r="H463" i="19"/>
  <c r="H467" i="19"/>
  <c r="H471" i="19"/>
  <c r="H475" i="19"/>
  <c r="H479" i="19"/>
  <c r="H483" i="19"/>
  <c r="H487" i="19"/>
  <c r="H491" i="19"/>
  <c r="H495" i="19"/>
  <c r="H499" i="19"/>
  <c r="H503" i="19"/>
  <c r="H507" i="19"/>
  <c r="H511" i="19"/>
  <c r="H515" i="19"/>
  <c r="H519" i="19"/>
  <c r="H523" i="19"/>
  <c r="H527" i="19"/>
  <c r="H531" i="19"/>
  <c r="H136" i="19"/>
  <c r="H138" i="19"/>
  <c r="H140" i="19"/>
  <c r="H282" i="19"/>
  <c r="H286" i="19"/>
  <c r="H290" i="19"/>
  <c r="H294" i="19"/>
  <c r="H298" i="19"/>
  <c r="H302" i="19"/>
  <c r="H306" i="19"/>
  <c r="H310" i="19"/>
  <c r="H314" i="19"/>
  <c r="H318" i="19"/>
  <c r="H322" i="19"/>
  <c r="H326" i="19"/>
  <c r="H330" i="19"/>
  <c r="H334" i="19"/>
  <c r="H338" i="19"/>
  <c r="H342" i="19"/>
  <c r="H346" i="19"/>
  <c r="H350" i="19"/>
  <c r="H354" i="19"/>
  <c r="H358" i="19"/>
  <c r="H362" i="19"/>
  <c r="H366" i="19"/>
  <c r="H370" i="19"/>
  <c r="H374" i="19"/>
  <c r="H378" i="19"/>
  <c r="H382" i="19"/>
  <c r="H386" i="19"/>
  <c r="H390" i="19"/>
  <c r="H394" i="19"/>
  <c r="H398" i="19"/>
  <c r="H402" i="19"/>
  <c r="H406" i="19"/>
  <c r="H410" i="19"/>
  <c r="H414" i="19"/>
  <c r="H418" i="19"/>
  <c r="H422" i="19"/>
  <c r="H426" i="19"/>
  <c r="H430" i="19"/>
  <c r="H434" i="19"/>
  <c r="H438" i="19"/>
  <c r="H442" i="19"/>
  <c r="H446" i="19"/>
  <c r="H450" i="19"/>
  <c r="H454" i="19"/>
  <c r="H458" i="19"/>
  <c r="H462" i="19"/>
  <c r="H466" i="19"/>
  <c r="H470" i="19"/>
  <c r="H474" i="19"/>
  <c r="H478" i="19"/>
  <c r="H482" i="19"/>
  <c r="H486" i="19"/>
  <c r="H490" i="19"/>
  <c r="H494" i="19"/>
  <c r="H498" i="19"/>
  <c r="H502" i="19"/>
  <c r="H506" i="19"/>
  <c r="H510" i="19"/>
  <c r="H514" i="19"/>
  <c r="H518" i="19"/>
  <c r="H522" i="19"/>
  <c r="H526" i="19"/>
  <c r="H530" i="19"/>
  <c r="H534" i="19"/>
  <c r="H538" i="19"/>
  <c r="H542" i="19"/>
  <c r="H546" i="19"/>
  <c r="H147" i="19"/>
  <c r="H153" i="19"/>
  <c r="H165" i="19"/>
  <c r="H280" i="19"/>
  <c r="H284" i="19"/>
  <c r="H292" i="19"/>
  <c r="H143" i="19"/>
  <c r="H145" i="19"/>
  <c r="H151" i="19"/>
  <c r="H155" i="19"/>
  <c r="H159" i="19"/>
  <c r="H163" i="19"/>
  <c r="H167" i="19"/>
  <c r="H288" i="19"/>
  <c r="H296" i="19"/>
  <c r="H300" i="19"/>
  <c r="H304" i="19"/>
  <c r="H308" i="19"/>
  <c r="H312" i="19"/>
  <c r="H316" i="19"/>
  <c r="H320" i="19"/>
  <c r="H324" i="19"/>
  <c r="H328" i="19"/>
  <c r="H332" i="19"/>
  <c r="H336" i="19"/>
  <c r="H340" i="19"/>
  <c r="H344" i="19"/>
  <c r="H348" i="19"/>
  <c r="H352" i="19"/>
  <c r="H356" i="19"/>
  <c r="H360" i="19"/>
  <c r="H364" i="19"/>
  <c r="H368" i="19"/>
  <c r="H372" i="19"/>
  <c r="H376" i="19"/>
  <c r="H380" i="19"/>
  <c r="H384" i="19"/>
  <c r="H388" i="19"/>
  <c r="H392" i="19"/>
  <c r="H396" i="19"/>
  <c r="H400" i="19"/>
  <c r="H404" i="19"/>
  <c r="H408" i="19"/>
  <c r="H412" i="19"/>
  <c r="H416" i="19"/>
  <c r="H420" i="19"/>
  <c r="H424" i="19"/>
  <c r="H428" i="19"/>
  <c r="H432" i="19"/>
  <c r="H436" i="19"/>
  <c r="H488" i="19"/>
  <c r="H492" i="19"/>
  <c r="H496" i="19"/>
  <c r="H500" i="19"/>
  <c r="H504" i="19"/>
  <c r="H508" i="19"/>
  <c r="H512" i="19"/>
  <c r="H516" i="19"/>
  <c r="H520" i="19"/>
  <c r="H524" i="19"/>
  <c r="H528" i="19"/>
  <c r="H532" i="19"/>
  <c r="H536" i="19"/>
  <c r="H540" i="19"/>
  <c r="H544" i="19"/>
  <c r="H357" i="19"/>
  <c r="H361" i="19"/>
  <c r="H365" i="19"/>
  <c r="H369" i="19"/>
  <c r="H373" i="19"/>
  <c r="H377" i="19"/>
  <c r="H381" i="19"/>
  <c r="H385" i="19"/>
  <c r="H389" i="19"/>
  <c r="H393" i="19"/>
  <c r="H397" i="19"/>
  <c r="H401" i="19"/>
  <c r="H405" i="19"/>
  <c r="H409" i="19"/>
  <c r="H413" i="19"/>
  <c r="H417" i="19"/>
  <c r="H421" i="19"/>
  <c r="H425" i="19"/>
  <c r="H429" i="19"/>
  <c r="H433" i="19"/>
  <c r="H437" i="19"/>
  <c r="H441" i="19"/>
  <c r="H445" i="19"/>
  <c r="H449" i="19"/>
  <c r="H453" i="19"/>
  <c r="H457" i="19"/>
  <c r="H461" i="19"/>
  <c r="H465" i="19"/>
  <c r="H469" i="19"/>
  <c r="H473" i="19"/>
  <c r="H477" i="19"/>
  <c r="H481" i="19"/>
  <c r="H485" i="19"/>
  <c r="H489" i="19"/>
  <c r="H493" i="19"/>
  <c r="H497" i="19"/>
  <c r="H501" i="19"/>
  <c r="H505" i="19"/>
  <c r="H509" i="19"/>
  <c r="H513" i="19"/>
  <c r="H517" i="19"/>
  <c r="H521" i="19"/>
  <c r="H525" i="19"/>
  <c r="H529" i="19"/>
  <c r="H533" i="19"/>
  <c r="H537" i="19"/>
  <c r="H541" i="19"/>
  <c r="H545" i="19"/>
  <c r="G156" i="19"/>
  <c r="J156" i="19" s="1"/>
  <c r="G145" i="19"/>
  <c r="J145" i="19" s="1"/>
  <c r="H157" i="19"/>
  <c r="G157" i="19"/>
  <c r="J157" i="19" s="1"/>
  <c r="H161" i="19"/>
  <c r="G161" i="19"/>
  <c r="J161" i="19" s="1"/>
  <c r="H169" i="19"/>
  <c r="G169" i="19"/>
  <c r="J169" i="19" s="1"/>
  <c r="G148" i="19"/>
  <c r="J148" i="19" s="1"/>
  <c r="G153" i="19"/>
  <c r="J153" i="19" s="1"/>
  <c r="H149" i="19"/>
  <c r="G149" i="19"/>
  <c r="J149" i="19" s="1"/>
  <c r="H281" i="19"/>
  <c r="G281" i="19"/>
  <c r="J281" i="19" s="1"/>
  <c r="H285" i="19"/>
  <c r="G285" i="19"/>
  <c r="J285" i="19" s="1"/>
  <c r="H289" i="19"/>
  <c r="G289" i="19"/>
  <c r="J289" i="19" s="1"/>
  <c r="H293" i="19"/>
  <c r="G293" i="19"/>
  <c r="J293" i="19" s="1"/>
  <c r="H297" i="19"/>
  <c r="G297" i="19"/>
  <c r="J297" i="19" s="1"/>
  <c r="H301" i="19"/>
  <c r="G301" i="19"/>
  <c r="J301" i="19" s="1"/>
  <c r="H305" i="19"/>
  <c r="G305" i="19"/>
  <c r="J305" i="19" s="1"/>
  <c r="H309" i="19"/>
  <c r="G309" i="19"/>
  <c r="J309" i="19" s="1"/>
  <c r="H313" i="19"/>
  <c r="G313" i="19"/>
  <c r="J313" i="19" s="1"/>
  <c r="H317" i="19"/>
  <c r="G317" i="19"/>
  <c r="J317" i="19" s="1"/>
  <c r="H321" i="19"/>
  <c r="G321" i="19"/>
  <c r="J321" i="19" s="1"/>
  <c r="H325" i="19"/>
  <c r="G325" i="19"/>
  <c r="J325" i="19" s="1"/>
  <c r="H329" i="19"/>
  <c r="G329" i="19"/>
  <c r="J329" i="19" s="1"/>
  <c r="H333" i="19"/>
  <c r="G333" i="19"/>
  <c r="J333" i="19" s="1"/>
  <c r="H337" i="19"/>
  <c r="G337" i="19"/>
  <c r="J337" i="19" s="1"/>
  <c r="H341" i="19"/>
  <c r="G341" i="19"/>
  <c r="J341" i="19" s="1"/>
  <c r="H345" i="19"/>
  <c r="G345" i="19"/>
  <c r="J345" i="19" s="1"/>
  <c r="H349" i="19"/>
  <c r="G349" i="19"/>
  <c r="J349" i="19" s="1"/>
  <c r="H353" i="19"/>
  <c r="G353" i="19"/>
  <c r="J353" i="19" s="1"/>
  <c r="H440" i="19"/>
  <c r="G440" i="19"/>
  <c r="J440" i="19" s="1"/>
  <c r="H444" i="19"/>
  <c r="G444" i="19"/>
  <c r="J444" i="19" s="1"/>
  <c r="H448" i="19"/>
  <c r="G448" i="19"/>
  <c r="J448" i="19" s="1"/>
  <c r="H452" i="19"/>
  <c r="G452" i="19"/>
  <c r="J452" i="19" s="1"/>
  <c r="H456" i="19"/>
  <c r="G456" i="19"/>
  <c r="J456" i="19" s="1"/>
  <c r="H460" i="19"/>
  <c r="G460" i="19"/>
  <c r="J460" i="19" s="1"/>
  <c r="H464" i="19"/>
  <c r="G464" i="19"/>
  <c r="J464" i="19" s="1"/>
  <c r="H468" i="19"/>
  <c r="G468" i="19"/>
  <c r="J468" i="19" s="1"/>
  <c r="H472" i="19"/>
  <c r="G472" i="19"/>
  <c r="J472" i="19" s="1"/>
  <c r="H476" i="19"/>
  <c r="G476" i="19"/>
  <c r="J476" i="19" s="1"/>
  <c r="H480" i="19"/>
  <c r="G480" i="19"/>
  <c r="J480" i="19" s="1"/>
  <c r="H484" i="19"/>
  <c r="G484" i="19"/>
  <c r="J484" i="19" s="1"/>
  <c r="H535" i="19"/>
  <c r="G535" i="19"/>
  <c r="J535" i="19" s="1"/>
  <c r="H539" i="19"/>
  <c r="G539" i="19"/>
  <c r="J539" i="19" s="1"/>
  <c r="H543" i="19"/>
  <c r="G543" i="19"/>
  <c r="J543" i="19" s="1"/>
  <c r="H547" i="19"/>
  <c r="G547" i="19"/>
  <c r="J547" i="19" s="1"/>
  <c r="G164" i="19"/>
  <c r="J164" i="19" s="1"/>
  <c r="G144" i="19"/>
  <c r="J144" i="19" s="1"/>
  <c r="G152" i="19"/>
  <c r="J152" i="19" s="1"/>
  <c r="G160" i="19"/>
  <c r="J160" i="19" s="1"/>
  <c r="G165" i="19"/>
  <c r="J165" i="19" s="1"/>
  <c r="G168" i="19"/>
  <c r="J168" i="19" s="1"/>
  <c r="G283" i="19"/>
  <c r="J283" i="19" s="1"/>
  <c r="G287" i="19"/>
  <c r="J287" i="19" s="1"/>
  <c r="G291" i="19"/>
  <c r="J291" i="19" s="1"/>
  <c r="G295" i="19"/>
  <c r="J295" i="19" s="1"/>
  <c r="G299" i="19"/>
  <c r="J299" i="19" s="1"/>
  <c r="G303" i="19"/>
  <c r="J303" i="19" s="1"/>
  <c r="G307" i="19"/>
  <c r="J307" i="19" s="1"/>
  <c r="G311" i="19"/>
  <c r="J311" i="19" s="1"/>
  <c r="G315" i="19"/>
  <c r="J315" i="19" s="1"/>
  <c r="G319" i="19"/>
  <c r="J319" i="19" s="1"/>
  <c r="G323" i="19"/>
  <c r="J323" i="19" s="1"/>
  <c r="G327" i="19"/>
  <c r="J327" i="19" s="1"/>
  <c r="G331" i="19"/>
  <c r="J331" i="19" s="1"/>
  <c r="G335" i="19"/>
  <c r="J335" i="19" s="1"/>
  <c r="G339" i="19"/>
  <c r="J339" i="19" s="1"/>
  <c r="G343" i="19"/>
  <c r="J343" i="19" s="1"/>
  <c r="G347" i="19"/>
  <c r="J347" i="19" s="1"/>
  <c r="G351" i="19"/>
  <c r="J351" i="19" s="1"/>
  <c r="G438" i="19"/>
  <c r="J438" i="19" s="1"/>
  <c r="G442" i="19"/>
  <c r="J442" i="19" s="1"/>
  <c r="G446" i="19"/>
  <c r="J446" i="19" s="1"/>
  <c r="G450" i="19"/>
  <c r="J450" i="19" s="1"/>
  <c r="G454" i="19"/>
  <c r="J454" i="19" s="1"/>
  <c r="G458" i="19"/>
  <c r="J458" i="19" s="1"/>
  <c r="G462" i="19"/>
  <c r="J462" i="19" s="1"/>
  <c r="G466" i="19"/>
  <c r="J466" i="19" s="1"/>
  <c r="G470" i="19"/>
  <c r="J470" i="19" s="1"/>
  <c r="G474" i="19"/>
  <c r="J474" i="19" s="1"/>
  <c r="G478" i="19"/>
  <c r="J478" i="19" s="1"/>
  <c r="G482" i="19"/>
  <c r="J482" i="19" s="1"/>
  <c r="G533" i="19"/>
  <c r="J533" i="19" s="1"/>
  <c r="G537" i="19"/>
  <c r="J537" i="19" s="1"/>
  <c r="G541" i="19"/>
  <c r="J541" i="19" s="1"/>
  <c r="G545" i="19"/>
  <c r="J545" i="19" s="1"/>
  <c r="G134" i="19"/>
  <c r="H134" i="19"/>
  <c r="G135" i="19"/>
  <c r="H135" i="19"/>
  <c r="G137" i="19"/>
  <c r="H137" i="19"/>
  <c r="G31" i="19"/>
  <c r="G139" i="19"/>
  <c r="H139" i="19"/>
  <c r="G141" i="19"/>
  <c r="H141" i="19"/>
  <c r="G238" i="19"/>
  <c r="H238" i="19"/>
  <c r="G239" i="19"/>
  <c r="H239" i="19"/>
  <c r="G240" i="19"/>
  <c r="H240" i="19"/>
  <c r="G241" i="19"/>
  <c r="H241" i="19"/>
  <c r="G242" i="19"/>
  <c r="H242" i="19"/>
  <c r="G243" i="19"/>
  <c r="H243" i="19"/>
  <c r="G244" i="19"/>
  <c r="H244" i="19"/>
  <c r="G245" i="19"/>
  <c r="H245" i="19"/>
  <c r="G246" i="19"/>
  <c r="H246" i="19"/>
  <c r="G247" i="19"/>
  <c r="H247" i="19"/>
  <c r="G248" i="19"/>
  <c r="H248" i="19"/>
  <c r="G249" i="19"/>
  <c r="H249" i="19"/>
  <c r="G250" i="19"/>
  <c r="H250" i="19"/>
  <c r="G251" i="19"/>
  <c r="H251" i="19"/>
  <c r="G252" i="19"/>
  <c r="H252" i="19"/>
  <c r="G253" i="19"/>
  <c r="H253" i="19"/>
  <c r="G254" i="19"/>
  <c r="H254" i="19"/>
  <c r="G255" i="19"/>
  <c r="H255" i="19"/>
  <c r="G256" i="19"/>
  <c r="H256" i="19"/>
  <c r="G257" i="19"/>
  <c r="H257" i="19"/>
  <c r="G258" i="19"/>
  <c r="H258" i="19"/>
  <c r="G259" i="19"/>
  <c r="H259" i="19"/>
  <c r="G260" i="19"/>
  <c r="H260" i="19"/>
  <c r="G261" i="19"/>
  <c r="H261" i="19"/>
  <c r="G262" i="19"/>
  <c r="H262" i="19"/>
  <c r="G263" i="19"/>
  <c r="H263" i="19"/>
  <c r="G264" i="19"/>
  <c r="H264" i="19"/>
  <c r="G265" i="19"/>
  <c r="H265" i="19"/>
  <c r="G266" i="19"/>
  <c r="H266" i="19"/>
  <c r="G267" i="19"/>
  <c r="H267" i="19"/>
  <c r="G268" i="19"/>
  <c r="H268" i="19"/>
  <c r="G269" i="19"/>
  <c r="H269" i="19"/>
  <c r="G270" i="19"/>
  <c r="H270" i="19"/>
  <c r="G271" i="19"/>
  <c r="H271" i="19"/>
  <c r="G272" i="19"/>
  <c r="H272" i="19"/>
  <c r="G273" i="19"/>
  <c r="H273" i="19"/>
  <c r="G274" i="19"/>
  <c r="H274" i="19"/>
  <c r="G275" i="19"/>
  <c r="H275" i="19"/>
  <c r="G276" i="19"/>
  <c r="H276" i="19"/>
  <c r="G277" i="19"/>
  <c r="H277" i="19"/>
  <c r="G278" i="19"/>
  <c r="H278" i="19"/>
  <c r="G279" i="19"/>
  <c r="H279" i="19"/>
  <c r="H144" i="19"/>
  <c r="H148" i="19"/>
  <c r="H152" i="19"/>
  <c r="H156" i="19"/>
  <c r="H160" i="19"/>
  <c r="I160" i="19" s="1"/>
  <c r="H164" i="19"/>
  <c r="H168" i="19"/>
  <c r="I168" i="19" s="1"/>
  <c r="G136" i="19"/>
  <c r="G138" i="19"/>
  <c r="G140" i="19"/>
  <c r="G142" i="19"/>
  <c r="H142" i="19"/>
  <c r="G143" i="19"/>
  <c r="G146" i="19"/>
  <c r="H146" i="19"/>
  <c r="G147" i="19"/>
  <c r="G150" i="19"/>
  <c r="H150" i="19"/>
  <c r="G151" i="19"/>
  <c r="G154" i="19"/>
  <c r="H154" i="19"/>
  <c r="G155" i="19"/>
  <c r="G158" i="19"/>
  <c r="H158" i="19"/>
  <c r="G159" i="19"/>
  <c r="G162" i="19"/>
  <c r="H162" i="19"/>
  <c r="G163" i="19"/>
  <c r="G166" i="19"/>
  <c r="H166" i="19"/>
  <c r="G167" i="19"/>
  <c r="G170" i="19"/>
  <c r="H170" i="19"/>
  <c r="G171" i="19"/>
  <c r="H171" i="19"/>
  <c r="G172" i="19"/>
  <c r="H172" i="19"/>
  <c r="G173" i="19"/>
  <c r="H173" i="19"/>
  <c r="G174" i="19"/>
  <c r="H174" i="19"/>
  <c r="G175" i="19"/>
  <c r="H175" i="19"/>
  <c r="G176" i="19"/>
  <c r="H176" i="19"/>
  <c r="G177" i="19"/>
  <c r="H177" i="19"/>
  <c r="G178" i="19"/>
  <c r="H178" i="19"/>
  <c r="G179" i="19"/>
  <c r="H179" i="19"/>
  <c r="G180" i="19"/>
  <c r="H180" i="19"/>
  <c r="G181" i="19"/>
  <c r="H181" i="19"/>
  <c r="G182" i="19"/>
  <c r="H182" i="19"/>
  <c r="G183" i="19"/>
  <c r="H183" i="19"/>
  <c r="G184" i="19"/>
  <c r="H184" i="19"/>
  <c r="G185" i="19"/>
  <c r="H185" i="19"/>
  <c r="G186" i="19"/>
  <c r="H186" i="19"/>
  <c r="G187" i="19"/>
  <c r="H187" i="19"/>
  <c r="G188" i="19"/>
  <c r="H188" i="19"/>
  <c r="G189" i="19"/>
  <c r="H189" i="19"/>
  <c r="G190" i="19"/>
  <c r="H190" i="19"/>
  <c r="G191" i="19"/>
  <c r="H191" i="19"/>
  <c r="G192" i="19"/>
  <c r="H192" i="19"/>
  <c r="G193" i="19"/>
  <c r="H193" i="19"/>
  <c r="G194" i="19"/>
  <c r="H194" i="19"/>
  <c r="G195" i="19"/>
  <c r="H195" i="19"/>
  <c r="G196" i="19"/>
  <c r="H196" i="19"/>
  <c r="G197" i="19"/>
  <c r="H197" i="19"/>
  <c r="G198" i="19"/>
  <c r="H198" i="19"/>
  <c r="G199" i="19"/>
  <c r="H199" i="19"/>
  <c r="G200" i="19"/>
  <c r="H200" i="19"/>
  <c r="G201" i="19"/>
  <c r="H201" i="19"/>
  <c r="G202" i="19"/>
  <c r="H202" i="19"/>
  <c r="G203" i="19"/>
  <c r="H203" i="19"/>
  <c r="G204" i="19"/>
  <c r="H204" i="19"/>
  <c r="G205" i="19"/>
  <c r="H205" i="19"/>
  <c r="G206" i="19"/>
  <c r="H206" i="19"/>
  <c r="G207" i="19"/>
  <c r="H207" i="19"/>
  <c r="G208" i="19"/>
  <c r="H208" i="19"/>
  <c r="G209" i="19"/>
  <c r="H209" i="19"/>
  <c r="G210" i="19"/>
  <c r="H210" i="19"/>
  <c r="G211" i="19"/>
  <c r="H211" i="19"/>
  <c r="G212" i="19"/>
  <c r="H212" i="19"/>
  <c r="G213" i="19"/>
  <c r="H213" i="19"/>
  <c r="G214" i="19"/>
  <c r="H214" i="19"/>
  <c r="G215" i="19"/>
  <c r="H215" i="19"/>
  <c r="G216" i="19"/>
  <c r="H216" i="19"/>
  <c r="G217" i="19"/>
  <c r="H217" i="19"/>
  <c r="G218" i="19"/>
  <c r="H218" i="19"/>
  <c r="G219" i="19"/>
  <c r="H219" i="19"/>
  <c r="G220" i="19"/>
  <c r="H220" i="19"/>
  <c r="G221" i="19"/>
  <c r="H221" i="19"/>
  <c r="G222" i="19"/>
  <c r="H222" i="19"/>
  <c r="G223" i="19"/>
  <c r="H223" i="19"/>
  <c r="G224" i="19"/>
  <c r="H224" i="19"/>
  <c r="G225" i="19"/>
  <c r="H225" i="19"/>
  <c r="G226" i="19"/>
  <c r="H226" i="19"/>
  <c r="G227" i="19"/>
  <c r="H227" i="19"/>
  <c r="G228" i="19"/>
  <c r="H228" i="19"/>
  <c r="G229" i="19"/>
  <c r="H229" i="19"/>
  <c r="G230" i="19"/>
  <c r="H230" i="19"/>
  <c r="G231" i="19"/>
  <c r="H231" i="19"/>
  <c r="G232" i="19"/>
  <c r="H232" i="19"/>
  <c r="G233" i="19"/>
  <c r="H233" i="19"/>
  <c r="G234" i="19"/>
  <c r="H234" i="19"/>
  <c r="G235" i="19"/>
  <c r="H235" i="19"/>
  <c r="G236" i="19"/>
  <c r="H236" i="19"/>
  <c r="G237" i="19"/>
  <c r="H237" i="19"/>
  <c r="G280" i="19"/>
  <c r="G282" i="19"/>
  <c r="G284" i="19"/>
  <c r="G286" i="19"/>
  <c r="G288" i="19"/>
  <c r="G290" i="19"/>
  <c r="G292" i="19"/>
  <c r="G294" i="19"/>
  <c r="G296" i="19"/>
  <c r="G298" i="19"/>
  <c r="G300" i="19"/>
  <c r="G302" i="19"/>
  <c r="G304" i="19"/>
  <c r="G306" i="19"/>
  <c r="G308" i="19"/>
  <c r="G310" i="19"/>
  <c r="G312" i="19"/>
  <c r="G314" i="19"/>
  <c r="G316" i="19"/>
  <c r="G318" i="19"/>
  <c r="G320" i="19"/>
  <c r="G322" i="19"/>
  <c r="G324" i="19"/>
  <c r="G326" i="19"/>
  <c r="G328" i="19"/>
  <c r="G330" i="19"/>
  <c r="G332" i="19"/>
  <c r="G334" i="19"/>
  <c r="G336" i="19"/>
  <c r="G338" i="19"/>
  <c r="G340" i="19"/>
  <c r="G342" i="19"/>
  <c r="G344" i="19"/>
  <c r="G346" i="19"/>
  <c r="G348" i="19"/>
  <c r="G350" i="19"/>
  <c r="G352"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3" i="19"/>
  <c r="G394" i="19"/>
  <c r="G395" i="19"/>
  <c r="G396" i="19"/>
  <c r="G397" i="19"/>
  <c r="G398" i="19"/>
  <c r="G399" i="19"/>
  <c r="G400" i="19"/>
  <c r="G401" i="19"/>
  <c r="G402" i="19"/>
  <c r="G403" i="19"/>
  <c r="G404" i="19"/>
  <c r="G405" i="19"/>
  <c r="G406" i="19"/>
  <c r="G407" i="19"/>
  <c r="G408" i="19"/>
  <c r="G409" i="19"/>
  <c r="G410" i="19"/>
  <c r="G411" i="19"/>
  <c r="G412" i="19"/>
  <c r="G413" i="19"/>
  <c r="G414" i="19"/>
  <c r="G415" i="19"/>
  <c r="G416" i="19"/>
  <c r="G417" i="19"/>
  <c r="G418" i="19"/>
  <c r="G419" i="19"/>
  <c r="G420" i="19"/>
  <c r="G421" i="19"/>
  <c r="G422" i="19"/>
  <c r="G423" i="19"/>
  <c r="G424" i="19"/>
  <c r="G425" i="19"/>
  <c r="G426" i="19"/>
  <c r="G427" i="19"/>
  <c r="G428" i="19"/>
  <c r="G429" i="19"/>
  <c r="G430" i="19"/>
  <c r="G431" i="19"/>
  <c r="G432" i="19"/>
  <c r="G433" i="19"/>
  <c r="G434" i="19"/>
  <c r="G435" i="19"/>
  <c r="G436" i="19"/>
  <c r="G437" i="19"/>
  <c r="G439" i="19"/>
  <c r="G441" i="19"/>
  <c r="G443" i="19"/>
  <c r="G445" i="19"/>
  <c r="G447" i="19"/>
  <c r="G449" i="19"/>
  <c r="G451" i="19"/>
  <c r="G453" i="19"/>
  <c r="G455" i="19"/>
  <c r="G457" i="19"/>
  <c r="G459" i="19"/>
  <c r="G461" i="19"/>
  <c r="G463" i="19"/>
  <c r="G465" i="19"/>
  <c r="G467" i="19"/>
  <c r="G469" i="19"/>
  <c r="G471" i="19"/>
  <c r="G473" i="19"/>
  <c r="G475" i="19"/>
  <c r="G477" i="19"/>
  <c r="G479" i="19"/>
  <c r="G481" i="19"/>
  <c r="G483" i="19"/>
  <c r="G485" i="19"/>
  <c r="G486" i="19"/>
  <c r="G487" i="19"/>
  <c r="G488" i="19"/>
  <c r="G489" i="19"/>
  <c r="G490" i="19"/>
  <c r="G491" i="19"/>
  <c r="G492" i="19"/>
  <c r="G493" i="19"/>
  <c r="G494" i="19"/>
  <c r="G495" i="19"/>
  <c r="G496" i="19"/>
  <c r="G497" i="19"/>
  <c r="G498" i="19"/>
  <c r="G499" i="19"/>
  <c r="G500" i="19"/>
  <c r="G501" i="19"/>
  <c r="G502" i="19"/>
  <c r="G503" i="19"/>
  <c r="G504" i="19"/>
  <c r="G505" i="19"/>
  <c r="G506" i="19"/>
  <c r="G507" i="19"/>
  <c r="G508" i="19"/>
  <c r="G509" i="19"/>
  <c r="G510" i="19"/>
  <c r="G511" i="19"/>
  <c r="G512" i="19"/>
  <c r="G513" i="19"/>
  <c r="G514" i="19"/>
  <c r="G515" i="19"/>
  <c r="G516" i="19"/>
  <c r="G517" i="19"/>
  <c r="G518" i="19"/>
  <c r="G519" i="19"/>
  <c r="G520" i="19"/>
  <c r="G521" i="19"/>
  <c r="G522" i="19"/>
  <c r="G523" i="19"/>
  <c r="G524" i="19"/>
  <c r="G525" i="19"/>
  <c r="G526" i="19"/>
  <c r="G527" i="19"/>
  <c r="G528" i="19"/>
  <c r="G529" i="19"/>
  <c r="G530" i="19"/>
  <c r="G531" i="19"/>
  <c r="G548" i="19"/>
  <c r="G549" i="19"/>
  <c r="G550" i="19"/>
  <c r="G551" i="19"/>
  <c r="G552" i="19"/>
  <c r="G553" i="19"/>
  <c r="G554" i="19"/>
  <c r="G555" i="19"/>
  <c r="G556" i="19"/>
  <c r="G557" i="19"/>
  <c r="G558" i="19"/>
  <c r="G559" i="19"/>
  <c r="G560" i="19"/>
  <c r="G561" i="19"/>
  <c r="G562" i="19"/>
  <c r="G563" i="19"/>
  <c r="G564" i="19"/>
  <c r="G565" i="19"/>
  <c r="G566" i="19"/>
  <c r="G567" i="19"/>
  <c r="G568" i="19"/>
  <c r="G569" i="19"/>
  <c r="G570" i="19"/>
  <c r="G571" i="19"/>
  <c r="G572" i="19"/>
  <c r="G573" i="19"/>
  <c r="G574" i="19"/>
  <c r="G575" i="19"/>
  <c r="G576" i="19"/>
  <c r="G577" i="19"/>
  <c r="G578" i="19"/>
  <c r="G579" i="19"/>
  <c r="G580" i="19"/>
  <c r="G581" i="19"/>
  <c r="G582" i="19"/>
  <c r="G583" i="19"/>
  <c r="G584" i="19"/>
  <c r="G585" i="19"/>
  <c r="G586" i="19"/>
  <c r="G587" i="19"/>
  <c r="G588" i="19"/>
  <c r="G589" i="19"/>
  <c r="G590" i="19"/>
  <c r="G591" i="19"/>
  <c r="G532" i="19"/>
  <c r="G534" i="19"/>
  <c r="G536" i="19"/>
  <c r="G538" i="19"/>
  <c r="G540" i="19"/>
  <c r="G542" i="19"/>
  <c r="G544" i="19"/>
  <c r="G546" i="19"/>
  <c r="H548" i="19"/>
  <c r="H549" i="19"/>
  <c r="H550" i="19"/>
  <c r="H551" i="19"/>
  <c r="H552" i="19"/>
  <c r="H553" i="19"/>
  <c r="H554" i="19"/>
  <c r="H555" i="19"/>
  <c r="H556" i="19"/>
  <c r="H557" i="19"/>
  <c r="H558" i="19"/>
  <c r="H559" i="19"/>
  <c r="H560" i="19"/>
  <c r="H561" i="19"/>
  <c r="H562" i="19"/>
  <c r="H563" i="19"/>
  <c r="H564" i="19"/>
  <c r="H565" i="19"/>
  <c r="H566" i="19"/>
  <c r="H567" i="19"/>
  <c r="H568" i="19"/>
  <c r="H569" i="19"/>
  <c r="H570" i="19"/>
  <c r="H571" i="19"/>
  <c r="H572" i="19"/>
  <c r="H573" i="19"/>
  <c r="H574" i="19"/>
  <c r="H575" i="19"/>
  <c r="H576" i="19"/>
  <c r="H577" i="19"/>
  <c r="H578" i="19"/>
  <c r="H579" i="19"/>
  <c r="H580" i="19"/>
  <c r="H581" i="19"/>
  <c r="H582" i="19"/>
  <c r="H583" i="19"/>
  <c r="H584" i="19"/>
  <c r="H585" i="19"/>
  <c r="H586" i="19"/>
  <c r="H587" i="19"/>
  <c r="H588" i="19"/>
  <c r="H589" i="19"/>
  <c r="H590" i="19"/>
  <c r="H591" i="19"/>
  <c r="G592" i="19"/>
  <c r="H592" i="19"/>
  <c r="G593" i="19"/>
  <c r="H593" i="19"/>
  <c r="G594" i="19"/>
  <c r="H594" i="19"/>
  <c r="G595" i="19"/>
  <c r="H595" i="19"/>
  <c r="G596" i="19"/>
  <c r="H596" i="19"/>
  <c r="G597" i="19"/>
  <c r="H597" i="19"/>
  <c r="G598" i="19"/>
  <c r="H598" i="19"/>
  <c r="G599" i="19"/>
  <c r="H599" i="19"/>
  <c r="G600" i="19"/>
  <c r="H600" i="19"/>
  <c r="G601" i="19"/>
  <c r="H601" i="19"/>
  <c r="G602" i="19"/>
  <c r="H602" i="19"/>
  <c r="G603" i="19"/>
  <c r="H603" i="19"/>
  <c r="G604" i="19"/>
  <c r="H604" i="19"/>
  <c r="G605" i="19"/>
  <c r="H605" i="19"/>
  <c r="G606" i="19"/>
  <c r="H606" i="19"/>
  <c r="G607" i="19"/>
  <c r="H607" i="19"/>
  <c r="G608" i="19"/>
  <c r="H608" i="19"/>
  <c r="G609" i="19"/>
  <c r="H609" i="19"/>
  <c r="G610" i="19"/>
  <c r="H610" i="19"/>
  <c r="H611" i="19"/>
  <c r="G611" i="19"/>
  <c r="H612" i="19"/>
  <c r="G612" i="19"/>
  <c r="H613" i="19"/>
  <c r="G613" i="19"/>
  <c r="H614" i="19"/>
  <c r="G614" i="19"/>
  <c r="H615" i="19"/>
  <c r="G615" i="19"/>
  <c r="H616" i="19"/>
  <c r="G616" i="19"/>
  <c r="H617" i="19"/>
  <c r="G617" i="19"/>
  <c r="H618" i="19"/>
  <c r="G618" i="19"/>
  <c r="H619" i="19"/>
  <c r="G619" i="19"/>
  <c r="H620" i="19"/>
  <c r="G620" i="19"/>
  <c r="H621" i="19"/>
  <c r="G621" i="19"/>
  <c r="H622" i="19"/>
  <c r="G622" i="19"/>
  <c r="H623" i="19"/>
  <c r="G623" i="19"/>
  <c r="H624" i="19"/>
  <c r="G624" i="19"/>
  <c r="H625" i="19"/>
  <c r="G625" i="19"/>
  <c r="H626" i="19"/>
  <c r="G626" i="19"/>
  <c r="H627" i="19"/>
  <c r="G627" i="19"/>
  <c r="H628" i="19"/>
  <c r="G628" i="19"/>
  <c r="H629" i="19"/>
  <c r="G629" i="19"/>
  <c r="H630" i="19"/>
  <c r="G630" i="19"/>
  <c r="H631" i="19"/>
  <c r="G631" i="19"/>
  <c r="H632" i="19"/>
  <c r="G632" i="19"/>
  <c r="H633" i="19"/>
  <c r="G633" i="19"/>
  <c r="I438" i="19" l="1"/>
  <c r="M438" i="19" s="1"/>
  <c r="N438" i="19" s="1"/>
  <c r="O438" i="19" s="1"/>
  <c r="P438" i="19" s="1"/>
  <c r="Q438" i="19" s="1"/>
  <c r="I478" i="19"/>
  <c r="M478" i="19" s="1"/>
  <c r="N478" i="19" s="1"/>
  <c r="O478" i="19" s="1"/>
  <c r="P478" i="19" s="1"/>
  <c r="Q478" i="19" s="1"/>
  <c r="I446" i="19"/>
  <c r="M446" i="19" s="1"/>
  <c r="N446" i="19" s="1"/>
  <c r="O446" i="19" s="1"/>
  <c r="P446" i="19" s="1"/>
  <c r="Q446" i="19" s="1"/>
  <c r="I541" i="19"/>
  <c r="M541" i="19" s="1"/>
  <c r="N541" i="19" s="1"/>
  <c r="O541" i="19" s="1"/>
  <c r="P541" i="19" s="1"/>
  <c r="Q541" i="19" s="1"/>
  <c r="I533" i="19"/>
  <c r="M533" i="19" s="1"/>
  <c r="N533" i="19" s="1"/>
  <c r="O533" i="19" s="1"/>
  <c r="P533" i="19" s="1"/>
  <c r="Q533" i="19" s="1"/>
  <c r="I470" i="19"/>
  <c r="M470" i="19" s="1"/>
  <c r="N470" i="19" s="1"/>
  <c r="O470" i="19" s="1"/>
  <c r="P470" i="19" s="1"/>
  <c r="Q470" i="19" s="1"/>
  <c r="I149" i="19"/>
  <c r="M149" i="19" s="1"/>
  <c r="N149" i="19" s="1"/>
  <c r="O149" i="19" s="1"/>
  <c r="P149" i="19" s="1"/>
  <c r="Q149" i="19" s="1"/>
  <c r="I144" i="19"/>
  <c r="I543" i="19"/>
  <c r="M543" i="19" s="1"/>
  <c r="N543" i="19" s="1"/>
  <c r="O543" i="19" s="1"/>
  <c r="P543" i="19" s="1"/>
  <c r="Q543" i="19" s="1"/>
  <c r="I535" i="19"/>
  <c r="M535" i="19" s="1"/>
  <c r="N535" i="19" s="1"/>
  <c r="O535" i="19" s="1"/>
  <c r="P535" i="19" s="1"/>
  <c r="Q535" i="19" s="1"/>
  <c r="I480" i="19"/>
  <c r="M480" i="19" s="1"/>
  <c r="N480" i="19" s="1"/>
  <c r="O480" i="19" s="1"/>
  <c r="P480" i="19" s="1"/>
  <c r="Q480" i="19" s="1"/>
  <c r="I472" i="19"/>
  <c r="M472" i="19" s="1"/>
  <c r="N472" i="19" s="1"/>
  <c r="O472" i="19" s="1"/>
  <c r="P472" i="19" s="1"/>
  <c r="Q472" i="19" s="1"/>
  <c r="I464" i="19"/>
  <c r="M464" i="19" s="1"/>
  <c r="N464" i="19" s="1"/>
  <c r="O464" i="19" s="1"/>
  <c r="P464" i="19" s="1"/>
  <c r="Q464" i="19" s="1"/>
  <c r="I456" i="19"/>
  <c r="M456" i="19" s="1"/>
  <c r="N456" i="19" s="1"/>
  <c r="O456" i="19" s="1"/>
  <c r="P456" i="19" s="1"/>
  <c r="Q456" i="19" s="1"/>
  <c r="I448" i="19"/>
  <c r="M448" i="19" s="1"/>
  <c r="N448" i="19" s="1"/>
  <c r="O448" i="19" s="1"/>
  <c r="P448" i="19" s="1"/>
  <c r="Q448" i="19" s="1"/>
  <c r="I440" i="19"/>
  <c r="M440" i="19" s="1"/>
  <c r="N440" i="19" s="1"/>
  <c r="O440" i="19" s="1"/>
  <c r="P440" i="19" s="1"/>
  <c r="Q440" i="19" s="1"/>
  <c r="I454" i="19"/>
  <c r="M454" i="19" s="1"/>
  <c r="N454" i="19" s="1"/>
  <c r="O454" i="19" s="1"/>
  <c r="P454" i="19" s="1"/>
  <c r="Q454" i="19" s="1"/>
  <c r="I327" i="19"/>
  <c r="M327" i="19" s="1"/>
  <c r="N327" i="19" s="1"/>
  <c r="O327" i="19" s="1"/>
  <c r="P327" i="19" s="1"/>
  <c r="Q327" i="19" s="1"/>
  <c r="I165" i="19"/>
  <c r="M165" i="19" s="1"/>
  <c r="N165" i="19" s="1"/>
  <c r="O165" i="19" s="1"/>
  <c r="P165" i="19" s="1"/>
  <c r="Q165" i="19" s="1"/>
  <c r="I547" i="19"/>
  <c r="M547" i="19" s="1"/>
  <c r="N547" i="19" s="1"/>
  <c r="O547" i="19" s="1"/>
  <c r="P547" i="19" s="1"/>
  <c r="Q547" i="19" s="1"/>
  <c r="I539" i="19"/>
  <c r="M539" i="19" s="1"/>
  <c r="N539" i="19" s="1"/>
  <c r="O539" i="19" s="1"/>
  <c r="P539" i="19" s="1"/>
  <c r="Q539" i="19" s="1"/>
  <c r="I476" i="19"/>
  <c r="M476" i="19" s="1"/>
  <c r="N476" i="19" s="1"/>
  <c r="O476" i="19" s="1"/>
  <c r="P476" i="19" s="1"/>
  <c r="Q476" i="19" s="1"/>
  <c r="I468" i="19"/>
  <c r="M468" i="19" s="1"/>
  <c r="N468" i="19" s="1"/>
  <c r="O468" i="19" s="1"/>
  <c r="P468" i="19" s="1"/>
  <c r="Q468" i="19" s="1"/>
  <c r="I460" i="19"/>
  <c r="M460" i="19" s="1"/>
  <c r="N460" i="19" s="1"/>
  <c r="O460" i="19" s="1"/>
  <c r="P460" i="19" s="1"/>
  <c r="Q460" i="19" s="1"/>
  <c r="I452" i="19"/>
  <c r="M452" i="19" s="1"/>
  <c r="N452" i="19" s="1"/>
  <c r="O452" i="19" s="1"/>
  <c r="P452" i="19" s="1"/>
  <c r="Q452" i="19" s="1"/>
  <c r="I444" i="19"/>
  <c r="M444" i="19" s="1"/>
  <c r="N444" i="19" s="1"/>
  <c r="O444" i="19" s="1"/>
  <c r="P444" i="19" s="1"/>
  <c r="Q444" i="19" s="1"/>
  <c r="I462" i="19"/>
  <c r="M462" i="19" s="1"/>
  <c r="N462" i="19" s="1"/>
  <c r="O462" i="19" s="1"/>
  <c r="P462" i="19" s="1"/>
  <c r="Q462" i="19" s="1"/>
  <c r="I545" i="19"/>
  <c r="M545" i="19" s="1"/>
  <c r="N545" i="19" s="1"/>
  <c r="O545" i="19" s="1"/>
  <c r="P545" i="19" s="1"/>
  <c r="Q545" i="19" s="1"/>
  <c r="I537" i="19"/>
  <c r="M537" i="19" s="1"/>
  <c r="N537" i="19" s="1"/>
  <c r="O537" i="19" s="1"/>
  <c r="P537" i="19" s="1"/>
  <c r="Q537" i="19" s="1"/>
  <c r="I482" i="19"/>
  <c r="M482" i="19" s="1"/>
  <c r="N482" i="19" s="1"/>
  <c r="O482" i="19" s="1"/>
  <c r="P482" i="19" s="1"/>
  <c r="Q482" i="19" s="1"/>
  <c r="I474" i="19"/>
  <c r="M474" i="19" s="1"/>
  <c r="N474" i="19" s="1"/>
  <c r="O474" i="19" s="1"/>
  <c r="P474" i="19" s="1"/>
  <c r="Q474" i="19" s="1"/>
  <c r="I466" i="19"/>
  <c r="M466" i="19" s="1"/>
  <c r="N466" i="19" s="1"/>
  <c r="O466" i="19" s="1"/>
  <c r="P466" i="19" s="1"/>
  <c r="Q466" i="19" s="1"/>
  <c r="I458" i="19"/>
  <c r="M458" i="19" s="1"/>
  <c r="N458" i="19" s="1"/>
  <c r="O458" i="19" s="1"/>
  <c r="P458" i="19" s="1"/>
  <c r="Q458" i="19" s="1"/>
  <c r="I450" i="19"/>
  <c r="M450" i="19" s="1"/>
  <c r="N450" i="19" s="1"/>
  <c r="O450" i="19" s="1"/>
  <c r="P450" i="19" s="1"/>
  <c r="Q450" i="19" s="1"/>
  <c r="I442" i="19"/>
  <c r="M442" i="19" s="1"/>
  <c r="N442" i="19" s="1"/>
  <c r="O442" i="19" s="1"/>
  <c r="P442" i="19" s="1"/>
  <c r="Q442" i="19" s="1"/>
  <c r="I295" i="19"/>
  <c r="M295" i="19" s="1"/>
  <c r="N295" i="19" s="1"/>
  <c r="O295" i="19" s="1"/>
  <c r="P295" i="19" s="1"/>
  <c r="Q295" i="19" s="1"/>
  <c r="I343" i="19"/>
  <c r="M343" i="19" s="1"/>
  <c r="N343" i="19" s="1"/>
  <c r="O343" i="19" s="1"/>
  <c r="P343" i="19" s="1"/>
  <c r="Q343" i="19" s="1"/>
  <c r="I311" i="19"/>
  <c r="M311" i="19" s="1"/>
  <c r="N311" i="19" s="1"/>
  <c r="O311" i="19" s="1"/>
  <c r="P311" i="19" s="1"/>
  <c r="Q311" i="19" s="1"/>
  <c r="I157" i="19"/>
  <c r="M157" i="19" s="1"/>
  <c r="N157" i="19" s="1"/>
  <c r="O157" i="19" s="1"/>
  <c r="P157" i="19" s="1"/>
  <c r="Q157" i="19" s="1"/>
  <c r="I351" i="19"/>
  <c r="M351" i="19" s="1"/>
  <c r="N351" i="19" s="1"/>
  <c r="O351" i="19" s="1"/>
  <c r="P351" i="19" s="1"/>
  <c r="Q351" i="19" s="1"/>
  <c r="I335" i="19"/>
  <c r="M335" i="19" s="1"/>
  <c r="N335" i="19" s="1"/>
  <c r="O335" i="19" s="1"/>
  <c r="P335" i="19" s="1"/>
  <c r="Q335" i="19" s="1"/>
  <c r="I319" i="19"/>
  <c r="M319" i="19" s="1"/>
  <c r="N319" i="19" s="1"/>
  <c r="O319" i="19" s="1"/>
  <c r="P319" i="19" s="1"/>
  <c r="Q319" i="19" s="1"/>
  <c r="I303" i="19"/>
  <c r="M303" i="19" s="1"/>
  <c r="N303" i="19" s="1"/>
  <c r="O303" i="19" s="1"/>
  <c r="P303" i="19" s="1"/>
  <c r="Q303" i="19" s="1"/>
  <c r="I287" i="19"/>
  <c r="M287" i="19" s="1"/>
  <c r="N287" i="19" s="1"/>
  <c r="O287" i="19" s="1"/>
  <c r="P287" i="19" s="1"/>
  <c r="Q287" i="19" s="1"/>
  <c r="I164" i="19"/>
  <c r="M164" i="19" s="1"/>
  <c r="I156" i="19"/>
  <c r="M156" i="19" s="1"/>
  <c r="I148" i="19"/>
  <c r="M148" i="19" s="1"/>
  <c r="I484" i="19"/>
  <c r="M484" i="19" s="1"/>
  <c r="N484" i="19" s="1"/>
  <c r="O484" i="19" s="1"/>
  <c r="P484" i="19" s="1"/>
  <c r="Q484" i="19" s="1"/>
  <c r="I353" i="19"/>
  <c r="M353" i="19" s="1"/>
  <c r="N353" i="19" s="1"/>
  <c r="O353" i="19" s="1"/>
  <c r="P353" i="19" s="1"/>
  <c r="Q353" i="19" s="1"/>
  <c r="I349" i="19"/>
  <c r="M349" i="19" s="1"/>
  <c r="N349" i="19" s="1"/>
  <c r="O349" i="19" s="1"/>
  <c r="P349" i="19" s="1"/>
  <c r="Q349" i="19" s="1"/>
  <c r="I347" i="19"/>
  <c r="M347" i="19" s="1"/>
  <c r="N347" i="19" s="1"/>
  <c r="O347" i="19" s="1"/>
  <c r="P347" i="19" s="1"/>
  <c r="Q347" i="19" s="1"/>
  <c r="I345" i="19"/>
  <c r="M345" i="19" s="1"/>
  <c r="N345" i="19" s="1"/>
  <c r="O345" i="19" s="1"/>
  <c r="P345" i="19" s="1"/>
  <c r="Q345" i="19" s="1"/>
  <c r="I341" i="19"/>
  <c r="M341" i="19" s="1"/>
  <c r="N341" i="19" s="1"/>
  <c r="O341" i="19" s="1"/>
  <c r="P341" i="19" s="1"/>
  <c r="Q341" i="19" s="1"/>
  <c r="I339" i="19"/>
  <c r="M339" i="19" s="1"/>
  <c r="N339" i="19" s="1"/>
  <c r="O339" i="19" s="1"/>
  <c r="P339" i="19" s="1"/>
  <c r="Q339" i="19" s="1"/>
  <c r="I337" i="19"/>
  <c r="M337" i="19" s="1"/>
  <c r="N337" i="19" s="1"/>
  <c r="O337" i="19" s="1"/>
  <c r="P337" i="19" s="1"/>
  <c r="Q337" i="19" s="1"/>
  <c r="I333" i="19"/>
  <c r="M333" i="19" s="1"/>
  <c r="N333" i="19" s="1"/>
  <c r="O333" i="19" s="1"/>
  <c r="P333" i="19" s="1"/>
  <c r="Q333" i="19" s="1"/>
  <c r="I331" i="19"/>
  <c r="M331" i="19" s="1"/>
  <c r="N331" i="19" s="1"/>
  <c r="O331" i="19" s="1"/>
  <c r="P331" i="19" s="1"/>
  <c r="Q331" i="19" s="1"/>
  <c r="I329" i="19"/>
  <c r="M329" i="19" s="1"/>
  <c r="N329" i="19" s="1"/>
  <c r="O329" i="19" s="1"/>
  <c r="P329" i="19" s="1"/>
  <c r="Q329" i="19" s="1"/>
  <c r="I325" i="19"/>
  <c r="M325" i="19" s="1"/>
  <c r="N325" i="19" s="1"/>
  <c r="O325" i="19" s="1"/>
  <c r="P325" i="19" s="1"/>
  <c r="Q325" i="19" s="1"/>
  <c r="I323" i="19"/>
  <c r="M323" i="19" s="1"/>
  <c r="N323" i="19" s="1"/>
  <c r="O323" i="19" s="1"/>
  <c r="P323" i="19" s="1"/>
  <c r="Q323" i="19" s="1"/>
  <c r="I321" i="19"/>
  <c r="M321" i="19" s="1"/>
  <c r="N321" i="19" s="1"/>
  <c r="O321" i="19" s="1"/>
  <c r="P321" i="19" s="1"/>
  <c r="Q321" i="19" s="1"/>
  <c r="I317" i="19"/>
  <c r="M317" i="19" s="1"/>
  <c r="N317" i="19" s="1"/>
  <c r="O317" i="19" s="1"/>
  <c r="P317" i="19" s="1"/>
  <c r="Q317" i="19" s="1"/>
  <c r="I315" i="19"/>
  <c r="M315" i="19" s="1"/>
  <c r="N315" i="19" s="1"/>
  <c r="O315" i="19" s="1"/>
  <c r="P315" i="19" s="1"/>
  <c r="Q315" i="19" s="1"/>
  <c r="I313" i="19"/>
  <c r="M313" i="19" s="1"/>
  <c r="N313" i="19" s="1"/>
  <c r="O313" i="19" s="1"/>
  <c r="P313" i="19" s="1"/>
  <c r="Q313" i="19" s="1"/>
  <c r="I309" i="19"/>
  <c r="M309" i="19" s="1"/>
  <c r="N309" i="19" s="1"/>
  <c r="O309" i="19" s="1"/>
  <c r="P309" i="19" s="1"/>
  <c r="Q309" i="19" s="1"/>
  <c r="I307" i="19"/>
  <c r="M307" i="19" s="1"/>
  <c r="N307" i="19" s="1"/>
  <c r="O307" i="19" s="1"/>
  <c r="P307" i="19" s="1"/>
  <c r="Q307" i="19" s="1"/>
  <c r="I305" i="19"/>
  <c r="M305" i="19" s="1"/>
  <c r="N305" i="19" s="1"/>
  <c r="O305" i="19" s="1"/>
  <c r="P305" i="19" s="1"/>
  <c r="Q305" i="19" s="1"/>
  <c r="I301" i="19"/>
  <c r="M301" i="19" s="1"/>
  <c r="N301" i="19" s="1"/>
  <c r="O301" i="19" s="1"/>
  <c r="P301" i="19" s="1"/>
  <c r="Q301" i="19" s="1"/>
  <c r="I299" i="19"/>
  <c r="M299" i="19" s="1"/>
  <c r="N299" i="19" s="1"/>
  <c r="O299" i="19" s="1"/>
  <c r="P299" i="19" s="1"/>
  <c r="Q299" i="19" s="1"/>
  <c r="I297" i="19"/>
  <c r="M297" i="19" s="1"/>
  <c r="N297" i="19" s="1"/>
  <c r="O297" i="19" s="1"/>
  <c r="P297" i="19" s="1"/>
  <c r="Q297" i="19" s="1"/>
  <c r="I293" i="19"/>
  <c r="M293" i="19" s="1"/>
  <c r="N293" i="19" s="1"/>
  <c r="O293" i="19" s="1"/>
  <c r="P293" i="19" s="1"/>
  <c r="Q293" i="19" s="1"/>
  <c r="I291" i="19"/>
  <c r="M291" i="19" s="1"/>
  <c r="N291" i="19" s="1"/>
  <c r="O291" i="19" s="1"/>
  <c r="P291" i="19" s="1"/>
  <c r="Q291" i="19" s="1"/>
  <c r="I289" i="19"/>
  <c r="M289" i="19" s="1"/>
  <c r="N289" i="19" s="1"/>
  <c r="O289" i="19" s="1"/>
  <c r="P289" i="19" s="1"/>
  <c r="Q289" i="19" s="1"/>
  <c r="I285" i="19"/>
  <c r="M285" i="19" s="1"/>
  <c r="N285" i="19" s="1"/>
  <c r="O285" i="19" s="1"/>
  <c r="P285" i="19" s="1"/>
  <c r="Q285" i="19" s="1"/>
  <c r="I283" i="19"/>
  <c r="M283" i="19" s="1"/>
  <c r="N283" i="19" s="1"/>
  <c r="O283" i="19" s="1"/>
  <c r="P283" i="19" s="1"/>
  <c r="Q283" i="19" s="1"/>
  <c r="I281" i="19"/>
  <c r="M281" i="19" s="1"/>
  <c r="N281" i="19" s="1"/>
  <c r="O281" i="19" s="1"/>
  <c r="P281" i="19" s="1"/>
  <c r="Q281" i="19" s="1"/>
  <c r="I169" i="19"/>
  <c r="M169" i="19" s="1"/>
  <c r="N169" i="19" s="1"/>
  <c r="O169" i="19" s="1"/>
  <c r="P169" i="19" s="1"/>
  <c r="Q169" i="19" s="1"/>
  <c r="I161" i="19"/>
  <c r="M161" i="19" s="1"/>
  <c r="N161" i="19" s="1"/>
  <c r="O161" i="19" s="1"/>
  <c r="P161" i="19" s="1"/>
  <c r="Q161" i="19" s="1"/>
  <c r="I153" i="19"/>
  <c r="M153" i="19" s="1"/>
  <c r="N153" i="19" s="1"/>
  <c r="O153" i="19" s="1"/>
  <c r="P153" i="19" s="1"/>
  <c r="Q153" i="19" s="1"/>
  <c r="I145" i="19"/>
  <c r="M145" i="19" s="1"/>
  <c r="N145" i="19" s="1"/>
  <c r="O145" i="19" s="1"/>
  <c r="P145" i="19" s="1"/>
  <c r="Q145" i="19" s="1"/>
  <c r="I152" i="19"/>
  <c r="M152" i="19" s="1"/>
  <c r="N152" i="19" s="1"/>
  <c r="O152" i="19" s="1"/>
  <c r="P152" i="19" s="1"/>
  <c r="Q152" i="19" s="1"/>
  <c r="M168" i="19"/>
  <c r="N168" i="19" s="1"/>
  <c r="O168" i="19" s="1"/>
  <c r="P168" i="19" s="1"/>
  <c r="Q168" i="19" s="1"/>
  <c r="M160" i="19"/>
  <c r="N160" i="19" s="1"/>
  <c r="O160" i="19" s="1"/>
  <c r="P160" i="19" s="1"/>
  <c r="Q160" i="19" s="1"/>
  <c r="M144" i="19"/>
  <c r="N144" i="19" s="1"/>
  <c r="O144" i="19" s="1"/>
  <c r="P144" i="19" s="1"/>
  <c r="Q144" i="19" s="1"/>
  <c r="J633" i="19"/>
  <c r="I633" i="19"/>
  <c r="J632" i="19"/>
  <c r="I632" i="19"/>
  <c r="J631" i="19"/>
  <c r="I631" i="19"/>
  <c r="J630" i="19"/>
  <c r="I630" i="19"/>
  <c r="J629" i="19"/>
  <c r="I629" i="19"/>
  <c r="J628" i="19"/>
  <c r="I628" i="19"/>
  <c r="J627" i="19"/>
  <c r="I627" i="19"/>
  <c r="J626" i="19"/>
  <c r="I626" i="19"/>
  <c r="J625" i="19"/>
  <c r="I625" i="19"/>
  <c r="J624" i="19"/>
  <c r="I624" i="19"/>
  <c r="J623" i="19"/>
  <c r="I623" i="19"/>
  <c r="J622" i="19"/>
  <c r="I622" i="19"/>
  <c r="J621" i="19"/>
  <c r="I621" i="19"/>
  <c r="J620" i="19"/>
  <c r="I620" i="19"/>
  <c r="J619" i="19"/>
  <c r="I619" i="19"/>
  <c r="J618" i="19"/>
  <c r="I618" i="19"/>
  <c r="J617" i="19"/>
  <c r="I617" i="19"/>
  <c r="J616" i="19"/>
  <c r="I616" i="19"/>
  <c r="J615" i="19"/>
  <c r="I615" i="19"/>
  <c r="J614" i="19"/>
  <c r="I614" i="19"/>
  <c r="J613" i="19"/>
  <c r="I613" i="19"/>
  <c r="J612" i="19"/>
  <c r="I612" i="19"/>
  <c r="J611" i="19"/>
  <c r="I611" i="19"/>
  <c r="I591" i="19"/>
  <c r="J591" i="19"/>
  <c r="I589" i="19"/>
  <c r="J589" i="19"/>
  <c r="I587" i="19"/>
  <c r="J587" i="19"/>
  <c r="I585" i="19"/>
  <c r="J585" i="19"/>
  <c r="I583" i="19"/>
  <c r="J583" i="19"/>
  <c r="I581" i="19"/>
  <c r="J581" i="19"/>
  <c r="I579" i="19"/>
  <c r="J579" i="19"/>
  <c r="I577" i="19"/>
  <c r="J577" i="19"/>
  <c r="I575" i="19"/>
  <c r="J575" i="19"/>
  <c r="I573" i="19"/>
  <c r="J573" i="19"/>
  <c r="I571" i="19"/>
  <c r="J571" i="19"/>
  <c r="I569" i="19"/>
  <c r="J569" i="19"/>
  <c r="I567" i="19"/>
  <c r="J567" i="19"/>
  <c r="I565" i="19"/>
  <c r="J565" i="19"/>
  <c r="J610" i="19"/>
  <c r="I610" i="19"/>
  <c r="I609" i="19"/>
  <c r="J609" i="19"/>
  <c r="I608" i="19"/>
  <c r="J608" i="19"/>
  <c r="I607" i="19"/>
  <c r="J607" i="19"/>
  <c r="I606" i="19"/>
  <c r="J606" i="19"/>
  <c r="I605" i="19"/>
  <c r="J605" i="19"/>
  <c r="I604" i="19"/>
  <c r="J604" i="19"/>
  <c r="I603" i="19"/>
  <c r="J603" i="19"/>
  <c r="I602" i="19"/>
  <c r="J602" i="19"/>
  <c r="I601" i="19"/>
  <c r="J601" i="19"/>
  <c r="I600" i="19"/>
  <c r="J600" i="19"/>
  <c r="I599" i="19"/>
  <c r="J599" i="19"/>
  <c r="I598" i="19"/>
  <c r="J598" i="19"/>
  <c r="I597" i="19"/>
  <c r="J597" i="19"/>
  <c r="I596" i="19"/>
  <c r="J596" i="19"/>
  <c r="I595" i="19"/>
  <c r="J595" i="19"/>
  <c r="I594" i="19"/>
  <c r="J594" i="19"/>
  <c r="I593" i="19"/>
  <c r="J593" i="19"/>
  <c r="I592" i="19"/>
  <c r="J592" i="19"/>
  <c r="J546" i="19"/>
  <c r="I546" i="19"/>
  <c r="J544" i="19"/>
  <c r="I544" i="19"/>
  <c r="J542" i="19"/>
  <c r="I542" i="19"/>
  <c r="J540" i="19"/>
  <c r="I540" i="19"/>
  <c r="J538" i="19"/>
  <c r="I538" i="19"/>
  <c r="J536" i="19"/>
  <c r="I536" i="19"/>
  <c r="J534" i="19"/>
  <c r="I534" i="19"/>
  <c r="J532" i="19"/>
  <c r="I532" i="19"/>
  <c r="I590" i="19"/>
  <c r="J590" i="19"/>
  <c r="I588" i="19"/>
  <c r="J588" i="19"/>
  <c r="I586" i="19"/>
  <c r="J586" i="19"/>
  <c r="I584" i="19"/>
  <c r="J584" i="19"/>
  <c r="I582" i="19"/>
  <c r="J582" i="19"/>
  <c r="I580" i="19"/>
  <c r="J580" i="19"/>
  <c r="I578" i="19"/>
  <c r="J578" i="19"/>
  <c r="I576" i="19"/>
  <c r="J576" i="19"/>
  <c r="I574" i="19"/>
  <c r="J574" i="19"/>
  <c r="I572" i="19"/>
  <c r="J572" i="19"/>
  <c r="I570" i="19"/>
  <c r="J570" i="19"/>
  <c r="I568" i="19"/>
  <c r="J568" i="19"/>
  <c r="I566" i="19"/>
  <c r="J566" i="19"/>
  <c r="I564" i="19"/>
  <c r="J564" i="19"/>
  <c r="I562" i="19"/>
  <c r="J562" i="19"/>
  <c r="I560" i="19"/>
  <c r="J560" i="19"/>
  <c r="I558" i="19"/>
  <c r="J558" i="19"/>
  <c r="I556" i="19"/>
  <c r="J556" i="19"/>
  <c r="I554" i="19"/>
  <c r="J554" i="19"/>
  <c r="I552" i="19"/>
  <c r="J552" i="19"/>
  <c r="I550" i="19"/>
  <c r="J550" i="19"/>
  <c r="I548" i="19"/>
  <c r="J548" i="19"/>
  <c r="J530" i="19"/>
  <c r="I530" i="19"/>
  <c r="J528" i="19"/>
  <c r="I528" i="19"/>
  <c r="J526" i="19"/>
  <c r="I526" i="19"/>
  <c r="J524" i="19"/>
  <c r="I524" i="19"/>
  <c r="J522" i="19"/>
  <c r="I522" i="19"/>
  <c r="J520" i="19"/>
  <c r="I520" i="19"/>
  <c r="J518" i="19"/>
  <c r="I518" i="19"/>
  <c r="J516" i="19"/>
  <c r="I516" i="19"/>
  <c r="J514" i="19"/>
  <c r="I514" i="19"/>
  <c r="J512" i="19"/>
  <c r="I512" i="19"/>
  <c r="J510" i="19"/>
  <c r="I510" i="19"/>
  <c r="J508" i="19"/>
  <c r="I508" i="19"/>
  <c r="J506" i="19"/>
  <c r="I506" i="19"/>
  <c r="J504" i="19"/>
  <c r="I504" i="19"/>
  <c r="J502" i="19"/>
  <c r="I502" i="19"/>
  <c r="J500" i="19"/>
  <c r="I500" i="19"/>
  <c r="J498" i="19"/>
  <c r="I498" i="19"/>
  <c r="J496" i="19"/>
  <c r="I496" i="19"/>
  <c r="J494" i="19"/>
  <c r="I494" i="19"/>
  <c r="J492" i="19"/>
  <c r="I492" i="19"/>
  <c r="J490" i="19"/>
  <c r="I490" i="19"/>
  <c r="J488" i="19"/>
  <c r="I488" i="19"/>
  <c r="J486" i="19"/>
  <c r="I486" i="19"/>
  <c r="J483" i="19"/>
  <c r="I483" i="19"/>
  <c r="J481" i="19"/>
  <c r="I481" i="19"/>
  <c r="J479" i="19"/>
  <c r="I479" i="19"/>
  <c r="J477" i="19"/>
  <c r="I477" i="19"/>
  <c r="J475" i="19"/>
  <c r="I475" i="19"/>
  <c r="J473" i="19"/>
  <c r="I473" i="19"/>
  <c r="J471" i="19"/>
  <c r="I471" i="19"/>
  <c r="J469" i="19"/>
  <c r="I469" i="19"/>
  <c r="J467" i="19"/>
  <c r="I467" i="19"/>
  <c r="J465" i="19"/>
  <c r="I465" i="19"/>
  <c r="J463" i="19"/>
  <c r="I463" i="19"/>
  <c r="J461" i="19"/>
  <c r="I461" i="19"/>
  <c r="J459" i="19"/>
  <c r="I459" i="19"/>
  <c r="J457" i="19"/>
  <c r="I457" i="19"/>
  <c r="J455" i="19"/>
  <c r="I455" i="19"/>
  <c r="J453" i="19"/>
  <c r="I453" i="19"/>
  <c r="J451" i="19"/>
  <c r="I451" i="19"/>
  <c r="J449" i="19"/>
  <c r="I449" i="19"/>
  <c r="J447" i="19"/>
  <c r="I447" i="19"/>
  <c r="J445" i="19"/>
  <c r="I445" i="19"/>
  <c r="J443" i="19"/>
  <c r="I443" i="19"/>
  <c r="J441" i="19"/>
  <c r="I441" i="19"/>
  <c r="J439" i="19"/>
  <c r="I439" i="19"/>
  <c r="J437" i="19"/>
  <c r="I437" i="19"/>
  <c r="J435" i="19"/>
  <c r="I435" i="19"/>
  <c r="J433" i="19"/>
  <c r="I433" i="19"/>
  <c r="J431" i="19"/>
  <c r="I431" i="19"/>
  <c r="J429" i="19"/>
  <c r="I429" i="19"/>
  <c r="J427" i="19"/>
  <c r="I427" i="19"/>
  <c r="J425" i="19"/>
  <c r="I425" i="19"/>
  <c r="J423" i="19"/>
  <c r="I423" i="19"/>
  <c r="J421" i="19"/>
  <c r="I421" i="19"/>
  <c r="J419" i="19"/>
  <c r="I419" i="19"/>
  <c r="J417" i="19"/>
  <c r="I417" i="19"/>
  <c r="J415" i="19"/>
  <c r="I415" i="19"/>
  <c r="J413" i="19"/>
  <c r="I413" i="19"/>
  <c r="J411" i="19"/>
  <c r="I411" i="19"/>
  <c r="J409" i="19"/>
  <c r="I409" i="19"/>
  <c r="J407" i="19"/>
  <c r="I407" i="19"/>
  <c r="J405" i="19"/>
  <c r="I405" i="19"/>
  <c r="J403" i="19"/>
  <c r="I403" i="19"/>
  <c r="J401" i="19"/>
  <c r="I401" i="19"/>
  <c r="J399" i="19"/>
  <c r="I399" i="19"/>
  <c r="J397" i="19"/>
  <c r="I397" i="19"/>
  <c r="J395" i="19"/>
  <c r="I395" i="19"/>
  <c r="J393" i="19"/>
  <c r="I393" i="19"/>
  <c r="J391" i="19"/>
  <c r="I391" i="19"/>
  <c r="J389" i="19"/>
  <c r="I389" i="19"/>
  <c r="J387" i="19"/>
  <c r="I387" i="19"/>
  <c r="J385" i="19"/>
  <c r="I385" i="19"/>
  <c r="J383" i="19"/>
  <c r="I383" i="19"/>
  <c r="J381" i="19"/>
  <c r="I381" i="19"/>
  <c r="J379" i="19"/>
  <c r="I379" i="19"/>
  <c r="J377" i="19"/>
  <c r="I377" i="19"/>
  <c r="J375" i="19"/>
  <c r="I375" i="19"/>
  <c r="J373" i="19"/>
  <c r="I373" i="19"/>
  <c r="J371" i="19"/>
  <c r="I371" i="19"/>
  <c r="J369" i="19"/>
  <c r="I369" i="19"/>
  <c r="J367" i="19"/>
  <c r="I367" i="19"/>
  <c r="J365" i="19"/>
  <c r="I365" i="19"/>
  <c r="J363" i="19"/>
  <c r="I363" i="19"/>
  <c r="J361" i="19"/>
  <c r="I361" i="19"/>
  <c r="J359" i="19"/>
  <c r="I359" i="19"/>
  <c r="J357" i="19"/>
  <c r="I357" i="19"/>
  <c r="J355" i="19"/>
  <c r="I355" i="19"/>
  <c r="J167" i="19"/>
  <c r="I167" i="19"/>
  <c r="I166" i="19"/>
  <c r="J166" i="19"/>
  <c r="J159" i="19"/>
  <c r="I159" i="19"/>
  <c r="I158" i="19"/>
  <c r="J158" i="19"/>
  <c r="J151" i="19"/>
  <c r="I151" i="19"/>
  <c r="I150" i="19"/>
  <c r="J150" i="19"/>
  <c r="J143" i="19"/>
  <c r="I143" i="19"/>
  <c r="I142" i="19"/>
  <c r="J142" i="19"/>
  <c r="J140" i="19"/>
  <c r="I140" i="19"/>
  <c r="J136" i="19"/>
  <c r="I136" i="19"/>
  <c r="I137" i="19"/>
  <c r="J137" i="19"/>
  <c r="I135" i="19"/>
  <c r="J135" i="19"/>
  <c r="I134" i="19"/>
  <c r="J134" i="19"/>
  <c r="I563" i="19"/>
  <c r="J563" i="19"/>
  <c r="I561" i="19"/>
  <c r="J561" i="19"/>
  <c r="I559" i="19"/>
  <c r="J559" i="19"/>
  <c r="I557" i="19"/>
  <c r="J557" i="19"/>
  <c r="I555" i="19"/>
  <c r="J555" i="19"/>
  <c r="I553" i="19"/>
  <c r="J553" i="19"/>
  <c r="I551" i="19"/>
  <c r="J551" i="19"/>
  <c r="I549" i="19"/>
  <c r="J549" i="19"/>
  <c r="J531" i="19"/>
  <c r="I531" i="19"/>
  <c r="J529" i="19"/>
  <c r="I529" i="19"/>
  <c r="J527" i="19"/>
  <c r="I527" i="19"/>
  <c r="J525" i="19"/>
  <c r="I525" i="19"/>
  <c r="J523" i="19"/>
  <c r="I523" i="19"/>
  <c r="J521" i="19"/>
  <c r="I521" i="19"/>
  <c r="J519" i="19"/>
  <c r="I519" i="19"/>
  <c r="J517" i="19"/>
  <c r="I517" i="19"/>
  <c r="J515" i="19"/>
  <c r="I515" i="19"/>
  <c r="J513" i="19"/>
  <c r="I513" i="19"/>
  <c r="J511" i="19"/>
  <c r="I511" i="19"/>
  <c r="J509" i="19"/>
  <c r="I509" i="19"/>
  <c r="J507" i="19"/>
  <c r="I507" i="19"/>
  <c r="J505" i="19"/>
  <c r="I505" i="19"/>
  <c r="J503" i="19"/>
  <c r="I503" i="19"/>
  <c r="J501" i="19"/>
  <c r="I501" i="19"/>
  <c r="J499" i="19"/>
  <c r="I499" i="19"/>
  <c r="J497" i="19"/>
  <c r="I497" i="19"/>
  <c r="J495" i="19"/>
  <c r="I495" i="19"/>
  <c r="J493" i="19"/>
  <c r="I493" i="19"/>
  <c r="J491" i="19"/>
  <c r="I491" i="19"/>
  <c r="J489" i="19"/>
  <c r="I489" i="19"/>
  <c r="J487" i="19"/>
  <c r="I487" i="19"/>
  <c r="J485" i="19"/>
  <c r="I485" i="19"/>
  <c r="J436" i="19"/>
  <c r="I436" i="19"/>
  <c r="J434" i="19"/>
  <c r="I434" i="19"/>
  <c r="J432" i="19"/>
  <c r="I432" i="19"/>
  <c r="J430" i="19"/>
  <c r="I430" i="19"/>
  <c r="J428" i="19"/>
  <c r="I428" i="19"/>
  <c r="J426" i="19"/>
  <c r="I426" i="19"/>
  <c r="J424" i="19"/>
  <c r="I424" i="19"/>
  <c r="J422" i="19"/>
  <c r="I422" i="19"/>
  <c r="J420" i="19"/>
  <c r="I420" i="19"/>
  <c r="J418" i="19"/>
  <c r="I418" i="19"/>
  <c r="J416" i="19"/>
  <c r="I416" i="19"/>
  <c r="J414" i="19"/>
  <c r="I414" i="19"/>
  <c r="J412" i="19"/>
  <c r="I412" i="19"/>
  <c r="J410" i="19"/>
  <c r="I410" i="19"/>
  <c r="J408" i="19"/>
  <c r="I408" i="19"/>
  <c r="J406" i="19"/>
  <c r="I406" i="19"/>
  <c r="J404" i="19"/>
  <c r="I404" i="19"/>
  <c r="J402" i="19"/>
  <c r="I402" i="19"/>
  <c r="J400" i="19"/>
  <c r="I400" i="19"/>
  <c r="J398" i="19"/>
  <c r="I398" i="19"/>
  <c r="J396" i="19"/>
  <c r="I396" i="19"/>
  <c r="J394" i="19"/>
  <c r="I394" i="19"/>
  <c r="J392" i="19"/>
  <c r="I392" i="19"/>
  <c r="J390" i="19"/>
  <c r="I390" i="19"/>
  <c r="J388" i="19"/>
  <c r="I388" i="19"/>
  <c r="J386" i="19"/>
  <c r="I386" i="19"/>
  <c r="J384" i="19"/>
  <c r="I384" i="19"/>
  <c r="J382" i="19"/>
  <c r="I382" i="19"/>
  <c r="J380" i="19"/>
  <c r="I380" i="19"/>
  <c r="J378" i="19"/>
  <c r="I378" i="19"/>
  <c r="J376" i="19"/>
  <c r="I376" i="19"/>
  <c r="J374" i="19"/>
  <c r="I374" i="19"/>
  <c r="J372" i="19"/>
  <c r="I372" i="19"/>
  <c r="J370" i="19"/>
  <c r="I370" i="19"/>
  <c r="J368" i="19"/>
  <c r="I368" i="19"/>
  <c r="J366" i="19"/>
  <c r="I366" i="19"/>
  <c r="J364" i="19"/>
  <c r="I364" i="19"/>
  <c r="J362" i="19"/>
  <c r="I362" i="19"/>
  <c r="J360" i="19"/>
  <c r="I360" i="19"/>
  <c r="J358" i="19"/>
  <c r="I358" i="19"/>
  <c r="J356" i="19"/>
  <c r="I356" i="19"/>
  <c r="J354" i="19"/>
  <c r="I354" i="19"/>
  <c r="J352" i="19"/>
  <c r="I352" i="19"/>
  <c r="J350" i="19"/>
  <c r="I350" i="19"/>
  <c r="J348" i="19"/>
  <c r="I348" i="19"/>
  <c r="J346" i="19"/>
  <c r="I346" i="19"/>
  <c r="J344" i="19"/>
  <c r="I344" i="19"/>
  <c r="J342" i="19"/>
  <c r="I342" i="19"/>
  <c r="J340" i="19"/>
  <c r="I340" i="19"/>
  <c r="J338" i="19"/>
  <c r="I338" i="19"/>
  <c r="J336" i="19"/>
  <c r="I336" i="19"/>
  <c r="J334" i="19"/>
  <c r="I334" i="19"/>
  <c r="J332" i="19"/>
  <c r="I332" i="19"/>
  <c r="J330" i="19"/>
  <c r="I330" i="19"/>
  <c r="J328" i="19"/>
  <c r="I328" i="19"/>
  <c r="J326" i="19"/>
  <c r="I326" i="19"/>
  <c r="J324" i="19"/>
  <c r="I324" i="19"/>
  <c r="J322" i="19"/>
  <c r="I322" i="19"/>
  <c r="J320" i="19"/>
  <c r="I320" i="19"/>
  <c r="J318" i="19"/>
  <c r="I318" i="19"/>
  <c r="J316" i="19"/>
  <c r="I316" i="19"/>
  <c r="J314" i="19"/>
  <c r="I314" i="19"/>
  <c r="J312" i="19"/>
  <c r="I312" i="19"/>
  <c r="J310" i="19"/>
  <c r="I310" i="19"/>
  <c r="J308" i="19"/>
  <c r="I308" i="19"/>
  <c r="J306" i="19"/>
  <c r="I306" i="19"/>
  <c r="J304" i="19"/>
  <c r="I304" i="19"/>
  <c r="J302" i="19"/>
  <c r="I302" i="19"/>
  <c r="J300" i="19"/>
  <c r="I300" i="19"/>
  <c r="J298" i="19"/>
  <c r="I298" i="19"/>
  <c r="J296" i="19"/>
  <c r="I296" i="19"/>
  <c r="J294" i="19"/>
  <c r="I294" i="19"/>
  <c r="J292" i="19"/>
  <c r="I292" i="19"/>
  <c r="J290" i="19"/>
  <c r="I290" i="19"/>
  <c r="J288" i="19"/>
  <c r="I288" i="19"/>
  <c r="J286" i="19"/>
  <c r="I286" i="19"/>
  <c r="J284" i="19"/>
  <c r="I284" i="19"/>
  <c r="J282" i="19"/>
  <c r="I282" i="19"/>
  <c r="J280" i="19"/>
  <c r="I280" i="19"/>
  <c r="I237" i="19"/>
  <c r="J237" i="19"/>
  <c r="I236" i="19"/>
  <c r="J236" i="19"/>
  <c r="I235" i="19"/>
  <c r="J235" i="19"/>
  <c r="I234" i="19"/>
  <c r="J234" i="19"/>
  <c r="I233" i="19"/>
  <c r="J233" i="19"/>
  <c r="I232" i="19"/>
  <c r="J232" i="19"/>
  <c r="I231" i="19"/>
  <c r="J231" i="19"/>
  <c r="I230" i="19"/>
  <c r="J230" i="19"/>
  <c r="I229" i="19"/>
  <c r="J229" i="19"/>
  <c r="I228" i="19"/>
  <c r="J228" i="19"/>
  <c r="I227" i="19"/>
  <c r="J227" i="19"/>
  <c r="I226" i="19"/>
  <c r="J226" i="19"/>
  <c r="I225" i="19"/>
  <c r="J225" i="19"/>
  <c r="I224" i="19"/>
  <c r="J224" i="19"/>
  <c r="I223" i="19"/>
  <c r="J223" i="19"/>
  <c r="I222" i="19"/>
  <c r="J222" i="19"/>
  <c r="I221" i="19"/>
  <c r="J221" i="19"/>
  <c r="I220" i="19"/>
  <c r="J220" i="19"/>
  <c r="I219" i="19"/>
  <c r="J219" i="19"/>
  <c r="I218" i="19"/>
  <c r="J218" i="19"/>
  <c r="I217" i="19"/>
  <c r="J217" i="19"/>
  <c r="I216" i="19"/>
  <c r="J216" i="19"/>
  <c r="I215" i="19"/>
  <c r="J215" i="19"/>
  <c r="I214" i="19"/>
  <c r="J214" i="19"/>
  <c r="I213" i="19"/>
  <c r="J213" i="19"/>
  <c r="I212" i="19"/>
  <c r="J212" i="19"/>
  <c r="I211" i="19"/>
  <c r="J211" i="19"/>
  <c r="I210" i="19"/>
  <c r="J210" i="19"/>
  <c r="I209" i="19"/>
  <c r="J209" i="19"/>
  <c r="I208" i="19"/>
  <c r="J208" i="19"/>
  <c r="I207" i="19"/>
  <c r="J207" i="19"/>
  <c r="I206" i="19"/>
  <c r="J206" i="19"/>
  <c r="I205" i="19"/>
  <c r="J205" i="19"/>
  <c r="I204" i="19"/>
  <c r="J204" i="19"/>
  <c r="I203" i="19"/>
  <c r="J203" i="19"/>
  <c r="I202" i="19"/>
  <c r="J202" i="19"/>
  <c r="I201" i="19"/>
  <c r="J201" i="19"/>
  <c r="I200" i="19"/>
  <c r="J200" i="19"/>
  <c r="I199" i="19"/>
  <c r="J199" i="19"/>
  <c r="I198" i="19"/>
  <c r="J198" i="19"/>
  <c r="I197" i="19"/>
  <c r="J197" i="19"/>
  <c r="I196" i="19"/>
  <c r="J196" i="19"/>
  <c r="I195" i="19"/>
  <c r="J195" i="19"/>
  <c r="I194" i="19"/>
  <c r="J194" i="19"/>
  <c r="I193" i="19"/>
  <c r="J193" i="19"/>
  <c r="I192" i="19"/>
  <c r="J192" i="19"/>
  <c r="I191" i="19"/>
  <c r="J191" i="19"/>
  <c r="I190" i="19"/>
  <c r="J190" i="19"/>
  <c r="I189" i="19"/>
  <c r="J189" i="19"/>
  <c r="I188" i="19"/>
  <c r="J188" i="19"/>
  <c r="I187" i="19"/>
  <c r="J187" i="19"/>
  <c r="I186" i="19"/>
  <c r="J186" i="19"/>
  <c r="I185" i="19"/>
  <c r="J185" i="19"/>
  <c r="I184" i="19"/>
  <c r="J184" i="19"/>
  <c r="I183" i="19"/>
  <c r="J183" i="19"/>
  <c r="I182" i="19"/>
  <c r="J182" i="19"/>
  <c r="I181" i="19"/>
  <c r="J181" i="19"/>
  <c r="I180" i="19"/>
  <c r="J180" i="19"/>
  <c r="I179" i="19"/>
  <c r="J179" i="19"/>
  <c r="I178" i="19"/>
  <c r="J178" i="19"/>
  <c r="I177" i="19"/>
  <c r="J177" i="19"/>
  <c r="I176" i="19"/>
  <c r="J176" i="19"/>
  <c r="I175" i="19"/>
  <c r="J175" i="19"/>
  <c r="I174" i="19"/>
  <c r="J174" i="19"/>
  <c r="I173" i="19"/>
  <c r="J173" i="19"/>
  <c r="I172" i="19"/>
  <c r="J172" i="19"/>
  <c r="I171" i="19"/>
  <c r="J171" i="19"/>
  <c r="I170" i="19"/>
  <c r="J170" i="19"/>
  <c r="J163" i="19"/>
  <c r="I163" i="19"/>
  <c r="I162" i="19"/>
  <c r="J162" i="19"/>
  <c r="J155" i="19"/>
  <c r="I155" i="19"/>
  <c r="I154" i="19"/>
  <c r="J154" i="19"/>
  <c r="J147" i="19"/>
  <c r="I147" i="19"/>
  <c r="I146" i="19"/>
  <c r="J146" i="19"/>
  <c r="J138" i="19"/>
  <c r="I138" i="19"/>
  <c r="J279" i="19"/>
  <c r="I279" i="19"/>
  <c r="I278" i="19"/>
  <c r="J278" i="19"/>
  <c r="I277" i="19"/>
  <c r="J277" i="19"/>
  <c r="I276" i="19"/>
  <c r="J276" i="19"/>
  <c r="I275" i="19"/>
  <c r="J275" i="19"/>
  <c r="I274" i="19"/>
  <c r="J274" i="19"/>
  <c r="I273" i="19"/>
  <c r="J273" i="19"/>
  <c r="I272" i="19"/>
  <c r="J272" i="19"/>
  <c r="I271" i="19"/>
  <c r="J271" i="19"/>
  <c r="I270" i="19"/>
  <c r="J270" i="19"/>
  <c r="I269" i="19"/>
  <c r="J269" i="19"/>
  <c r="I268" i="19"/>
  <c r="J268" i="19"/>
  <c r="I267" i="19"/>
  <c r="J267" i="19"/>
  <c r="I266" i="19"/>
  <c r="J266" i="19"/>
  <c r="I265" i="19"/>
  <c r="J265" i="19"/>
  <c r="I264" i="19"/>
  <c r="J264" i="19"/>
  <c r="I263" i="19"/>
  <c r="J263" i="19"/>
  <c r="I262" i="19"/>
  <c r="J262" i="19"/>
  <c r="I261" i="19"/>
  <c r="J261" i="19"/>
  <c r="I260" i="19"/>
  <c r="J260" i="19"/>
  <c r="I259" i="19"/>
  <c r="J259" i="19"/>
  <c r="I258" i="19"/>
  <c r="J258" i="19"/>
  <c r="I257" i="19"/>
  <c r="J257" i="19"/>
  <c r="I256" i="19"/>
  <c r="J256" i="19"/>
  <c r="I255" i="19"/>
  <c r="J255" i="19"/>
  <c r="I254" i="19"/>
  <c r="J254" i="19"/>
  <c r="I253" i="19"/>
  <c r="J253" i="19"/>
  <c r="I252" i="19"/>
  <c r="J252" i="19"/>
  <c r="I251" i="19"/>
  <c r="J251" i="19"/>
  <c r="I250" i="19"/>
  <c r="J250" i="19"/>
  <c r="I249" i="19"/>
  <c r="J249" i="19"/>
  <c r="I248" i="19"/>
  <c r="J248" i="19"/>
  <c r="I247" i="19"/>
  <c r="J247" i="19"/>
  <c r="I246" i="19"/>
  <c r="J246" i="19"/>
  <c r="I245" i="19"/>
  <c r="J245" i="19"/>
  <c r="I244" i="19"/>
  <c r="J244" i="19"/>
  <c r="I243" i="19"/>
  <c r="J243" i="19"/>
  <c r="I242" i="19"/>
  <c r="J242" i="19"/>
  <c r="I241" i="19"/>
  <c r="J241" i="19"/>
  <c r="I240" i="19"/>
  <c r="J240" i="19"/>
  <c r="I239" i="19"/>
  <c r="J239" i="19"/>
  <c r="I238" i="19"/>
  <c r="J238" i="19"/>
  <c r="I141" i="19"/>
  <c r="J141" i="19"/>
  <c r="I139" i="19"/>
  <c r="J139" i="19"/>
  <c r="M355" i="19" l="1"/>
  <c r="N355" i="19" s="1"/>
  <c r="O355" i="19" s="1"/>
  <c r="P355" i="19" s="1"/>
  <c r="Q355" i="19" s="1"/>
  <c r="M357" i="19"/>
  <c r="N357" i="19" s="1"/>
  <c r="O357" i="19" s="1"/>
  <c r="P357" i="19" s="1"/>
  <c r="Q357" i="19" s="1"/>
  <c r="M359" i="19"/>
  <c r="N359" i="19" s="1"/>
  <c r="O359" i="19" s="1"/>
  <c r="P359" i="19" s="1"/>
  <c r="Q359" i="19" s="1"/>
  <c r="M361" i="19"/>
  <c r="N361" i="19" s="1"/>
  <c r="O361" i="19" s="1"/>
  <c r="P361" i="19" s="1"/>
  <c r="Q361" i="19" s="1"/>
  <c r="M363" i="19"/>
  <c r="N363" i="19" s="1"/>
  <c r="O363" i="19" s="1"/>
  <c r="P363" i="19" s="1"/>
  <c r="Q363" i="19" s="1"/>
  <c r="M365" i="19"/>
  <c r="N365" i="19" s="1"/>
  <c r="O365" i="19" s="1"/>
  <c r="P365" i="19" s="1"/>
  <c r="Q365" i="19" s="1"/>
  <c r="M367" i="19"/>
  <c r="N367" i="19" s="1"/>
  <c r="O367" i="19" s="1"/>
  <c r="P367" i="19" s="1"/>
  <c r="Q367" i="19" s="1"/>
  <c r="M369" i="19"/>
  <c r="N369" i="19" s="1"/>
  <c r="O369" i="19" s="1"/>
  <c r="P369" i="19" s="1"/>
  <c r="Q369" i="19" s="1"/>
  <c r="M371" i="19"/>
  <c r="N371" i="19" s="1"/>
  <c r="O371" i="19" s="1"/>
  <c r="P371" i="19" s="1"/>
  <c r="Q371" i="19" s="1"/>
  <c r="M373" i="19"/>
  <c r="N373" i="19" s="1"/>
  <c r="O373" i="19" s="1"/>
  <c r="P373" i="19" s="1"/>
  <c r="Q373" i="19" s="1"/>
  <c r="M375" i="19"/>
  <c r="N375" i="19" s="1"/>
  <c r="O375" i="19" s="1"/>
  <c r="P375" i="19" s="1"/>
  <c r="Q375" i="19" s="1"/>
  <c r="M377" i="19"/>
  <c r="N377" i="19" s="1"/>
  <c r="O377" i="19" s="1"/>
  <c r="P377" i="19" s="1"/>
  <c r="Q377" i="19" s="1"/>
  <c r="M379" i="19"/>
  <c r="N379" i="19" s="1"/>
  <c r="O379" i="19" s="1"/>
  <c r="P379" i="19" s="1"/>
  <c r="Q379" i="19" s="1"/>
  <c r="M381" i="19"/>
  <c r="N381" i="19" s="1"/>
  <c r="O381" i="19" s="1"/>
  <c r="P381" i="19" s="1"/>
  <c r="Q381" i="19" s="1"/>
  <c r="M383" i="19"/>
  <c r="N383" i="19" s="1"/>
  <c r="O383" i="19" s="1"/>
  <c r="P383" i="19" s="1"/>
  <c r="Q383" i="19" s="1"/>
  <c r="M385" i="19"/>
  <c r="N385" i="19" s="1"/>
  <c r="O385" i="19" s="1"/>
  <c r="P385" i="19" s="1"/>
  <c r="Q385" i="19" s="1"/>
  <c r="M387" i="19"/>
  <c r="N387" i="19" s="1"/>
  <c r="O387" i="19" s="1"/>
  <c r="P387" i="19" s="1"/>
  <c r="Q387" i="19" s="1"/>
  <c r="M389" i="19"/>
  <c r="N389" i="19" s="1"/>
  <c r="O389" i="19" s="1"/>
  <c r="P389" i="19" s="1"/>
  <c r="Q389" i="19" s="1"/>
  <c r="M391" i="19"/>
  <c r="N391" i="19" s="1"/>
  <c r="O391" i="19" s="1"/>
  <c r="P391" i="19" s="1"/>
  <c r="Q391" i="19" s="1"/>
  <c r="M393" i="19"/>
  <c r="N393" i="19" s="1"/>
  <c r="O393" i="19" s="1"/>
  <c r="P393" i="19" s="1"/>
  <c r="Q393" i="19" s="1"/>
  <c r="M395" i="19"/>
  <c r="N395" i="19" s="1"/>
  <c r="O395" i="19" s="1"/>
  <c r="P395" i="19" s="1"/>
  <c r="Q395" i="19" s="1"/>
  <c r="M397" i="19"/>
  <c r="N397" i="19" s="1"/>
  <c r="O397" i="19" s="1"/>
  <c r="P397" i="19" s="1"/>
  <c r="Q397" i="19" s="1"/>
  <c r="M399" i="19"/>
  <c r="N399" i="19" s="1"/>
  <c r="O399" i="19" s="1"/>
  <c r="P399" i="19" s="1"/>
  <c r="Q399" i="19" s="1"/>
  <c r="M401" i="19"/>
  <c r="N401" i="19" s="1"/>
  <c r="O401" i="19" s="1"/>
  <c r="P401" i="19" s="1"/>
  <c r="Q401" i="19" s="1"/>
  <c r="M403" i="19"/>
  <c r="M405" i="19"/>
  <c r="N405" i="19" s="1"/>
  <c r="O405" i="19" s="1"/>
  <c r="P405" i="19" s="1"/>
  <c r="Q405" i="19" s="1"/>
  <c r="M407" i="19"/>
  <c r="N407" i="19" s="1"/>
  <c r="O407" i="19" s="1"/>
  <c r="P407" i="19" s="1"/>
  <c r="Q407" i="19" s="1"/>
  <c r="M409" i="19"/>
  <c r="N409" i="19" s="1"/>
  <c r="O409" i="19" s="1"/>
  <c r="P409" i="19" s="1"/>
  <c r="Q409" i="19" s="1"/>
  <c r="M411" i="19"/>
  <c r="N411" i="19" s="1"/>
  <c r="O411" i="19" s="1"/>
  <c r="P411" i="19" s="1"/>
  <c r="Q411" i="19" s="1"/>
  <c r="M413" i="19"/>
  <c r="N413" i="19" s="1"/>
  <c r="O413" i="19" s="1"/>
  <c r="P413" i="19" s="1"/>
  <c r="Q413" i="19" s="1"/>
  <c r="M415" i="19"/>
  <c r="N415" i="19" s="1"/>
  <c r="O415" i="19" s="1"/>
  <c r="P415" i="19" s="1"/>
  <c r="Q415" i="19" s="1"/>
  <c r="M417" i="19"/>
  <c r="N417" i="19" s="1"/>
  <c r="O417" i="19" s="1"/>
  <c r="P417" i="19" s="1"/>
  <c r="Q417" i="19" s="1"/>
  <c r="M419" i="19"/>
  <c r="N419" i="19" s="1"/>
  <c r="O419" i="19" s="1"/>
  <c r="P419" i="19" s="1"/>
  <c r="Q419" i="19" s="1"/>
  <c r="M421" i="19"/>
  <c r="N421" i="19" s="1"/>
  <c r="O421" i="19" s="1"/>
  <c r="P421" i="19" s="1"/>
  <c r="Q421" i="19" s="1"/>
  <c r="M423" i="19"/>
  <c r="N423" i="19" s="1"/>
  <c r="O423" i="19" s="1"/>
  <c r="P423" i="19" s="1"/>
  <c r="Q423" i="19" s="1"/>
  <c r="M425" i="19"/>
  <c r="N425" i="19" s="1"/>
  <c r="O425" i="19" s="1"/>
  <c r="P425" i="19" s="1"/>
  <c r="Q425" i="19" s="1"/>
  <c r="M427" i="19"/>
  <c r="N427" i="19" s="1"/>
  <c r="O427" i="19" s="1"/>
  <c r="P427" i="19" s="1"/>
  <c r="Q427" i="19" s="1"/>
  <c r="M429" i="19"/>
  <c r="N429" i="19" s="1"/>
  <c r="O429" i="19" s="1"/>
  <c r="P429" i="19" s="1"/>
  <c r="Q429" i="19" s="1"/>
  <c r="M431" i="19"/>
  <c r="N431" i="19" s="1"/>
  <c r="O431" i="19" s="1"/>
  <c r="P431" i="19" s="1"/>
  <c r="Q431" i="19" s="1"/>
  <c r="M433" i="19"/>
  <c r="N433" i="19" s="1"/>
  <c r="O433" i="19" s="1"/>
  <c r="P433" i="19" s="1"/>
  <c r="Q433" i="19" s="1"/>
  <c r="M435" i="19"/>
  <c r="N435" i="19" s="1"/>
  <c r="O435" i="19" s="1"/>
  <c r="P435" i="19" s="1"/>
  <c r="Q435" i="19" s="1"/>
  <c r="M437" i="19"/>
  <c r="M439" i="19"/>
  <c r="N439" i="19" s="1"/>
  <c r="O439" i="19" s="1"/>
  <c r="P439" i="19" s="1"/>
  <c r="Q439" i="19" s="1"/>
  <c r="M441" i="19"/>
  <c r="N441" i="19" s="1"/>
  <c r="O441" i="19" s="1"/>
  <c r="P441" i="19" s="1"/>
  <c r="Q441" i="19" s="1"/>
  <c r="M443" i="19"/>
  <c r="N443" i="19" s="1"/>
  <c r="O443" i="19" s="1"/>
  <c r="P443" i="19" s="1"/>
  <c r="Q443" i="19" s="1"/>
  <c r="M445" i="19"/>
  <c r="N445" i="19" s="1"/>
  <c r="O445" i="19" s="1"/>
  <c r="P445" i="19" s="1"/>
  <c r="Q445" i="19" s="1"/>
  <c r="M447" i="19"/>
  <c r="N447" i="19" s="1"/>
  <c r="O447" i="19" s="1"/>
  <c r="P447" i="19" s="1"/>
  <c r="Q447" i="19" s="1"/>
  <c r="M449" i="19"/>
  <c r="N449" i="19" s="1"/>
  <c r="O449" i="19" s="1"/>
  <c r="P449" i="19" s="1"/>
  <c r="Q449" i="19" s="1"/>
  <c r="M451" i="19"/>
  <c r="N451" i="19" s="1"/>
  <c r="O451" i="19" s="1"/>
  <c r="P451" i="19" s="1"/>
  <c r="Q451" i="19" s="1"/>
  <c r="M453" i="19"/>
  <c r="N453" i="19" s="1"/>
  <c r="O453" i="19" s="1"/>
  <c r="P453" i="19" s="1"/>
  <c r="Q453" i="19" s="1"/>
  <c r="M455" i="19"/>
  <c r="N455" i="19" s="1"/>
  <c r="O455" i="19" s="1"/>
  <c r="P455" i="19" s="1"/>
  <c r="Q455" i="19" s="1"/>
  <c r="M457" i="19"/>
  <c r="N457" i="19" s="1"/>
  <c r="O457" i="19" s="1"/>
  <c r="P457" i="19" s="1"/>
  <c r="Q457" i="19" s="1"/>
  <c r="M459" i="19"/>
  <c r="N459" i="19" s="1"/>
  <c r="O459" i="19" s="1"/>
  <c r="P459" i="19" s="1"/>
  <c r="Q459" i="19" s="1"/>
  <c r="M461" i="19"/>
  <c r="N461" i="19" s="1"/>
  <c r="O461" i="19" s="1"/>
  <c r="P461" i="19" s="1"/>
  <c r="Q461" i="19" s="1"/>
  <c r="M463" i="19"/>
  <c r="N463" i="19" s="1"/>
  <c r="O463" i="19" s="1"/>
  <c r="P463" i="19" s="1"/>
  <c r="Q463" i="19" s="1"/>
  <c r="M465" i="19"/>
  <c r="N465" i="19" s="1"/>
  <c r="O465" i="19" s="1"/>
  <c r="P465" i="19" s="1"/>
  <c r="Q465" i="19" s="1"/>
  <c r="M467" i="19"/>
  <c r="N467" i="19" s="1"/>
  <c r="O467" i="19" s="1"/>
  <c r="P467" i="19" s="1"/>
  <c r="Q467" i="19" s="1"/>
  <c r="M469" i="19"/>
  <c r="N469" i="19" s="1"/>
  <c r="O469" i="19" s="1"/>
  <c r="P469" i="19" s="1"/>
  <c r="Q469" i="19" s="1"/>
  <c r="M471" i="19"/>
  <c r="N471" i="19" s="1"/>
  <c r="O471" i="19" s="1"/>
  <c r="P471" i="19" s="1"/>
  <c r="Q471" i="19" s="1"/>
  <c r="M473" i="19"/>
  <c r="N473" i="19" s="1"/>
  <c r="O473" i="19" s="1"/>
  <c r="P473" i="19" s="1"/>
  <c r="Q473" i="19" s="1"/>
  <c r="M475" i="19"/>
  <c r="N475" i="19" s="1"/>
  <c r="O475" i="19" s="1"/>
  <c r="P475" i="19" s="1"/>
  <c r="Q475" i="19" s="1"/>
  <c r="M477" i="19"/>
  <c r="N477" i="19" s="1"/>
  <c r="O477" i="19" s="1"/>
  <c r="P477" i="19" s="1"/>
  <c r="Q477" i="19" s="1"/>
  <c r="M479" i="19"/>
  <c r="N479" i="19" s="1"/>
  <c r="O479" i="19" s="1"/>
  <c r="P479" i="19" s="1"/>
  <c r="Q479" i="19" s="1"/>
  <c r="M481" i="19"/>
  <c r="N481" i="19" s="1"/>
  <c r="O481" i="19" s="1"/>
  <c r="P481" i="19" s="1"/>
  <c r="Q481" i="19" s="1"/>
  <c r="M483" i="19"/>
  <c r="N483" i="19" s="1"/>
  <c r="O483" i="19" s="1"/>
  <c r="P483" i="19" s="1"/>
  <c r="Q483" i="19" s="1"/>
  <c r="M486" i="19"/>
  <c r="N486" i="19" s="1"/>
  <c r="O486" i="19" s="1"/>
  <c r="P486" i="19" s="1"/>
  <c r="Q486" i="19" s="1"/>
  <c r="M488" i="19"/>
  <c r="N488" i="19" s="1"/>
  <c r="O488" i="19" s="1"/>
  <c r="P488" i="19" s="1"/>
  <c r="Q488" i="19" s="1"/>
  <c r="M490" i="19"/>
  <c r="N490" i="19" s="1"/>
  <c r="O490" i="19" s="1"/>
  <c r="P490" i="19" s="1"/>
  <c r="Q490" i="19" s="1"/>
  <c r="M492" i="19"/>
  <c r="N492" i="19" s="1"/>
  <c r="O492" i="19" s="1"/>
  <c r="P492" i="19" s="1"/>
  <c r="Q492" i="19" s="1"/>
  <c r="M494" i="19"/>
  <c r="N494" i="19" s="1"/>
  <c r="O494" i="19" s="1"/>
  <c r="P494" i="19" s="1"/>
  <c r="Q494" i="19" s="1"/>
  <c r="M496" i="19"/>
  <c r="N496" i="19" s="1"/>
  <c r="O496" i="19" s="1"/>
  <c r="P496" i="19" s="1"/>
  <c r="Q496" i="19" s="1"/>
  <c r="M498" i="19"/>
  <c r="N498" i="19" s="1"/>
  <c r="O498" i="19" s="1"/>
  <c r="P498" i="19" s="1"/>
  <c r="Q498" i="19" s="1"/>
  <c r="M500" i="19"/>
  <c r="N500" i="19" s="1"/>
  <c r="O500" i="19" s="1"/>
  <c r="P500" i="19" s="1"/>
  <c r="Q500" i="19" s="1"/>
  <c r="M502" i="19"/>
  <c r="N502" i="19" s="1"/>
  <c r="O502" i="19" s="1"/>
  <c r="P502" i="19" s="1"/>
  <c r="Q502" i="19" s="1"/>
  <c r="M504" i="19"/>
  <c r="N504" i="19" s="1"/>
  <c r="O504" i="19" s="1"/>
  <c r="P504" i="19" s="1"/>
  <c r="Q504" i="19" s="1"/>
  <c r="M506" i="19"/>
  <c r="N506" i="19" s="1"/>
  <c r="O506" i="19" s="1"/>
  <c r="P506" i="19" s="1"/>
  <c r="Q506" i="19" s="1"/>
  <c r="M508" i="19"/>
  <c r="N508" i="19" s="1"/>
  <c r="O508" i="19" s="1"/>
  <c r="P508" i="19" s="1"/>
  <c r="Q508" i="19" s="1"/>
  <c r="M510" i="19"/>
  <c r="N510" i="19" s="1"/>
  <c r="O510" i="19" s="1"/>
  <c r="P510" i="19" s="1"/>
  <c r="Q510" i="19" s="1"/>
  <c r="M512" i="19"/>
  <c r="N512" i="19" s="1"/>
  <c r="O512" i="19" s="1"/>
  <c r="P512" i="19" s="1"/>
  <c r="Q512" i="19" s="1"/>
  <c r="M514" i="19"/>
  <c r="N514" i="19" s="1"/>
  <c r="O514" i="19" s="1"/>
  <c r="P514" i="19" s="1"/>
  <c r="Q514" i="19" s="1"/>
  <c r="M516" i="19"/>
  <c r="N516" i="19" s="1"/>
  <c r="O516" i="19" s="1"/>
  <c r="P516" i="19" s="1"/>
  <c r="Q516" i="19" s="1"/>
  <c r="M518" i="19"/>
  <c r="N518" i="19" s="1"/>
  <c r="O518" i="19" s="1"/>
  <c r="P518" i="19" s="1"/>
  <c r="Q518" i="19" s="1"/>
  <c r="M520" i="19"/>
  <c r="N520" i="19" s="1"/>
  <c r="O520" i="19" s="1"/>
  <c r="P520" i="19" s="1"/>
  <c r="Q520" i="19" s="1"/>
  <c r="M522" i="19"/>
  <c r="N522" i="19" s="1"/>
  <c r="O522" i="19" s="1"/>
  <c r="P522" i="19" s="1"/>
  <c r="Q522" i="19" s="1"/>
  <c r="M524" i="19"/>
  <c r="N524" i="19" s="1"/>
  <c r="O524" i="19" s="1"/>
  <c r="P524" i="19" s="1"/>
  <c r="Q524" i="19" s="1"/>
  <c r="M526" i="19"/>
  <c r="N526" i="19" s="1"/>
  <c r="O526" i="19" s="1"/>
  <c r="P526" i="19" s="1"/>
  <c r="Q526" i="19" s="1"/>
  <c r="M528" i="19"/>
  <c r="N528" i="19" s="1"/>
  <c r="O528" i="19" s="1"/>
  <c r="P528" i="19" s="1"/>
  <c r="Q528" i="19" s="1"/>
  <c r="M530" i="19"/>
  <c r="N530" i="19" s="1"/>
  <c r="O530" i="19" s="1"/>
  <c r="P530" i="19" s="1"/>
  <c r="Q530" i="19" s="1"/>
  <c r="M532" i="19"/>
  <c r="N532" i="19" s="1"/>
  <c r="O532" i="19" s="1"/>
  <c r="P532" i="19" s="1"/>
  <c r="Q532" i="19" s="1"/>
  <c r="M534" i="19"/>
  <c r="N534" i="19" s="1"/>
  <c r="O534" i="19" s="1"/>
  <c r="P534" i="19" s="1"/>
  <c r="Q534" i="19" s="1"/>
  <c r="M611" i="19"/>
  <c r="N611" i="19" s="1"/>
  <c r="O611" i="19" s="1"/>
  <c r="P611" i="19" s="1"/>
  <c r="Q611" i="19" s="1"/>
  <c r="M612" i="19"/>
  <c r="N612" i="19" s="1"/>
  <c r="O612" i="19" s="1"/>
  <c r="P612" i="19" s="1"/>
  <c r="Q612" i="19" s="1"/>
  <c r="M613" i="19"/>
  <c r="N613" i="19" s="1"/>
  <c r="O613" i="19" s="1"/>
  <c r="P613" i="19" s="1"/>
  <c r="Q613" i="19" s="1"/>
  <c r="M614" i="19"/>
  <c r="N614" i="19" s="1"/>
  <c r="O614" i="19" s="1"/>
  <c r="P614" i="19" s="1"/>
  <c r="Q614" i="19" s="1"/>
  <c r="M615" i="19"/>
  <c r="N615" i="19" s="1"/>
  <c r="O615" i="19" s="1"/>
  <c r="P615" i="19" s="1"/>
  <c r="Q615" i="19" s="1"/>
  <c r="M616" i="19"/>
  <c r="N616" i="19" s="1"/>
  <c r="O616" i="19" s="1"/>
  <c r="P616" i="19" s="1"/>
  <c r="Q616" i="19" s="1"/>
  <c r="M617" i="19"/>
  <c r="N617" i="19" s="1"/>
  <c r="O617" i="19" s="1"/>
  <c r="P617" i="19" s="1"/>
  <c r="Q617" i="19" s="1"/>
  <c r="M618" i="19"/>
  <c r="N618" i="19" s="1"/>
  <c r="O618" i="19" s="1"/>
  <c r="P618" i="19" s="1"/>
  <c r="Q618" i="19" s="1"/>
  <c r="M619" i="19"/>
  <c r="N619" i="19" s="1"/>
  <c r="O619" i="19" s="1"/>
  <c r="P619" i="19" s="1"/>
  <c r="Q619" i="19" s="1"/>
  <c r="M620" i="19"/>
  <c r="N620" i="19" s="1"/>
  <c r="O620" i="19" s="1"/>
  <c r="P620" i="19" s="1"/>
  <c r="Q620" i="19" s="1"/>
  <c r="M621" i="19"/>
  <c r="N621" i="19" s="1"/>
  <c r="O621" i="19" s="1"/>
  <c r="P621" i="19" s="1"/>
  <c r="Q621" i="19" s="1"/>
  <c r="M622" i="19"/>
  <c r="N622" i="19" s="1"/>
  <c r="O622" i="19" s="1"/>
  <c r="P622" i="19" s="1"/>
  <c r="Q622" i="19" s="1"/>
  <c r="M623" i="19"/>
  <c r="N623" i="19" s="1"/>
  <c r="O623" i="19" s="1"/>
  <c r="P623" i="19" s="1"/>
  <c r="Q623" i="19" s="1"/>
  <c r="M624" i="19"/>
  <c r="N624" i="19" s="1"/>
  <c r="O624" i="19" s="1"/>
  <c r="P624" i="19" s="1"/>
  <c r="Q624" i="19" s="1"/>
  <c r="M625" i="19"/>
  <c r="N625" i="19" s="1"/>
  <c r="O625" i="19" s="1"/>
  <c r="P625" i="19" s="1"/>
  <c r="Q625" i="19" s="1"/>
  <c r="M626" i="19"/>
  <c r="N626" i="19" s="1"/>
  <c r="O626" i="19" s="1"/>
  <c r="P626" i="19" s="1"/>
  <c r="Q626" i="19" s="1"/>
  <c r="M627" i="19"/>
  <c r="N627" i="19" s="1"/>
  <c r="O627" i="19" s="1"/>
  <c r="P627" i="19" s="1"/>
  <c r="Q627" i="19" s="1"/>
  <c r="M628" i="19"/>
  <c r="N628" i="19" s="1"/>
  <c r="O628" i="19" s="1"/>
  <c r="P628" i="19" s="1"/>
  <c r="Q628" i="19" s="1"/>
  <c r="M629" i="19"/>
  <c r="N629" i="19" s="1"/>
  <c r="O629" i="19" s="1"/>
  <c r="P629" i="19" s="1"/>
  <c r="Q629" i="19" s="1"/>
  <c r="M279" i="19"/>
  <c r="N279" i="19" s="1"/>
  <c r="O279" i="19" s="1"/>
  <c r="P279" i="19" s="1"/>
  <c r="Q279" i="19" s="1"/>
  <c r="M138" i="19"/>
  <c r="N138" i="19" s="1"/>
  <c r="O138" i="19" s="1"/>
  <c r="P138" i="19" s="1"/>
  <c r="Q138" i="19" s="1"/>
  <c r="M147" i="19"/>
  <c r="N147" i="19" s="1"/>
  <c r="O147" i="19" s="1"/>
  <c r="P147" i="19" s="1"/>
  <c r="Q147" i="19" s="1"/>
  <c r="M155" i="19"/>
  <c r="N155" i="19" s="1"/>
  <c r="O155" i="19" s="1"/>
  <c r="P155" i="19" s="1"/>
  <c r="Q155" i="19" s="1"/>
  <c r="M163" i="19"/>
  <c r="N163" i="19" s="1"/>
  <c r="O163" i="19" s="1"/>
  <c r="P163" i="19" s="1"/>
  <c r="Q163" i="19" s="1"/>
  <c r="M280" i="19"/>
  <c r="N280" i="19" s="1"/>
  <c r="O280" i="19" s="1"/>
  <c r="P280" i="19" s="1"/>
  <c r="Q280" i="19" s="1"/>
  <c r="M282" i="19"/>
  <c r="N282" i="19" s="1"/>
  <c r="O282" i="19" s="1"/>
  <c r="P282" i="19" s="1"/>
  <c r="Q282" i="19" s="1"/>
  <c r="M284" i="19"/>
  <c r="N284" i="19" s="1"/>
  <c r="O284" i="19" s="1"/>
  <c r="P284" i="19" s="1"/>
  <c r="Q284" i="19" s="1"/>
  <c r="M286" i="19"/>
  <c r="N286" i="19" s="1"/>
  <c r="O286" i="19" s="1"/>
  <c r="P286" i="19" s="1"/>
  <c r="Q286" i="19" s="1"/>
  <c r="M288" i="19"/>
  <c r="N288" i="19" s="1"/>
  <c r="O288" i="19" s="1"/>
  <c r="P288" i="19" s="1"/>
  <c r="Q288" i="19" s="1"/>
  <c r="M290" i="19"/>
  <c r="N290" i="19" s="1"/>
  <c r="O290" i="19" s="1"/>
  <c r="P290" i="19" s="1"/>
  <c r="Q290" i="19" s="1"/>
  <c r="M292" i="19"/>
  <c r="N292" i="19" s="1"/>
  <c r="O292" i="19" s="1"/>
  <c r="P292" i="19" s="1"/>
  <c r="Q292" i="19" s="1"/>
  <c r="M294" i="19"/>
  <c r="N294" i="19" s="1"/>
  <c r="O294" i="19" s="1"/>
  <c r="P294" i="19" s="1"/>
  <c r="Q294" i="19" s="1"/>
  <c r="M296" i="19"/>
  <c r="N296" i="19" s="1"/>
  <c r="O296" i="19" s="1"/>
  <c r="P296" i="19" s="1"/>
  <c r="Q296" i="19" s="1"/>
  <c r="M298" i="19"/>
  <c r="N298" i="19" s="1"/>
  <c r="O298" i="19" s="1"/>
  <c r="P298" i="19" s="1"/>
  <c r="Q298" i="19" s="1"/>
  <c r="M300" i="19"/>
  <c r="N300" i="19" s="1"/>
  <c r="O300" i="19" s="1"/>
  <c r="P300" i="19" s="1"/>
  <c r="Q300" i="19" s="1"/>
  <c r="M302" i="19"/>
  <c r="N302" i="19" s="1"/>
  <c r="O302" i="19" s="1"/>
  <c r="P302" i="19" s="1"/>
  <c r="Q302" i="19" s="1"/>
  <c r="M304" i="19"/>
  <c r="N304" i="19" s="1"/>
  <c r="O304" i="19" s="1"/>
  <c r="P304" i="19" s="1"/>
  <c r="Q304" i="19" s="1"/>
  <c r="M306" i="19"/>
  <c r="N306" i="19" s="1"/>
  <c r="O306" i="19" s="1"/>
  <c r="P306" i="19" s="1"/>
  <c r="Q306" i="19" s="1"/>
  <c r="M308" i="19"/>
  <c r="N308" i="19" s="1"/>
  <c r="O308" i="19" s="1"/>
  <c r="P308" i="19" s="1"/>
  <c r="Q308" i="19" s="1"/>
  <c r="M310" i="19"/>
  <c r="N310" i="19" s="1"/>
  <c r="O310" i="19" s="1"/>
  <c r="P310" i="19" s="1"/>
  <c r="Q310" i="19" s="1"/>
  <c r="M312" i="19"/>
  <c r="N312" i="19" s="1"/>
  <c r="O312" i="19" s="1"/>
  <c r="P312" i="19" s="1"/>
  <c r="Q312" i="19" s="1"/>
  <c r="M314" i="19"/>
  <c r="N314" i="19" s="1"/>
  <c r="O314" i="19" s="1"/>
  <c r="P314" i="19" s="1"/>
  <c r="Q314" i="19" s="1"/>
  <c r="M316" i="19"/>
  <c r="N316" i="19" s="1"/>
  <c r="O316" i="19" s="1"/>
  <c r="P316" i="19" s="1"/>
  <c r="Q316" i="19" s="1"/>
  <c r="M318" i="19"/>
  <c r="N318" i="19" s="1"/>
  <c r="O318" i="19" s="1"/>
  <c r="P318" i="19" s="1"/>
  <c r="Q318" i="19" s="1"/>
  <c r="M320" i="19"/>
  <c r="N320" i="19" s="1"/>
  <c r="O320" i="19" s="1"/>
  <c r="P320" i="19" s="1"/>
  <c r="Q320" i="19" s="1"/>
  <c r="M322" i="19"/>
  <c r="N322" i="19" s="1"/>
  <c r="O322" i="19" s="1"/>
  <c r="P322" i="19" s="1"/>
  <c r="Q322" i="19" s="1"/>
  <c r="M324" i="19"/>
  <c r="N324" i="19" s="1"/>
  <c r="O324" i="19" s="1"/>
  <c r="P324" i="19" s="1"/>
  <c r="Q324" i="19" s="1"/>
  <c r="M326" i="19"/>
  <c r="N326" i="19" s="1"/>
  <c r="O326" i="19" s="1"/>
  <c r="P326" i="19" s="1"/>
  <c r="Q326" i="19" s="1"/>
  <c r="M328" i="19"/>
  <c r="N328" i="19" s="1"/>
  <c r="O328" i="19" s="1"/>
  <c r="P328" i="19" s="1"/>
  <c r="Q328" i="19" s="1"/>
  <c r="M330" i="19"/>
  <c r="N330" i="19" s="1"/>
  <c r="O330" i="19" s="1"/>
  <c r="P330" i="19" s="1"/>
  <c r="Q330" i="19" s="1"/>
  <c r="M332" i="19"/>
  <c r="N332" i="19" s="1"/>
  <c r="O332" i="19" s="1"/>
  <c r="P332" i="19" s="1"/>
  <c r="Q332" i="19" s="1"/>
  <c r="M334" i="19"/>
  <c r="N334" i="19" s="1"/>
  <c r="O334" i="19" s="1"/>
  <c r="P334" i="19" s="1"/>
  <c r="Q334" i="19" s="1"/>
  <c r="M336" i="19"/>
  <c r="N336" i="19" s="1"/>
  <c r="O336" i="19" s="1"/>
  <c r="P336" i="19" s="1"/>
  <c r="Q336" i="19" s="1"/>
  <c r="M338" i="19"/>
  <c r="N338" i="19" s="1"/>
  <c r="O338" i="19" s="1"/>
  <c r="P338" i="19" s="1"/>
  <c r="Q338" i="19" s="1"/>
  <c r="M340" i="19"/>
  <c r="N340" i="19" s="1"/>
  <c r="O340" i="19" s="1"/>
  <c r="P340" i="19" s="1"/>
  <c r="Q340" i="19" s="1"/>
  <c r="M342" i="19"/>
  <c r="N342" i="19" s="1"/>
  <c r="O342" i="19" s="1"/>
  <c r="P342" i="19" s="1"/>
  <c r="Q342" i="19" s="1"/>
  <c r="M344" i="19"/>
  <c r="N344" i="19" s="1"/>
  <c r="O344" i="19" s="1"/>
  <c r="P344" i="19" s="1"/>
  <c r="Q344" i="19" s="1"/>
  <c r="M346" i="19"/>
  <c r="N346" i="19" s="1"/>
  <c r="O346" i="19" s="1"/>
  <c r="P346" i="19" s="1"/>
  <c r="Q346" i="19" s="1"/>
  <c r="M348" i="19"/>
  <c r="N348" i="19" s="1"/>
  <c r="O348" i="19" s="1"/>
  <c r="P348" i="19" s="1"/>
  <c r="Q348" i="19" s="1"/>
  <c r="M350" i="19"/>
  <c r="N350" i="19" s="1"/>
  <c r="O350" i="19" s="1"/>
  <c r="P350" i="19" s="1"/>
  <c r="Q350" i="19" s="1"/>
  <c r="M352" i="19"/>
  <c r="N352" i="19" s="1"/>
  <c r="O352" i="19" s="1"/>
  <c r="P352" i="19" s="1"/>
  <c r="Q352" i="19" s="1"/>
  <c r="M354" i="19"/>
  <c r="N354" i="19" s="1"/>
  <c r="O354" i="19" s="1"/>
  <c r="P354" i="19" s="1"/>
  <c r="Q354" i="19" s="1"/>
  <c r="M356" i="19"/>
  <c r="N356" i="19" s="1"/>
  <c r="O356" i="19" s="1"/>
  <c r="P356" i="19" s="1"/>
  <c r="Q356" i="19" s="1"/>
  <c r="M358" i="19"/>
  <c r="N358" i="19" s="1"/>
  <c r="O358" i="19" s="1"/>
  <c r="P358" i="19" s="1"/>
  <c r="Q358" i="19" s="1"/>
  <c r="M360" i="19"/>
  <c r="N360" i="19" s="1"/>
  <c r="O360" i="19" s="1"/>
  <c r="P360" i="19" s="1"/>
  <c r="Q360" i="19" s="1"/>
  <c r="M362" i="19"/>
  <c r="N362" i="19" s="1"/>
  <c r="O362" i="19" s="1"/>
  <c r="P362" i="19" s="1"/>
  <c r="Q362" i="19" s="1"/>
  <c r="M364" i="19"/>
  <c r="N364" i="19" s="1"/>
  <c r="O364" i="19" s="1"/>
  <c r="P364" i="19" s="1"/>
  <c r="Q364" i="19" s="1"/>
  <c r="M366" i="19"/>
  <c r="N366" i="19" s="1"/>
  <c r="O366" i="19" s="1"/>
  <c r="P366" i="19" s="1"/>
  <c r="Q366" i="19" s="1"/>
  <c r="M368" i="19"/>
  <c r="N368" i="19" s="1"/>
  <c r="O368" i="19" s="1"/>
  <c r="P368" i="19" s="1"/>
  <c r="Q368" i="19" s="1"/>
  <c r="M370" i="19"/>
  <c r="N370" i="19" s="1"/>
  <c r="O370" i="19" s="1"/>
  <c r="P370" i="19" s="1"/>
  <c r="Q370" i="19" s="1"/>
  <c r="M372" i="19"/>
  <c r="N372" i="19" s="1"/>
  <c r="O372" i="19" s="1"/>
  <c r="P372" i="19" s="1"/>
  <c r="Q372" i="19" s="1"/>
  <c r="M374" i="19"/>
  <c r="N374" i="19" s="1"/>
  <c r="O374" i="19" s="1"/>
  <c r="P374" i="19" s="1"/>
  <c r="Q374" i="19" s="1"/>
  <c r="M376" i="19"/>
  <c r="N376" i="19" s="1"/>
  <c r="O376" i="19" s="1"/>
  <c r="P376" i="19" s="1"/>
  <c r="Q376" i="19" s="1"/>
  <c r="M378" i="19"/>
  <c r="N378" i="19" s="1"/>
  <c r="O378" i="19" s="1"/>
  <c r="P378" i="19" s="1"/>
  <c r="Q378" i="19" s="1"/>
  <c r="M380" i="19"/>
  <c r="N380" i="19" s="1"/>
  <c r="O380" i="19" s="1"/>
  <c r="P380" i="19" s="1"/>
  <c r="Q380" i="19" s="1"/>
  <c r="M382" i="19"/>
  <c r="N382" i="19" s="1"/>
  <c r="O382" i="19" s="1"/>
  <c r="P382" i="19" s="1"/>
  <c r="Q382" i="19" s="1"/>
  <c r="M384" i="19"/>
  <c r="N384" i="19" s="1"/>
  <c r="O384" i="19" s="1"/>
  <c r="P384" i="19" s="1"/>
  <c r="Q384" i="19" s="1"/>
  <c r="M386" i="19"/>
  <c r="N386" i="19" s="1"/>
  <c r="O386" i="19" s="1"/>
  <c r="P386" i="19" s="1"/>
  <c r="Q386" i="19" s="1"/>
  <c r="M388" i="19"/>
  <c r="N388" i="19" s="1"/>
  <c r="O388" i="19" s="1"/>
  <c r="P388" i="19" s="1"/>
  <c r="Q388" i="19" s="1"/>
  <c r="M390" i="19"/>
  <c r="N390" i="19" s="1"/>
  <c r="O390" i="19" s="1"/>
  <c r="P390" i="19" s="1"/>
  <c r="Q390" i="19" s="1"/>
  <c r="M392" i="19"/>
  <c r="N392" i="19" s="1"/>
  <c r="O392" i="19" s="1"/>
  <c r="P392" i="19" s="1"/>
  <c r="Q392" i="19" s="1"/>
  <c r="M394" i="19"/>
  <c r="N394" i="19" s="1"/>
  <c r="O394" i="19" s="1"/>
  <c r="P394" i="19" s="1"/>
  <c r="Q394" i="19" s="1"/>
  <c r="M396" i="19"/>
  <c r="N396" i="19" s="1"/>
  <c r="O396" i="19" s="1"/>
  <c r="P396" i="19" s="1"/>
  <c r="Q396" i="19" s="1"/>
  <c r="M398" i="19"/>
  <c r="N398" i="19" s="1"/>
  <c r="O398" i="19" s="1"/>
  <c r="P398" i="19" s="1"/>
  <c r="Q398" i="19" s="1"/>
  <c r="M400" i="19"/>
  <c r="N400" i="19" s="1"/>
  <c r="O400" i="19" s="1"/>
  <c r="P400" i="19" s="1"/>
  <c r="Q400" i="19" s="1"/>
  <c r="M402" i="19"/>
  <c r="N402" i="19" s="1"/>
  <c r="O402" i="19" s="1"/>
  <c r="P402" i="19" s="1"/>
  <c r="Q402" i="19" s="1"/>
  <c r="M404" i="19"/>
  <c r="N404" i="19" s="1"/>
  <c r="O404" i="19" s="1"/>
  <c r="P404" i="19" s="1"/>
  <c r="Q404" i="19" s="1"/>
  <c r="M406" i="19"/>
  <c r="N406" i="19" s="1"/>
  <c r="O406" i="19" s="1"/>
  <c r="P406" i="19" s="1"/>
  <c r="Q406" i="19" s="1"/>
  <c r="M408" i="19"/>
  <c r="N408" i="19" s="1"/>
  <c r="O408" i="19" s="1"/>
  <c r="P408" i="19" s="1"/>
  <c r="Q408" i="19" s="1"/>
  <c r="M410" i="19"/>
  <c r="N410" i="19" s="1"/>
  <c r="O410" i="19" s="1"/>
  <c r="P410" i="19" s="1"/>
  <c r="Q410" i="19" s="1"/>
  <c r="M412" i="19"/>
  <c r="N412" i="19" s="1"/>
  <c r="O412" i="19" s="1"/>
  <c r="P412" i="19" s="1"/>
  <c r="Q412" i="19" s="1"/>
  <c r="M414" i="19"/>
  <c r="N414" i="19" s="1"/>
  <c r="O414" i="19" s="1"/>
  <c r="P414" i="19" s="1"/>
  <c r="Q414" i="19" s="1"/>
  <c r="M416" i="19"/>
  <c r="N416" i="19" s="1"/>
  <c r="O416" i="19" s="1"/>
  <c r="P416" i="19" s="1"/>
  <c r="Q416" i="19" s="1"/>
  <c r="M418" i="19"/>
  <c r="N418" i="19" s="1"/>
  <c r="O418" i="19" s="1"/>
  <c r="P418" i="19" s="1"/>
  <c r="Q418" i="19" s="1"/>
  <c r="M420" i="19"/>
  <c r="N420" i="19" s="1"/>
  <c r="O420" i="19" s="1"/>
  <c r="P420" i="19" s="1"/>
  <c r="Q420" i="19" s="1"/>
  <c r="M422" i="19"/>
  <c r="N422" i="19" s="1"/>
  <c r="O422" i="19" s="1"/>
  <c r="P422" i="19" s="1"/>
  <c r="Q422" i="19" s="1"/>
  <c r="M424" i="19"/>
  <c r="N424" i="19" s="1"/>
  <c r="O424" i="19" s="1"/>
  <c r="P424" i="19" s="1"/>
  <c r="Q424" i="19" s="1"/>
  <c r="M426" i="19"/>
  <c r="N426" i="19" s="1"/>
  <c r="O426" i="19" s="1"/>
  <c r="P426" i="19" s="1"/>
  <c r="Q426" i="19" s="1"/>
  <c r="M428" i="19"/>
  <c r="N428" i="19" s="1"/>
  <c r="O428" i="19" s="1"/>
  <c r="P428" i="19" s="1"/>
  <c r="Q428" i="19" s="1"/>
  <c r="M430" i="19"/>
  <c r="N430" i="19" s="1"/>
  <c r="O430" i="19" s="1"/>
  <c r="P430" i="19" s="1"/>
  <c r="Q430" i="19" s="1"/>
  <c r="M432" i="19"/>
  <c r="N432" i="19" s="1"/>
  <c r="O432" i="19" s="1"/>
  <c r="P432" i="19" s="1"/>
  <c r="Q432" i="19" s="1"/>
  <c r="M434" i="19"/>
  <c r="N434" i="19" s="1"/>
  <c r="O434" i="19" s="1"/>
  <c r="P434" i="19" s="1"/>
  <c r="Q434" i="19" s="1"/>
  <c r="M436" i="19"/>
  <c r="N436" i="19" s="1"/>
  <c r="O436" i="19" s="1"/>
  <c r="P436" i="19" s="1"/>
  <c r="Q436" i="19" s="1"/>
  <c r="M485" i="19"/>
  <c r="N485" i="19" s="1"/>
  <c r="O485" i="19" s="1"/>
  <c r="P485" i="19" s="1"/>
  <c r="Q485" i="19" s="1"/>
  <c r="M487" i="19"/>
  <c r="N487" i="19" s="1"/>
  <c r="O487" i="19" s="1"/>
  <c r="P487" i="19" s="1"/>
  <c r="Q487" i="19" s="1"/>
  <c r="M489" i="19"/>
  <c r="N489" i="19" s="1"/>
  <c r="O489" i="19" s="1"/>
  <c r="P489" i="19" s="1"/>
  <c r="Q489" i="19" s="1"/>
  <c r="M491" i="19"/>
  <c r="N491" i="19" s="1"/>
  <c r="O491" i="19" s="1"/>
  <c r="P491" i="19" s="1"/>
  <c r="Q491" i="19" s="1"/>
  <c r="M493" i="19"/>
  <c r="N493" i="19" s="1"/>
  <c r="O493" i="19" s="1"/>
  <c r="P493" i="19" s="1"/>
  <c r="Q493" i="19" s="1"/>
  <c r="M495" i="19"/>
  <c r="N495" i="19" s="1"/>
  <c r="O495" i="19" s="1"/>
  <c r="P495" i="19" s="1"/>
  <c r="Q495" i="19" s="1"/>
  <c r="M497" i="19"/>
  <c r="N497" i="19" s="1"/>
  <c r="O497" i="19" s="1"/>
  <c r="P497" i="19" s="1"/>
  <c r="Q497" i="19" s="1"/>
  <c r="M499" i="19"/>
  <c r="N499" i="19" s="1"/>
  <c r="O499" i="19" s="1"/>
  <c r="P499" i="19" s="1"/>
  <c r="Q499" i="19" s="1"/>
  <c r="M501" i="19"/>
  <c r="N501" i="19" s="1"/>
  <c r="O501" i="19" s="1"/>
  <c r="P501" i="19" s="1"/>
  <c r="Q501" i="19" s="1"/>
  <c r="M503" i="19"/>
  <c r="N503" i="19" s="1"/>
  <c r="O503" i="19" s="1"/>
  <c r="P503" i="19" s="1"/>
  <c r="Q503" i="19" s="1"/>
  <c r="M505" i="19"/>
  <c r="N505" i="19" s="1"/>
  <c r="O505" i="19" s="1"/>
  <c r="P505" i="19" s="1"/>
  <c r="Q505" i="19" s="1"/>
  <c r="M507" i="19"/>
  <c r="N507" i="19" s="1"/>
  <c r="O507" i="19" s="1"/>
  <c r="P507" i="19" s="1"/>
  <c r="Q507" i="19" s="1"/>
  <c r="M509" i="19"/>
  <c r="N509" i="19" s="1"/>
  <c r="O509" i="19" s="1"/>
  <c r="P509" i="19" s="1"/>
  <c r="Q509" i="19" s="1"/>
  <c r="M511" i="19"/>
  <c r="N511" i="19" s="1"/>
  <c r="O511" i="19" s="1"/>
  <c r="P511" i="19" s="1"/>
  <c r="Q511" i="19" s="1"/>
  <c r="M513" i="19"/>
  <c r="N513" i="19" s="1"/>
  <c r="O513" i="19" s="1"/>
  <c r="P513" i="19" s="1"/>
  <c r="Q513" i="19" s="1"/>
  <c r="M515" i="19"/>
  <c r="N515" i="19" s="1"/>
  <c r="O515" i="19" s="1"/>
  <c r="P515" i="19" s="1"/>
  <c r="Q515" i="19" s="1"/>
  <c r="M517" i="19"/>
  <c r="N517" i="19" s="1"/>
  <c r="O517" i="19" s="1"/>
  <c r="P517" i="19" s="1"/>
  <c r="Q517" i="19" s="1"/>
  <c r="M519" i="19"/>
  <c r="N519" i="19" s="1"/>
  <c r="O519" i="19" s="1"/>
  <c r="P519" i="19" s="1"/>
  <c r="Q519" i="19" s="1"/>
  <c r="M521" i="19"/>
  <c r="N521" i="19" s="1"/>
  <c r="O521" i="19" s="1"/>
  <c r="P521" i="19" s="1"/>
  <c r="Q521" i="19" s="1"/>
  <c r="M523" i="19"/>
  <c r="N523" i="19" s="1"/>
  <c r="O523" i="19" s="1"/>
  <c r="P523" i="19" s="1"/>
  <c r="Q523" i="19" s="1"/>
  <c r="M525" i="19"/>
  <c r="N525" i="19" s="1"/>
  <c r="O525" i="19" s="1"/>
  <c r="P525" i="19" s="1"/>
  <c r="Q525" i="19" s="1"/>
  <c r="M527" i="19"/>
  <c r="N527" i="19" s="1"/>
  <c r="O527" i="19" s="1"/>
  <c r="P527" i="19" s="1"/>
  <c r="Q527" i="19" s="1"/>
  <c r="M529" i="19"/>
  <c r="N529" i="19" s="1"/>
  <c r="O529" i="19" s="1"/>
  <c r="P529" i="19" s="1"/>
  <c r="Q529" i="19" s="1"/>
  <c r="M531" i="19"/>
  <c r="N531" i="19" s="1"/>
  <c r="O531" i="19" s="1"/>
  <c r="P531" i="19" s="1"/>
  <c r="Q531" i="19" s="1"/>
  <c r="M630" i="19"/>
  <c r="N630" i="19" s="1"/>
  <c r="O630" i="19" s="1"/>
  <c r="P630" i="19" s="1"/>
  <c r="Q630" i="19" s="1"/>
  <c r="M631" i="19"/>
  <c r="N631" i="19" s="1"/>
  <c r="O631" i="19" s="1"/>
  <c r="P631" i="19" s="1"/>
  <c r="Q631" i="19" s="1"/>
  <c r="M536" i="19"/>
  <c r="N536" i="19" s="1"/>
  <c r="O536" i="19" s="1"/>
  <c r="P536" i="19" s="1"/>
  <c r="Q536" i="19" s="1"/>
  <c r="M538" i="19"/>
  <c r="N538" i="19" s="1"/>
  <c r="O538" i="19" s="1"/>
  <c r="P538" i="19" s="1"/>
  <c r="Q538" i="19" s="1"/>
  <c r="M540" i="19"/>
  <c r="N540" i="19" s="1"/>
  <c r="O540" i="19" s="1"/>
  <c r="P540" i="19" s="1"/>
  <c r="Q540" i="19" s="1"/>
  <c r="M542" i="19"/>
  <c r="N542" i="19" s="1"/>
  <c r="O542" i="19" s="1"/>
  <c r="P542" i="19" s="1"/>
  <c r="Q542" i="19" s="1"/>
  <c r="M544" i="19"/>
  <c r="N544" i="19" s="1"/>
  <c r="O544" i="19" s="1"/>
  <c r="P544" i="19" s="1"/>
  <c r="Q544" i="19" s="1"/>
  <c r="M546" i="19"/>
  <c r="N546" i="19" s="1"/>
  <c r="O546" i="19" s="1"/>
  <c r="P546" i="19" s="1"/>
  <c r="Q546" i="19" s="1"/>
  <c r="M610" i="19"/>
  <c r="N610" i="19" s="1"/>
  <c r="O610" i="19" s="1"/>
  <c r="P610" i="19" s="1"/>
  <c r="Q610" i="19" s="1"/>
  <c r="M136" i="19"/>
  <c r="N136" i="19" s="1"/>
  <c r="O136" i="19" s="1"/>
  <c r="P136" i="19" s="1"/>
  <c r="Q136" i="19" s="1"/>
  <c r="M140" i="19"/>
  <c r="N140" i="19" s="1"/>
  <c r="O140" i="19" s="1"/>
  <c r="P140" i="19" s="1"/>
  <c r="Q140" i="19" s="1"/>
  <c r="M143" i="19"/>
  <c r="N143" i="19" s="1"/>
  <c r="O143" i="19" s="1"/>
  <c r="P143" i="19" s="1"/>
  <c r="Q143" i="19" s="1"/>
  <c r="M151" i="19"/>
  <c r="N151" i="19" s="1"/>
  <c r="O151" i="19" s="1"/>
  <c r="P151" i="19" s="1"/>
  <c r="Q151" i="19" s="1"/>
  <c r="M159" i="19"/>
  <c r="N159" i="19" s="1"/>
  <c r="O159" i="19" s="1"/>
  <c r="P159" i="19" s="1"/>
  <c r="Q159" i="19" s="1"/>
  <c r="M167" i="19"/>
  <c r="N167" i="19" s="1"/>
  <c r="O167" i="19" s="1"/>
  <c r="P167" i="19" s="1"/>
  <c r="Q167" i="19" s="1"/>
  <c r="M632" i="19"/>
  <c r="N632" i="19" s="1"/>
  <c r="O632" i="19" s="1"/>
  <c r="P632" i="19" s="1"/>
  <c r="Q632" i="19" s="1"/>
  <c r="M633" i="19"/>
  <c r="N633" i="19" s="1"/>
  <c r="O633" i="19" s="1"/>
  <c r="P633" i="19" s="1"/>
  <c r="Q633" i="19" s="1"/>
  <c r="N148" i="19"/>
  <c r="O148" i="19" s="1"/>
  <c r="P148" i="19" s="1"/>
  <c r="Q148" i="19" s="1"/>
  <c r="N164" i="19"/>
  <c r="O164" i="19" s="1"/>
  <c r="P164" i="19" s="1"/>
  <c r="Q164" i="19" s="1"/>
  <c r="M139" i="19"/>
  <c r="M141" i="19"/>
  <c r="M238" i="19"/>
  <c r="M239" i="19"/>
  <c r="M240" i="19"/>
  <c r="M241" i="19"/>
  <c r="M242" i="19"/>
  <c r="M243" i="19"/>
  <c r="M244" i="19"/>
  <c r="M245" i="19"/>
  <c r="M246" i="19"/>
  <c r="M247" i="19"/>
  <c r="M248" i="19"/>
  <c r="M249" i="19"/>
  <c r="M250" i="19"/>
  <c r="M251" i="19"/>
  <c r="M252" i="19"/>
  <c r="M253" i="19"/>
  <c r="M254" i="19"/>
  <c r="M255" i="19"/>
  <c r="M256" i="19"/>
  <c r="M257" i="19"/>
  <c r="M258" i="19"/>
  <c r="M259" i="19"/>
  <c r="M260" i="19"/>
  <c r="M261" i="19"/>
  <c r="M262" i="19"/>
  <c r="M263" i="19"/>
  <c r="M264" i="19"/>
  <c r="M265" i="19"/>
  <c r="M266" i="19"/>
  <c r="M267" i="19"/>
  <c r="M268" i="19"/>
  <c r="M269" i="19"/>
  <c r="M270" i="19"/>
  <c r="M271" i="19"/>
  <c r="M272" i="19"/>
  <c r="M273" i="19"/>
  <c r="M274" i="19"/>
  <c r="M275" i="19"/>
  <c r="M276" i="19"/>
  <c r="M277" i="19"/>
  <c r="M278" i="19"/>
  <c r="M146" i="19"/>
  <c r="M154" i="19"/>
  <c r="M162" i="19"/>
  <c r="M170" i="19"/>
  <c r="M171" i="19"/>
  <c r="M172" i="19"/>
  <c r="M173" i="19"/>
  <c r="M174" i="19"/>
  <c r="M175" i="19"/>
  <c r="M176" i="19"/>
  <c r="M177" i="19"/>
  <c r="M178" i="19"/>
  <c r="M179" i="19"/>
  <c r="M180" i="19"/>
  <c r="M181" i="19"/>
  <c r="M182" i="19"/>
  <c r="M183" i="19"/>
  <c r="M184" i="19"/>
  <c r="M185" i="19"/>
  <c r="M186" i="19"/>
  <c r="M187" i="19"/>
  <c r="M188" i="19"/>
  <c r="M189" i="19"/>
  <c r="M190" i="19"/>
  <c r="M191" i="19"/>
  <c r="M192" i="19"/>
  <c r="M193" i="19"/>
  <c r="M194" i="19"/>
  <c r="M195" i="19"/>
  <c r="M196" i="19"/>
  <c r="M197" i="19"/>
  <c r="M198" i="19"/>
  <c r="M199" i="19"/>
  <c r="M200" i="19"/>
  <c r="M201" i="19"/>
  <c r="M202" i="19"/>
  <c r="M203" i="19"/>
  <c r="M204" i="19"/>
  <c r="M205" i="19"/>
  <c r="M206" i="19"/>
  <c r="M207" i="19"/>
  <c r="M208" i="19"/>
  <c r="M209" i="19"/>
  <c r="M210" i="19"/>
  <c r="M211" i="19"/>
  <c r="M212" i="19"/>
  <c r="M213" i="19"/>
  <c r="M214" i="19"/>
  <c r="M215" i="19"/>
  <c r="M216" i="19"/>
  <c r="M217" i="19"/>
  <c r="M218" i="19"/>
  <c r="M219" i="19"/>
  <c r="M220" i="19"/>
  <c r="M221" i="19"/>
  <c r="M222" i="19"/>
  <c r="M223" i="19"/>
  <c r="M224" i="19"/>
  <c r="M225" i="19"/>
  <c r="M226" i="19"/>
  <c r="M227" i="19"/>
  <c r="M228" i="19"/>
  <c r="M229" i="19"/>
  <c r="M230" i="19"/>
  <c r="M231" i="19"/>
  <c r="M232" i="19"/>
  <c r="M233" i="19"/>
  <c r="M234" i="19"/>
  <c r="M235" i="19"/>
  <c r="M236" i="19"/>
  <c r="M237" i="19"/>
  <c r="M549" i="19"/>
  <c r="M551" i="19"/>
  <c r="M553" i="19"/>
  <c r="M555" i="19"/>
  <c r="M557" i="19"/>
  <c r="M559" i="19"/>
  <c r="M561" i="19"/>
  <c r="M563" i="19"/>
  <c r="M134" i="19"/>
  <c r="M135" i="19"/>
  <c r="M137" i="19"/>
  <c r="M142" i="19"/>
  <c r="M150" i="19"/>
  <c r="M158" i="19"/>
  <c r="M166" i="19"/>
  <c r="M548" i="19"/>
  <c r="M550" i="19"/>
  <c r="M552" i="19"/>
  <c r="M554" i="19"/>
  <c r="M556" i="19"/>
  <c r="M558" i="19"/>
  <c r="M560" i="19"/>
  <c r="M562" i="19"/>
  <c r="M564" i="19"/>
  <c r="M566" i="19"/>
  <c r="M568" i="19"/>
  <c r="M570" i="19"/>
  <c r="M572" i="19"/>
  <c r="M574" i="19"/>
  <c r="M576" i="19"/>
  <c r="M578" i="19"/>
  <c r="M580" i="19"/>
  <c r="M582" i="19"/>
  <c r="M584" i="19"/>
  <c r="M586" i="19"/>
  <c r="M588" i="19"/>
  <c r="M590" i="19"/>
  <c r="M592" i="19"/>
  <c r="M593" i="19"/>
  <c r="M594" i="19"/>
  <c r="M595" i="19"/>
  <c r="M596" i="19"/>
  <c r="M597" i="19"/>
  <c r="M598" i="19"/>
  <c r="M599" i="19"/>
  <c r="M600" i="19"/>
  <c r="M601" i="19"/>
  <c r="M602" i="19"/>
  <c r="M603" i="19"/>
  <c r="M604" i="19"/>
  <c r="M605" i="19"/>
  <c r="M606" i="19"/>
  <c r="M607" i="19"/>
  <c r="M608" i="19"/>
  <c r="M609" i="19"/>
  <c r="M565" i="19"/>
  <c r="M567" i="19"/>
  <c r="M569" i="19"/>
  <c r="M571" i="19"/>
  <c r="M573" i="19"/>
  <c r="M575" i="19"/>
  <c r="M577" i="19"/>
  <c r="M579" i="19"/>
  <c r="M581" i="19"/>
  <c r="M583" i="19"/>
  <c r="M585" i="19"/>
  <c r="M587" i="19"/>
  <c r="M589" i="19"/>
  <c r="M591" i="19"/>
  <c r="N156" i="19"/>
  <c r="O156" i="19" s="1"/>
  <c r="P156" i="19" s="1"/>
  <c r="Q156" i="19" s="1"/>
  <c r="N403" i="19"/>
  <c r="O403" i="19" s="1"/>
  <c r="P403" i="19" s="1"/>
  <c r="Q403" i="19" s="1"/>
  <c r="N437" i="19"/>
  <c r="O437" i="19" s="1"/>
  <c r="P437" i="19" s="1"/>
  <c r="Q437" i="19" s="1"/>
  <c r="N591" i="19" l="1"/>
  <c r="O591" i="19" s="1"/>
  <c r="P591" i="19" s="1"/>
  <c r="Q591" i="19" s="1"/>
  <c r="N587" i="19"/>
  <c r="O587" i="19" s="1"/>
  <c r="P587" i="19" s="1"/>
  <c r="Q587" i="19" s="1"/>
  <c r="N583" i="19"/>
  <c r="O583" i="19" s="1"/>
  <c r="P583" i="19" s="1"/>
  <c r="Q583" i="19" s="1"/>
  <c r="N579" i="19"/>
  <c r="O579" i="19" s="1"/>
  <c r="P579" i="19" s="1"/>
  <c r="Q579" i="19" s="1"/>
  <c r="N575" i="19"/>
  <c r="O575" i="19" s="1"/>
  <c r="P575" i="19" s="1"/>
  <c r="Q575" i="19" s="1"/>
  <c r="N571" i="19"/>
  <c r="O571" i="19" s="1"/>
  <c r="P571" i="19" s="1"/>
  <c r="Q571" i="19" s="1"/>
  <c r="N567" i="19"/>
  <c r="O567" i="19" s="1"/>
  <c r="P567" i="19" s="1"/>
  <c r="Q567" i="19" s="1"/>
  <c r="N609" i="19"/>
  <c r="O609" i="19" s="1"/>
  <c r="P609" i="19" s="1"/>
  <c r="Q609" i="19" s="1"/>
  <c r="N607" i="19"/>
  <c r="O607" i="19" s="1"/>
  <c r="P607" i="19" s="1"/>
  <c r="Q607" i="19" s="1"/>
  <c r="N605" i="19"/>
  <c r="O605" i="19" s="1"/>
  <c r="P605" i="19" s="1"/>
  <c r="Q605" i="19" s="1"/>
  <c r="N603" i="19"/>
  <c r="O603" i="19" s="1"/>
  <c r="P603" i="19" s="1"/>
  <c r="Q603" i="19" s="1"/>
  <c r="N601" i="19"/>
  <c r="O601" i="19" s="1"/>
  <c r="P601" i="19" s="1"/>
  <c r="Q601" i="19" s="1"/>
  <c r="N599" i="19"/>
  <c r="O599" i="19" s="1"/>
  <c r="P599" i="19" s="1"/>
  <c r="Q599" i="19" s="1"/>
  <c r="N597" i="19"/>
  <c r="O597" i="19" s="1"/>
  <c r="P597" i="19" s="1"/>
  <c r="Q597" i="19" s="1"/>
  <c r="N595" i="19"/>
  <c r="O595" i="19" s="1"/>
  <c r="P595" i="19" s="1"/>
  <c r="Q595" i="19" s="1"/>
  <c r="N593" i="19"/>
  <c r="O593" i="19" s="1"/>
  <c r="P593" i="19" s="1"/>
  <c r="Q593" i="19" s="1"/>
  <c r="N590" i="19"/>
  <c r="O590" i="19" s="1"/>
  <c r="P590" i="19" s="1"/>
  <c r="Q590" i="19" s="1"/>
  <c r="N586" i="19"/>
  <c r="O586" i="19" s="1"/>
  <c r="P586" i="19" s="1"/>
  <c r="Q586" i="19" s="1"/>
  <c r="N582" i="19"/>
  <c r="O582" i="19" s="1"/>
  <c r="P582" i="19" s="1"/>
  <c r="Q582" i="19" s="1"/>
  <c r="N578" i="19"/>
  <c r="O578" i="19" s="1"/>
  <c r="P578" i="19" s="1"/>
  <c r="Q578" i="19" s="1"/>
  <c r="N574" i="19"/>
  <c r="O574" i="19" s="1"/>
  <c r="P574" i="19" s="1"/>
  <c r="Q574" i="19" s="1"/>
  <c r="N570" i="19"/>
  <c r="O570" i="19" s="1"/>
  <c r="P570" i="19" s="1"/>
  <c r="Q570" i="19" s="1"/>
  <c r="N566" i="19"/>
  <c r="O566" i="19" s="1"/>
  <c r="P566" i="19" s="1"/>
  <c r="Q566" i="19" s="1"/>
  <c r="N562" i="19"/>
  <c r="O562" i="19" s="1"/>
  <c r="P562" i="19" s="1"/>
  <c r="Q562" i="19" s="1"/>
  <c r="N558" i="19"/>
  <c r="O558" i="19" s="1"/>
  <c r="P558" i="19" s="1"/>
  <c r="Q558" i="19" s="1"/>
  <c r="N554" i="19"/>
  <c r="O554" i="19" s="1"/>
  <c r="P554" i="19" s="1"/>
  <c r="Q554" i="19" s="1"/>
  <c r="N550" i="19"/>
  <c r="O550" i="19" s="1"/>
  <c r="P550" i="19" s="1"/>
  <c r="Q550" i="19" s="1"/>
  <c r="N166" i="19"/>
  <c r="O166" i="19" s="1"/>
  <c r="P166" i="19" s="1"/>
  <c r="Q166" i="19" s="1"/>
  <c r="N150" i="19"/>
  <c r="O150" i="19" s="1"/>
  <c r="P150" i="19" s="1"/>
  <c r="Q150" i="19" s="1"/>
  <c r="N137" i="19"/>
  <c r="O137" i="19" s="1"/>
  <c r="P137" i="19" s="1"/>
  <c r="Q137" i="19" s="1"/>
  <c r="N134" i="19"/>
  <c r="O134" i="19" s="1"/>
  <c r="P134" i="19" s="1"/>
  <c r="Q134" i="19" s="1"/>
  <c r="N561" i="19"/>
  <c r="O561" i="19" s="1"/>
  <c r="P561" i="19" s="1"/>
  <c r="Q561" i="19" s="1"/>
  <c r="N557" i="19"/>
  <c r="O557" i="19" s="1"/>
  <c r="P557" i="19" s="1"/>
  <c r="Q557" i="19" s="1"/>
  <c r="N553" i="19"/>
  <c r="O553" i="19" s="1"/>
  <c r="P553" i="19" s="1"/>
  <c r="Q553" i="19" s="1"/>
  <c r="N549" i="19"/>
  <c r="O549" i="19" s="1"/>
  <c r="P549" i="19" s="1"/>
  <c r="Q549" i="19" s="1"/>
  <c r="N236" i="19"/>
  <c r="O236" i="19" s="1"/>
  <c r="P236" i="19" s="1"/>
  <c r="Q236" i="19" s="1"/>
  <c r="N234" i="19"/>
  <c r="O234" i="19" s="1"/>
  <c r="P234" i="19" s="1"/>
  <c r="Q234" i="19" s="1"/>
  <c r="N232" i="19"/>
  <c r="O232" i="19" s="1"/>
  <c r="P232" i="19" s="1"/>
  <c r="Q232" i="19" s="1"/>
  <c r="N230" i="19"/>
  <c r="O230" i="19" s="1"/>
  <c r="P230" i="19" s="1"/>
  <c r="Q230" i="19" s="1"/>
  <c r="N228" i="19"/>
  <c r="O228" i="19" s="1"/>
  <c r="P228" i="19" s="1"/>
  <c r="Q228" i="19" s="1"/>
  <c r="N226" i="19"/>
  <c r="O226" i="19" s="1"/>
  <c r="P226" i="19" s="1"/>
  <c r="Q226" i="19" s="1"/>
  <c r="N224" i="19"/>
  <c r="O224" i="19" s="1"/>
  <c r="P224" i="19" s="1"/>
  <c r="Q224" i="19" s="1"/>
  <c r="N222" i="19"/>
  <c r="O222" i="19" s="1"/>
  <c r="P222" i="19" s="1"/>
  <c r="Q222" i="19" s="1"/>
  <c r="N220" i="19"/>
  <c r="O220" i="19" s="1"/>
  <c r="P220" i="19" s="1"/>
  <c r="Q220" i="19" s="1"/>
  <c r="N218" i="19"/>
  <c r="O218" i="19" s="1"/>
  <c r="P218" i="19" s="1"/>
  <c r="Q218" i="19" s="1"/>
  <c r="N216" i="19"/>
  <c r="O216" i="19" s="1"/>
  <c r="P216" i="19" s="1"/>
  <c r="Q216" i="19" s="1"/>
  <c r="N214" i="19"/>
  <c r="O214" i="19" s="1"/>
  <c r="P214" i="19" s="1"/>
  <c r="Q214" i="19" s="1"/>
  <c r="N212" i="19"/>
  <c r="O212" i="19" s="1"/>
  <c r="P212" i="19" s="1"/>
  <c r="Q212" i="19" s="1"/>
  <c r="N210" i="19"/>
  <c r="O210" i="19" s="1"/>
  <c r="P210" i="19" s="1"/>
  <c r="Q210" i="19" s="1"/>
  <c r="N208" i="19"/>
  <c r="O208" i="19" s="1"/>
  <c r="P208" i="19" s="1"/>
  <c r="Q208" i="19" s="1"/>
  <c r="N206" i="19"/>
  <c r="O206" i="19" s="1"/>
  <c r="P206" i="19" s="1"/>
  <c r="Q206" i="19" s="1"/>
  <c r="N204" i="19"/>
  <c r="O204" i="19" s="1"/>
  <c r="P204" i="19" s="1"/>
  <c r="Q204" i="19" s="1"/>
  <c r="N202" i="19"/>
  <c r="O202" i="19" s="1"/>
  <c r="P202" i="19" s="1"/>
  <c r="Q202" i="19" s="1"/>
  <c r="N200" i="19"/>
  <c r="O200" i="19" s="1"/>
  <c r="P200" i="19" s="1"/>
  <c r="Q200" i="19" s="1"/>
  <c r="N198" i="19"/>
  <c r="O198" i="19" s="1"/>
  <c r="P198" i="19" s="1"/>
  <c r="Q198" i="19" s="1"/>
  <c r="N196" i="19"/>
  <c r="O196" i="19" s="1"/>
  <c r="P196" i="19" s="1"/>
  <c r="Q196" i="19" s="1"/>
  <c r="N194" i="19"/>
  <c r="O194" i="19" s="1"/>
  <c r="P194" i="19" s="1"/>
  <c r="Q194" i="19" s="1"/>
  <c r="N192" i="19"/>
  <c r="O192" i="19" s="1"/>
  <c r="P192" i="19" s="1"/>
  <c r="Q192" i="19" s="1"/>
  <c r="N190" i="19"/>
  <c r="O190" i="19" s="1"/>
  <c r="P190" i="19" s="1"/>
  <c r="Q190" i="19" s="1"/>
  <c r="N188" i="19"/>
  <c r="O188" i="19" s="1"/>
  <c r="P188" i="19" s="1"/>
  <c r="Q188" i="19" s="1"/>
  <c r="N186" i="19"/>
  <c r="O186" i="19" s="1"/>
  <c r="P186" i="19" s="1"/>
  <c r="Q186" i="19" s="1"/>
  <c r="N184" i="19"/>
  <c r="O184" i="19" s="1"/>
  <c r="P184" i="19" s="1"/>
  <c r="Q184" i="19" s="1"/>
  <c r="N182" i="19"/>
  <c r="O182" i="19" s="1"/>
  <c r="P182" i="19" s="1"/>
  <c r="Q182" i="19" s="1"/>
  <c r="N180" i="19"/>
  <c r="O180" i="19" s="1"/>
  <c r="P180" i="19" s="1"/>
  <c r="Q180" i="19" s="1"/>
  <c r="N178" i="19"/>
  <c r="O178" i="19" s="1"/>
  <c r="P178" i="19" s="1"/>
  <c r="Q178" i="19" s="1"/>
  <c r="N176" i="19"/>
  <c r="O176" i="19" s="1"/>
  <c r="P176" i="19" s="1"/>
  <c r="Q176" i="19" s="1"/>
  <c r="N174" i="19"/>
  <c r="O174" i="19" s="1"/>
  <c r="P174" i="19" s="1"/>
  <c r="Q174" i="19" s="1"/>
  <c r="N172" i="19"/>
  <c r="O172" i="19" s="1"/>
  <c r="P172" i="19" s="1"/>
  <c r="Q172" i="19" s="1"/>
  <c r="N170" i="19"/>
  <c r="O170" i="19" s="1"/>
  <c r="P170" i="19" s="1"/>
  <c r="Q170" i="19" s="1"/>
  <c r="N154" i="19"/>
  <c r="O154" i="19" s="1"/>
  <c r="P154" i="19" s="1"/>
  <c r="Q154" i="19" s="1"/>
  <c r="N278" i="19"/>
  <c r="O278" i="19" s="1"/>
  <c r="P278" i="19" s="1"/>
  <c r="Q278" i="19" s="1"/>
  <c r="N276" i="19"/>
  <c r="O276" i="19" s="1"/>
  <c r="P276" i="19" s="1"/>
  <c r="Q276" i="19" s="1"/>
  <c r="N274" i="19"/>
  <c r="O274" i="19" s="1"/>
  <c r="P274" i="19" s="1"/>
  <c r="Q274" i="19" s="1"/>
  <c r="N272" i="19"/>
  <c r="O272" i="19" s="1"/>
  <c r="P272" i="19" s="1"/>
  <c r="Q272" i="19" s="1"/>
  <c r="N270" i="19"/>
  <c r="O270" i="19" s="1"/>
  <c r="P270" i="19" s="1"/>
  <c r="Q270" i="19" s="1"/>
  <c r="N268" i="19"/>
  <c r="O268" i="19" s="1"/>
  <c r="P268" i="19" s="1"/>
  <c r="Q268" i="19" s="1"/>
  <c r="N266" i="19"/>
  <c r="O266" i="19" s="1"/>
  <c r="P266" i="19" s="1"/>
  <c r="Q266" i="19" s="1"/>
  <c r="N264" i="19"/>
  <c r="O264" i="19" s="1"/>
  <c r="P264" i="19" s="1"/>
  <c r="Q264" i="19" s="1"/>
  <c r="N262" i="19"/>
  <c r="O262" i="19" s="1"/>
  <c r="P262" i="19" s="1"/>
  <c r="Q262" i="19" s="1"/>
  <c r="N260" i="19"/>
  <c r="O260" i="19" s="1"/>
  <c r="P260" i="19" s="1"/>
  <c r="Q260" i="19" s="1"/>
  <c r="N258" i="19"/>
  <c r="O258" i="19" s="1"/>
  <c r="P258" i="19" s="1"/>
  <c r="Q258" i="19" s="1"/>
  <c r="N256" i="19"/>
  <c r="O256" i="19" s="1"/>
  <c r="P256" i="19" s="1"/>
  <c r="Q256" i="19" s="1"/>
  <c r="N254" i="19"/>
  <c r="O254" i="19" s="1"/>
  <c r="P254" i="19" s="1"/>
  <c r="Q254" i="19" s="1"/>
  <c r="N252" i="19"/>
  <c r="O252" i="19" s="1"/>
  <c r="P252" i="19" s="1"/>
  <c r="Q252" i="19" s="1"/>
  <c r="N250" i="19"/>
  <c r="O250" i="19" s="1"/>
  <c r="P250" i="19" s="1"/>
  <c r="Q250" i="19" s="1"/>
  <c r="N248" i="19"/>
  <c r="O248" i="19" s="1"/>
  <c r="P248" i="19" s="1"/>
  <c r="Q248" i="19" s="1"/>
  <c r="N246" i="19"/>
  <c r="O246" i="19" s="1"/>
  <c r="P246" i="19" s="1"/>
  <c r="Q246" i="19" s="1"/>
  <c r="N244" i="19"/>
  <c r="O244" i="19" s="1"/>
  <c r="P244" i="19" s="1"/>
  <c r="Q244" i="19" s="1"/>
  <c r="N242" i="19"/>
  <c r="O242" i="19" s="1"/>
  <c r="P242" i="19" s="1"/>
  <c r="Q242" i="19" s="1"/>
  <c r="N240" i="19"/>
  <c r="O240" i="19" s="1"/>
  <c r="P240" i="19" s="1"/>
  <c r="Q240" i="19" s="1"/>
  <c r="N238" i="19"/>
  <c r="O238" i="19" s="1"/>
  <c r="P238" i="19" s="1"/>
  <c r="Q238" i="19" s="1"/>
  <c r="N139" i="19"/>
  <c r="O139" i="19" s="1"/>
  <c r="P139" i="19" s="1"/>
  <c r="Q139" i="19" s="1"/>
  <c r="N589" i="19"/>
  <c r="O589" i="19" s="1"/>
  <c r="P589" i="19" s="1"/>
  <c r="Q589" i="19" s="1"/>
  <c r="N585" i="19"/>
  <c r="O585" i="19" s="1"/>
  <c r="P585" i="19" s="1"/>
  <c r="Q585" i="19" s="1"/>
  <c r="N581" i="19"/>
  <c r="O581" i="19" s="1"/>
  <c r="P581" i="19" s="1"/>
  <c r="Q581" i="19" s="1"/>
  <c r="N577" i="19"/>
  <c r="O577" i="19" s="1"/>
  <c r="P577" i="19" s="1"/>
  <c r="Q577" i="19" s="1"/>
  <c r="N573" i="19"/>
  <c r="O573" i="19" s="1"/>
  <c r="P573" i="19" s="1"/>
  <c r="Q573" i="19" s="1"/>
  <c r="N569" i="19"/>
  <c r="O569" i="19" s="1"/>
  <c r="P569" i="19" s="1"/>
  <c r="Q569" i="19" s="1"/>
  <c r="N565" i="19"/>
  <c r="O565" i="19" s="1"/>
  <c r="P565" i="19" s="1"/>
  <c r="Q565" i="19" s="1"/>
  <c r="N608" i="19"/>
  <c r="O608" i="19" s="1"/>
  <c r="P608" i="19" s="1"/>
  <c r="Q608" i="19" s="1"/>
  <c r="N606" i="19"/>
  <c r="O606" i="19" s="1"/>
  <c r="P606" i="19" s="1"/>
  <c r="Q606" i="19" s="1"/>
  <c r="N604" i="19"/>
  <c r="O604" i="19" s="1"/>
  <c r="P604" i="19" s="1"/>
  <c r="Q604" i="19" s="1"/>
  <c r="N602" i="19"/>
  <c r="O602" i="19" s="1"/>
  <c r="P602" i="19" s="1"/>
  <c r="Q602" i="19" s="1"/>
  <c r="N600" i="19"/>
  <c r="O600" i="19" s="1"/>
  <c r="P600" i="19" s="1"/>
  <c r="Q600" i="19" s="1"/>
  <c r="N598" i="19"/>
  <c r="O598" i="19" s="1"/>
  <c r="P598" i="19" s="1"/>
  <c r="Q598" i="19" s="1"/>
  <c r="N596" i="19"/>
  <c r="O596" i="19" s="1"/>
  <c r="P596" i="19" s="1"/>
  <c r="Q596" i="19" s="1"/>
  <c r="N594" i="19"/>
  <c r="O594" i="19" s="1"/>
  <c r="P594" i="19" s="1"/>
  <c r="Q594" i="19" s="1"/>
  <c r="N592" i="19"/>
  <c r="O592" i="19" s="1"/>
  <c r="P592" i="19" s="1"/>
  <c r="Q592" i="19" s="1"/>
  <c r="N588" i="19"/>
  <c r="O588" i="19" s="1"/>
  <c r="P588" i="19" s="1"/>
  <c r="Q588" i="19" s="1"/>
  <c r="N584" i="19"/>
  <c r="O584" i="19" s="1"/>
  <c r="P584" i="19" s="1"/>
  <c r="Q584" i="19" s="1"/>
  <c r="N580" i="19"/>
  <c r="O580" i="19" s="1"/>
  <c r="P580" i="19" s="1"/>
  <c r="Q580" i="19" s="1"/>
  <c r="N576" i="19"/>
  <c r="O576" i="19" s="1"/>
  <c r="P576" i="19" s="1"/>
  <c r="Q576" i="19" s="1"/>
  <c r="N572" i="19"/>
  <c r="O572" i="19" s="1"/>
  <c r="P572" i="19" s="1"/>
  <c r="Q572" i="19" s="1"/>
  <c r="N568" i="19"/>
  <c r="O568" i="19" s="1"/>
  <c r="P568" i="19" s="1"/>
  <c r="Q568" i="19" s="1"/>
  <c r="N564" i="19"/>
  <c r="O564" i="19" s="1"/>
  <c r="P564" i="19" s="1"/>
  <c r="Q564" i="19" s="1"/>
  <c r="N560" i="19"/>
  <c r="O560" i="19" s="1"/>
  <c r="P560" i="19" s="1"/>
  <c r="Q560" i="19" s="1"/>
  <c r="N556" i="19"/>
  <c r="O556" i="19" s="1"/>
  <c r="P556" i="19" s="1"/>
  <c r="Q556" i="19" s="1"/>
  <c r="N552" i="19"/>
  <c r="O552" i="19" s="1"/>
  <c r="P552" i="19" s="1"/>
  <c r="Q552" i="19" s="1"/>
  <c r="N548" i="19"/>
  <c r="O548" i="19" s="1"/>
  <c r="P548" i="19" s="1"/>
  <c r="Q548" i="19" s="1"/>
  <c r="N158" i="19"/>
  <c r="O158" i="19" s="1"/>
  <c r="P158" i="19" s="1"/>
  <c r="Q158" i="19" s="1"/>
  <c r="N142" i="19"/>
  <c r="O142" i="19" s="1"/>
  <c r="P142" i="19" s="1"/>
  <c r="Q142" i="19" s="1"/>
  <c r="N135" i="19"/>
  <c r="O135" i="19" s="1"/>
  <c r="P135" i="19" s="1"/>
  <c r="Q135" i="19" s="1"/>
  <c r="N563" i="19"/>
  <c r="O563" i="19" s="1"/>
  <c r="P563" i="19" s="1"/>
  <c r="Q563" i="19" s="1"/>
  <c r="N559" i="19"/>
  <c r="O559" i="19" s="1"/>
  <c r="P559" i="19" s="1"/>
  <c r="Q559" i="19" s="1"/>
  <c r="N555" i="19"/>
  <c r="O555" i="19" s="1"/>
  <c r="P555" i="19" s="1"/>
  <c r="Q555" i="19" s="1"/>
  <c r="N551" i="19"/>
  <c r="O551" i="19" s="1"/>
  <c r="P551" i="19" s="1"/>
  <c r="Q551" i="19" s="1"/>
  <c r="N237" i="19"/>
  <c r="O237" i="19" s="1"/>
  <c r="P237" i="19" s="1"/>
  <c r="Q237" i="19" s="1"/>
  <c r="N235" i="19"/>
  <c r="O235" i="19" s="1"/>
  <c r="P235" i="19" s="1"/>
  <c r="Q235" i="19" s="1"/>
  <c r="N233" i="19"/>
  <c r="O233" i="19" s="1"/>
  <c r="P233" i="19" s="1"/>
  <c r="Q233" i="19" s="1"/>
  <c r="N231" i="19"/>
  <c r="O231" i="19" s="1"/>
  <c r="P231" i="19" s="1"/>
  <c r="Q231" i="19" s="1"/>
  <c r="N229" i="19"/>
  <c r="O229" i="19" s="1"/>
  <c r="P229" i="19" s="1"/>
  <c r="Q229" i="19" s="1"/>
  <c r="N227" i="19"/>
  <c r="O227" i="19" s="1"/>
  <c r="P227" i="19" s="1"/>
  <c r="Q227" i="19" s="1"/>
  <c r="N225" i="19"/>
  <c r="O225" i="19" s="1"/>
  <c r="P225" i="19" s="1"/>
  <c r="Q225" i="19" s="1"/>
  <c r="N223" i="19"/>
  <c r="O223" i="19" s="1"/>
  <c r="P223" i="19" s="1"/>
  <c r="Q223" i="19" s="1"/>
  <c r="N221" i="19"/>
  <c r="O221" i="19" s="1"/>
  <c r="P221" i="19" s="1"/>
  <c r="Q221" i="19" s="1"/>
  <c r="N219" i="19"/>
  <c r="O219" i="19" s="1"/>
  <c r="P219" i="19" s="1"/>
  <c r="Q219" i="19" s="1"/>
  <c r="N217" i="19"/>
  <c r="O217" i="19" s="1"/>
  <c r="P217" i="19" s="1"/>
  <c r="Q217" i="19" s="1"/>
  <c r="N215" i="19"/>
  <c r="O215" i="19" s="1"/>
  <c r="P215" i="19" s="1"/>
  <c r="Q215" i="19" s="1"/>
  <c r="N213" i="19"/>
  <c r="O213" i="19" s="1"/>
  <c r="P213" i="19" s="1"/>
  <c r="Q213" i="19" s="1"/>
  <c r="N211" i="19"/>
  <c r="O211" i="19" s="1"/>
  <c r="P211" i="19" s="1"/>
  <c r="Q211" i="19" s="1"/>
  <c r="N209" i="19"/>
  <c r="O209" i="19" s="1"/>
  <c r="P209" i="19" s="1"/>
  <c r="Q209" i="19" s="1"/>
  <c r="N207" i="19"/>
  <c r="O207" i="19" s="1"/>
  <c r="P207" i="19" s="1"/>
  <c r="Q207" i="19" s="1"/>
  <c r="N205" i="19"/>
  <c r="O205" i="19" s="1"/>
  <c r="P205" i="19" s="1"/>
  <c r="Q205" i="19" s="1"/>
  <c r="N203" i="19"/>
  <c r="O203" i="19" s="1"/>
  <c r="P203" i="19" s="1"/>
  <c r="Q203" i="19" s="1"/>
  <c r="N201" i="19"/>
  <c r="O201" i="19" s="1"/>
  <c r="P201" i="19" s="1"/>
  <c r="Q201" i="19" s="1"/>
  <c r="N199" i="19"/>
  <c r="O199" i="19" s="1"/>
  <c r="P199" i="19" s="1"/>
  <c r="Q199" i="19" s="1"/>
  <c r="N197" i="19"/>
  <c r="O197" i="19" s="1"/>
  <c r="P197" i="19" s="1"/>
  <c r="Q197" i="19" s="1"/>
  <c r="N195" i="19"/>
  <c r="O195" i="19" s="1"/>
  <c r="P195" i="19" s="1"/>
  <c r="Q195" i="19" s="1"/>
  <c r="N193" i="19"/>
  <c r="O193" i="19" s="1"/>
  <c r="P193" i="19" s="1"/>
  <c r="Q193" i="19" s="1"/>
  <c r="N191" i="19"/>
  <c r="O191" i="19" s="1"/>
  <c r="P191" i="19" s="1"/>
  <c r="Q191" i="19" s="1"/>
  <c r="N189" i="19"/>
  <c r="O189" i="19" s="1"/>
  <c r="P189" i="19" s="1"/>
  <c r="Q189" i="19" s="1"/>
  <c r="N187" i="19"/>
  <c r="O187" i="19" s="1"/>
  <c r="P187" i="19" s="1"/>
  <c r="Q187" i="19" s="1"/>
  <c r="N185" i="19"/>
  <c r="O185" i="19" s="1"/>
  <c r="P185" i="19" s="1"/>
  <c r="Q185" i="19" s="1"/>
  <c r="N183" i="19"/>
  <c r="O183" i="19" s="1"/>
  <c r="P183" i="19" s="1"/>
  <c r="Q183" i="19" s="1"/>
  <c r="N181" i="19"/>
  <c r="O181" i="19" s="1"/>
  <c r="P181" i="19" s="1"/>
  <c r="Q181" i="19" s="1"/>
  <c r="N179" i="19"/>
  <c r="O179" i="19" s="1"/>
  <c r="P179" i="19" s="1"/>
  <c r="Q179" i="19" s="1"/>
  <c r="N177" i="19"/>
  <c r="O177" i="19" s="1"/>
  <c r="P177" i="19" s="1"/>
  <c r="Q177" i="19" s="1"/>
  <c r="N175" i="19"/>
  <c r="O175" i="19" s="1"/>
  <c r="P175" i="19" s="1"/>
  <c r="Q175" i="19" s="1"/>
  <c r="N173" i="19"/>
  <c r="O173" i="19" s="1"/>
  <c r="P173" i="19" s="1"/>
  <c r="Q173" i="19" s="1"/>
  <c r="N171" i="19"/>
  <c r="O171" i="19" s="1"/>
  <c r="P171" i="19" s="1"/>
  <c r="Q171" i="19" s="1"/>
  <c r="N162" i="19"/>
  <c r="O162" i="19" s="1"/>
  <c r="P162" i="19" s="1"/>
  <c r="Q162" i="19" s="1"/>
  <c r="N146" i="19"/>
  <c r="O146" i="19" s="1"/>
  <c r="P146" i="19" s="1"/>
  <c r="Q146" i="19" s="1"/>
  <c r="N277" i="19"/>
  <c r="O277" i="19" s="1"/>
  <c r="P277" i="19" s="1"/>
  <c r="Q277" i="19" s="1"/>
  <c r="N275" i="19"/>
  <c r="O275" i="19" s="1"/>
  <c r="P275" i="19" s="1"/>
  <c r="Q275" i="19" s="1"/>
  <c r="N273" i="19"/>
  <c r="O273" i="19" s="1"/>
  <c r="P273" i="19" s="1"/>
  <c r="Q273" i="19" s="1"/>
  <c r="N271" i="19"/>
  <c r="O271" i="19" s="1"/>
  <c r="P271" i="19" s="1"/>
  <c r="Q271" i="19" s="1"/>
  <c r="N269" i="19"/>
  <c r="O269" i="19" s="1"/>
  <c r="P269" i="19" s="1"/>
  <c r="Q269" i="19" s="1"/>
  <c r="N267" i="19"/>
  <c r="O267" i="19" s="1"/>
  <c r="P267" i="19" s="1"/>
  <c r="Q267" i="19" s="1"/>
  <c r="N265" i="19"/>
  <c r="O265" i="19" s="1"/>
  <c r="P265" i="19" s="1"/>
  <c r="Q265" i="19" s="1"/>
  <c r="N263" i="19"/>
  <c r="O263" i="19" s="1"/>
  <c r="P263" i="19" s="1"/>
  <c r="Q263" i="19" s="1"/>
  <c r="N261" i="19"/>
  <c r="O261" i="19" s="1"/>
  <c r="P261" i="19" s="1"/>
  <c r="Q261" i="19" s="1"/>
  <c r="N259" i="19"/>
  <c r="O259" i="19" s="1"/>
  <c r="P259" i="19" s="1"/>
  <c r="Q259" i="19" s="1"/>
  <c r="N257" i="19"/>
  <c r="O257" i="19" s="1"/>
  <c r="P257" i="19" s="1"/>
  <c r="Q257" i="19" s="1"/>
  <c r="N255" i="19"/>
  <c r="O255" i="19" s="1"/>
  <c r="P255" i="19" s="1"/>
  <c r="Q255" i="19" s="1"/>
  <c r="N253" i="19"/>
  <c r="O253" i="19" s="1"/>
  <c r="P253" i="19" s="1"/>
  <c r="Q253" i="19" s="1"/>
  <c r="N251" i="19"/>
  <c r="O251" i="19" s="1"/>
  <c r="P251" i="19" s="1"/>
  <c r="Q251" i="19" s="1"/>
  <c r="N249" i="19"/>
  <c r="O249" i="19" s="1"/>
  <c r="P249" i="19" s="1"/>
  <c r="Q249" i="19" s="1"/>
  <c r="N247" i="19"/>
  <c r="O247" i="19" s="1"/>
  <c r="P247" i="19" s="1"/>
  <c r="Q247" i="19" s="1"/>
  <c r="N245" i="19"/>
  <c r="O245" i="19" s="1"/>
  <c r="P245" i="19" s="1"/>
  <c r="Q245" i="19" s="1"/>
  <c r="N243" i="19"/>
  <c r="O243" i="19" s="1"/>
  <c r="P243" i="19" s="1"/>
  <c r="Q243" i="19" s="1"/>
  <c r="N241" i="19"/>
  <c r="O241" i="19" s="1"/>
  <c r="P241" i="19" s="1"/>
  <c r="Q241" i="19" s="1"/>
  <c r="N239" i="19"/>
  <c r="O239" i="19" s="1"/>
  <c r="P239" i="19" s="1"/>
  <c r="Q239" i="19" s="1"/>
  <c r="N141" i="19"/>
  <c r="O141" i="19" s="1"/>
  <c r="P141" i="19" s="1"/>
  <c r="Q141" i="19" s="1"/>
  <c r="T134" i="19" l="1" a="1"/>
  <c r="T170" i="19" l="1"/>
  <c r="T168" i="19"/>
  <c r="X168" i="19" s="1"/>
  <c r="T166" i="19"/>
  <c r="X166" i="19" s="1"/>
  <c r="T164" i="19"/>
  <c r="X164" i="19" s="1"/>
  <c r="T162" i="19"/>
  <c r="X162" i="19" s="1"/>
  <c r="T160" i="19"/>
  <c r="X160" i="19" s="1"/>
  <c r="T158" i="19"/>
  <c r="X158" i="19" s="1"/>
  <c r="T156" i="19"/>
  <c r="X156" i="19" s="1"/>
  <c r="T154" i="19"/>
  <c r="X154" i="19" s="1"/>
  <c r="T152" i="19"/>
  <c r="X152" i="19" s="1"/>
  <c r="T150" i="19"/>
  <c r="X150" i="19" s="1"/>
  <c r="T148" i="19"/>
  <c r="X148" i="19" s="1"/>
  <c r="T146" i="19"/>
  <c r="X146" i="19" s="1"/>
  <c r="T144" i="19"/>
  <c r="X144" i="19" s="1"/>
  <c r="T142" i="19"/>
  <c r="X142" i="19" s="1"/>
  <c r="T140" i="19"/>
  <c r="X140" i="19" s="1"/>
  <c r="T138" i="19"/>
  <c r="X138" i="19" s="1"/>
  <c r="T136" i="19"/>
  <c r="X136" i="19" s="1"/>
  <c r="T134" i="19"/>
  <c r="T169" i="19"/>
  <c r="X169" i="19" s="1"/>
  <c r="T167" i="19"/>
  <c r="X167" i="19" s="1"/>
  <c r="T163" i="19"/>
  <c r="X163" i="19" s="1"/>
  <c r="T161" i="19"/>
  <c r="X161" i="19" s="1"/>
  <c r="T157" i="19"/>
  <c r="X157" i="19" s="1"/>
  <c r="T153" i="19"/>
  <c r="X153" i="19" s="1"/>
  <c r="T151" i="19"/>
  <c r="X151" i="19" s="1"/>
  <c r="T147" i="19"/>
  <c r="X147" i="19" s="1"/>
  <c r="T143" i="19"/>
  <c r="X143" i="19" s="1"/>
  <c r="T139" i="19"/>
  <c r="X139" i="19" s="1"/>
  <c r="T135" i="19"/>
  <c r="X135" i="19" s="1"/>
  <c r="T165" i="19"/>
  <c r="X165" i="19" s="1"/>
  <c r="T159" i="19"/>
  <c r="X159" i="19" s="1"/>
  <c r="T155" i="19"/>
  <c r="X155" i="19" s="1"/>
  <c r="T149" i="19"/>
  <c r="X149" i="19" s="1"/>
  <c r="T145" i="19"/>
  <c r="X145" i="19" s="1"/>
  <c r="T141" i="19"/>
  <c r="X141" i="19" s="1"/>
  <c r="T137" i="19"/>
  <c r="X137" i="19" s="1"/>
  <c r="Y144" i="19" l="1"/>
  <c r="Y154" i="19"/>
  <c r="Y164" i="19"/>
  <c r="Y166" i="19"/>
  <c r="Y138" i="19"/>
  <c r="Y136" i="19"/>
  <c r="Y139" i="19"/>
  <c r="Y135" i="19"/>
  <c r="Y137" i="19"/>
  <c r="Y169" i="19"/>
  <c r="Y168" i="19"/>
  <c r="Y146" i="19"/>
  <c r="Y152" i="19"/>
  <c r="Y160" i="19"/>
  <c r="Y141" i="19"/>
  <c r="Y145" i="19"/>
  <c r="Y149" i="19"/>
  <c r="Y153" i="19"/>
  <c r="Y157" i="19"/>
  <c r="Y161" i="19"/>
  <c r="Y165" i="19"/>
  <c r="Y140" i="19"/>
  <c r="Y148" i="19"/>
  <c r="Y158" i="19"/>
  <c r="Y142" i="19"/>
  <c r="Y150" i="19"/>
  <c r="Y156" i="19"/>
  <c r="Y162" i="19"/>
  <c r="Y143" i="19"/>
  <c r="Y147" i="19"/>
  <c r="Y151" i="19"/>
  <c r="Y155" i="19"/>
  <c r="Y159" i="19"/>
  <c r="Y163" i="19"/>
  <c r="Y167" i="19"/>
  <c r="G28" i="18" l="1"/>
  <c r="C13" i="18" s="1"/>
  <c r="AI115" i="7" l="1"/>
  <c r="AI114" i="7"/>
  <c r="AI113" i="7"/>
  <c r="AI112" i="7"/>
  <c r="AI111" i="7"/>
  <c r="AI110" i="7"/>
  <c r="AI109" i="7"/>
  <c r="AI108" i="7"/>
  <c r="AI107" i="7"/>
  <c r="AI106" i="7"/>
  <c r="AI105" i="7"/>
  <c r="AI104" i="7"/>
  <c r="AI103" i="7"/>
  <c r="AI102" i="7"/>
  <c r="AI101" i="7"/>
  <c r="AI100" i="7"/>
  <c r="AI99" i="7"/>
  <c r="AI98" i="7"/>
  <c r="AI97" i="7"/>
  <c r="AI96" i="7"/>
  <c r="B97" i="7"/>
  <c r="C97" i="7"/>
  <c r="D97" i="7"/>
  <c r="E97" i="7"/>
  <c r="F97" i="7"/>
  <c r="G97" i="7"/>
  <c r="B98" i="7"/>
  <c r="C98" i="7"/>
  <c r="D98" i="7"/>
  <c r="E98" i="7"/>
  <c r="F98" i="7"/>
  <c r="G98" i="7"/>
  <c r="B99" i="7"/>
  <c r="C99" i="7"/>
  <c r="D99" i="7"/>
  <c r="E99" i="7"/>
  <c r="F99" i="7"/>
  <c r="G99" i="7"/>
  <c r="B100" i="7"/>
  <c r="C100" i="7"/>
  <c r="D100" i="7"/>
  <c r="E100" i="7"/>
  <c r="F100" i="7"/>
  <c r="G100" i="7"/>
  <c r="B101" i="7"/>
  <c r="C101" i="7"/>
  <c r="D101" i="7"/>
  <c r="E101" i="7"/>
  <c r="F101" i="7"/>
  <c r="G101" i="7"/>
  <c r="B102" i="7"/>
  <c r="C102" i="7"/>
  <c r="D102" i="7"/>
  <c r="E102" i="7"/>
  <c r="F102" i="7"/>
  <c r="G102" i="7"/>
  <c r="B103" i="7"/>
  <c r="C103" i="7"/>
  <c r="D103" i="7"/>
  <c r="E103" i="7"/>
  <c r="F103" i="7"/>
  <c r="G103" i="7"/>
  <c r="B104" i="7"/>
  <c r="C104" i="7"/>
  <c r="D104" i="7"/>
  <c r="E104" i="7"/>
  <c r="F104" i="7"/>
  <c r="G104" i="7"/>
  <c r="B105" i="7"/>
  <c r="C105" i="7"/>
  <c r="D105" i="7"/>
  <c r="E105" i="7"/>
  <c r="F105" i="7"/>
  <c r="G105" i="7"/>
  <c r="B106" i="7"/>
  <c r="C106" i="7"/>
  <c r="D106" i="7"/>
  <c r="E106" i="7"/>
  <c r="F106" i="7"/>
  <c r="G106" i="7"/>
  <c r="B107" i="7"/>
  <c r="C107" i="7"/>
  <c r="D107" i="7"/>
  <c r="E107" i="7"/>
  <c r="F107" i="7"/>
  <c r="G107" i="7"/>
  <c r="B108" i="7"/>
  <c r="C108" i="7"/>
  <c r="D108" i="7"/>
  <c r="E108" i="7"/>
  <c r="F108" i="7"/>
  <c r="G108" i="7"/>
  <c r="B109" i="7"/>
  <c r="C109" i="7"/>
  <c r="D109" i="7"/>
  <c r="E109" i="7"/>
  <c r="F109" i="7"/>
  <c r="G109" i="7"/>
  <c r="B110" i="7"/>
  <c r="C110" i="7"/>
  <c r="D110" i="7"/>
  <c r="E110" i="7"/>
  <c r="F110" i="7"/>
  <c r="G110" i="7"/>
  <c r="B111" i="7"/>
  <c r="C111" i="7"/>
  <c r="D111" i="7"/>
  <c r="E111" i="7"/>
  <c r="F111" i="7"/>
  <c r="G111" i="7"/>
  <c r="B112" i="7"/>
  <c r="C112" i="7"/>
  <c r="D112" i="7"/>
  <c r="E112" i="7"/>
  <c r="F112" i="7"/>
  <c r="G112" i="7"/>
  <c r="B113" i="7"/>
  <c r="C113" i="7"/>
  <c r="D113" i="7"/>
  <c r="E113" i="7"/>
  <c r="F113" i="7"/>
  <c r="G113" i="7"/>
  <c r="B114" i="7"/>
  <c r="C114" i="7"/>
  <c r="D114" i="7"/>
  <c r="E114" i="7"/>
  <c r="F114" i="7"/>
  <c r="G114" i="7"/>
  <c r="B115" i="7"/>
  <c r="C115" i="7"/>
  <c r="D115" i="7"/>
  <c r="E115" i="7"/>
  <c r="F115" i="7"/>
  <c r="G115" i="7"/>
  <c r="B116" i="7"/>
  <c r="C116" i="7"/>
  <c r="D116" i="7"/>
  <c r="E116" i="7"/>
  <c r="F116" i="7"/>
  <c r="G116" i="7"/>
  <c r="B117" i="7"/>
  <c r="C117" i="7"/>
  <c r="D117" i="7"/>
  <c r="E117" i="7"/>
  <c r="F117" i="7"/>
  <c r="G117" i="7"/>
  <c r="B118" i="7"/>
  <c r="C118" i="7"/>
  <c r="D118" i="7"/>
  <c r="E118" i="7"/>
  <c r="F118" i="7"/>
  <c r="G118" i="7"/>
  <c r="B119" i="7"/>
  <c r="C119" i="7"/>
  <c r="D119" i="7"/>
  <c r="E119" i="7"/>
  <c r="F119" i="7"/>
  <c r="G119" i="7"/>
  <c r="B120" i="7"/>
  <c r="C120" i="7"/>
  <c r="D120" i="7"/>
  <c r="E120" i="7"/>
  <c r="F120" i="7"/>
  <c r="G120" i="7"/>
  <c r="B121" i="7"/>
  <c r="C121" i="7"/>
  <c r="D121" i="7"/>
  <c r="E121" i="7"/>
  <c r="F121" i="7"/>
  <c r="G121" i="7"/>
  <c r="B122" i="7"/>
  <c r="C122" i="7"/>
  <c r="D122" i="7"/>
  <c r="E122" i="7"/>
  <c r="F122" i="7"/>
  <c r="G122" i="7"/>
  <c r="B123" i="7"/>
  <c r="C123" i="7"/>
  <c r="D123" i="7"/>
  <c r="E123" i="7"/>
  <c r="F123" i="7"/>
  <c r="G123" i="7"/>
  <c r="B124" i="7"/>
  <c r="C124" i="7"/>
  <c r="D124" i="7"/>
  <c r="E124" i="7"/>
  <c r="F124" i="7"/>
  <c r="G124" i="7"/>
  <c r="B125" i="7"/>
  <c r="C125" i="7"/>
  <c r="D125" i="7"/>
  <c r="E125" i="7"/>
  <c r="F125" i="7"/>
  <c r="G125" i="7"/>
  <c r="B126" i="7"/>
  <c r="C126" i="7"/>
  <c r="D126" i="7"/>
  <c r="E126" i="7"/>
  <c r="F126" i="7"/>
  <c r="G126" i="7"/>
  <c r="B127" i="7"/>
  <c r="C127" i="7"/>
  <c r="D127" i="7"/>
  <c r="E127" i="7"/>
  <c r="F127" i="7"/>
  <c r="G127" i="7"/>
  <c r="B128" i="7"/>
  <c r="C128" i="7"/>
  <c r="D128" i="7"/>
  <c r="E128" i="7"/>
  <c r="F128" i="7"/>
  <c r="G128" i="7"/>
  <c r="B129" i="7"/>
  <c r="C129" i="7"/>
  <c r="D129" i="7"/>
  <c r="E129" i="7"/>
  <c r="F129" i="7"/>
  <c r="G129" i="7"/>
  <c r="B130" i="7"/>
  <c r="C130" i="7"/>
  <c r="D130" i="7"/>
  <c r="E130" i="7"/>
  <c r="F130" i="7"/>
  <c r="G130" i="7"/>
  <c r="B131" i="7"/>
  <c r="C131" i="7"/>
  <c r="D131" i="7"/>
  <c r="E131" i="7"/>
  <c r="F131" i="7"/>
  <c r="G131" i="7"/>
  <c r="B132" i="7"/>
  <c r="C132" i="7"/>
  <c r="D132" i="7"/>
  <c r="E132" i="7"/>
  <c r="F132" i="7"/>
  <c r="G132" i="7"/>
  <c r="B133" i="7"/>
  <c r="C133" i="7"/>
  <c r="D133" i="7"/>
  <c r="E133" i="7"/>
  <c r="F133" i="7"/>
  <c r="G133" i="7"/>
  <c r="B134" i="7"/>
  <c r="C134" i="7"/>
  <c r="D134" i="7"/>
  <c r="E134" i="7"/>
  <c r="F134" i="7"/>
  <c r="G134" i="7"/>
  <c r="B135" i="7"/>
  <c r="C135" i="7"/>
  <c r="D135" i="7"/>
  <c r="E135" i="7"/>
  <c r="F135" i="7"/>
  <c r="G135" i="7"/>
  <c r="B136" i="7"/>
  <c r="C136" i="7"/>
  <c r="D136" i="7"/>
  <c r="E136" i="7"/>
  <c r="F136" i="7"/>
  <c r="G136" i="7"/>
  <c r="B137" i="7"/>
  <c r="C137" i="7"/>
  <c r="D137" i="7"/>
  <c r="E137" i="7"/>
  <c r="F137" i="7"/>
  <c r="G137" i="7"/>
  <c r="B138" i="7"/>
  <c r="C138" i="7"/>
  <c r="D138" i="7"/>
  <c r="E138" i="7"/>
  <c r="F138" i="7"/>
  <c r="G138" i="7"/>
  <c r="B139" i="7"/>
  <c r="C139" i="7"/>
  <c r="D139" i="7"/>
  <c r="E139" i="7"/>
  <c r="F139" i="7"/>
  <c r="G139" i="7"/>
  <c r="B140" i="7"/>
  <c r="C140" i="7"/>
  <c r="D140" i="7"/>
  <c r="E140" i="7"/>
  <c r="F140" i="7"/>
  <c r="G140" i="7"/>
  <c r="B141" i="7"/>
  <c r="C141" i="7"/>
  <c r="D141" i="7"/>
  <c r="E141" i="7"/>
  <c r="F141" i="7"/>
  <c r="G141" i="7"/>
  <c r="B142" i="7"/>
  <c r="C142" i="7"/>
  <c r="D142" i="7"/>
  <c r="E142" i="7"/>
  <c r="F142" i="7"/>
  <c r="G142" i="7"/>
  <c r="B143" i="7"/>
  <c r="C143" i="7"/>
  <c r="D143" i="7"/>
  <c r="E143" i="7"/>
  <c r="F143" i="7"/>
  <c r="G143" i="7"/>
  <c r="B144" i="7"/>
  <c r="C144" i="7"/>
  <c r="D144" i="7"/>
  <c r="E144" i="7"/>
  <c r="F144" i="7"/>
  <c r="G144" i="7"/>
  <c r="B145" i="7"/>
  <c r="C145" i="7"/>
  <c r="D145" i="7"/>
  <c r="E145" i="7"/>
  <c r="F145" i="7"/>
  <c r="G145" i="7"/>
  <c r="B146" i="7"/>
  <c r="C146" i="7"/>
  <c r="D146" i="7"/>
  <c r="E146" i="7"/>
  <c r="F146" i="7"/>
  <c r="G146" i="7"/>
  <c r="B147" i="7"/>
  <c r="C147" i="7"/>
  <c r="D147" i="7"/>
  <c r="E147" i="7"/>
  <c r="F147" i="7"/>
  <c r="G147" i="7"/>
  <c r="B148" i="7"/>
  <c r="C148" i="7"/>
  <c r="D148" i="7"/>
  <c r="E148" i="7"/>
  <c r="F148" i="7"/>
  <c r="G148" i="7"/>
  <c r="B149" i="7"/>
  <c r="C149" i="7"/>
  <c r="D149" i="7"/>
  <c r="E149" i="7"/>
  <c r="F149" i="7"/>
  <c r="G149" i="7"/>
  <c r="B150" i="7"/>
  <c r="C150" i="7"/>
  <c r="D150" i="7"/>
  <c r="E150" i="7"/>
  <c r="F150" i="7"/>
  <c r="G150" i="7"/>
  <c r="B151" i="7"/>
  <c r="C151" i="7"/>
  <c r="D151" i="7"/>
  <c r="E151" i="7"/>
  <c r="F151" i="7"/>
  <c r="G151" i="7"/>
  <c r="B152" i="7"/>
  <c r="C152" i="7"/>
  <c r="D152" i="7"/>
  <c r="E152" i="7"/>
  <c r="F152" i="7"/>
  <c r="G152" i="7"/>
  <c r="B153" i="7"/>
  <c r="C153" i="7"/>
  <c r="D153" i="7"/>
  <c r="E153" i="7"/>
  <c r="F153" i="7"/>
  <c r="G153" i="7"/>
  <c r="B154" i="7"/>
  <c r="C154" i="7"/>
  <c r="D154" i="7"/>
  <c r="E154" i="7"/>
  <c r="F154" i="7"/>
  <c r="G154" i="7"/>
  <c r="B155" i="7"/>
  <c r="C155" i="7"/>
  <c r="D155" i="7"/>
  <c r="E155" i="7"/>
  <c r="F155" i="7"/>
  <c r="G155" i="7"/>
  <c r="B156" i="7"/>
  <c r="C156" i="7"/>
  <c r="D156" i="7"/>
  <c r="E156" i="7"/>
  <c r="F156" i="7"/>
  <c r="G156" i="7"/>
  <c r="B157" i="7"/>
  <c r="C157" i="7"/>
  <c r="D157" i="7"/>
  <c r="E157" i="7"/>
  <c r="F157" i="7"/>
  <c r="G157" i="7"/>
  <c r="B158" i="7"/>
  <c r="C158" i="7"/>
  <c r="D158" i="7"/>
  <c r="E158" i="7"/>
  <c r="F158" i="7"/>
  <c r="G158" i="7"/>
  <c r="B159" i="7"/>
  <c r="C159" i="7"/>
  <c r="D159" i="7"/>
  <c r="E159" i="7"/>
  <c r="F159" i="7"/>
  <c r="G159" i="7"/>
  <c r="B160" i="7"/>
  <c r="C160" i="7"/>
  <c r="D160" i="7"/>
  <c r="E160" i="7"/>
  <c r="F160" i="7"/>
  <c r="G160" i="7"/>
  <c r="B161" i="7"/>
  <c r="C161" i="7"/>
  <c r="D161" i="7"/>
  <c r="E161" i="7"/>
  <c r="F161" i="7"/>
  <c r="G161" i="7"/>
  <c r="B162" i="7"/>
  <c r="C162" i="7"/>
  <c r="D162" i="7"/>
  <c r="E162" i="7"/>
  <c r="F162" i="7"/>
  <c r="G162" i="7"/>
  <c r="B163" i="7"/>
  <c r="C163" i="7"/>
  <c r="D163" i="7"/>
  <c r="E163" i="7"/>
  <c r="F163" i="7"/>
  <c r="G163" i="7"/>
  <c r="B164" i="7"/>
  <c r="C164" i="7"/>
  <c r="D164" i="7"/>
  <c r="E164" i="7"/>
  <c r="F164" i="7"/>
  <c r="G164" i="7"/>
  <c r="B165" i="7"/>
  <c r="C165" i="7"/>
  <c r="D165" i="7"/>
  <c r="E165" i="7"/>
  <c r="F165" i="7"/>
  <c r="G165" i="7"/>
  <c r="B166" i="7"/>
  <c r="C166" i="7"/>
  <c r="D166" i="7"/>
  <c r="E166" i="7"/>
  <c r="F166" i="7"/>
  <c r="G166" i="7"/>
  <c r="B167" i="7"/>
  <c r="C167" i="7"/>
  <c r="D167" i="7"/>
  <c r="E167" i="7"/>
  <c r="F167" i="7"/>
  <c r="G167" i="7"/>
  <c r="B168" i="7"/>
  <c r="C168" i="7"/>
  <c r="D168" i="7"/>
  <c r="E168" i="7"/>
  <c r="F168" i="7"/>
  <c r="G168" i="7"/>
  <c r="B169" i="7"/>
  <c r="C169" i="7"/>
  <c r="D169" i="7"/>
  <c r="E169" i="7"/>
  <c r="F169" i="7"/>
  <c r="G169" i="7"/>
  <c r="B170" i="7"/>
  <c r="C170" i="7"/>
  <c r="D170" i="7"/>
  <c r="E170" i="7"/>
  <c r="F170" i="7"/>
  <c r="G170" i="7"/>
  <c r="B171" i="7"/>
  <c r="C171" i="7"/>
  <c r="D171" i="7"/>
  <c r="E171" i="7"/>
  <c r="F171" i="7"/>
  <c r="G171" i="7"/>
  <c r="B172" i="7"/>
  <c r="C172" i="7"/>
  <c r="D172" i="7"/>
  <c r="E172" i="7"/>
  <c r="F172" i="7"/>
  <c r="G172" i="7"/>
  <c r="B173" i="7"/>
  <c r="C173" i="7"/>
  <c r="D173" i="7"/>
  <c r="E173" i="7"/>
  <c r="F173" i="7"/>
  <c r="G173" i="7"/>
  <c r="B174" i="7"/>
  <c r="C174" i="7"/>
  <c r="D174" i="7"/>
  <c r="E174" i="7"/>
  <c r="F174" i="7"/>
  <c r="G174" i="7"/>
  <c r="B175" i="7"/>
  <c r="C175" i="7"/>
  <c r="D175" i="7"/>
  <c r="E175" i="7"/>
  <c r="F175" i="7"/>
  <c r="G175" i="7"/>
  <c r="B176" i="7"/>
  <c r="C176" i="7"/>
  <c r="D176" i="7"/>
  <c r="E176" i="7"/>
  <c r="F176" i="7"/>
  <c r="G176" i="7"/>
  <c r="B177" i="7"/>
  <c r="C177" i="7"/>
  <c r="D177" i="7"/>
  <c r="E177" i="7"/>
  <c r="F177" i="7"/>
  <c r="G177" i="7"/>
  <c r="B178" i="7"/>
  <c r="C178" i="7"/>
  <c r="D178" i="7"/>
  <c r="E178" i="7"/>
  <c r="F178" i="7"/>
  <c r="G178" i="7"/>
  <c r="B179" i="7"/>
  <c r="C179" i="7"/>
  <c r="D179" i="7"/>
  <c r="E179" i="7"/>
  <c r="F179" i="7"/>
  <c r="G179" i="7"/>
  <c r="B180" i="7"/>
  <c r="C180" i="7"/>
  <c r="D180" i="7"/>
  <c r="E180" i="7"/>
  <c r="F180" i="7"/>
  <c r="G180" i="7"/>
  <c r="B181" i="7"/>
  <c r="C181" i="7"/>
  <c r="D181" i="7"/>
  <c r="E181" i="7"/>
  <c r="F181" i="7"/>
  <c r="G181" i="7"/>
  <c r="B182" i="7"/>
  <c r="C182" i="7"/>
  <c r="D182" i="7"/>
  <c r="E182" i="7"/>
  <c r="F182" i="7"/>
  <c r="G182" i="7"/>
  <c r="B183" i="7"/>
  <c r="C183" i="7"/>
  <c r="D183" i="7"/>
  <c r="E183" i="7"/>
  <c r="F183" i="7"/>
  <c r="G183" i="7"/>
  <c r="B184" i="7"/>
  <c r="C184" i="7"/>
  <c r="D184" i="7"/>
  <c r="E184" i="7"/>
  <c r="F184" i="7"/>
  <c r="G184" i="7"/>
  <c r="B185" i="7"/>
  <c r="C185" i="7"/>
  <c r="D185" i="7"/>
  <c r="E185" i="7"/>
  <c r="F185" i="7"/>
  <c r="G185" i="7"/>
  <c r="B186" i="7"/>
  <c r="C186" i="7"/>
  <c r="D186" i="7"/>
  <c r="E186" i="7"/>
  <c r="F186" i="7"/>
  <c r="G186" i="7"/>
  <c r="B187" i="7"/>
  <c r="C187" i="7"/>
  <c r="D187" i="7"/>
  <c r="E187" i="7"/>
  <c r="F187" i="7"/>
  <c r="G187" i="7"/>
  <c r="B188" i="7"/>
  <c r="C188" i="7"/>
  <c r="D188" i="7"/>
  <c r="E188" i="7"/>
  <c r="F188" i="7"/>
  <c r="G188" i="7"/>
  <c r="B189" i="7"/>
  <c r="C189" i="7"/>
  <c r="D189" i="7"/>
  <c r="E189" i="7"/>
  <c r="F189" i="7"/>
  <c r="G189" i="7"/>
  <c r="B190" i="7"/>
  <c r="C190" i="7"/>
  <c r="D190" i="7"/>
  <c r="E190" i="7"/>
  <c r="F190" i="7"/>
  <c r="G190" i="7"/>
  <c r="B191" i="7"/>
  <c r="C191" i="7"/>
  <c r="D191" i="7"/>
  <c r="E191" i="7"/>
  <c r="F191" i="7"/>
  <c r="G191" i="7"/>
  <c r="B192" i="7"/>
  <c r="C192" i="7"/>
  <c r="D192" i="7"/>
  <c r="E192" i="7"/>
  <c r="F192" i="7"/>
  <c r="G192" i="7"/>
  <c r="B193" i="7"/>
  <c r="C193" i="7"/>
  <c r="D193" i="7"/>
  <c r="E193" i="7"/>
  <c r="F193" i="7"/>
  <c r="G193" i="7"/>
  <c r="B194" i="7"/>
  <c r="C194" i="7"/>
  <c r="D194" i="7"/>
  <c r="E194" i="7"/>
  <c r="F194" i="7"/>
  <c r="G194" i="7"/>
  <c r="B195" i="7"/>
  <c r="C195" i="7"/>
  <c r="D195" i="7"/>
  <c r="E195" i="7"/>
  <c r="F195" i="7"/>
  <c r="G195" i="7"/>
  <c r="B196" i="7"/>
  <c r="C196" i="7"/>
  <c r="D196" i="7"/>
  <c r="E196" i="7"/>
  <c r="F196" i="7"/>
  <c r="G196" i="7"/>
  <c r="B197" i="7"/>
  <c r="C197" i="7"/>
  <c r="D197" i="7"/>
  <c r="E197" i="7"/>
  <c r="F197" i="7"/>
  <c r="G197" i="7"/>
  <c r="B198" i="7"/>
  <c r="C198" i="7"/>
  <c r="D198" i="7"/>
  <c r="E198" i="7"/>
  <c r="F198" i="7"/>
  <c r="G198" i="7"/>
  <c r="B199" i="7"/>
  <c r="C199" i="7"/>
  <c r="D199" i="7"/>
  <c r="E199" i="7"/>
  <c r="F199" i="7"/>
  <c r="G199" i="7"/>
  <c r="B200" i="7"/>
  <c r="C200" i="7"/>
  <c r="D200" i="7"/>
  <c r="E200" i="7"/>
  <c r="F200" i="7"/>
  <c r="G200" i="7"/>
  <c r="B201" i="7"/>
  <c r="C201" i="7"/>
  <c r="D201" i="7"/>
  <c r="E201" i="7"/>
  <c r="F201" i="7"/>
  <c r="G201" i="7"/>
  <c r="B202" i="7"/>
  <c r="C202" i="7"/>
  <c r="D202" i="7"/>
  <c r="E202" i="7"/>
  <c r="F202" i="7"/>
  <c r="G202" i="7"/>
  <c r="B203" i="7"/>
  <c r="C203" i="7"/>
  <c r="D203" i="7"/>
  <c r="E203" i="7"/>
  <c r="F203" i="7"/>
  <c r="G203" i="7"/>
  <c r="B204" i="7"/>
  <c r="C204" i="7"/>
  <c r="D204" i="7"/>
  <c r="E204" i="7"/>
  <c r="F204" i="7"/>
  <c r="G204" i="7"/>
  <c r="B205" i="7"/>
  <c r="C205" i="7"/>
  <c r="D205" i="7"/>
  <c r="E205" i="7"/>
  <c r="F205" i="7"/>
  <c r="G205" i="7"/>
  <c r="B206" i="7"/>
  <c r="C206" i="7"/>
  <c r="D206" i="7"/>
  <c r="E206" i="7"/>
  <c r="F206" i="7"/>
  <c r="G206" i="7"/>
  <c r="B207" i="7"/>
  <c r="C207" i="7"/>
  <c r="D207" i="7"/>
  <c r="E207" i="7"/>
  <c r="F207" i="7"/>
  <c r="G207" i="7"/>
  <c r="B208" i="7"/>
  <c r="C208" i="7"/>
  <c r="D208" i="7"/>
  <c r="E208" i="7"/>
  <c r="F208" i="7"/>
  <c r="G208" i="7"/>
  <c r="B209" i="7"/>
  <c r="C209" i="7"/>
  <c r="D209" i="7"/>
  <c r="E209" i="7"/>
  <c r="F209" i="7"/>
  <c r="G209" i="7"/>
  <c r="B210" i="7"/>
  <c r="C210" i="7"/>
  <c r="D210" i="7"/>
  <c r="E210" i="7"/>
  <c r="F210" i="7"/>
  <c r="G210" i="7"/>
  <c r="B211" i="7"/>
  <c r="C211" i="7"/>
  <c r="D211" i="7"/>
  <c r="E211" i="7"/>
  <c r="F211" i="7"/>
  <c r="G211" i="7"/>
  <c r="B212" i="7"/>
  <c r="C212" i="7"/>
  <c r="D212" i="7"/>
  <c r="E212" i="7"/>
  <c r="F212" i="7"/>
  <c r="G212" i="7"/>
  <c r="B213" i="7"/>
  <c r="C213" i="7"/>
  <c r="D213" i="7"/>
  <c r="E213" i="7"/>
  <c r="F213" i="7"/>
  <c r="G213" i="7"/>
  <c r="B214" i="7"/>
  <c r="C214" i="7"/>
  <c r="D214" i="7"/>
  <c r="E214" i="7"/>
  <c r="F214" i="7"/>
  <c r="G214" i="7"/>
  <c r="B215" i="7"/>
  <c r="C215" i="7"/>
  <c r="D215" i="7"/>
  <c r="E215" i="7"/>
  <c r="F215" i="7"/>
  <c r="G215" i="7"/>
  <c r="B216" i="7"/>
  <c r="C216" i="7"/>
  <c r="D216" i="7"/>
  <c r="E216" i="7"/>
  <c r="F216" i="7"/>
  <c r="G216" i="7"/>
  <c r="B217" i="7"/>
  <c r="C217" i="7"/>
  <c r="D217" i="7"/>
  <c r="E217" i="7"/>
  <c r="F217" i="7"/>
  <c r="G217" i="7"/>
  <c r="B218" i="7"/>
  <c r="C218" i="7"/>
  <c r="D218" i="7"/>
  <c r="E218" i="7"/>
  <c r="F218" i="7"/>
  <c r="G218" i="7"/>
  <c r="B219" i="7"/>
  <c r="C219" i="7"/>
  <c r="D219" i="7"/>
  <c r="E219" i="7"/>
  <c r="F219" i="7"/>
  <c r="G219" i="7"/>
  <c r="B220" i="7"/>
  <c r="C220" i="7"/>
  <c r="D220" i="7"/>
  <c r="E220" i="7"/>
  <c r="F220" i="7"/>
  <c r="G220" i="7"/>
  <c r="B221" i="7"/>
  <c r="C221" i="7"/>
  <c r="D221" i="7"/>
  <c r="E221" i="7"/>
  <c r="F221" i="7"/>
  <c r="G221" i="7"/>
  <c r="B222" i="7"/>
  <c r="C222" i="7"/>
  <c r="D222" i="7"/>
  <c r="E222" i="7"/>
  <c r="F222" i="7"/>
  <c r="G222" i="7"/>
  <c r="B223" i="7"/>
  <c r="C223" i="7"/>
  <c r="D223" i="7"/>
  <c r="E223" i="7"/>
  <c r="F223" i="7"/>
  <c r="G223" i="7"/>
  <c r="B224" i="7"/>
  <c r="C224" i="7"/>
  <c r="D224" i="7"/>
  <c r="E224" i="7"/>
  <c r="F224" i="7"/>
  <c r="G224" i="7"/>
  <c r="B225" i="7"/>
  <c r="C225" i="7"/>
  <c r="D225" i="7"/>
  <c r="E225" i="7"/>
  <c r="F225" i="7"/>
  <c r="G225" i="7"/>
  <c r="B226" i="7"/>
  <c r="C226" i="7"/>
  <c r="D226" i="7"/>
  <c r="E226" i="7"/>
  <c r="F226" i="7"/>
  <c r="G226" i="7"/>
  <c r="B227" i="7"/>
  <c r="C227" i="7"/>
  <c r="D227" i="7"/>
  <c r="E227" i="7"/>
  <c r="F227" i="7"/>
  <c r="G227" i="7"/>
  <c r="B228" i="7"/>
  <c r="C228" i="7"/>
  <c r="D228" i="7"/>
  <c r="E228" i="7"/>
  <c r="F228" i="7"/>
  <c r="G228" i="7"/>
  <c r="B229" i="7"/>
  <c r="C229" i="7"/>
  <c r="D229" i="7"/>
  <c r="E229" i="7"/>
  <c r="F229" i="7"/>
  <c r="G229" i="7"/>
  <c r="B230" i="7"/>
  <c r="C230" i="7"/>
  <c r="D230" i="7"/>
  <c r="E230" i="7"/>
  <c r="F230" i="7"/>
  <c r="G230" i="7"/>
  <c r="B231" i="7"/>
  <c r="C231" i="7"/>
  <c r="D231" i="7"/>
  <c r="E231" i="7"/>
  <c r="F231" i="7"/>
  <c r="G231" i="7"/>
  <c r="B232" i="7"/>
  <c r="C232" i="7"/>
  <c r="D232" i="7"/>
  <c r="E232" i="7"/>
  <c r="F232" i="7"/>
  <c r="G232" i="7"/>
  <c r="B233" i="7"/>
  <c r="C233" i="7"/>
  <c r="D233" i="7"/>
  <c r="E233" i="7"/>
  <c r="F233" i="7"/>
  <c r="G233" i="7"/>
  <c r="B234" i="7"/>
  <c r="C234" i="7"/>
  <c r="D234" i="7"/>
  <c r="E234" i="7"/>
  <c r="F234" i="7"/>
  <c r="G234" i="7"/>
  <c r="B235" i="7"/>
  <c r="C235" i="7"/>
  <c r="D235" i="7"/>
  <c r="E235" i="7"/>
  <c r="F235" i="7"/>
  <c r="G235" i="7"/>
  <c r="B236" i="7"/>
  <c r="C236" i="7"/>
  <c r="D236" i="7"/>
  <c r="E236" i="7"/>
  <c r="F236" i="7"/>
  <c r="G236" i="7"/>
  <c r="B237" i="7"/>
  <c r="C237" i="7"/>
  <c r="D237" i="7"/>
  <c r="E237" i="7"/>
  <c r="F237" i="7"/>
  <c r="G237" i="7"/>
  <c r="B238" i="7"/>
  <c r="C238" i="7"/>
  <c r="D238" i="7"/>
  <c r="E238" i="7"/>
  <c r="F238" i="7"/>
  <c r="G238" i="7"/>
  <c r="B239" i="7"/>
  <c r="C239" i="7"/>
  <c r="D239" i="7"/>
  <c r="E239" i="7"/>
  <c r="F239" i="7"/>
  <c r="G239" i="7"/>
  <c r="B240" i="7"/>
  <c r="C240" i="7"/>
  <c r="D240" i="7"/>
  <c r="E240" i="7"/>
  <c r="F240" i="7"/>
  <c r="G240" i="7"/>
  <c r="B241" i="7"/>
  <c r="C241" i="7"/>
  <c r="D241" i="7"/>
  <c r="E241" i="7"/>
  <c r="F241" i="7"/>
  <c r="G241" i="7"/>
  <c r="B242" i="7"/>
  <c r="C242" i="7"/>
  <c r="D242" i="7"/>
  <c r="E242" i="7"/>
  <c r="F242" i="7"/>
  <c r="G242" i="7"/>
  <c r="B243" i="7"/>
  <c r="C243" i="7"/>
  <c r="D243" i="7"/>
  <c r="E243" i="7"/>
  <c r="F243" i="7"/>
  <c r="G243" i="7"/>
  <c r="B244" i="7"/>
  <c r="C244" i="7"/>
  <c r="D244" i="7"/>
  <c r="E244" i="7"/>
  <c r="F244" i="7"/>
  <c r="G244" i="7"/>
  <c r="B245" i="7"/>
  <c r="C245" i="7"/>
  <c r="D245" i="7"/>
  <c r="E245" i="7"/>
  <c r="F245" i="7"/>
  <c r="G245" i="7"/>
  <c r="B246" i="7"/>
  <c r="C246" i="7"/>
  <c r="D246" i="7"/>
  <c r="E246" i="7"/>
  <c r="F246" i="7"/>
  <c r="G246" i="7"/>
  <c r="B247" i="7"/>
  <c r="C247" i="7"/>
  <c r="D247" i="7"/>
  <c r="E247" i="7"/>
  <c r="F247" i="7"/>
  <c r="G247" i="7"/>
  <c r="B248" i="7"/>
  <c r="C248" i="7"/>
  <c r="D248" i="7"/>
  <c r="E248" i="7"/>
  <c r="F248" i="7"/>
  <c r="G248" i="7"/>
  <c r="B249" i="7"/>
  <c r="C249" i="7"/>
  <c r="D249" i="7"/>
  <c r="E249" i="7"/>
  <c r="F249" i="7"/>
  <c r="G249" i="7"/>
  <c r="B250" i="7"/>
  <c r="C250" i="7"/>
  <c r="D250" i="7"/>
  <c r="E250" i="7"/>
  <c r="F250" i="7"/>
  <c r="G250" i="7"/>
  <c r="B251" i="7"/>
  <c r="C251" i="7"/>
  <c r="D251" i="7"/>
  <c r="E251" i="7"/>
  <c r="F251" i="7"/>
  <c r="G251" i="7"/>
  <c r="B252" i="7"/>
  <c r="C252" i="7"/>
  <c r="D252" i="7"/>
  <c r="E252" i="7"/>
  <c r="F252" i="7"/>
  <c r="G252" i="7"/>
  <c r="B253" i="7"/>
  <c r="C253" i="7"/>
  <c r="D253" i="7"/>
  <c r="E253" i="7"/>
  <c r="F253" i="7"/>
  <c r="G253" i="7"/>
  <c r="B254" i="7"/>
  <c r="C254" i="7"/>
  <c r="D254" i="7"/>
  <c r="E254" i="7"/>
  <c r="F254" i="7"/>
  <c r="G254" i="7"/>
  <c r="B255" i="7"/>
  <c r="C255" i="7"/>
  <c r="D255" i="7"/>
  <c r="E255" i="7"/>
  <c r="F255" i="7"/>
  <c r="G255" i="7"/>
  <c r="B256" i="7"/>
  <c r="C256" i="7"/>
  <c r="D256" i="7"/>
  <c r="E256" i="7"/>
  <c r="F256" i="7"/>
  <c r="G256" i="7"/>
  <c r="B257" i="7"/>
  <c r="C257" i="7"/>
  <c r="D257" i="7"/>
  <c r="E257" i="7"/>
  <c r="F257" i="7"/>
  <c r="G257" i="7"/>
  <c r="B258" i="7"/>
  <c r="C258" i="7"/>
  <c r="D258" i="7"/>
  <c r="E258" i="7"/>
  <c r="F258" i="7"/>
  <c r="G258" i="7"/>
  <c r="B259" i="7"/>
  <c r="C259" i="7"/>
  <c r="D259" i="7"/>
  <c r="E259" i="7"/>
  <c r="F259" i="7"/>
  <c r="G259" i="7"/>
  <c r="B260" i="7"/>
  <c r="C260" i="7"/>
  <c r="D260" i="7"/>
  <c r="E260" i="7"/>
  <c r="F260" i="7"/>
  <c r="G260" i="7"/>
  <c r="B261" i="7"/>
  <c r="C261" i="7"/>
  <c r="D261" i="7"/>
  <c r="E261" i="7"/>
  <c r="F261" i="7"/>
  <c r="G261" i="7"/>
  <c r="B262" i="7"/>
  <c r="C262" i="7"/>
  <c r="D262" i="7"/>
  <c r="E262" i="7"/>
  <c r="F262" i="7"/>
  <c r="G262" i="7"/>
  <c r="B263" i="7"/>
  <c r="C263" i="7"/>
  <c r="D263" i="7"/>
  <c r="E263" i="7"/>
  <c r="F263" i="7"/>
  <c r="G263" i="7"/>
  <c r="B264" i="7"/>
  <c r="C264" i="7"/>
  <c r="D264" i="7"/>
  <c r="E264" i="7"/>
  <c r="F264" i="7"/>
  <c r="G264" i="7"/>
  <c r="B265" i="7"/>
  <c r="C265" i="7"/>
  <c r="D265" i="7"/>
  <c r="E265" i="7"/>
  <c r="F265" i="7"/>
  <c r="G265" i="7"/>
  <c r="B266" i="7"/>
  <c r="C266" i="7"/>
  <c r="D266" i="7"/>
  <c r="E266" i="7"/>
  <c r="F266" i="7"/>
  <c r="G266" i="7"/>
  <c r="B267" i="7"/>
  <c r="C267" i="7"/>
  <c r="D267" i="7"/>
  <c r="E267" i="7"/>
  <c r="F267" i="7"/>
  <c r="G267" i="7"/>
  <c r="B268" i="7"/>
  <c r="C268" i="7"/>
  <c r="D268" i="7"/>
  <c r="E268" i="7"/>
  <c r="F268" i="7"/>
  <c r="G268" i="7"/>
  <c r="B269" i="7"/>
  <c r="C269" i="7"/>
  <c r="D269" i="7"/>
  <c r="E269" i="7"/>
  <c r="F269" i="7"/>
  <c r="G269" i="7"/>
  <c r="B270" i="7"/>
  <c r="C270" i="7"/>
  <c r="D270" i="7"/>
  <c r="E270" i="7"/>
  <c r="F270" i="7"/>
  <c r="G270" i="7"/>
  <c r="B271" i="7"/>
  <c r="C271" i="7"/>
  <c r="D271" i="7"/>
  <c r="E271" i="7"/>
  <c r="F271" i="7"/>
  <c r="G271" i="7"/>
  <c r="B272" i="7"/>
  <c r="C272" i="7"/>
  <c r="D272" i="7"/>
  <c r="E272" i="7"/>
  <c r="F272" i="7"/>
  <c r="G272" i="7"/>
  <c r="B273" i="7"/>
  <c r="C273" i="7"/>
  <c r="D273" i="7"/>
  <c r="E273" i="7"/>
  <c r="F273" i="7"/>
  <c r="G273" i="7"/>
  <c r="B274" i="7"/>
  <c r="C274" i="7"/>
  <c r="D274" i="7"/>
  <c r="E274" i="7"/>
  <c r="F274" i="7"/>
  <c r="G274" i="7"/>
  <c r="B275" i="7"/>
  <c r="C275" i="7"/>
  <c r="D275" i="7"/>
  <c r="E275" i="7"/>
  <c r="F275" i="7"/>
  <c r="G275" i="7"/>
  <c r="B276" i="7"/>
  <c r="C276" i="7"/>
  <c r="D276" i="7"/>
  <c r="E276" i="7"/>
  <c r="F276" i="7"/>
  <c r="G276" i="7"/>
  <c r="B277" i="7"/>
  <c r="C277" i="7"/>
  <c r="D277" i="7"/>
  <c r="E277" i="7"/>
  <c r="F277" i="7"/>
  <c r="G277" i="7"/>
  <c r="B278" i="7"/>
  <c r="C278" i="7"/>
  <c r="D278" i="7"/>
  <c r="E278" i="7"/>
  <c r="F278" i="7"/>
  <c r="G278" i="7"/>
  <c r="B279" i="7"/>
  <c r="C279" i="7"/>
  <c r="D279" i="7"/>
  <c r="E279" i="7"/>
  <c r="F279" i="7"/>
  <c r="G279" i="7"/>
  <c r="B280" i="7"/>
  <c r="C280" i="7"/>
  <c r="D280" i="7"/>
  <c r="E280" i="7"/>
  <c r="F280" i="7"/>
  <c r="G280" i="7"/>
  <c r="B281" i="7"/>
  <c r="C281" i="7"/>
  <c r="D281" i="7"/>
  <c r="E281" i="7"/>
  <c r="F281" i="7"/>
  <c r="G281" i="7"/>
  <c r="B282" i="7"/>
  <c r="C282" i="7"/>
  <c r="D282" i="7"/>
  <c r="E282" i="7"/>
  <c r="F282" i="7"/>
  <c r="G282" i="7"/>
  <c r="B283" i="7"/>
  <c r="C283" i="7"/>
  <c r="D283" i="7"/>
  <c r="E283" i="7"/>
  <c r="F283" i="7"/>
  <c r="G283" i="7"/>
  <c r="B284" i="7"/>
  <c r="C284" i="7"/>
  <c r="D284" i="7"/>
  <c r="E284" i="7"/>
  <c r="F284" i="7"/>
  <c r="G284" i="7"/>
  <c r="B285" i="7"/>
  <c r="C285" i="7"/>
  <c r="D285" i="7"/>
  <c r="E285" i="7"/>
  <c r="F285" i="7"/>
  <c r="G285" i="7"/>
  <c r="B286" i="7"/>
  <c r="C286" i="7"/>
  <c r="D286" i="7"/>
  <c r="E286" i="7"/>
  <c r="F286" i="7"/>
  <c r="G286" i="7"/>
  <c r="B287" i="7"/>
  <c r="C287" i="7"/>
  <c r="D287" i="7"/>
  <c r="E287" i="7"/>
  <c r="F287" i="7"/>
  <c r="G287" i="7"/>
  <c r="B288" i="7"/>
  <c r="C288" i="7"/>
  <c r="D288" i="7"/>
  <c r="E288" i="7"/>
  <c r="F288" i="7"/>
  <c r="G288" i="7"/>
  <c r="B289" i="7"/>
  <c r="C289" i="7"/>
  <c r="D289" i="7"/>
  <c r="E289" i="7"/>
  <c r="F289" i="7"/>
  <c r="G289" i="7"/>
  <c r="B290" i="7"/>
  <c r="C290" i="7"/>
  <c r="D290" i="7"/>
  <c r="E290" i="7"/>
  <c r="F290" i="7"/>
  <c r="G290" i="7"/>
  <c r="B291" i="7"/>
  <c r="C291" i="7"/>
  <c r="D291" i="7"/>
  <c r="E291" i="7"/>
  <c r="F291" i="7"/>
  <c r="G291" i="7"/>
  <c r="B292" i="7"/>
  <c r="C292" i="7"/>
  <c r="D292" i="7"/>
  <c r="E292" i="7"/>
  <c r="F292" i="7"/>
  <c r="G292" i="7"/>
  <c r="B293" i="7"/>
  <c r="C293" i="7"/>
  <c r="D293" i="7"/>
  <c r="E293" i="7"/>
  <c r="F293" i="7"/>
  <c r="G293" i="7"/>
  <c r="B294" i="7"/>
  <c r="C294" i="7"/>
  <c r="D294" i="7"/>
  <c r="E294" i="7"/>
  <c r="F294" i="7"/>
  <c r="G294" i="7"/>
  <c r="B295" i="7"/>
  <c r="C295" i="7"/>
  <c r="D295" i="7"/>
  <c r="E295" i="7"/>
  <c r="F295" i="7"/>
  <c r="G295" i="7"/>
  <c r="B296" i="7"/>
  <c r="C296" i="7"/>
  <c r="D296" i="7"/>
  <c r="E296" i="7"/>
  <c r="F296" i="7"/>
  <c r="G296" i="7"/>
  <c r="B297" i="7"/>
  <c r="C297" i="7"/>
  <c r="D297" i="7"/>
  <c r="E297" i="7"/>
  <c r="F297" i="7"/>
  <c r="G297" i="7"/>
  <c r="B298" i="7"/>
  <c r="C298" i="7"/>
  <c r="D298" i="7"/>
  <c r="E298" i="7"/>
  <c r="F298" i="7"/>
  <c r="G298" i="7"/>
  <c r="B299" i="7"/>
  <c r="C299" i="7"/>
  <c r="D299" i="7"/>
  <c r="E299" i="7"/>
  <c r="F299" i="7"/>
  <c r="G299" i="7"/>
  <c r="B300" i="7"/>
  <c r="C300" i="7"/>
  <c r="D300" i="7"/>
  <c r="E300" i="7"/>
  <c r="F300" i="7"/>
  <c r="G300" i="7"/>
  <c r="B301" i="7"/>
  <c r="C301" i="7"/>
  <c r="D301" i="7"/>
  <c r="E301" i="7"/>
  <c r="F301" i="7"/>
  <c r="G301" i="7"/>
  <c r="B302" i="7"/>
  <c r="C302" i="7"/>
  <c r="D302" i="7"/>
  <c r="E302" i="7"/>
  <c r="F302" i="7"/>
  <c r="G302" i="7"/>
  <c r="B303" i="7"/>
  <c r="C303" i="7"/>
  <c r="D303" i="7"/>
  <c r="E303" i="7"/>
  <c r="F303" i="7"/>
  <c r="G303" i="7"/>
  <c r="B304" i="7"/>
  <c r="C304" i="7"/>
  <c r="D304" i="7"/>
  <c r="E304" i="7"/>
  <c r="F304" i="7"/>
  <c r="G304" i="7"/>
  <c r="B305" i="7"/>
  <c r="C305" i="7"/>
  <c r="D305" i="7"/>
  <c r="E305" i="7"/>
  <c r="F305" i="7"/>
  <c r="G305" i="7"/>
  <c r="B306" i="7"/>
  <c r="C306" i="7"/>
  <c r="D306" i="7"/>
  <c r="E306" i="7"/>
  <c r="F306" i="7"/>
  <c r="G306" i="7"/>
  <c r="B307" i="7"/>
  <c r="C307" i="7"/>
  <c r="D307" i="7"/>
  <c r="E307" i="7"/>
  <c r="F307" i="7"/>
  <c r="G307" i="7"/>
  <c r="B308" i="7"/>
  <c r="C308" i="7"/>
  <c r="D308" i="7"/>
  <c r="E308" i="7"/>
  <c r="F308" i="7"/>
  <c r="G308" i="7"/>
  <c r="B309" i="7"/>
  <c r="C309" i="7"/>
  <c r="D309" i="7"/>
  <c r="E309" i="7"/>
  <c r="F309" i="7"/>
  <c r="G309" i="7"/>
  <c r="B310" i="7"/>
  <c r="C310" i="7"/>
  <c r="D310" i="7"/>
  <c r="E310" i="7"/>
  <c r="F310" i="7"/>
  <c r="G310" i="7"/>
  <c r="B311" i="7"/>
  <c r="C311" i="7"/>
  <c r="D311" i="7"/>
  <c r="E311" i="7"/>
  <c r="F311" i="7"/>
  <c r="G311" i="7"/>
  <c r="B312" i="7"/>
  <c r="C312" i="7"/>
  <c r="D312" i="7"/>
  <c r="E312" i="7"/>
  <c r="F312" i="7"/>
  <c r="G312" i="7"/>
  <c r="B313" i="7"/>
  <c r="C313" i="7"/>
  <c r="D313" i="7"/>
  <c r="E313" i="7"/>
  <c r="F313" i="7"/>
  <c r="G313" i="7"/>
  <c r="B314" i="7"/>
  <c r="C314" i="7"/>
  <c r="D314" i="7"/>
  <c r="E314" i="7"/>
  <c r="F314" i="7"/>
  <c r="G314" i="7"/>
  <c r="B315" i="7"/>
  <c r="C315" i="7"/>
  <c r="D315" i="7"/>
  <c r="E315" i="7"/>
  <c r="F315" i="7"/>
  <c r="G315" i="7"/>
  <c r="B316" i="7"/>
  <c r="C316" i="7"/>
  <c r="D316" i="7"/>
  <c r="E316" i="7"/>
  <c r="F316" i="7"/>
  <c r="G316" i="7"/>
  <c r="B317" i="7"/>
  <c r="C317" i="7"/>
  <c r="D317" i="7"/>
  <c r="E317" i="7"/>
  <c r="F317" i="7"/>
  <c r="G317" i="7"/>
  <c r="B318" i="7"/>
  <c r="C318" i="7"/>
  <c r="D318" i="7"/>
  <c r="E318" i="7"/>
  <c r="F318" i="7"/>
  <c r="G318" i="7"/>
  <c r="B319" i="7"/>
  <c r="C319" i="7"/>
  <c r="D319" i="7"/>
  <c r="E319" i="7"/>
  <c r="F319" i="7"/>
  <c r="G319" i="7"/>
  <c r="B320" i="7"/>
  <c r="C320" i="7"/>
  <c r="D320" i="7"/>
  <c r="E320" i="7"/>
  <c r="F320" i="7"/>
  <c r="G320" i="7"/>
  <c r="B321" i="7"/>
  <c r="C321" i="7"/>
  <c r="D321" i="7"/>
  <c r="E321" i="7"/>
  <c r="F321" i="7"/>
  <c r="G321" i="7"/>
  <c r="B322" i="7"/>
  <c r="C322" i="7"/>
  <c r="D322" i="7"/>
  <c r="E322" i="7"/>
  <c r="F322" i="7"/>
  <c r="G322" i="7"/>
  <c r="B323" i="7"/>
  <c r="C323" i="7"/>
  <c r="D323" i="7"/>
  <c r="E323" i="7"/>
  <c r="F323" i="7"/>
  <c r="G323" i="7"/>
  <c r="B324" i="7"/>
  <c r="C324" i="7"/>
  <c r="D324" i="7"/>
  <c r="E324" i="7"/>
  <c r="F324" i="7"/>
  <c r="G324" i="7"/>
  <c r="B325" i="7"/>
  <c r="C325" i="7"/>
  <c r="D325" i="7"/>
  <c r="E325" i="7"/>
  <c r="F325" i="7"/>
  <c r="G325" i="7"/>
  <c r="B326" i="7"/>
  <c r="C326" i="7"/>
  <c r="D326" i="7"/>
  <c r="E326" i="7"/>
  <c r="F326" i="7"/>
  <c r="G326" i="7"/>
  <c r="B327" i="7"/>
  <c r="C327" i="7"/>
  <c r="D327" i="7"/>
  <c r="E327" i="7"/>
  <c r="F327" i="7"/>
  <c r="G327" i="7"/>
  <c r="B328" i="7"/>
  <c r="C328" i="7"/>
  <c r="D328" i="7"/>
  <c r="E328" i="7"/>
  <c r="F328" i="7"/>
  <c r="G328" i="7"/>
  <c r="B329" i="7"/>
  <c r="C329" i="7"/>
  <c r="D329" i="7"/>
  <c r="E329" i="7"/>
  <c r="F329" i="7"/>
  <c r="G329" i="7"/>
  <c r="B330" i="7"/>
  <c r="C330" i="7"/>
  <c r="D330" i="7"/>
  <c r="E330" i="7"/>
  <c r="F330" i="7"/>
  <c r="G330" i="7"/>
  <c r="B331" i="7"/>
  <c r="C331" i="7"/>
  <c r="D331" i="7"/>
  <c r="E331" i="7"/>
  <c r="F331" i="7"/>
  <c r="G331" i="7"/>
  <c r="B332" i="7"/>
  <c r="C332" i="7"/>
  <c r="D332" i="7"/>
  <c r="E332" i="7"/>
  <c r="F332" i="7"/>
  <c r="G332" i="7"/>
  <c r="B333" i="7"/>
  <c r="C333" i="7"/>
  <c r="D333" i="7"/>
  <c r="E333" i="7"/>
  <c r="F333" i="7"/>
  <c r="G333" i="7"/>
  <c r="B334" i="7"/>
  <c r="C334" i="7"/>
  <c r="D334" i="7"/>
  <c r="E334" i="7"/>
  <c r="F334" i="7"/>
  <c r="G334" i="7"/>
  <c r="B335" i="7"/>
  <c r="C335" i="7"/>
  <c r="D335" i="7"/>
  <c r="E335" i="7"/>
  <c r="F335" i="7"/>
  <c r="G335" i="7"/>
  <c r="B336" i="7"/>
  <c r="C336" i="7"/>
  <c r="D336" i="7"/>
  <c r="E336" i="7"/>
  <c r="F336" i="7"/>
  <c r="G336" i="7"/>
  <c r="B337" i="7"/>
  <c r="C337" i="7"/>
  <c r="D337" i="7"/>
  <c r="E337" i="7"/>
  <c r="F337" i="7"/>
  <c r="G337" i="7"/>
  <c r="B338" i="7"/>
  <c r="C338" i="7"/>
  <c r="D338" i="7"/>
  <c r="E338" i="7"/>
  <c r="F338" i="7"/>
  <c r="G338" i="7"/>
  <c r="B339" i="7"/>
  <c r="C339" i="7"/>
  <c r="D339" i="7"/>
  <c r="E339" i="7"/>
  <c r="F339" i="7"/>
  <c r="G339" i="7"/>
  <c r="B340" i="7"/>
  <c r="C340" i="7"/>
  <c r="D340" i="7"/>
  <c r="E340" i="7"/>
  <c r="F340" i="7"/>
  <c r="G340" i="7"/>
  <c r="B341" i="7"/>
  <c r="C341" i="7"/>
  <c r="D341" i="7"/>
  <c r="E341" i="7"/>
  <c r="F341" i="7"/>
  <c r="G341" i="7"/>
  <c r="B342" i="7"/>
  <c r="C342" i="7"/>
  <c r="D342" i="7"/>
  <c r="E342" i="7"/>
  <c r="F342" i="7"/>
  <c r="G342" i="7"/>
  <c r="B343" i="7"/>
  <c r="C343" i="7"/>
  <c r="D343" i="7"/>
  <c r="E343" i="7"/>
  <c r="F343" i="7"/>
  <c r="G343" i="7"/>
  <c r="B344" i="7"/>
  <c r="C344" i="7"/>
  <c r="D344" i="7"/>
  <c r="E344" i="7"/>
  <c r="F344" i="7"/>
  <c r="G344" i="7"/>
  <c r="B345" i="7"/>
  <c r="C345" i="7"/>
  <c r="D345" i="7"/>
  <c r="E345" i="7"/>
  <c r="F345" i="7"/>
  <c r="G345" i="7"/>
  <c r="B346" i="7"/>
  <c r="C346" i="7"/>
  <c r="D346" i="7"/>
  <c r="E346" i="7"/>
  <c r="F346" i="7"/>
  <c r="G346" i="7"/>
  <c r="B347" i="7"/>
  <c r="C347" i="7"/>
  <c r="D347" i="7"/>
  <c r="E347" i="7"/>
  <c r="F347" i="7"/>
  <c r="G347" i="7"/>
  <c r="B348" i="7"/>
  <c r="C348" i="7"/>
  <c r="D348" i="7"/>
  <c r="E348" i="7"/>
  <c r="F348" i="7"/>
  <c r="G348" i="7"/>
  <c r="B349" i="7"/>
  <c r="C349" i="7"/>
  <c r="D349" i="7"/>
  <c r="E349" i="7"/>
  <c r="F349" i="7"/>
  <c r="G349" i="7"/>
  <c r="B350" i="7"/>
  <c r="C350" i="7"/>
  <c r="D350" i="7"/>
  <c r="E350" i="7"/>
  <c r="F350" i="7"/>
  <c r="G350" i="7"/>
  <c r="B351" i="7"/>
  <c r="C351" i="7"/>
  <c r="D351" i="7"/>
  <c r="E351" i="7"/>
  <c r="F351" i="7"/>
  <c r="G351" i="7"/>
  <c r="B352" i="7"/>
  <c r="C352" i="7"/>
  <c r="D352" i="7"/>
  <c r="E352" i="7"/>
  <c r="F352" i="7"/>
  <c r="G352" i="7"/>
  <c r="B353" i="7"/>
  <c r="C353" i="7"/>
  <c r="D353" i="7"/>
  <c r="E353" i="7"/>
  <c r="F353" i="7"/>
  <c r="G353" i="7"/>
  <c r="B354" i="7"/>
  <c r="C354" i="7"/>
  <c r="D354" i="7"/>
  <c r="E354" i="7"/>
  <c r="F354" i="7"/>
  <c r="G354" i="7"/>
  <c r="B355" i="7"/>
  <c r="C355" i="7"/>
  <c r="D355" i="7"/>
  <c r="E355" i="7"/>
  <c r="F355" i="7"/>
  <c r="G355" i="7"/>
  <c r="B356" i="7"/>
  <c r="C356" i="7"/>
  <c r="D356" i="7"/>
  <c r="E356" i="7"/>
  <c r="F356" i="7"/>
  <c r="G356" i="7"/>
  <c r="B357" i="7"/>
  <c r="C357" i="7"/>
  <c r="D357" i="7"/>
  <c r="E357" i="7"/>
  <c r="F357" i="7"/>
  <c r="G357" i="7"/>
  <c r="B358" i="7"/>
  <c r="C358" i="7"/>
  <c r="D358" i="7"/>
  <c r="E358" i="7"/>
  <c r="F358" i="7"/>
  <c r="G358" i="7"/>
  <c r="B359" i="7"/>
  <c r="C359" i="7"/>
  <c r="D359" i="7"/>
  <c r="E359" i="7"/>
  <c r="F359" i="7"/>
  <c r="G359" i="7"/>
  <c r="B360" i="7"/>
  <c r="C360" i="7"/>
  <c r="D360" i="7"/>
  <c r="E360" i="7"/>
  <c r="F360" i="7"/>
  <c r="G360" i="7"/>
  <c r="B361" i="7"/>
  <c r="C361" i="7"/>
  <c r="D361" i="7"/>
  <c r="E361" i="7"/>
  <c r="F361" i="7"/>
  <c r="G361" i="7"/>
  <c r="B362" i="7"/>
  <c r="C362" i="7"/>
  <c r="D362" i="7"/>
  <c r="E362" i="7"/>
  <c r="F362" i="7"/>
  <c r="G362" i="7"/>
  <c r="B363" i="7"/>
  <c r="C363" i="7"/>
  <c r="D363" i="7"/>
  <c r="E363" i="7"/>
  <c r="F363" i="7"/>
  <c r="G363" i="7"/>
  <c r="B364" i="7"/>
  <c r="C364" i="7"/>
  <c r="D364" i="7"/>
  <c r="E364" i="7"/>
  <c r="F364" i="7"/>
  <c r="G364" i="7"/>
  <c r="B365" i="7"/>
  <c r="C365" i="7"/>
  <c r="D365" i="7"/>
  <c r="E365" i="7"/>
  <c r="F365" i="7"/>
  <c r="G365" i="7"/>
  <c r="B366" i="7"/>
  <c r="C366" i="7"/>
  <c r="D366" i="7"/>
  <c r="E366" i="7"/>
  <c r="F366" i="7"/>
  <c r="G366" i="7"/>
  <c r="B367" i="7"/>
  <c r="C367" i="7"/>
  <c r="D367" i="7"/>
  <c r="E367" i="7"/>
  <c r="F367" i="7"/>
  <c r="G367" i="7"/>
  <c r="B368" i="7"/>
  <c r="C368" i="7"/>
  <c r="D368" i="7"/>
  <c r="E368" i="7"/>
  <c r="F368" i="7"/>
  <c r="G368" i="7"/>
  <c r="B369" i="7"/>
  <c r="C369" i="7"/>
  <c r="D369" i="7"/>
  <c r="E369" i="7"/>
  <c r="F369" i="7"/>
  <c r="G369" i="7"/>
  <c r="B370" i="7"/>
  <c r="C370" i="7"/>
  <c r="D370" i="7"/>
  <c r="E370" i="7"/>
  <c r="F370" i="7"/>
  <c r="G370" i="7"/>
  <c r="B371" i="7"/>
  <c r="C371" i="7"/>
  <c r="D371" i="7"/>
  <c r="E371" i="7"/>
  <c r="F371" i="7"/>
  <c r="G371" i="7"/>
  <c r="B372" i="7"/>
  <c r="C372" i="7"/>
  <c r="D372" i="7"/>
  <c r="E372" i="7"/>
  <c r="F372" i="7"/>
  <c r="G372" i="7"/>
  <c r="B373" i="7"/>
  <c r="C373" i="7"/>
  <c r="D373" i="7"/>
  <c r="E373" i="7"/>
  <c r="F373" i="7"/>
  <c r="G373" i="7"/>
  <c r="B374" i="7"/>
  <c r="C374" i="7"/>
  <c r="D374" i="7"/>
  <c r="E374" i="7"/>
  <c r="F374" i="7"/>
  <c r="G374" i="7"/>
  <c r="B375" i="7"/>
  <c r="C375" i="7"/>
  <c r="D375" i="7"/>
  <c r="E375" i="7"/>
  <c r="F375" i="7"/>
  <c r="G375" i="7"/>
  <c r="B376" i="7"/>
  <c r="C376" i="7"/>
  <c r="D376" i="7"/>
  <c r="E376" i="7"/>
  <c r="F376" i="7"/>
  <c r="G376" i="7"/>
  <c r="B377" i="7"/>
  <c r="C377" i="7"/>
  <c r="D377" i="7"/>
  <c r="E377" i="7"/>
  <c r="F377" i="7"/>
  <c r="G377" i="7"/>
  <c r="B378" i="7"/>
  <c r="C378" i="7"/>
  <c r="D378" i="7"/>
  <c r="E378" i="7"/>
  <c r="F378" i="7"/>
  <c r="G378" i="7"/>
  <c r="B379" i="7"/>
  <c r="C379" i="7"/>
  <c r="D379" i="7"/>
  <c r="E379" i="7"/>
  <c r="F379" i="7"/>
  <c r="G379" i="7"/>
  <c r="B380" i="7"/>
  <c r="C380" i="7"/>
  <c r="D380" i="7"/>
  <c r="E380" i="7"/>
  <c r="F380" i="7"/>
  <c r="G380" i="7"/>
  <c r="B381" i="7"/>
  <c r="C381" i="7"/>
  <c r="D381" i="7"/>
  <c r="E381" i="7"/>
  <c r="F381" i="7"/>
  <c r="G381" i="7"/>
  <c r="B382" i="7"/>
  <c r="C382" i="7"/>
  <c r="D382" i="7"/>
  <c r="E382" i="7"/>
  <c r="F382" i="7"/>
  <c r="G382" i="7"/>
  <c r="B383" i="7"/>
  <c r="C383" i="7"/>
  <c r="D383" i="7"/>
  <c r="E383" i="7"/>
  <c r="F383" i="7"/>
  <c r="G383" i="7"/>
  <c r="B384" i="7"/>
  <c r="C384" i="7"/>
  <c r="D384" i="7"/>
  <c r="E384" i="7"/>
  <c r="F384" i="7"/>
  <c r="G384" i="7"/>
  <c r="B385" i="7"/>
  <c r="C385" i="7"/>
  <c r="D385" i="7"/>
  <c r="E385" i="7"/>
  <c r="F385" i="7"/>
  <c r="G385" i="7"/>
  <c r="B386" i="7"/>
  <c r="C386" i="7"/>
  <c r="D386" i="7"/>
  <c r="E386" i="7"/>
  <c r="F386" i="7"/>
  <c r="G386" i="7"/>
  <c r="B387" i="7"/>
  <c r="C387" i="7"/>
  <c r="D387" i="7"/>
  <c r="E387" i="7"/>
  <c r="F387" i="7"/>
  <c r="G387" i="7"/>
  <c r="B388" i="7"/>
  <c r="C388" i="7"/>
  <c r="D388" i="7"/>
  <c r="E388" i="7"/>
  <c r="F388" i="7"/>
  <c r="G388" i="7"/>
  <c r="B389" i="7"/>
  <c r="C389" i="7"/>
  <c r="D389" i="7"/>
  <c r="E389" i="7"/>
  <c r="F389" i="7"/>
  <c r="G389" i="7"/>
  <c r="B390" i="7"/>
  <c r="C390" i="7"/>
  <c r="D390" i="7"/>
  <c r="E390" i="7"/>
  <c r="F390" i="7"/>
  <c r="G390" i="7"/>
  <c r="B391" i="7"/>
  <c r="C391" i="7"/>
  <c r="D391" i="7"/>
  <c r="E391" i="7"/>
  <c r="F391" i="7"/>
  <c r="G391" i="7"/>
  <c r="B392" i="7"/>
  <c r="C392" i="7"/>
  <c r="D392" i="7"/>
  <c r="E392" i="7"/>
  <c r="F392" i="7"/>
  <c r="G392" i="7"/>
  <c r="B393" i="7"/>
  <c r="C393" i="7"/>
  <c r="D393" i="7"/>
  <c r="E393" i="7"/>
  <c r="F393" i="7"/>
  <c r="G393" i="7"/>
  <c r="B394" i="7"/>
  <c r="C394" i="7"/>
  <c r="D394" i="7"/>
  <c r="E394" i="7"/>
  <c r="F394" i="7"/>
  <c r="G394" i="7"/>
  <c r="B395" i="7"/>
  <c r="C395" i="7"/>
  <c r="D395" i="7"/>
  <c r="E395" i="7"/>
  <c r="F395" i="7"/>
  <c r="G395" i="7"/>
  <c r="B396" i="7"/>
  <c r="C396" i="7"/>
  <c r="D396" i="7"/>
  <c r="E396" i="7"/>
  <c r="F396" i="7"/>
  <c r="G396" i="7"/>
  <c r="B397" i="7"/>
  <c r="C397" i="7"/>
  <c r="D397" i="7"/>
  <c r="E397" i="7"/>
  <c r="F397" i="7"/>
  <c r="G397" i="7"/>
  <c r="B398" i="7"/>
  <c r="C398" i="7"/>
  <c r="D398" i="7"/>
  <c r="E398" i="7"/>
  <c r="F398" i="7"/>
  <c r="G398" i="7"/>
  <c r="B399" i="7"/>
  <c r="C399" i="7"/>
  <c r="D399" i="7"/>
  <c r="E399" i="7"/>
  <c r="F399" i="7"/>
  <c r="G399" i="7"/>
  <c r="B400" i="7"/>
  <c r="C400" i="7"/>
  <c r="D400" i="7"/>
  <c r="E400" i="7"/>
  <c r="F400" i="7"/>
  <c r="G400" i="7"/>
  <c r="B401" i="7"/>
  <c r="C401" i="7"/>
  <c r="D401" i="7"/>
  <c r="E401" i="7"/>
  <c r="F401" i="7"/>
  <c r="G401" i="7"/>
  <c r="B402" i="7"/>
  <c r="C402" i="7"/>
  <c r="D402" i="7"/>
  <c r="E402" i="7"/>
  <c r="F402" i="7"/>
  <c r="G402" i="7"/>
  <c r="B403" i="7"/>
  <c r="C403" i="7"/>
  <c r="D403" i="7"/>
  <c r="E403" i="7"/>
  <c r="F403" i="7"/>
  <c r="G403" i="7"/>
  <c r="B404" i="7"/>
  <c r="C404" i="7"/>
  <c r="D404" i="7"/>
  <c r="E404" i="7"/>
  <c r="F404" i="7"/>
  <c r="G404" i="7"/>
  <c r="B405" i="7"/>
  <c r="C405" i="7"/>
  <c r="D405" i="7"/>
  <c r="E405" i="7"/>
  <c r="F405" i="7"/>
  <c r="G405" i="7"/>
  <c r="B406" i="7"/>
  <c r="C406" i="7"/>
  <c r="D406" i="7"/>
  <c r="E406" i="7"/>
  <c r="F406" i="7"/>
  <c r="G406" i="7"/>
  <c r="B407" i="7"/>
  <c r="C407" i="7"/>
  <c r="D407" i="7"/>
  <c r="E407" i="7"/>
  <c r="F407" i="7"/>
  <c r="G407" i="7"/>
  <c r="B408" i="7"/>
  <c r="C408" i="7"/>
  <c r="D408" i="7"/>
  <c r="E408" i="7"/>
  <c r="F408" i="7"/>
  <c r="G408" i="7"/>
  <c r="B409" i="7"/>
  <c r="C409" i="7"/>
  <c r="D409" i="7"/>
  <c r="E409" i="7"/>
  <c r="F409" i="7"/>
  <c r="G409" i="7"/>
  <c r="B410" i="7"/>
  <c r="C410" i="7"/>
  <c r="D410" i="7"/>
  <c r="E410" i="7"/>
  <c r="F410" i="7"/>
  <c r="G410" i="7"/>
  <c r="B411" i="7"/>
  <c r="C411" i="7"/>
  <c r="D411" i="7"/>
  <c r="E411" i="7"/>
  <c r="F411" i="7"/>
  <c r="G411" i="7"/>
  <c r="B412" i="7"/>
  <c r="C412" i="7"/>
  <c r="D412" i="7"/>
  <c r="E412" i="7"/>
  <c r="F412" i="7"/>
  <c r="G412" i="7"/>
  <c r="B413" i="7"/>
  <c r="C413" i="7"/>
  <c r="D413" i="7"/>
  <c r="E413" i="7"/>
  <c r="F413" i="7"/>
  <c r="G413" i="7"/>
  <c r="B414" i="7"/>
  <c r="C414" i="7"/>
  <c r="D414" i="7"/>
  <c r="E414" i="7"/>
  <c r="F414" i="7"/>
  <c r="G414" i="7"/>
  <c r="B415" i="7"/>
  <c r="C415" i="7"/>
  <c r="D415" i="7"/>
  <c r="E415" i="7"/>
  <c r="F415" i="7"/>
  <c r="G415" i="7"/>
  <c r="B416" i="7"/>
  <c r="C416" i="7"/>
  <c r="D416" i="7"/>
  <c r="E416" i="7"/>
  <c r="F416" i="7"/>
  <c r="G416" i="7"/>
  <c r="B417" i="7"/>
  <c r="C417" i="7"/>
  <c r="D417" i="7"/>
  <c r="E417" i="7"/>
  <c r="F417" i="7"/>
  <c r="G417" i="7"/>
  <c r="B418" i="7"/>
  <c r="C418" i="7"/>
  <c r="D418" i="7"/>
  <c r="E418" i="7"/>
  <c r="F418" i="7"/>
  <c r="G418" i="7"/>
  <c r="B419" i="7"/>
  <c r="C419" i="7"/>
  <c r="D419" i="7"/>
  <c r="E419" i="7"/>
  <c r="F419" i="7"/>
  <c r="G419" i="7"/>
  <c r="B420" i="7"/>
  <c r="C420" i="7"/>
  <c r="D420" i="7"/>
  <c r="E420" i="7"/>
  <c r="F420" i="7"/>
  <c r="G420" i="7"/>
  <c r="B421" i="7"/>
  <c r="C421" i="7"/>
  <c r="D421" i="7"/>
  <c r="E421" i="7"/>
  <c r="F421" i="7"/>
  <c r="G421" i="7"/>
  <c r="B422" i="7"/>
  <c r="C422" i="7"/>
  <c r="D422" i="7"/>
  <c r="E422" i="7"/>
  <c r="F422" i="7"/>
  <c r="G422" i="7"/>
  <c r="B423" i="7"/>
  <c r="C423" i="7"/>
  <c r="D423" i="7"/>
  <c r="E423" i="7"/>
  <c r="F423" i="7"/>
  <c r="G423" i="7"/>
  <c r="B424" i="7"/>
  <c r="C424" i="7"/>
  <c r="D424" i="7"/>
  <c r="E424" i="7"/>
  <c r="F424" i="7"/>
  <c r="G424" i="7"/>
  <c r="B425" i="7"/>
  <c r="C425" i="7"/>
  <c r="D425" i="7"/>
  <c r="E425" i="7"/>
  <c r="F425" i="7"/>
  <c r="G425" i="7"/>
  <c r="B426" i="7"/>
  <c r="C426" i="7"/>
  <c r="D426" i="7"/>
  <c r="E426" i="7"/>
  <c r="F426" i="7"/>
  <c r="G426" i="7"/>
  <c r="B427" i="7"/>
  <c r="C427" i="7"/>
  <c r="D427" i="7"/>
  <c r="E427" i="7"/>
  <c r="F427" i="7"/>
  <c r="G427" i="7"/>
  <c r="B428" i="7"/>
  <c r="C428" i="7"/>
  <c r="D428" i="7"/>
  <c r="E428" i="7"/>
  <c r="F428" i="7"/>
  <c r="G428" i="7"/>
  <c r="B429" i="7"/>
  <c r="C429" i="7"/>
  <c r="D429" i="7"/>
  <c r="E429" i="7"/>
  <c r="F429" i="7"/>
  <c r="G429" i="7"/>
  <c r="B430" i="7"/>
  <c r="C430" i="7"/>
  <c r="D430" i="7"/>
  <c r="E430" i="7"/>
  <c r="F430" i="7"/>
  <c r="G430" i="7"/>
  <c r="B431" i="7"/>
  <c r="C431" i="7"/>
  <c r="D431" i="7"/>
  <c r="E431" i="7"/>
  <c r="F431" i="7"/>
  <c r="G431" i="7"/>
  <c r="B432" i="7"/>
  <c r="C432" i="7"/>
  <c r="D432" i="7"/>
  <c r="E432" i="7"/>
  <c r="F432" i="7"/>
  <c r="G432" i="7"/>
  <c r="B433" i="7"/>
  <c r="C433" i="7"/>
  <c r="D433" i="7"/>
  <c r="E433" i="7"/>
  <c r="F433" i="7"/>
  <c r="G433" i="7"/>
  <c r="B434" i="7"/>
  <c r="C434" i="7"/>
  <c r="D434" i="7"/>
  <c r="E434" i="7"/>
  <c r="F434" i="7"/>
  <c r="G434" i="7"/>
  <c r="B435" i="7"/>
  <c r="C435" i="7"/>
  <c r="D435" i="7"/>
  <c r="E435" i="7"/>
  <c r="F435" i="7"/>
  <c r="G435" i="7"/>
  <c r="B436" i="7"/>
  <c r="C436" i="7"/>
  <c r="D436" i="7"/>
  <c r="E436" i="7"/>
  <c r="F436" i="7"/>
  <c r="G436" i="7"/>
  <c r="B437" i="7"/>
  <c r="C437" i="7"/>
  <c r="D437" i="7"/>
  <c r="E437" i="7"/>
  <c r="F437" i="7"/>
  <c r="G437" i="7"/>
  <c r="B438" i="7"/>
  <c r="C438" i="7"/>
  <c r="D438" i="7"/>
  <c r="E438" i="7"/>
  <c r="F438" i="7"/>
  <c r="G438" i="7"/>
  <c r="B439" i="7"/>
  <c r="C439" i="7"/>
  <c r="D439" i="7"/>
  <c r="E439" i="7"/>
  <c r="F439" i="7"/>
  <c r="G439" i="7"/>
  <c r="B440" i="7"/>
  <c r="C440" i="7"/>
  <c r="D440" i="7"/>
  <c r="E440" i="7"/>
  <c r="F440" i="7"/>
  <c r="G440" i="7"/>
  <c r="B441" i="7"/>
  <c r="C441" i="7"/>
  <c r="D441" i="7"/>
  <c r="E441" i="7"/>
  <c r="F441" i="7"/>
  <c r="G441" i="7"/>
  <c r="B442" i="7"/>
  <c r="C442" i="7"/>
  <c r="D442" i="7"/>
  <c r="E442" i="7"/>
  <c r="F442" i="7"/>
  <c r="G442" i="7"/>
  <c r="B443" i="7"/>
  <c r="C443" i="7"/>
  <c r="D443" i="7"/>
  <c r="E443" i="7"/>
  <c r="F443" i="7"/>
  <c r="G443" i="7"/>
  <c r="B444" i="7"/>
  <c r="C444" i="7"/>
  <c r="D444" i="7"/>
  <c r="E444" i="7"/>
  <c r="F444" i="7"/>
  <c r="G444" i="7"/>
  <c r="B445" i="7"/>
  <c r="C445" i="7"/>
  <c r="D445" i="7"/>
  <c r="E445" i="7"/>
  <c r="F445" i="7"/>
  <c r="G445" i="7"/>
  <c r="B446" i="7"/>
  <c r="C446" i="7"/>
  <c r="D446" i="7"/>
  <c r="E446" i="7"/>
  <c r="F446" i="7"/>
  <c r="G446" i="7"/>
  <c r="B447" i="7"/>
  <c r="C447" i="7"/>
  <c r="D447" i="7"/>
  <c r="E447" i="7"/>
  <c r="F447" i="7"/>
  <c r="G447" i="7"/>
  <c r="B448" i="7"/>
  <c r="C448" i="7"/>
  <c r="D448" i="7"/>
  <c r="E448" i="7"/>
  <c r="F448" i="7"/>
  <c r="G448" i="7"/>
  <c r="B449" i="7"/>
  <c r="C449" i="7"/>
  <c r="D449" i="7"/>
  <c r="E449" i="7"/>
  <c r="F449" i="7"/>
  <c r="G449" i="7"/>
  <c r="B450" i="7"/>
  <c r="C450" i="7"/>
  <c r="D450" i="7"/>
  <c r="E450" i="7"/>
  <c r="F450" i="7"/>
  <c r="G450" i="7"/>
  <c r="B451" i="7"/>
  <c r="C451" i="7"/>
  <c r="D451" i="7"/>
  <c r="E451" i="7"/>
  <c r="F451" i="7"/>
  <c r="G451" i="7"/>
  <c r="B452" i="7"/>
  <c r="C452" i="7"/>
  <c r="D452" i="7"/>
  <c r="E452" i="7"/>
  <c r="F452" i="7"/>
  <c r="G452" i="7"/>
  <c r="B453" i="7"/>
  <c r="C453" i="7"/>
  <c r="D453" i="7"/>
  <c r="E453" i="7"/>
  <c r="F453" i="7"/>
  <c r="G453" i="7"/>
  <c r="B454" i="7"/>
  <c r="C454" i="7"/>
  <c r="D454" i="7"/>
  <c r="E454" i="7"/>
  <c r="F454" i="7"/>
  <c r="G454" i="7"/>
  <c r="B455" i="7"/>
  <c r="C455" i="7"/>
  <c r="D455" i="7"/>
  <c r="E455" i="7"/>
  <c r="F455" i="7"/>
  <c r="G455" i="7"/>
  <c r="B456" i="7"/>
  <c r="C456" i="7"/>
  <c r="D456" i="7"/>
  <c r="E456" i="7"/>
  <c r="F456" i="7"/>
  <c r="G456" i="7"/>
  <c r="B457" i="7"/>
  <c r="C457" i="7"/>
  <c r="D457" i="7"/>
  <c r="E457" i="7"/>
  <c r="F457" i="7"/>
  <c r="G457" i="7"/>
  <c r="B458" i="7"/>
  <c r="C458" i="7"/>
  <c r="D458" i="7"/>
  <c r="E458" i="7"/>
  <c r="F458" i="7"/>
  <c r="G458" i="7"/>
  <c r="B459" i="7"/>
  <c r="C459" i="7"/>
  <c r="D459" i="7"/>
  <c r="E459" i="7"/>
  <c r="F459" i="7"/>
  <c r="G459" i="7"/>
  <c r="B460" i="7"/>
  <c r="C460" i="7"/>
  <c r="D460" i="7"/>
  <c r="E460" i="7"/>
  <c r="F460" i="7"/>
  <c r="G460" i="7"/>
  <c r="B461" i="7"/>
  <c r="C461" i="7"/>
  <c r="D461" i="7"/>
  <c r="E461" i="7"/>
  <c r="F461" i="7"/>
  <c r="G461" i="7"/>
  <c r="B462" i="7"/>
  <c r="C462" i="7"/>
  <c r="D462" i="7"/>
  <c r="E462" i="7"/>
  <c r="F462" i="7"/>
  <c r="G462" i="7"/>
  <c r="B463" i="7"/>
  <c r="C463" i="7"/>
  <c r="D463" i="7"/>
  <c r="E463" i="7"/>
  <c r="F463" i="7"/>
  <c r="G463" i="7"/>
  <c r="B464" i="7"/>
  <c r="C464" i="7"/>
  <c r="D464" i="7"/>
  <c r="E464" i="7"/>
  <c r="F464" i="7"/>
  <c r="G464" i="7"/>
  <c r="B465" i="7"/>
  <c r="C465" i="7"/>
  <c r="D465" i="7"/>
  <c r="E465" i="7"/>
  <c r="F465" i="7"/>
  <c r="G465" i="7"/>
  <c r="B466" i="7"/>
  <c r="C466" i="7"/>
  <c r="D466" i="7"/>
  <c r="E466" i="7"/>
  <c r="F466" i="7"/>
  <c r="G466" i="7"/>
  <c r="B467" i="7"/>
  <c r="C467" i="7"/>
  <c r="D467" i="7"/>
  <c r="E467" i="7"/>
  <c r="F467" i="7"/>
  <c r="G467" i="7"/>
  <c r="B468" i="7"/>
  <c r="C468" i="7"/>
  <c r="D468" i="7"/>
  <c r="E468" i="7"/>
  <c r="F468" i="7"/>
  <c r="G468" i="7"/>
  <c r="B469" i="7"/>
  <c r="C469" i="7"/>
  <c r="D469" i="7"/>
  <c r="E469" i="7"/>
  <c r="F469" i="7"/>
  <c r="G469" i="7"/>
  <c r="B470" i="7"/>
  <c r="C470" i="7"/>
  <c r="D470" i="7"/>
  <c r="E470" i="7"/>
  <c r="F470" i="7"/>
  <c r="G470" i="7"/>
  <c r="B471" i="7"/>
  <c r="C471" i="7"/>
  <c r="D471" i="7"/>
  <c r="E471" i="7"/>
  <c r="F471" i="7"/>
  <c r="G471" i="7"/>
  <c r="B472" i="7"/>
  <c r="C472" i="7"/>
  <c r="D472" i="7"/>
  <c r="E472" i="7"/>
  <c r="F472" i="7"/>
  <c r="G472" i="7"/>
  <c r="B473" i="7"/>
  <c r="C473" i="7"/>
  <c r="D473" i="7"/>
  <c r="E473" i="7"/>
  <c r="F473" i="7"/>
  <c r="G473" i="7"/>
  <c r="B474" i="7"/>
  <c r="C474" i="7"/>
  <c r="D474" i="7"/>
  <c r="E474" i="7"/>
  <c r="F474" i="7"/>
  <c r="G474" i="7"/>
  <c r="B475" i="7"/>
  <c r="C475" i="7"/>
  <c r="D475" i="7"/>
  <c r="E475" i="7"/>
  <c r="F475" i="7"/>
  <c r="G475" i="7"/>
  <c r="B476" i="7"/>
  <c r="C476" i="7"/>
  <c r="D476" i="7"/>
  <c r="E476" i="7"/>
  <c r="F476" i="7"/>
  <c r="G476" i="7"/>
  <c r="B477" i="7"/>
  <c r="C477" i="7"/>
  <c r="D477" i="7"/>
  <c r="E477" i="7"/>
  <c r="F477" i="7"/>
  <c r="G477" i="7"/>
  <c r="B478" i="7"/>
  <c r="C478" i="7"/>
  <c r="D478" i="7"/>
  <c r="E478" i="7"/>
  <c r="F478" i="7"/>
  <c r="G478" i="7"/>
  <c r="B479" i="7"/>
  <c r="C479" i="7"/>
  <c r="D479" i="7"/>
  <c r="E479" i="7"/>
  <c r="F479" i="7"/>
  <c r="G479" i="7"/>
  <c r="B480" i="7"/>
  <c r="C480" i="7"/>
  <c r="D480" i="7"/>
  <c r="E480" i="7"/>
  <c r="F480" i="7"/>
  <c r="G480" i="7"/>
  <c r="B481" i="7"/>
  <c r="C481" i="7"/>
  <c r="D481" i="7"/>
  <c r="E481" i="7"/>
  <c r="F481" i="7"/>
  <c r="G481" i="7"/>
  <c r="B482" i="7"/>
  <c r="C482" i="7"/>
  <c r="D482" i="7"/>
  <c r="E482" i="7"/>
  <c r="F482" i="7"/>
  <c r="G482" i="7"/>
  <c r="B483" i="7"/>
  <c r="C483" i="7"/>
  <c r="D483" i="7"/>
  <c r="E483" i="7"/>
  <c r="F483" i="7"/>
  <c r="G483" i="7"/>
  <c r="B484" i="7"/>
  <c r="C484" i="7"/>
  <c r="D484" i="7"/>
  <c r="E484" i="7"/>
  <c r="F484" i="7"/>
  <c r="G484" i="7"/>
  <c r="B485" i="7"/>
  <c r="C485" i="7"/>
  <c r="D485" i="7"/>
  <c r="E485" i="7"/>
  <c r="F485" i="7"/>
  <c r="G485" i="7"/>
  <c r="B486" i="7"/>
  <c r="C486" i="7"/>
  <c r="D486" i="7"/>
  <c r="E486" i="7"/>
  <c r="F486" i="7"/>
  <c r="G486" i="7"/>
  <c r="B487" i="7"/>
  <c r="C487" i="7"/>
  <c r="D487" i="7"/>
  <c r="E487" i="7"/>
  <c r="F487" i="7"/>
  <c r="G487" i="7"/>
  <c r="B488" i="7"/>
  <c r="C488" i="7"/>
  <c r="D488" i="7"/>
  <c r="E488" i="7"/>
  <c r="F488" i="7"/>
  <c r="G488" i="7"/>
  <c r="B489" i="7"/>
  <c r="C489" i="7"/>
  <c r="D489" i="7"/>
  <c r="E489" i="7"/>
  <c r="F489" i="7"/>
  <c r="G489" i="7"/>
  <c r="B490" i="7"/>
  <c r="C490" i="7"/>
  <c r="D490" i="7"/>
  <c r="E490" i="7"/>
  <c r="F490" i="7"/>
  <c r="G490" i="7"/>
  <c r="B491" i="7"/>
  <c r="C491" i="7"/>
  <c r="D491" i="7"/>
  <c r="E491" i="7"/>
  <c r="F491" i="7"/>
  <c r="G491" i="7"/>
  <c r="B492" i="7"/>
  <c r="C492" i="7"/>
  <c r="D492" i="7"/>
  <c r="E492" i="7"/>
  <c r="F492" i="7"/>
  <c r="G492" i="7"/>
  <c r="B493" i="7"/>
  <c r="C493" i="7"/>
  <c r="D493" i="7"/>
  <c r="E493" i="7"/>
  <c r="F493" i="7"/>
  <c r="G493" i="7"/>
  <c r="B494" i="7"/>
  <c r="C494" i="7"/>
  <c r="D494" i="7"/>
  <c r="E494" i="7"/>
  <c r="F494" i="7"/>
  <c r="G494" i="7"/>
  <c r="B495" i="7"/>
  <c r="C495" i="7"/>
  <c r="D495" i="7"/>
  <c r="E495" i="7"/>
  <c r="F495" i="7"/>
  <c r="G495" i="7"/>
  <c r="B496" i="7"/>
  <c r="C496" i="7"/>
  <c r="D496" i="7"/>
  <c r="E496" i="7"/>
  <c r="F496" i="7"/>
  <c r="G496" i="7"/>
  <c r="B497" i="7"/>
  <c r="C497" i="7"/>
  <c r="D497" i="7"/>
  <c r="E497" i="7"/>
  <c r="F497" i="7"/>
  <c r="G497" i="7"/>
  <c r="B498" i="7"/>
  <c r="C498" i="7"/>
  <c r="D498" i="7"/>
  <c r="E498" i="7"/>
  <c r="F498" i="7"/>
  <c r="G498" i="7"/>
  <c r="B499" i="7"/>
  <c r="C499" i="7"/>
  <c r="D499" i="7"/>
  <c r="E499" i="7"/>
  <c r="F499" i="7"/>
  <c r="G499" i="7"/>
  <c r="B500" i="7"/>
  <c r="C500" i="7"/>
  <c r="D500" i="7"/>
  <c r="E500" i="7"/>
  <c r="F500" i="7"/>
  <c r="G500" i="7"/>
  <c r="B501" i="7"/>
  <c r="C501" i="7"/>
  <c r="D501" i="7"/>
  <c r="E501" i="7"/>
  <c r="F501" i="7"/>
  <c r="G501" i="7"/>
  <c r="B502" i="7"/>
  <c r="C502" i="7"/>
  <c r="D502" i="7"/>
  <c r="E502" i="7"/>
  <c r="F502" i="7"/>
  <c r="G502" i="7"/>
  <c r="B503" i="7"/>
  <c r="C503" i="7"/>
  <c r="D503" i="7"/>
  <c r="E503" i="7"/>
  <c r="F503" i="7"/>
  <c r="G503" i="7"/>
  <c r="B504" i="7"/>
  <c r="C504" i="7"/>
  <c r="D504" i="7"/>
  <c r="E504" i="7"/>
  <c r="F504" i="7"/>
  <c r="G504" i="7"/>
  <c r="B505" i="7"/>
  <c r="C505" i="7"/>
  <c r="D505" i="7"/>
  <c r="E505" i="7"/>
  <c r="F505" i="7"/>
  <c r="G505" i="7"/>
  <c r="B506" i="7"/>
  <c r="C506" i="7"/>
  <c r="D506" i="7"/>
  <c r="E506" i="7"/>
  <c r="F506" i="7"/>
  <c r="G506" i="7"/>
  <c r="B507" i="7"/>
  <c r="C507" i="7"/>
  <c r="D507" i="7"/>
  <c r="E507" i="7"/>
  <c r="F507" i="7"/>
  <c r="G507" i="7"/>
  <c r="B508" i="7"/>
  <c r="C508" i="7"/>
  <c r="D508" i="7"/>
  <c r="E508" i="7"/>
  <c r="F508" i="7"/>
  <c r="G508" i="7"/>
  <c r="B509" i="7"/>
  <c r="C509" i="7"/>
  <c r="D509" i="7"/>
  <c r="E509" i="7"/>
  <c r="F509" i="7"/>
  <c r="G509" i="7"/>
  <c r="B510" i="7"/>
  <c r="C510" i="7"/>
  <c r="D510" i="7"/>
  <c r="E510" i="7"/>
  <c r="F510" i="7"/>
  <c r="G510" i="7"/>
  <c r="B511" i="7"/>
  <c r="C511" i="7"/>
  <c r="D511" i="7"/>
  <c r="E511" i="7"/>
  <c r="F511" i="7"/>
  <c r="G511" i="7"/>
  <c r="B512" i="7"/>
  <c r="C512" i="7"/>
  <c r="D512" i="7"/>
  <c r="E512" i="7"/>
  <c r="F512" i="7"/>
  <c r="G512" i="7"/>
  <c r="B513" i="7"/>
  <c r="C513" i="7"/>
  <c r="D513" i="7"/>
  <c r="E513" i="7"/>
  <c r="F513" i="7"/>
  <c r="G513" i="7"/>
  <c r="B514" i="7"/>
  <c r="C514" i="7"/>
  <c r="D514" i="7"/>
  <c r="E514" i="7"/>
  <c r="F514" i="7"/>
  <c r="G514" i="7"/>
  <c r="B515" i="7"/>
  <c r="C515" i="7"/>
  <c r="D515" i="7"/>
  <c r="E515" i="7"/>
  <c r="F515" i="7"/>
  <c r="G515" i="7"/>
  <c r="B516" i="7"/>
  <c r="C516" i="7"/>
  <c r="D516" i="7"/>
  <c r="E516" i="7"/>
  <c r="F516" i="7"/>
  <c r="G516" i="7"/>
  <c r="B517" i="7"/>
  <c r="C517" i="7"/>
  <c r="D517" i="7"/>
  <c r="E517" i="7"/>
  <c r="F517" i="7"/>
  <c r="G517" i="7"/>
  <c r="B518" i="7"/>
  <c r="C518" i="7"/>
  <c r="D518" i="7"/>
  <c r="E518" i="7"/>
  <c r="F518" i="7"/>
  <c r="G518" i="7"/>
  <c r="B519" i="7"/>
  <c r="C519" i="7"/>
  <c r="D519" i="7"/>
  <c r="E519" i="7"/>
  <c r="F519" i="7"/>
  <c r="G519" i="7"/>
  <c r="B520" i="7"/>
  <c r="C520" i="7"/>
  <c r="D520" i="7"/>
  <c r="E520" i="7"/>
  <c r="F520" i="7"/>
  <c r="G520" i="7"/>
  <c r="B521" i="7"/>
  <c r="C521" i="7"/>
  <c r="D521" i="7"/>
  <c r="E521" i="7"/>
  <c r="F521" i="7"/>
  <c r="G521" i="7"/>
  <c r="B522" i="7"/>
  <c r="C522" i="7"/>
  <c r="D522" i="7"/>
  <c r="E522" i="7"/>
  <c r="F522" i="7"/>
  <c r="G522" i="7"/>
  <c r="B523" i="7"/>
  <c r="C523" i="7"/>
  <c r="D523" i="7"/>
  <c r="E523" i="7"/>
  <c r="F523" i="7"/>
  <c r="G523" i="7"/>
  <c r="B524" i="7"/>
  <c r="C524" i="7"/>
  <c r="D524" i="7"/>
  <c r="E524" i="7"/>
  <c r="F524" i="7"/>
  <c r="G524" i="7"/>
  <c r="B525" i="7"/>
  <c r="C525" i="7"/>
  <c r="D525" i="7"/>
  <c r="E525" i="7"/>
  <c r="F525" i="7"/>
  <c r="G525" i="7"/>
  <c r="B526" i="7"/>
  <c r="C526" i="7"/>
  <c r="D526" i="7"/>
  <c r="E526" i="7"/>
  <c r="F526" i="7"/>
  <c r="G526" i="7"/>
  <c r="B527" i="7"/>
  <c r="C527" i="7"/>
  <c r="D527" i="7"/>
  <c r="E527" i="7"/>
  <c r="F527" i="7"/>
  <c r="G527" i="7"/>
  <c r="B528" i="7"/>
  <c r="C528" i="7"/>
  <c r="D528" i="7"/>
  <c r="E528" i="7"/>
  <c r="F528" i="7"/>
  <c r="G528" i="7"/>
  <c r="B529" i="7"/>
  <c r="C529" i="7"/>
  <c r="D529" i="7"/>
  <c r="E529" i="7"/>
  <c r="F529" i="7"/>
  <c r="G529" i="7"/>
  <c r="B530" i="7"/>
  <c r="C530" i="7"/>
  <c r="D530" i="7"/>
  <c r="E530" i="7"/>
  <c r="F530" i="7"/>
  <c r="G530" i="7"/>
  <c r="B531" i="7"/>
  <c r="C531" i="7"/>
  <c r="D531" i="7"/>
  <c r="E531" i="7"/>
  <c r="F531" i="7"/>
  <c r="G531" i="7"/>
  <c r="B532" i="7"/>
  <c r="C532" i="7"/>
  <c r="D532" i="7"/>
  <c r="E532" i="7"/>
  <c r="F532" i="7"/>
  <c r="G532" i="7"/>
  <c r="B533" i="7"/>
  <c r="C533" i="7"/>
  <c r="D533" i="7"/>
  <c r="E533" i="7"/>
  <c r="F533" i="7"/>
  <c r="G533" i="7"/>
  <c r="B534" i="7"/>
  <c r="C534" i="7"/>
  <c r="D534" i="7"/>
  <c r="E534" i="7"/>
  <c r="F534" i="7"/>
  <c r="G534" i="7"/>
  <c r="B535" i="7"/>
  <c r="C535" i="7"/>
  <c r="D535" i="7"/>
  <c r="E535" i="7"/>
  <c r="F535" i="7"/>
  <c r="G535" i="7"/>
  <c r="B536" i="7"/>
  <c r="C536" i="7"/>
  <c r="D536" i="7"/>
  <c r="E536" i="7"/>
  <c r="F536" i="7"/>
  <c r="G536" i="7"/>
  <c r="B537" i="7"/>
  <c r="C537" i="7"/>
  <c r="D537" i="7"/>
  <c r="E537" i="7"/>
  <c r="F537" i="7"/>
  <c r="G537" i="7"/>
  <c r="B538" i="7"/>
  <c r="C538" i="7"/>
  <c r="D538" i="7"/>
  <c r="E538" i="7"/>
  <c r="F538" i="7"/>
  <c r="G538" i="7"/>
  <c r="B539" i="7"/>
  <c r="C539" i="7"/>
  <c r="D539" i="7"/>
  <c r="E539" i="7"/>
  <c r="F539" i="7"/>
  <c r="G539" i="7"/>
  <c r="B540" i="7"/>
  <c r="C540" i="7"/>
  <c r="D540" i="7"/>
  <c r="E540" i="7"/>
  <c r="F540" i="7"/>
  <c r="G540" i="7"/>
  <c r="B541" i="7"/>
  <c r="C541" i="7"/>
  <c r="D541" i="7"/>
  <c r="E541" i="7"/>
  <c r="F541" i="7"/>
  <c r="G541" i="7"/>
  <c r="B542" i="7"/>
  <c r="C542" i="7"/>
  <c r="D542" i="7"/>
  <c r="E542" i="7"/>
  <c r="F542" i="7"/>
  <c r="G542" i="7"/>
  <c r="B543" i="7"/>
  <c r="C543" i="7"/>
  <c r="D543" i="7"/>
  <c r="E543" i="7"/>
  <c r="F543" i="7"/>
  <c r="G543" i="7"/>
  <c r="B544" i="7"/>
  <c r="C544" i="7"/>
  <c r="D544" i="7"/>
  <c r="E544" i="7"/>
  <c r="F544" i="7"/>
  <c r="G544" i="7"/>
  <c r="B545" i="7"/>
  <c r="C545" i="7"/>
  <c r="D545" i="7"/>
  <c r="E545" i="7"/>
  <c r="F545" i="7"/>
  <c r="G545" i="7"/>
  <c r="B546" i="7"/>
  <c r="C546" i="7"/>
  <c r="D546" i="7"/>
  <c r="E546" i="7"/>
  <c r="F546" i="7"/>
  <c r="G546" i="7"/>
  <c r="B547" i="7"/>
  <c r="C547" i="7"/>
  <c r="D547" i="7"/>
  <c r="E547" i="7"/>
  <c r="F547" i="7"/>
  <c r="G547" i="7"/>
  <c r="B548" i="7"/>
  <c r="C548" i="7"/>
  <c r="D548" i="7"/>
  <c r="E548" i="7"/>
  <c r="F548" i="7"/>
  <c r="G548" i="7"/>
  <c r="B549" i="7"/>
  <c r="C549" i="7"/>
  <c r="D549" i="7"/>
  <c r="E549" i="7"/>
  <c r="F549" i="7"/>
  <c r="G549" i="7"/>
  <c r="B550" i="7"/>
  <c r="C550" i="7"/>
  <c r="D550" i="7"/>
  <c r="E550" i="7"/>
  <c r="F550" i="7"/>
  <c r="G550" i="7"/>
  <c r="B551" i="7"/>
  <c r="C551" i="7"/>
  <c r="D551" i="7"/>
  <c r="E551" i="7"/>
  <c r="F551" i="7"/>
  <c r="G551" i="7"/>
  <c r="B552" i="7"/>
  <c r="C552" i="7"/>
  <c r="D552" i="7"/>
  <c r="E552" i="7"/>
  <c r="F552" i="7"/>
  <c r="G552" i="7"/>
  <c r="B553" i="7"/>
  <c r="C553" i="7"/>
  <c r="D553" i="7"/>
  <c r="E553" i="7"/>
  <c r="F553" i="7"/>
  <c r="G553" i="7"/>
  <c r="B554" i="7"/>
  <c r="C554" i="7"/>
  <c r="D554" i="7"/>
  <c r="E554" i="7"/>
  <c r="F554" i="7"/>
  <c r="G554" i="7"/>
  <c r="B555" i="7"/>
  <c r="C555" i="7"/>
  <c r="D555" i="7"/>
  <c r="E555" i="7"/>
  <c r="F555" i="7"/>
  <c r="G555" i="7"/>
  <c r="B556" i="7"/>
  <c r="C556" i="7"/>
  <c r="D556" i="7"/>
  <c r="E556" i="7"/>
  <c r="F556" i="7"/>
  <c r="G556" i="7"/>
  <c r="B557" i="7"/>
  <c r="C557" i="7"/>
  <c r="D557" i="7"/>
  <c r="E557" i="7"/>
  <c r="F557" i="7"/>
  <c r="G557" i="7"/>
  <c r="B558" i="7"/>
  <c r="C558" i="7"/>
  <c r="D558" i="7"/>
  <c r="E558" i="7"/>
  <c r="F558" i="7"/>
  <c r="G558" i="7"/>
  <c r="B559" i="7"/>
  <c r="C559" i="7"/>
  <c r="D559" i="7"/>
  <c r="E559" i="7"/>
  <c r="F559" i="7"/>
  <c r="G559" i="7"/>
  <c r="B560" i="7"/>
  <c r="C560" i="7"/>
  <c r="D560" i="7"/>
  <c r="E560" i="7"/>
  <c r="F560" i="7"/>
  <c r="G560" i="7"/>
  <c r="B561" i="7"/>
  <c r="C561" i="7"/>
  <c r="D561" i="7"/>
  <c r="E561" i="7"/>
  <c r="F561" i="7"/>
  <c r="G561" i="7"/>
  <c r="B562" i="7"/>
  <c r="C562" i="7"/>
  <c r="D562" i="7"/>
  <c r="E562" i="7"/>
  <c r="F562" i="7"/>
  <c r="G562" i="7"/>
  <c r="B563" i="7"/>
  <c r="C563" i="7"/>
  <c r="D563" i="7"/>
  <c r="E563" i="7"/>
  <c r="F563" i="7"/>
  <c r="G563" i="7"/>
  <c r="B564" i="7"/>
  <c r="C564" i="7"/>
  <c r="D564" i="7"/>
  <c r="E564" i="7"/>
  <c r="F564" i="7"/>
  <c r="G564" i="7"/>
  <c r="B565" i="7"/>
  <c r="C565" i="7"/>
  <c r="D565" i="7"/>
  <c r="E565" i="7"/>
  <c r="F565" i="7"/>
  <c r="G565" i="7"/>
  <c r="B566" i="7"/>
  <c r="C566" i="7"/>
  <c r="D566" i="7"/>
  <c r="E566" i="7"/>
  <c r="F566" i="7"/>
  <c r="G566" i="7"/>
  <c r="B567" i="7"/>
  <c r="C567" i="7"/>
  <c r="D567" i="7"/>
  <c r="E567" i="7"/>
  <c r="F567" i="7"/>
  <c r="G567" i="7"/>
  <c r="B568" i="7"/>
  <c r="C568" i="7"/>
  <c r="D568" i="7"/>
  <c r="E568" i="7"/>
  <c r="F568" i="7"/>
  <c r="G568" i="7"/>
  <c r="B569" i="7"/>
  <c r="C569" i="7"/>
  <c r="D569" i="7"/>
  <c r="E569" i="7"/>
  <c r="F569" i="7"/>
  <c r="G569" i="7"/>
  <c r="B570" i="7"/>
  <c r="C570" i="7"/>
  <c r="D570" i="7"/>
  <c r="E570" i="7"/>
  <c r="F570" i="7"/>
  <c r="G570" i="7"/>
  <c r="B571" i="7"/>
  <c r="C571" i="7"/>
  <c r="D571" i="7"/>
  <c r="E571" i="7"/>
  <c r="F571" i="7"/>
  <c r="G571" i="7"/>
  <c r="B572" i="7"/>
  <c r="C572" i="7"/>
  <c r="D572" i="7"/>
  <c r="E572" i="7"/>
  <c r="F572" i="7"/>
  <c r="G572" i="7"/>
  <c r="B573" i="7"/>
  <c r="C573" i="7"/>
  <c r="D573" i="7"/>
  <c r="E573" i="7"/>
  <c r="F573" i="7"/>
  <c r="G573" i="7"/>
  <c r="B574" i="7"/>
  <c r="C574" i="7"/>
  <c r="D574" i="7"/>
  <c r="E574" i="7"/>
  <c r="F574" i="7"/>
  <c r="G574" i="7"/>
  <c r="B575" i="7"/>
  <c r="C575" i="7"/>
  <c r="D575" i="7"/>
  <c r="E575" i="7"/>
  <c r="F575" i="7"/>
  <c r="G575" i="7"/>
  <c r="B576" i="7"/>
  <c r="C576" i="7"/>
  <c r="D576" i="7"/>
  <c r="E576" i="7"/>
  <c r="F576" i="7"/>
  <c r="G576" i="7"/>
  <c r="B577" i="7"/>
  <c r="C577" i="7"/>
  <c r="D577" i="7"/>
  <c r="E577" i="7"/>
  <c r="F577" i="7"/>
  <c r="G577" i="7"/>
  <c r="B578" i="7"/>
  <c r="C578" i="7"/>
  <c r="D578" i="7"/>
  <c r="E578" i="7"/>
  <c r="F578" i="7"/>
  <c r="G578" i="7"/>
  <c r="B579" i="7"/>
  <c r="C579" i="7"/>
  <c r="D579" i="7"/>
  <c r="E579" i="7"/>
  <c r="F579" i="7"/>
  <c r="G579" i="7"/>
  <c r="B580" i="7"/>
  <c r="C580" i="7"/>
  <c r="D580" i="7"/>
  <c r="E580" i="7"/>
  <c r="F580" i="7"/>
  <c r="G580" i="7"/>
  <c r="B581" i="7"/>
  <c r="C581" i="7"/>
  <c r="D581" i="7"/>
  <c r="E581" i="7"/>
  <c r="F581" i="7"/>
  <c r="G581" i="7"/>
  <c r="B582" i="7"/>
  <c r="C582" i="7"/>
  <c r="D582" i="7"/>
  <c r="E582" i="7"/>
  <c r="F582" i="7"/>
  <c r="G582" i="7"/>
  <c r="B583" i="7"/>
  <c r="C583" i="7"/>
  <c r="D583" i="7"/>
  <c r="E583" i="7"/>
  <c r="F583" i="7"/>
  <c r="G583" i="7"/>
  <c r="B584" i="7"/>
  <c r="C584" i="7"/>
  <c r="D584" i="7"/>
  <c r="E584" i="7"/>
  <c r="F584" i="7"/>
  <c r="G584" i="7"/>
  <c r="B585" i="7"/>
  <c r="C585" i="7"/>
  <c r="D585" i="7"/>
  <c r="E585" i="7"/>
  <c r="F585" i="7"/>
  <c r="G585" i="7"/>
  <c r="B586" i="7"/>
  <c r="C586" i="7"/>
  <c r="D586" i="7"/>
  <c r="E586" i="7"/>
  <c r="F586" i="7"/>
  <c r="G586" i="7"/>
  <c r="B587" i="7"/>
  <c r="C587" i="7"/>
  <c r="D587" i="7"/>
  <c r="E587" i="7"/>
  <c r="F587" i="7"/>
  <c r="G587" i="7"/>
  <c r="B588" i="7"/>
  <c r="C588" i="7"/>
  <c r="D588" i="7"/>
  <c r="E588" i="7"/>
  <c r="F588" i="7"/>
  <c r="G588" i="7"/>
  <c r="B589" i="7"/>
  <c r="C589" i="7"/>
  <c r="D589" i="7"/>
  <c r="E589" i="7"/>
  <c r="F589" i="7"/>
  <c r="G589" i="7"/>
  <c r="B590" i="7"/>
  <c r="C590" i="7"/>
  <c r="D590" i="7"/>
  <c r="E590" i="7"/>
  <c r="F590" i="7"/>
  <c r="G590" i="7"/>
  <c r="B591" i="7"/>
  <c r="C591" i="7"/>
  <c r="D591" i="7"/>
  <c r="E591" i="7"/>
  <c r="F591" i="7"/>
  <c r="G591" i="7"/>
  <c r="B592" i="7"/>
  <c r="C592" i="7"/>
  <c r="D592" i="7"/>
  <c r="E592" i="7"/>
  <c r="F592" i="7"/>
  <c r="G592" i="7"/>
  <c r="B593" i="7"/>
  <c r="C593" i="7"/>
  <c r="D593" i="7"/>
  <c r="E593" i="7"/>
  <c r="F593" i="7"/>
  <c r="G593" i="7"/>
  <c r="B594" i="7"/>
  <c r="C594" i="7"/>
  <c r="D594" i="7"/>
  <c r="E594" i="7"/>
  <c r="F594" i="7"/>
  <c r="G594" i="7"/>
  <c r="G96" i="7"/>
  <c r="F96" i="7"/>
  <c r="E96" i="7"/>
  <c r="D96" i="7"/>
  <c r="C96" i="7"/>
  <c r="B96" i="7"/>
  <c r="G95" i="7"/>
  <c r="F95" i="7"/>
  <c r="E95" i="7"/>
  <c r="D95" i="7"/>
  <c r="C95" i="7"/>
  <c r="B95" i="7"/>
  <c r="E16" i="7"/>
  <c r="D16" i="7"/>
  <c r="D15" i="7"/>
  <c r="C16" i="7"/>
  <c r="C15" i="7"/>
  <c r="C25" i="7"/>
  <c r="C24" i="7"/>
  <c r="D22" i="7"/>
  <c r="C22" i="7"/>
  <c r="C21" i="7"/>
  <c r="F19" i="7"/>
  <c r="E19" i="7"/>
  <c r="D19" i="7"/>
  <c r="E18" i="7"/>
  <c r="D18" i="7"/>
  <c r="C19" i="7"/>
  <c r="C18" i="7"/>
  <c r="E13" i="7"/>
  <c r="D13" i="7"/>
  <c r="D12" i="7"/>
  <c r="C13" i="7"/>
  <c r="C12" i="7"/>
  <c r="H10" i="7"/>
  <c r="G10" i="7"/>
  <c r="F10" i="7"/>
  <c r="E10" i="7"/>
  <c r="D10" i="7"/>
  <c r="G9" i="7"/>
  <c r="F9" i="7"/>
  <c r="E9" i="7"/>
  <c r="D9" i="7"/>
  <c r="C10" i="7"/>
  <c r="C9" i="7"/>
  <c r="F7" i="7"/>
  <c r="E7" i="7"/>
  <c r="D7" i="7"/>
  <c r="E6" i="7"/>
  <c r="D6" i="7"/>
  <c r="C7" i="7"/>
  <c r="C6" i="7"/>
  <c r="D27" i="6"/>
  <c r="D21" i="7" s="1"/>
  <c r="F18" i="6"/>
  <c r="F18" i="7" s="1"/>
  <c r="E15" i="6"/>
  <c r="E15" i="7" s="1"/>
  <c r="H9" i="6"/>
  <c r="H9" i="7" s="1"/>
  <c r="F6" i="6"/>
  <c r="F6" i="7" s="1"/>
  <c r="E12" i="6"/>
  <c r="E12" i="7" s="1"/>
  <c r="F266" i="2"/>
  <c r="E266" i="2"/>
  <c r="D266" i="2"/>
  <c r="C266" i="2"/>
  <c r="F255" i="2"/>
  <c r="E255" i="2"/>
  <c r="D255" i="2"/>
  <c r="C255" i="2"/>
  <c r="F254" i="2"/>
  <c r="F269" i="2" s="1"/>
  <c r="E254" i="2"/>
  <c r="D254" i="2"/>
  <c r="D269" i="2" s="1"/>
  <c r="F253" i="2"/>
  <c r="E253" i="2"/>
  <c r="E268" i="2" s="1"/>
  <c r="D253" i="2"/>
  <c r="C254" i="2"/>
  <c r="C253" i="2"/>
  <c r="F252" i="2"/>
  <c r="E252" i="2"/>
  <c r="D252" i="2"/>
  <c r="C252" i="2"/>
  <c r="C249" i="2"/>
  <c r="P153" i="7" l="1"/>
  <c r="L153" i="7"/>
  <c r="Q153" i="7" s="1"/>
  <c r="H501" i="7"/>
  <c r="K501" i="7" s="1"/>
  <c r="I499" i="7"/>
  <c r="I97" i="7"/>
  <c r="I98" i="7"/>
  <c r="I99" i="7"/>
  <c r="I101" i="7"/>
  <c r="I108" i="7"/>
  <c r="I109" i="7"/>
  <c r="I110" i="7"/>
  <c r="I111" i="7"/>
  <c r="I121" i="7"/>
  <c r="I124" i="7"/>
  <c r="I126" i="7"/>
  <c r="I128" i="7"/>
  <c r="I130" i="7"/>
  <c r="I132" i="7"/>
  <c r="I134" i="7"/>
  <c r="I136" i="7"/>
  <c r="I138" i="7"/>
  <c r="I140" i="7"/>
  <c r="I142" i="7"/>
  <c r="I144" i="7"/>
  <c r="I146" i="7"/>
  <c r="I148" i="7"/>
  <c r="I150" i="7"/>
  <c r="I152" i="7"/>
  <c r="I153" i="7"/>
  <c r="I154" i="7"/>
  <c r="I159" i="7"/>
  <c r="I160" i="7"/>
  <c r="I161" i="7"/>
  <c r="I162" i="7"/>
  <c r="I167" i="7"/>
  <c r="I168" i="7"/>
  <c r="I169" i="7"/>
  <c r="I170" i="7"/>
  <c r="I175" i="7"/>
  <c r="I176" i="7"/>
  <c r="I177" i="7"/>
  <c r="I178" i="7"/>
  <c r="I183" i="7"/>
  <c r="I184" i="7"/>
  <c r="I185" i="7"/>
  <c r="I186" i="7"/>
  <c r="I187" i="7"/>
  <c r="I188" i="7"/>
  <c r="I189" i="7"/>
  <c r="I190" i="7"/>
  <c r="I191" i="7"/>
  <c r="I100" i="7"/>
  <c r="I102" i="7"/>
  <c r="I103" i="7"/>
  <c r="I104" i="7"/>
  <c r="I105" i="7"/>
  <c r="I106" i="7"/>
  <c r="I107" i="7"/>
  <c r="I112" i="7"/>
  <c r="I113" i="7"/>
  <c r="I114" i="7"/>
  <c r="I115" i="7"/>
  <c r="I116" i="7"/>
  <c r="I117" i="7"/>
  <c r="I118" i="7"/>
  <c r="I119" i="7"/>
  <c r="I120" i="7"/>
  <c r="I122" i="7"/>
  <c r="I123" i="7"/>
  <c r="I125" i="7"/>
  <c r="I127" i="7"/>
  <c r="I129" i="7"/>
  <c r="I131" i="7"/>
  <c r="I133" i="7"/>
  <c r="I135" i="7"/>
  <c r="I137" i="7"/>
  <c r="I139" i="7"/>
  <c r="I141" i="7"/>
  <c r="I143" i="7"/>
  <c r="I145" i="7"/>
  <c r="I147" i="7"/>
  <c r="I149" i="7"/>
  <c r="I151" i="7"/>
  <c r="I155" i="7"/>
  <c r="I156" i="7"/>
  <c r="I157" i="7"/>
  <c r="I158" i="7"/>
  <c r="I163" i="7"/>
  <c r="I164" i="7"/>
  <c r="I165" i="7"/>
  <c r="I166" i="7"/>
  <c r="I171" i="7"/>
  <c r="I172" i="7"/>
  <c r="I173" i="7"/>
  <c r="I174" i="7"/>
  <c r="I179" i="7"/>
  <c r="I180" i="7"/>
  <c r="I181" i="7"/>
  <c r="I182" i="7"/>
  <c r="I205" i="7"/>
  <c r="I207" i="7"/>
  <c r="I209" i="7"/>
  <c r="I211" i="7"/>
  <c r="I213" i="7"/>
  <c r="I215" i="7"/>
  <c r="I217" i="7"/>
  <c r="I219" i="7"/>
  <c r="I221" i="7"/>
  <c r="I223" i="7"/>
  <c r="I225" i="7"/>
  <c r="I227" i="7"/>
  <c r="I229" i="7"/>
  <c r="I231" i="7"/>
  <c r="I232" i="7"/>
  <c r="I234" i="7"/>
  <c r="I236" i="7"/>
  <c r="I238" i="7"/>
  <c r="I240" i="7"/>
  <c r="I242" i="7"/>
  <c r="I244" i="7"/>
  <c r="I246" i="7"/>
  <c r="I248" i="7"/>
  <c r="I250" i="7"/>
  <c r="I252" i="7"/>
  <c r="I254" i="7"/>
  <c r="I256" i="7"/>
  <c r="I258" i="7"/>
  <c r="I260" i="7"/>
  <c r="I262" i="7"/>
  <c r="I264" i="7"/>
  <c r="I266" i="7"/>
  <c r="I268" i="7"/>
  <c r="I270" i="7"/>
  <c r="I272" i="7"/>
  <c r="I274" i="7"/>
  <c r="I276" i="7"/>
  <c r="I278" i="7"/>
  <c r="I280" i="7"/>
  <c r="I282" i="7"/>
  <c r="I284" i="7"/>
  <c r="I286" i="7"/>
  <c r="I288" i="7"/>
  <c r="I290" i="7"/>
  <c r="I292" i="7"/>
  <c r="I294" i="7"/>
  <c r="I192" i="7"/>
  <c r="I193" i="7"/>
  <c r="I194" i="7"/>
  <c r="I195" i="7"/>
  <c r="I196" i="7"/>
  <c r="I197" i="7"/>
  <c r="I199" i="7"/>
  <c r="I200" i="7"/>
  <c r="I201" i="7"/>
  <c r="I202" i="7"/>
  <c r="I203" i="7"/>
  <c r="I204" i="7"/>
  <c r="I206" i="7"/>
  <c r="I208" i="7"/>
  <c r="I210" i="7"/>
  <c r="I212" i="7"/>
  <c r="I214" i="7"/>
  <c r="I216" i="7"/>
  <c r="I218" i="7"/>
  <c r="I220" i="7"/>
  <c r="I222" i="7"/>
  <c r="I224" i="7"/>
  <c r="I226" i="7"/>
  <c r="I228" i="7"/>
  <c r="I230" i="7"/>
  <c r="I233" i="7"/>
  <c r="I235" i="7"/>
  <c r="I237" i="7"/>
  <c r="I239" i="7"/>
  <c r="I241" i="7"/>
  <c r="I243" i="7"/>
  <c r="I245" i="7"/>
  <c r="I247" i="7"/>
  <c r="I249" i="7"/>
  <c r="I251" i="7"/>
  <c r="I253" i="7"/>
  <c r="I255" i="7"/>
  <c r="I257" i="7"/>
  <c r="I259" i="7"/>
  <c r="I261" i="7"/>
  <c r="I263" i="7"/>
  <c r="I265" i="7"/>
  <c r="I267" i="7"/>
  <c r="I269" i="7"/>
  <c r="I271" i="7"/>
  <c r="I273" i="7"/>
  <c r="I275" i="7"/>
  <c r="I277" i="7"/>
  <c r="I279" i="7"/>
  <c r="I281" i="7"/>
  <c r="I283" i="7"/>
  <c r="I285" i="7"/>
  <c r="I287" i="7"/>
  <c r="I289" i="7"/>
  <c r="I291" i="7"/>
  <c r="I293" i="7"/>
  <c r="I295" i="7"/>
  <c r="I298" i="7"/>
  <c r="I300" i="7"/>
  <c r="I302" i="7"/>
  <c r="I304" i="7"/>
  <c r="I306" i="7"/>
  <c r="I308" i="7"/>
  <c r="I310" i="7"/>
  <c r="I312" i="7"/>
  <c r="I314" i="7"/>
  <c r="I316" i="7"/>
  <c r="I318" i="7"/>
  <c r="I320" i="7"/>
  <c r="I322" i="7"/>
  <c r="I324" i="7"/>
  <c r="I326" i="7"/>
  <c r="I328" i="7"/>
  <c r="I330" i="7"/>
  <c r="I345" i="7"/>
  <c r="I346" i="7"/>
  <c r="I349" i="7"/>
  <c r="I350" i="7"/>
  <c r="I353" i="7"/>
  <c r="I354" i="7"/>
  <c r="I357" i="7"/>
  <c r="I358" i="7"/>
  <c r="I361" i="7"/>
  <c r="I362" i="7"/>
  <c r="I365" i="7"/>
  <c r="I366" i="7"/>
  <c r="I368" i="7"/>
  <c r="I370" i="7"/>
  <c r="I372" i="7"/>
  <c r="I374" i="7"/>
  <c r="I376" i="7"/>
  <c r="I378" i="7"/>
  <c r="I380" i="7"/>
  <c r="I382" i="7"/>
  <c r="I384" i="7"/>
  <c r="I386" i="7"/>
  <c r="I388" i="7"/>
  <c r="I390" i="7"/>
  <c r="I392" i="7"/>
  <c r="I394" i="7"/>
  <c r="I396" i="7"/>
  <c r="I398" i="7"/>
  <c r="I400" i="7"/>
  <c r="I402" i="7"/>
  <c r="I404" i="7"/>
  <c r="I406" i="7"/>
  <c r="I408" i="7"/>
  <c r="I410" i="7"/>
  <c r="I412" i="7"/>
  <c r="I414" i="7"/>
  <c r="I416" i="7"/>
  <c r="I418" i="7"/>
  <c r="I420" i="7"/>
  <c r="I422" i="7"/>
  <c r="I424" i="7"/>
  <c r="I426" i="7"/>
  <c r="I428" i="7"/>
  <c r="I430" i="7"/>
  <c r="I432" i="7"/>
  <c r="I434" i="7"/>
  <c r="I436" i="7"/>
  <c r="I437" i="7"/>
  <c r="I438" i="7"/>
  <c r="I439" i="7"/>
  <c r="I444" i="7"/>
  <c r="I445" i="7"/>
  <c r="I446" i="7"/>
  <c r="I447" i="7"/>
  <c r="I452" i="7"/>
  <c r="I453" i="7"/>
  <c r="I454" i="7"/>
  <c r="I455" i="7"/>
  <c r="I460" i="7"/>
  <c r="I461" i="7"/>
  <c r="I462" i="7"/>
  <c r="I463" i="7"/>
  <c r="I468" i="7"/>
  <c r="I469" i="7"/>
  <c r="I470" i="7"/>
  <c r="I471" i="7"/>
  <c r="I476" i="7"/>
  <c r="I477" i="7"/>
  <c r="I478" i="7"/>
  <c r="I479" i="7"/>
  <c r="I484" i="7"/>
  <c r="I485" i="7"/>
  <c r="I486" i="7"/>
  <c r="I487" i="7"/>
  <c r="I492" i="7"/>
  <c r="I493" i="7"/>
  <c r="I494" i="7"/>
  <c r="I495" i="7"/>
  <c r="I500" i="7"/>
  <c r="I501" i="7"/>
  <c r="J501" i="7" s="1"/>
  <c r="M501" i="7" s="1"/>
  <c r="I502" i="7"/>
  <c r="I296" i="7"/>
  <c r="I297" i="7"/>
  <c r="I299" i="7"/>
  <c r="I301" i="7"/>
  <c r="I303" i="7"/>
  <c r="I305" i="7"/>
  <c r="I307" i="7"/>
  <c r="I309" i="7"/>
  <c r="I311" i="7"/>
  <c r="I313" i="7"/>
  <c r="I315" i="7"/>
  <c r="I317" i="7"/>
  <c r="I319" i="7"/>
  <c r="I321" i="7"/>
  <c r="I323" i="7"/>
  <c r="I325" i="7"/>
  <c r="I327" i="7"/>
  <c r="I329" i="7"/>
  <c r="I331" i="7"/>
  <c r="I332" i="7"/>
  <c r="I333" i="7"/>
  <c r="I334" i="7"/>
  <c r="I335" i="7"/>
  <c r="I336" i="7"/>
  <c r="I337" i="7"/>
  <c r="I338" i="7"/>
  <c r="I339" i="7"/>
  <c r="I340" i="7"/>
  <c r="I341" i="7"/>
  <c r="I342" i="7"/>
  <c r="I343" i="7"/>
  <c r="I344" i="7"/>
  <c r="I347" i="7"/>
  <c r="I348" i="7"/>
  <c r="I351" i="7"/>
  <c r="I352" i="7"/>
  <c r="I355" i="7"/>
  <c r="I356" i="7"/>
  <c r="I359" i="7"/>
  <c r="I360" i="7"/>
  <c r="I363" i="7"/>
  <c r="I364" i="7"/>
  <c r="I367" i="7"/>
  <c r="I369" i="7"/>
  <c r="I371" i="7"/>
  <c r="I373" i="7"/>
  <c r="I375" i="7"/>
  <c r="I377" i="7"/>
  <c r="I379" i="7"/>
  <c r="I381" i="7"/>
  <c r="I383" i="7"/>
  <c r="I385" i="7"/>
  <c r="I387" i="7"/>
  <c r="I389" i="7"/>
  <c r="I391" i="7"/>
  <c r="I393" i="7"/>
  <c r="I395" i="7"/>
  <c r="I397" i="7"/>
  <c r="I399" i="7"/>
  <c r="I401" i="7"/>
  <c r="I403" i="7"/>
  <c r="I405" i="7"/>
  <c r="I407" i="7"/>
  <c r="I409" i="7"/>
  <c r="I411" i="7"/>
  <c r="I413" i="7"/>
  <c r="I415" i="7"/>
  <c r="I417" i="7"/>
  <c r="I419" i="7"/>
  <c r="I421" i="7"/>
  <c r="I423" i="7"/>
  <c r="I425" i="7"/>
  <c r="I427" i="7"/>
  <c r="I429" i="7"/>
  <c r="I431" i="7"/>
  <c r="I433" i="7"/>
  <c r="I435" i="7"/>
  <c r="I440" i="7"/>
  <c r="I441" i="7"/>
  <c r="I442" i="7"/>
  <c r="I443" i="7"/>
  <c r="I448" i="7"/>
  <c r="I449" i="7"/>
  <c r="I450" i="7"/>
  <c r="I451" i="7"/>
  <c r="I456" i="7"/>
  <c r="I457" i="7"/>
  <c r="I458" i="7"/>
  <c r="I464" i="7"/>
  <c r="I465" i="7"/>
  <c r="I466" i="7"/>
  <c r="I467" i="7"/>
  <c r="I472" i="7"/>
  <c r="I473" i="7"/>
  <c r="I474" i="7"/>
  <c r="I475" i="7"/>
  <c r="I480" i="7"/>
  <c r="I481" i="7"/>
  <c r="I482" i="7"/>
  <c r="I488" i="7"/>
  <c r="I489" i="7"/>
  <c r="I490" i="7"/>
  <c r="I491" i="7"/>
  <c r="I496" i="7"/>
  <c r="I497" i="7"/>
  <c r="I498" i="7"/>
  <c r="N100" i="7"/>
  <c r="N107" i="7"/>
  <c r="N120" i="7"/>
  <c r="N158" i="7"/>
  <c r="N166" i="7"/>
  <c r="N174" i="7"/>
  <c r="N182" i="7"/>
  <c r="N99" i="7"/>
  <c r="N101" i="7"/>
  <c r="N111" i="7"/>
  <c r="N121" i="7"/>
  <c r="N153" i="7"/>
  <c r="N154" i="7"/>
  <c r="N162" i="7"/>
  <c r="N170" i="7"/>
  <c r="N178" i="7"/>
  <c r="N204" i="7"/>
  <c r="N206" i="7"/>
  <c r="N208" i="7"/>
  <c r="N210" i="7"/>
  <c r="N212" i="7"/>
  <c r="N214" i="7"/>
  <c r="N216" i="7"/>
  <c r="N218" i="7"/>
  <c r="N220" i="7"/>
  <c r="N222" i="7"/>
  <c r="N224" i="7"/>
  <c r="N226" i="7"/>
  <c r="N228" i="7"/>
  <c r="N230" i="7"/>
  <c r="N233" i="7"/>
  <c r="N235" i="7"/>
  <c r="N237" i="7"/>
  <c r="N239" i="7"/>
  <c r="N241" i="7"/>
  <c r="N243" i="7"/>
  <c r="N245" i="7"/>
  <c r="N247" i="7"/>
  <c r="N249" i="7"/>
  <c r="N251" i="7"/>
  <c r="N253" i="7"/>
  <c r="N255" i="7"/>
  <c r="N257" i="7"/>
  <c r="N259" i="7"/>
  <c r="N261" i="7"/>
  <c r="N263" i="7"/>
  <c r="N265" i="7"/>
  <c r="N267" i="7"/>
  <c r="N269" i="7"/>
  <c r="N271" i="7"/>
  <c r="N273" i="7"/>
  <c r="N275" i="7"/>
  <c r="N277" i="7"/>
  <c r="N279" i="7"/>
  <c r="N281" i="7"/>
  <c r="N283" i="7"/>
  <c r="N285" i="7"/>
  <c r="N287" i="7"/>
  <c r="N289" i="7"/>
  <c r="N291" i="7"/>
  <c r="N293" i="7"/>
  <c r="N295" i="7"/>
  <c r="N205" i="7"/>
  <c r="N207" i="7"/>
  <c r="N209" i="7"/>
  <c r="N211" i="7"/>
  <c r="N213" i="7"/>
  <c r="N215" i="7"/>
  <c r="N217" i="7"/>
  <c r="N219" i="7"/>
  <c r="N221" i="7"/>
  <c r="N223" i="7"/>
  <c r="N225" i="7"/>
  <c r="N227" i="7"/>
  <c r="N229" i="7"/>
  <c r="N232" i="7"/>
  <c r="N234" i="7"/>
  <c r="N236" i="7"/>
  <c r="N238" i="7"/>
  <c r="N240" i="7"/>
  <c r="N242" i="7"/>
  <c r="N244" i="7"/>
  <c r="N246" i="7"/>
  <c r="N248" i="7"/>
  <c r="N250" i="7"/>
  <c r="N252" i="7"/>
  <c r="N254" i="7"/>
  <c r="N256" i="7"/>
  <c r="N258" i="7"/>
  <c r="N260" i="7"/>
  <c r="N262" i="7"/>
  <c r="N264" i="7"/>
  <c r="N266" i="7"/>
  <c r="N268" i="7"/>
  <c r="N270" i="7"/>
  <c r="N272" i="7"/>
  <c r="N274" i="7"/>
  <c r="N276" i="7"/>
  <c r="N278" i="7"/>
  <c r="N280" i="7"/>
  <c r="N282" i="7"/>
  <c r="N284" i="7"/>
  <c r="N286" i="7"/>
  <c r="N288" i="7"/>
  <c r="N290" i="7"/>
  <c r="N292" i="7"/>
  <c r="N294" i="7"/>
  <c r="N296" i="7"/>
  <c r="N297" i="7"/>
  <c r="N299" i="7"/>
  <c r="N301" i="7"/>
  <c r="N303" i="7"/>
  <c r="N305" i="7"/>
  <c r="N307" i="7"/>
  <c r="N309" i="7"/>
  <c r="N311" i="7"/>
  <c r="N313" i="7"/>
  <c r="N315" i="7"/>
  <c r="N317" i="7"/>
  <c r="N319" i="7"/>
  <c r="N321" i="7"/>
  <c r="N323" i="7"/>
  <c r="N325" i="7"/>
  <c r="N327" i="7"/>
  <c r="N329" i="7"/>
  <c r="N344" i="7"/>
  <c r="N348" i="7"/>
  <c r="N352" i="7"/>
  <c r="N356" i="7"/>
  <c r="N360" i="7"/>
  <c r="N364" i="7"/>
  <c r="N367" i="7"/>
  <c r="N369" i="7"/>
  <c r="N371" i="7"/>
  <c r="N373" i="7"/>
  <c r="N375" i="7"/>
  <c r="N377" i="7"/>
  <c r="N379" i="7"/>
  <c r="N381" i="7"/>
  <c r="N383" i="7"/>
  <c r="N385" i="7"/>
  <c r="N387" i="7"/>
  <c r="N389" i="7"/>
  <c r="N391" i="7"/>
  <c r="N393" i="7"/>
  <c r="N395" i="7"/>
  <c r="N397" i="7"/>
  <c r="N399" i="7"/>
  <c r="N401" i="7"/>
  <c r="N403" i="7"/>
  <c r="N405" i="7"/>
  <c r="N407" i="7"/>
  <c r="N409" i="7"/>
  <c r="N411" i="7"/>
  <c r="N413" i="7"/>
  <c r="N415" i="7"/>
  <c r="N417" i="7"/>
  <c r="N419" i="7"/>
  <c r="N421" i="7"/>
  <c r="N423" i="7"/>
  <c r="N425" i="7"/>
  <c r="N427" i="7"/>
  <c r="N429" i="7"/>
  <c r="N431" i="7"/>
  <c r="N433" i="7"/>
  <c r="N435" i="7"/>
  <c r="N443" i="7"/>
  <c r="N451" i="7"/>
  <c r="N467" i="7"/>
  <c r="N475" i="7"/>
  <c r="N491" i="7"/>
  <c r="N499" i="7"/>
  <c r="N298" i="7"/>
  <c r="N300" i="7"/>
  <c r="N302" i="7"/>
  <c r="N304" i="7"/>
  <c r="N306" i="7"/>
  <c r="N308" i="7"/>
  <c r="N310" i="7"/>
  <c r="N312" i="7"/>
  <c r="N314" i="7"/>
  <c r="N316" i="7"/>
  <c r="N318" i="7"/>
  <c r="N320" i="7"/>
  <c r="N322" i="7"/>
  <c r="N324" i="7"/>
  <c r="N326" i="7"/>
  <c r="N328" i="7"/>
  <c r="N330" i="7"/>
  <c r="N346" i="7"/>
  <c r="N350" i="7"/>
  <c r="N354" i="7"/>
  <c r="N358" i="7"/>
  <c r="N362" i="7"/>
  <c r="N366" i="7"/>
  <c r="N368" i="7"/>
  <c r="N370" i="7"/>
  <c r="N372" i="7"/>
  <c r="N374" i="7"/>
  <c r="N376" i="7"/>
  <c r="N378" i="7"/>
  <c r="N380" i="7"/>
  <c r="N382" i="7"/>
  <c r="N384" i="7"/>
  <c r="N386" i="7"/>
  <c r="N388" i="7"/>
  <c r="N390" i="7"/>
  <c r="N392" i="7"/>
  <c r="N394" i="7"/>
  <c r="N396" i="7"/>
  <c r="N398" i="7"/>
  <c r="N400" i="7"/>
  <c r="N402" i="7"/>
  <c r="N404" i="7"/>
  <c r="N406" i="7"/>
  <c r="N408" i="7"/>
  <c r="N410" i="7"/>
  <c r="N412" i="7"/>
  <c r="N414" i="7"/>
  <c r="N416" i="7"/>
  <c r="N418" i="7"/>
  <c r="N420" i="7"/>
  <c r="N422" i="7"/>
  <c r="N424" i="7"/>
  <c r="N426" i="7"/>
  <c r="N428" i="7"/>
  <c r="N430" i="7"/>
  <c r="N432" i="7"/>
  <c r="N434" i="7"/>
  <c r="N439" i="7"/>
  <c r="N447" i="7"/>
  <c r="N455" i="7"/>
  <c r="N463" i="7"/>
  <c r="N471" i="7"/>
  <c r="N479" i="7"/>
  <c r="N487" i="7"/>
  <c r="N495" i="7"/>
  <c r="H95" i="7"/>
  <c r="H96" i="7"/>
  <c r="K96" i="7" s="1"/>
  <c r="N96" i="7"/>
  <c r="I594" i="7"/>
  <c r="P594" i="7"/>
  <c r="L594" i="7"/>
  <c r="Q594" i="7" s="1"/>
  <c r="I593" i="7"/>
  <c r="P593" i="7"/>
  <c r="L593" i="7"/>
  <c r="Q593" i="7" s="1"/>
  <c r="I592" i="7"/>
  <c r="P592" i="7"/>
  <c r="L592" i="7"/>
  <c r="Q592" i="7" s="1"/>
  <c r="N591" i="7"/>
  <c r="H591" i="7"/>
  <c r="K591" i="7" s="1"/>
  <c r="H590" i="7"/>
  <c r="K590" i="7" s="1"/>
  <c r="N590" i="7"/>
  <c r="H589" i="7"/>
  <c r="K589" i="7" s="1"/>
  <c r="N589" i="7"/>
  <c r="H588" i="7"/>
  <c r="K588" i="7" s="1"/>
  <c r="N588" i="7"/>
  <c r="I587" i="7"/>
  <c r="P587" i="7"/>
  <c r="L587" i="7"/>
  <c r="Q587" i="7" s="1"/>
  <c r="I586" i="7"/>
  <c r="P586" i="7"/>
  <c r="L586" i="7"/>
  <c r="Q586" i="7" s="1"/>
  <c r="I585" i="7"/>
  <c r="P585" i="7"/>
  <c r="L585" i="7"/>
  <c r="Q585" i="7" s="1"/>
  <c r="I584" i="7"/>
  <c r="P584" i="7"/>
  <c r="L584" i="7"/>
  <c r="Q584" i="7" s="1"/>
  <c r="N583" i="7"/>
  <c r="H583" i="7"/>
  <c r="K583" i="7" s="1"/>
  <c r="H582" i="7"/>
  <c r="K582" i="7" s="1"/>
  <c r="N582" i="7"/>
  <c r="H581" i="7"/>
  <c r="K581" i="7" s="1"/>
  <c r="N581" i="7"/>
  <c r="H580" i="7"/>
  <c r="K580" i="7" s="1"/>
  <c r="N580" i="7"/>
  <c r="I579" i="7"/>
  <c r="P579" i="7"/>
  <c r="L579" i="7"/>
  <c r="Q579" i="7" s="1"/>
  <c r="I578" i="7"/>
  <c r="P578" i="7"/>
  <c r="L578" i="7"/>
  <c r="Q578" i="7" s="1"/>
  <c r="I577" i="7"/>
  <c r="P577" i="7"/>
  <c r="L577" i="7"/>
  <c r="Q577" i="7" s="1"/>
  <c r="I576" i="7"/>
  <c r="P576" i="7"/>
  <c r="L576" i="7"/>
  <c r="Q576" i="7" s="1"/>
  <c r="N575" i="7"/>
  <c r="H575" i="7"/>
  <c r="K575" i="7" s="1"/>
  <c r="H574" i="7"/>
  <c r="K574" i="7" s="1"/>
  <c r="N574" i="7"/>
  <c r="H573" i="7"/>
  <c r="K573" i="7" s="1"/>
  <c r="N573" i="7"/>
  <c r="H572" i="7"/>
  <c r="K572" i="7" s="1"/>
  <c r="N572" i="7"/>
  <c r="I571" i="7"/>
  <c r="P571" i="7"/>
  <c r="L571" i="7"/>
  <c r="Q571" i="7" s="1"/>
  <c r="I570" i="7"/>
  <c r="P570" i="7"/>
  <c r="L570" i="7"/>
  <c r="Q570" i="7" s="1"/>
  <c r="I569" i="7"/>
  <c r="P569" i="7"/>
  <c r="L569" i="7"/>
  <c r="Q569" i="7" s="1"/>
  <c r="I568" i="7"/>
  <c r="P568" i="7"/>
  <c r="L568" i="7"/>
  <c r="Q568" i="7" s="1"/>
  <c r="N567" i="7"/>
  <c r="H567" i="7"/>
  <c r="K567" i="7" s="1"/>
  <c r="H566" i="7"/>
  <c r="K566" i="7" s="1"/>
  <c r="N566" i="7"/>
  <c r="H565" i="7"/>
  <c r="K565" i="7" s="1"/>
  <c r="N565" i="7"/>
  <c r="H564" i="7"/>
  <c r="K564" i="7" s="1"/>
  <c r="N564" i="7"/>
  <c r="I563" i="7"/>
  <c r="P563" i="7"/>
  <c r="L563" i="7"/>
  <c r="Q563" i="7" s="1"/>
  <c r="I562" i="7"/>
  <c r="P562" i="7"/>
  <c r="L562" i="7"/>
  <c r="Q562" i="7" s="1"/>
  <c r="I561" i="7"/>
  <c r="P561" i="7"/>
  <c r="L561" i="7"/>
  <c r="Q561" i="7" s="1"/>
  <c r="I560" i="7"/>
  <c r="P560" i="7"/>
  <c r="L560" i="7"/>
  <c r="Q560" i="7" s="1"/>
  <c r="N559" i="7"/>
  <c r="H559" i="7"/>
  <c r="K559" i="7" s="1"/>
  <c r="H558" i="7"/>
  <c r="K558" i="7" s="1"/>
  <c r="N558" i="7"/>
  <c r="H557" i="7"/>
  <c r="K557" i="7" s="1"/>
  <c r="N557" i="7"/>
  <c r="H556" i="7"/>
  <c r="K556" i="7" s="1"/>
  <c r="N556" i="7"/>
  <c r="I555" i="7"/>
  <c r="P555" i="7"/>
  <c r="L555" i="7"/>
  <c r="Q555" i="7" s="1"/>
  <c r="I554" i="7"/>
  <c r="P554" i="7"/>
  <c r="L554" i="7"/>
  <c r="Q554" i="7" s="1"/>
  <c r="I553" i="7"/>
  <c r="P553" i="7"/>
  <c r="L553" i="7"/>
  <c r="Q553" i="7" s="1"/>
  <c r="I552" i="7"/>
  <c r="P552" i="7"/>
  <c r="L552" i="7"/>
  <c r="Q552" i="7" s="1"/>
  <c r="N551" i="7"/>
  <c r="H551" i="7"/>
  <c r="K551" i="7" s="1"/>
  <c r="H550" i="7"/>
  <c r="K550" i="7" s="1"/>
  <c r="N550" i="7"/>
  <c r="H549" i="7"/>
  <c r="K549" i="7" s="1"/>
  <c r="N549" i="7"/>
  <c r="H548" i="7"/>
  <c r="K548" i="7" s="1"/>
  <c r="N548" i="7"/>
  <c r="I547" i="7"/>
  <c r="P547" i="7"/>
  <c r="L547" i="7"/>
  <c r="Q547" i="7" s="1"/>
  <c r="I546" i="7"/>
  <c r="P546" i="7"/>
  <c r="L546" i="7"/>
  <c r="Q546" i="7" s="1"/>
  <c r="I545" i="7"/>
  <c r="P545" i="7"/>
  <c r="L545" i="7"/>
  <c r="Q545" i="7" s="1"/>
  <c r="I544" i="7"/>
  <c r="P544" i="7"/>
  <c r="L544" i="7"/>
  <c r="Q544" i="7" s="1"/>
  <c r="N543" i="7"/>
  <c r="H543" i="7"/>
  <c r="K543" i="7" s="1"/>
  <c r="H542" i="7"/>
  <c r="K542" i="7" s="1"/>
  <c r="N542" i="7"/>
  <c r="H541" i="7"/>
  <c r="K541" i="7" s="1"/>
  <c r="N541" i="7"/>
  <c r="H540" i="7"/>
  <c r="K540" i="7" s="1"/>
  <c r="N540" i="7"/>
  <c r="I539" i="7"/>
  <c r="P539" i="7"/>
  <c r="L539" i="7"/>
  <c r="Q539" i="7" s="1"/>
  <c r="I538" i="7"/>
  <c r="P538" i="7"/>
  <c r="L538" i="7"/>
  <c r="Q538" i="7" s="1"/>
  <c r="I537" i="7"/>
  <c r="P537" i="7"/>
  <c r="L537" i="7"/>
  <c r="Q537" i="7" s="1"/>
  <c r="I536" i="7"/>
  <c r="P536" i="7"/>
  <c r="L536" i="7"/>
  <c r="Q536" i="7" s="1"/>
  <c r="N535" i="7"/>
  <c r="H535" i="7"/>
  <c r="K535" i="7" s="1"/>
  <c r="H534" i="7"/>
  <c r="K534" i="7" s="1"/>
  <c r="N534" i="7"/>
  <c r="H533" i="7"/>
  <c r="K533" i="7" s="1"/>
  <c r="N533" i="7"/>
  <c r="H532" i="7"/>
  <c r="K532" i="7" s="1"/>
  <c r="N532" i="7"/>
  <c r="I531" i="7"/>
  <c r="P531" i="7"/>
  <c r="L531" i="7"/>
  <c r="Q531" i="7" s="1"/>
  <c r="I530" i="7"/>
  <c r="P530" i="7"/>
  <c r="L530" i="7"/>
  <c r="Q530" i="7" s="1"/>
  <c r="I529" i="7"/>
  <c r="P529" i="7"/>
  <c r="L529" i="7"/>
  <c r="Q529" i="7" s="1"/>
  <c r="I528" i="7"/>
  <c r="P528" i="7"/>
  <c r="L528" i="7"/>
  <c r="Q528" i="7" s="1"/>
  <c r="N527" i="7"/>
  <c r="H527" i="7"/>
  <c r="K527" i="7" s="1"/>
  <c r="H526" i="7"/>
  <c r="K526" i="7" s="1"/>
  <c r="N526" i="7"/>
  <c r="H525" i="7"/>
  <c r="K525" i="7" s="1"/>
  <c r="N525" i="7"/>
  <c r="H524" i="7"/>
  <c r="K524" i="7" s="1"/>
  <c r="N524" i="7"/>
  <c r="I523" i="7"/>
  <c r="P523" i="7"/>
  <c r="L523" i="7"/>
  <c r="Q523" i="7" s="1"/>
  <c r="I522" i="7"/>
  <c r="P522" i="7"/>
  <c r="L522" i="7"/>
  <c r="Q522" i="7" s="1"/>
  <c r="I521" i="7"/>
  <c r="P521" i="7"/>
  <c r="L521" i="7"/>
  <c r="Q521" i="7" s="1"/>
  <c r="I520" i="7"/>
  <c r="P520" i="7"/>
  <c r="L520" i="7"/>
  <c r="Q520" i="7" s="1"/>
  <c r="N519" i="7"/>
  <c r="H519" i="7"/>
  <c r="K519" i="7" s="1"/>
  <c r="H518" i="7"/>
  <c r="K518" i="7" s="1"/>
  <c r="N518" i="7"/>
  <c r="H517" i="7"/>
  <c r="K517" i="7" s="1"/>
  <c r="N517" i="7"/>
  <c r="H516" i="7"/>
  <c r="K516" i="7" s="1"/>
  <c r="N516" i="7"/>
  <c r="I515" i="7"/>
  <c r="P515" i="7"/>
  <c r="L515" i="7"/>
  <c r="Q515" i="7" s="1"/>
  <c r="I514" i="7"/>
  <c r="P514" i="7"/>
  <c r="L514" i="7"/>
  <c r="Q514" i="7" s="1"/>
  <c r="I513" i="7"/>
  <c r="P513" i="7"/>
  <c r="L513" i="7"/>
  <c r="Q513" i="7" s="1"/>
  <c r="I512" i="7"/>
  <c r="P512" i="7"/>
  <c r="L512" i="7"/>
  <c r="Q512" i="7" s="1"/>
  <c r="N511" i="7"/>
  <c r="H511" i="7"/>
  <c r="K511" i="7" s="1"/>
  <c r="H510" i="7"/>
  <c r="K510" i="7" s="1"/>
  <c r="N510" i="7"/>
  <c r="H509" i="7"/>
  <c r="K509" i="7" s="1"/>
  <c r="N509" i="7"/>
  <c r="H508" i="7"/>
  <c r="K508" i="7" s="1"/>
  <c r="N508" i="7"/>
  <c r="I507" i="7"/>
  <c r="P507" i="7"/>
  <c r="L507" i="7"/>
  <c r="Q507" i="7" s="1"/>
  <c r="I506" i="7"/>
  <c r="P506" i="7"/>
  <c r="L506" i="7"/>
  <c r="Q506" i="7" s="1"/>
  <c r="I505" i="7"/>
  <c r="P505" i="7"/>
  <c r="L505" i="7"/>
  <c r="Q505" i="7" s="1"/>
  <c r="I504" i="7"/>
  <c r="P504" i="7"/>
  <c r="L504" i="7"/>
  <c r="Q504" i="7" s="1"/>
  <c r="N503" i="7"/>
  <c r="H503" i="7"/>
  <c r="K503" i="7" s="1"/>
  <c r="N501" i="7"/>
  <c r="H100" i="7"/>
  <c r="K100" i="7" s="1"/>
  <c r="H102" i="7"/>
  <c r="K102" i="7" s="1"/>
  <c r="H103" i="7"/>
  <c r="K103" i="7" s="1"/>
  <c r="H104" i="7"/>
  <c r="K104" i="7" s="1"/>
  <c r="H105" i="7"/>
  <c r="K105" i="7" s="1"/>
  <c r="H106" i="7"/>
  <c r="K106" i="7" s="1"/>
  <c r="H107" i="7"/>
  <c r="K107" i="7" s="1"/>
  <c r="H112" i="7"/>
  <c r="K112" i="7" s="1"/>
  <c r="H113" i="7"/>
  <c r="K113" i="7" s="1"/>
  <c r="H114" i="7"/>
  <c r="K114" i="7" s="1"/>
  <c r="H115" i="7"/>
  <c r="K115" i="7" s="1"/>
  <c r="H116" i="7"/>
  <c r="K116" i="7" s="1"/>
  <c r="H117" i="7"/>
  <c r="K117" i="7" s="1"/>
  <c r="H118" i="7"/>
  <c r="K118" i="7" s="1"/>
  <c r="H119" i="7"/>
  <c r="K119" i="7" s="1"/>
  <c r="H120" i="7"/>
  <c r="K120" i="7" s="1"/>
  <c r="H122" i="7"/>
  <c r="K122" i="7" s="1"/>
  <c r="H123" i="7"/>
  <c r="K123" i="7" s="1"/>
  <c r="H125" i="7"/>
  <c r="K125" i="7" s="1"/>
  <c r="H127" i="7"/>
  <c r="K127" i="7" s="1"/>
  <c r="H129" i="7"/>
  <c r="K129" i="7" s="1"/>
  <c r="H131" i="7"/>
  <c r="K131" i="7" s="1"/>
  <c r="H133" i="7"/>
  <c r="K133" i="7" s="1"/>
  <c r="H135" i="7"/>
  <c r="K135" i="7" s="1"/>
  <c r="H137" i="7"/>
  <c r="K137" i="7" s="1"/>
  <c r="H139" i="7"/>
  <c r="K139" i="7" s="1"/>
  <c r="H141" i="7"/>
  <c r="K141" i="7" s="1"/>
  <c r="H143" i="7"/>
  <c r="K143" i="7" s="1"/>
  <c r="H145" i="7"/>
  <c r="K145" i="7" s="1"/>
  <c r="H147" i="7"/>
  <c r="K147" i="7" s="1"/>
  <c r="H149" i="7"/>
  <c r="K149" i="7" s="1"/>
  <c r="H151" i="7"/>
  <c r="K151" i="7" s="1"/>
  <c r="H155" i="7"/>
  <c r="K155" i="7" s="1"/>
  <c r="H156" i="7"/>
  <c r="K156" i="7" s="1"/>
  <c r="H157" i="7"/>
  <c r="K157" i="7" s="1"/>
  <c r="H158" i="7"/>
  <c r="K158" i="7" s="1"/>
  <c r="H163" i="7"/>
  <c r="K163" i="7" s="1"/>
  <c r="H164" i="7"/>
  <c r="K164" i="7" s="1"/>
  <c r="H165" i="7"/>
  <c r="K165" i="7" s="1"/>
  <c r="H166" i="7"/>
  <c r="K166" i="7" s="1"/>
  <c r="H171" i="7"/>
  <c r="K171" i="7" s="1"/>
  <c r="H172" i="7"/>
  <c r="K172" i="7" s="1"/>
  <c r="H173" i="7"/>
  <c r="K173" i="7" s="1"/>
  <c r="H174" i="7"/>
  <c r="K174" i="7" s="1"/>
  <c r="H179" i="7"/>
  <c r="K179" i="7" s="1"/>
  <c r="H180" i="7"/>
  <c r="K180" i="7" s="1"/>
  <c r="H181" i="7"/>
  <c r="K181" i="7" s="1"/>
  <c r="H182" i="7"/>
  <c r="K182" i="7" s="1"/>
  <c r="H97" i="7"/>
  <c r="K97" i="7" s="1"/>
  <c r="H98" i="7"/>
  <c r="K98" i="7" s="1"/>
  <c r="H99" i="7"/>
  <c r="K99" i="7" s="1"/>
  <c r="H101" i="7"/>
  <c r="K101" i="7" s="1"/>
  <c r="H108" i="7"/>
  <c r="K108" i="7" s="1"/>
  <c r="H109" i="7"/>
  <c r="K109" i="7" s="1"/>
  <c r="H110" i="7"/>
  <c r="K110" i="7" s="1"/>
  <c r="H111" i="7"/>
  <c r="K111" i="7" s="1"/>
  <c r="H121" i="7"/>
  <c r="K121" i="7" s="1"/>
  <c r="H124" i="7"/>
  <c r="K124" i="7" s="1"/>
  <c r="H126" i="7"/>
  <c r="K126" i="7" s="1"/>
  <c r="H128" i="7"/>
  <c r="K128" i="7" s="1"/>
  <c r="H130" i="7"/>
  <c r="K130" i="7" s="1"/>
  <c r="H132" i="7"/>
  <c r="K132" i="7" s="1"/>
  <c r="H134" i="7"/>
  <c r="K134" i="7" s="1"/>
  <c r="H136" i="7"/>
  <c r="K136" i="7" s="1"/>
  <c r="H138" i="7"/>
  <c r="K138" i="7" s="1"/>
  <c r="H140" i="7"/>
  <c r="K140" i="7" s="1"/>
  <c r="H142" i="7"/>
  <c r="K142" i="7" s="1"/>
  <c r="H144" i="7"/>
  <c r="K144" i="7" s="1"/>
  <c r="H146" i="7"/>
  <c r="K146" i="7" s="1"/>
  <c r="H148" i="7"/>
  <c r="K148" i="7" s="1"/>
  <c r="H150" i="7"/>
  <c r="K150" i="7" s="1"/>
  <c r="H152" i="7"/>
  <c r="K152" i="7" s="1"/>
  <c r="H153" i="7"/>
  <c r="K153" i="7" s="1"/>
  <c r="H154" i="7"/>
  <c r="K154" i="7" s="1"/>
  <c r="H159" i="7"/>
  <c r="K159" i="7" s="1"/>
  <c r="H160" i="7"/>
  <c r="K160" i="7" s="1"/>
  <c r="H161" i="7"/>
  <c r="K161" i="7" s="1"/>
  <c r="H162" i="7"/>
  <c r="K162" i="7" s="1"/>
  <c r="H167" i="7"/>
  <c r="K167" i="7" s="1"/>
  <c r="H168" i="7"/>
  <c r="K168" i="7" s="1"/>
  <c r="H169" i="7"/>
  <c r="K169" i="7" s="1"/>
  <c r="H170" i="7"/>
  <c r="K170" i="7" s="1"/>
  <c r="H175" i="7"/>
  <c r="K175" i="7" s="1"/>
  <c r="H176" i="7"/>
  <c r="K176" i="7" s="1"/>
  <c r="H177" i="7"/>
  <c r="K177" i="7" s="1"/>
  <c r="H178" i="7"/>
  <c r="K178" i="7" s="1"/>
  <c r="H183" i="7"/>
  <c r="K183" i="7" s="1"/>
  <c r="H184" i="7"/>
  <c r="K184" i="7" s="1"/>
  <c r="H185" i="7"/>
  <c r="K185" i="7" s="1"/>
  <c r="H186" i="7"/>
  <c r="K186" i="7" s="1"/>
  <c r="H187" i="7"/>
  <c r="K187" i="7" s="1"/>
  <c r="H188" i="7"/>
  <c r="K188" i="7" s="1"/>
  <c r="H189" i="7"/>
  <c r="K189" i="7" s="1"/>
  <c r="H190" i="7"/>
  <c r="K190" i="7" s="1"/>
  <c r="H191" i="7"/>
  <c r="K191" i="7" s="1"/>
  <c r="H192" i="7"/>
  <c r="K192" i="7" s="1"/>
  <c r="H193" i="7"/>
  <c r="K193" i="7" s="1"/>
  <c r="H194" i="7"/>
  <c r="K194" i="7" s="1"/>
  <c r="H195" i="7"/>
  <c r="K195" i="7" s="1"/>
  <c r="H196" i="7"/>
  <c r="K196" i="7" s="1"/>
  <c r="H197" i="7"/>
  <c r="K197" i="7" s="1"/>
  <c r="H199" i="7"/>
  <c r="K199" i="7" s="1"/>
  <c r="H200" i="7"/>
  <c r="K200" i="7" s="1"/>
  <c r="H201" i="7"/>
  <c r="K201" i="7" s="1"/>
  <c r="H202" i="7"/>
  <c r="K202" i="7" s="1"/>
  <c r="H203" i="7"/>
  <c r="K203" i="7" s="1"/>
  <c r="H204" i="7"/>
  <c r="K204" i="7" s="1"/>
  <c r="H206" i="7"/>
  <c r="K206" i="7" s="1"/>
  <c r="H208" i="7"/>
  <c r="K208" i="7" s="1"/>
  <c r="H210" i="7"/>
  <c r="K210" i="7" s="1"/>
  <c r="H212" i="7"/>
  <c r="K212" i="7" s="1"/>
  <c r="H214" i="7"/>
  <c r="K214" i="7" s="1"/>
  <c r="H216" i="7"/>
  <c r="K216" i="7" s="1"/>
  <c r="H218" i="7"/>
  <c r="K218" i="7" s="1"/>
  <c r="H220" i="7"/>
  <c r="K220" i="7" s="1"/>
  <c r="H222" i="7"/>
  <c r="K222" i="7" s="1"/>
  <c r="H224" i="7"/>
  <c r="K224" i="7" s="1"/>
  <c r="H226" i="7"/>
  <c r="K226" i="7" s="1"/>
  <c r="H228" i="7"/>
  <c r="K228" i="7" s="1"/>
  <c r="H230" i="7"/>
  <c r="K230" i="7" s="1"/>
  <c r="H233" i="7"/>
  <c r="K233" i="7" s="1"/>
  <c r="H235" i="7"/>
  <c r="K235" i="7" s="1"/>
  <c r="H237" i="7"/>
  <c r="K237" i="7" s="1"/>
  <c r="H239" i="7"/>
  <c r="K239" i="7" s="1"/>
  <c r="H241" i="7"/>
  <c r="K241" i="7" s="1"/>
  <c r="H243" i="7"/>
  <c r="K243" i="7" s="1"/>
  <c r="H245" i="7"/>
  <c r="K245" i="7" s="1"/>
  <c r="H247" i="7"/>
  <c r="K247" i="7" s="1"/>
  <c r="H249" i="7"/>
  <c r="K249" i="7" s="1"/>
  <c r="H251" i="7"/>
  <c r="K251" i="7" s="1"/>
  <c r="H253" i="7"/>
  <c r="K253" i="7" s="1"/>
  <c r="H255" i="7"/>
  <c r="K255" i="7" s="1"/>
  <c r="H257" i="7"/>
  <c r="K257" i="7" s="1"/>
  <c r="H259" i="7"/>
  <c r="K259" i="7" s="1"/>
  <c r="H261" i="7"/>
  <c r="K261" i="7" s="1"/>
  <c r="H263" i="7"/>
  <c r="K263" i="7" s="1"/>
  <c r="H265" i="7"/>
  <c r="K265" i="7" s="1"/>
  <c r="H267" i="7"/>
  <c r="K267" i="7" s="1"/>
  <c r="H269" i="7"/>
  <c r="K269" i="7" s="1"/>
  <c r="H271" i="7"/>
  <c r="K271" i="7" s="1"/>
  <c r="H273" i="7"/>
  <c r="K273" i="7" s="1"/>
  <c r="H275" i="7"/>
  <c r="K275" i="7" s="1"/>
  <c r="H277" i="7"/>
  <c r="K277" i="7" s="1"/>
  <c r="H279" i="7"/>
  <c r="K279" i="7" s="1"/>
  <c r="H281" i="7"/>
  <c r="K281" i="7" s="1"/>
  <c r="H283" i="7"/>
  <c r="K283" i="7" s="1"/>
  <c r="H285" i="7"/>
  <c r="K285" i="7" s="1"/>
  <c r="H287" i="7"/>
  <c r="K287" i="7" s="1"/>
  <c r="H289" i="7"/>
  <c r="K289" i="7" s="1"/>
  <c r="H291" i="7"/>
  <c r="K291" i="7" s="1"/>
  <c r="H293" i="7"/>
  <c r="K293" i="7" s="1"/>
  <c r="H295" i="7"/>
  <c r="K295" i="7" s="1"/>
  <c r="H205" i="7"/>
  <c r="K205" i="7" s="1"/>
  <c r="H207" i="7"/>
  <c r="K207" i="7" s="1"/>
  <c r="H209" i="7"/>
  <c r="K209" i="7" s="1"/>
  <c r="H211" i="7"/>
  <c r="K211" i="7" s="1"/>
  <c r="H213" i="7"/>
  <c r="K213" i="7" s="1"/>
  <c r="H215" i="7"/>
  <c r="K215" i="7" s="1"/>
  <c r="H217" i="7"/>
  <c r="K217" i="7" s="1"/>
  <c r="H219" i="7"/>
  <c r="K219" i="7" s="1"/>
  <c r="H221" i="7"/>
  <c r="K221" i="7" s="1"/>
  <c r="H223" i="7"/>
  <c r="K223" i="7" s="1"/>
  <c r="H225" i="7"/>
  <c r="K225" i="7" s="1"/>
  <c r="H227" i="7"/>
  <c r="K227" i="7" s="1"/>
  <c r="H229" i="7"/>
  <c r="K229" i="7" s="1"/>
  <c r="H231" i="7"/>
  <c r="K231" i="7" s="1"/>
  <c r="H232" i="7"/>
  <c r="K232" i="7" s="1"/>
  <c r="H234" i="7"/>
  <c r="K234" i="7" s="1"/>
  <c r="H236" i="7"/>
  <c r="K236" i="7" s="1"/>
  <c r="H238" i="7"/>
  <c r="K238" i="7" s="1"/>
  <c r="H240" i="7"/>
  <c r="K240" i="7" s="1"/>
  <c r="H242" i="7"/>
  <c r="K242" i="7" s="1"/>
  <c r="H244" i="7"/>
  <c r="K244" i="7" s="1"/>
  <c r="H246" i="7"/>
  <c r="K246" i="7" s="1"/>
  <c r="H248" i="7"/>
  <c r="K248" i="7" s="1"/>
  <c r="H250" i="7"/>
  <c r="K250" i="7" s="1"/>
  <c r="H252" i="7"/>
  <c r="K252" i="7" s="1"/>
  <c r="H254" i="7"/>
  <c r="K254" i="7" s="1"/>
  <c r="H256" i="7"/>
  <c r="K256" i="7" s="1"/>
  <c r="H258" i="7"/>
  <c r="K258" i="7" s="1"/>
  <c r="H260" i="7"/>
  <c r="K260" i="7" s="1"/>
  <c r="H262" i="7"/>
  <c r="K262" i="7" s="1"/>
  <c r="H264" i="7"/>
  <c r="K264" i="7" s="1"/>
  <c r="H266" i="7"/>
  <c r="K266" i="7" s="1"/>
  <c r="H268" i="7"/>
  <c r="K268" i="7" s="1"/>
  <c r="H270" i="7"/>
  <c r="K270" i="7" s="1"/>
  <c r="H272" i="7"/>
  <c r="K272" i="7" s="1"/>
  <c r="H274" i="7"/>
  <c r="K274" i="7" s="1"/>
  <c r="H276" i="7"/>
  <c r="K276" i="7" s="1"/>
  <c r="H278" i="7"/>
  <c r="K278" i="7" s="1"/>
  <c r="H280" i="7"/>
  <c r="K280" i="7" s="1"/>
  <c r="H282" i="7"/>
  <c r="K282" i="7" s="1"/>
  <c r="H284" i="7"/>
  <c r="K284" i="7" s="1"/>
  <c r="H286" i="7"/>
  <c r="K286" i="7" s="1"/>
  <c r="H288" i="7"/>
  <c r="K288" i="7" s="1"/>
  <c r="H290" i="7"/>
  <c r="K290" i="7" s="1"/>
  <c r="H292" i="7"/>
  <c r="K292" i="7" s="1"/>
  <c r="H294" i="7"/>
  <c r="K294" i="7" s="1"/>
  <c r="H296" i="7"/>
  <c r="K296" i="7" s="1"/>
  <c r="H297" i="7"/>
  <c r="K297" i="7" s="1"/>
  <c r="H299" i="7"/>
  <c r="K299" i="7" s="1"/>
  <c r="H301" i="7"/>
  <c r="K301" i="7" s="1"/>
  <c r="H303" i="7"/>
  <c r="K303" i="7" s="1"/>
  <c r="H305" i="7"/>
  <c r="K305" i="7" s="1"/>
  <c r="H307" i="7"/>
  <c r="K307" i="7" s="1"/>
  <c r="H309" i="7"/>
  <c r="K309" i="7" s="1"/>
  <c r="H311" i="7"/>
  <c r="K311" i="7" s="1"/>
  <c r="H313" i="7"/>
  <c r="K313" i="7" s="1"/>
  <c r="H315" i="7"/>
  <c r="K315" i="7" s="1"/>
  <c r="H317" i="7"/>
  <c r="K317" i="7" s="1"/>
  <c r="H319" i="7"/>
  <c r="K319" i="7" s="1"/>
  <c r="H321" i="7"/>
  <c r="K321" i="7" s="1"/>
  <c r="H323" i="7"/>
  <c r="K323" i="7" s="1"/>
  <c r="H325" i="7"/>
  <c r="K325" i="7" s="1"/>
  <c r="H327" i="7"/>
  <c r="K327" i="7" s="1"/>
  <c r="H329" i="7"/>
  <c r="K329" i="7" s="1"/>
  <c r="H331" i="7"/>
  <c r="K331" i="7" s="1"/>
  <c r="H332" i="7"/>
  <c r="K332" i="7" s="1"/>
  <c r="H333" i="7"/>
  <c r="K333" i="7" s="1"/>
  <c r="H334" i="7"/>
  <c r="K334" i="7" s="1"/>
  <c r="H335" i="7"/>
  <c r="K335" i="7" s="1"/>
  <c r="H336" i="7"/>
  <c r="K336" i="7" s="1"/>
  <c r="H337" i="7"/>
  <c r="K337" i="7" s="1"/>
  <c r="H338" i="7"/>
  <c r="K338" i="7" s="1"/>
  <c r="H339" i="7"/>
  <c r="K339" i="7" s="1"/>
  <c r="H340" i="7"/>
  <c r="K340" i="7" s="1"/>
  <c r="H341" i="7"/>
  <c r="K341" i="7" s="1"/>
  <c r="H342" i="7"/>
  <c r="K342" i="7" s="1"/>
  <c r="H343" i="7"/>
  <c r="K343" i="7" s="1"/>
  <c r="H344" i="7"/>
  <c r="K344" i="7" s="1"/>
  <c r="H347" i="7"/>
  <c r="K347" i="7" s="1"/>
  <c r="H348" i="7"/>
  <c r="K348" i="7" s="1"/>
  <c r="H351" i="7"/>
  <c r="K351" i="7" s="1"/>
  <c r="H352" i="7"/>
  <c r="K352" i="7" s="1"/>
  <c r="H355" i="7"/>
  <c r="K355" i="7" s="1"/>
  <c r="H356" i="7"/>
  <c r="K356" i="7" s="1"/>
  <c r="H359" i="7"/>
  <c r="K359" i="7" s="1"/>
  <c r="H360" i="7"/>
  <c r="K360" i="7" s="1"/>
  <c r="H363" i="7"/>
  <c r="K363" i="7" s="1"/>
  <c r="H364" i="7"/>
  <c r="K364" i="7" s="1"/>
  <c r="H367" i="7"/>
  <c r="K367" i="7" s="1"/>
  <c r="H369" i="7"/>
  <c r="K369" i="7" s="1"/>
  <c r="H371" i="7"/>
  <c r="K371" i="7" s="1"/>
  <c r="H373" i="7"/>
  <c r="K373" i="7" s="1"/>
  <c r="H375" i="7"/>
  <c r="K375" i="7" s="1"/>
  <c r="H377" i="7"/>
  <c r="K377" i="7" s="1"/>
  <c r="H379" i="7"/>
  <c r="K379" i="7" s="1"/>
  <c r="H381" i="7"/>
  <c r="K381" i="7" s="1"/>
  <c r="H383" i="7"/>
  <c r="K383" i="7" s="1"/>
  <c r="H385" i="7"/>
  <c r="K385" i="7" s="1"/>
  <c r="H387" i="7"/>
  <c r="K387" i="7" s="1"/>
  <c r="H389" i="7"/>
  <c r="K389" i="7" s="1"/>
  <c r="H391" i="7"/>
  <c r="K391" i="7" s="1"/>
  <c r="H393" i="7"/>
  <c r="K393" i="7" s="1"/>
  <c r="H395" i="7"/>
  <c r="K395" i="7" s="1"/>
  <c r="H397" i="7"/>
  <c r="K397" i="7" s="1"/>
  <c r="H399" i="7"/>
  <c r="K399" i="7" s="1"/>
  <c r="H401" i="7"/>
  <c r="K401" i="7" s="1"/>
  <c r="H403" i="7"/>
  <c r="K403" i="7" s="1"/>
  <c r="H405" i="7"/>
  <c r="K405" i="7" s="1"/>
  <c r="H407" i="7"/>
  <c r="K407" i="7" s="1"/>
  <c r="H409" i="7"/>
  <c r="K409" i="7" s="1"/>
  <c r="H411" i="7"/>
  <c r="K411" i="7" s="1"/>
  <c r="H413" i="7"/>
  <c r="K413" i="7" s="1"/>
  <c r="H415" i="7"/>
  <c r="K415" i="7" s="1"/>
  <c r="H417" i="7"/>
  <c r="K417" i="7" s="1"/>
  <c r="H419" i="7"/>
  <c r="K419" i="7" s="1"/>
  <c r="H421" i="7"/>
  <c r="K421" i="7" s="1"/>
  <c r="H423" i="7"/>
  <c r="K423" i="7" s="1"/>
  <c r="H425" i="7"/>
  <c r="K425" i="7" s="1"/>
  <c r="H427" i="7"/>
  <c r="K427" i="7" s="1"/>
  <c r="H429" i="7"/>
  <c r="K429" i="7" s="1"/>
  <c r="H431" i="7"/>
  <c r="K431" i="7" s="1"/>
  <c r="H433" i="7"/>
  <c r="K433" i="7" s="1"/>
  <c r="H435" i="7"/>
  <c r="K435" i="7" s="1"/>
  <c r="H440" i="7"/>
  <c r="K440" i="7" s="1"/>
  <c r="H441" i="7"/>
  <c r="K441" i="7" s="1"/>
  <c r="H442" i="7"/>
  <c r="K442" i="7" s="1"/>
  <c r="H443" i="7"/>
  <c r="K443" i="7" s="1"/>
  <c r="H448" i="7"/>
  <c r="K448" i="7" s="1"/>
  <c r="H449" i="7"/>
  <c r="K449" i="7" s="1"/>
  <c r="H450" i="7"/>
  <c r="K450" i="7" s="1"/>
  <c r="H451" i="7"/>
  <c r="K451" i="7" s="1"/>
  <c r="H456" i="7"/>
  <c r="K456" i="7" s="1"/>
  <c r="H457" i="7"/>
  <c r="K457" i="7" s="1"/>
  <c r="H458" i="7"/>
  <c r="K458" i="7" s="1"/>
  <c r="H459" i="7"/>
  <c r="K459" i="7" s="1"/>
  <c r="H464" i="7"/>
  <c r="K464" i="7" s="1"/>
  <c r="H465" i="7"/>
  <c r="K465" i="7" s="1"/>
  <c r="H466" i="7"/>
  <c r="K466" i="7" s="1"/>
  <c r="H467" i="7"/>
  <c r="K467" i="7" s="1"/>
  <c r="H472" i="7"/>
  <c r="K472" i="7" s="1"/>
  <c r="H473" i="7"/>
  <c r="K473" i="7" s="1"/>
  <c r="H474" i="7"/>
  <c r="K474" i="7" s="1"/>
  <c r="H475" i="7"/>
  <c r="K475" i="7" s="1"/>
  <c r="H480" i="7"/>
  <c r="K480" i="7" s="1"/>
  <c r="H481" i="7"/>
  <c r="K481" i="7" s="1"/>
  <c r="H482" i="7"/>
  <c r="K482" i="7" s="1"/>
  <c r="H483" i="7"/>
  <c r="K483" i="7" s="1"/>
  <c r="H488" i="7"/>
  <c r="K488" i="7" s="1"/>
  <c r="H489" i="7"/>
  <c r="K489" i="7" s="1"/>
  <c r="H490" i="7"/>
  <c r="K490" i="7" s="1"/>
  <c r="H491" i="7"/>
  <c r="K491" i="7" s="1"/>
  <c r="H496" i="7"/>
  <c r="K496" i="7" s="1"/>
  <c r="H497" i="7"/>
  <c r="K497" i="7" s="1"/>
  <c r="H498" i="7"/>
  <c r="K498" i="7" s="1"/>
  <c r="H499" i="7"/>
  <c r="K499" i="7" s="1"/>
  <c r="H298" i="7"/>
  <c r="K298" i="7" s="1"/>
  <c r="H300" i="7"/>
  <c r="K300" i="7" s="1"/>
  <c r="H302" i="7"/>
  <c r="K302" i="7" s="1"/>
  <c r="H304" i="7"/>
  <c r="K304" i="7" s="1"/>
  <c r="H306" i="7"/>
  <c r="K306" i="7" s="1"/>
  <c r="H308" i="7"/>
  <c r="K308" i="7" s="1"/>
  <c r="H310" i="7"/>
  <c r="K310" i="7" s="1"/>
  <c r="H312" i="7"/>
  <c r="K312" i="7" s="1"/>
  <c r="H314" i="7"/>
  <c r="K314" i="7" s="1"/>
  <c r="H316" i="7"/>
  <c r="K316" i="7" s="1"/>
  <c r="H318" i="7"/>
  <c r="K318" i="7" s="1"/>
  <c r="H320" i="7"/>
  <c r="K320" i="7" s="1"/>
  <c r="H322" i="7"/>
  <c r="K322" i="7" s="1"/>
  <c r="H324" i="7"/>
  <c r="K324" i="7" s="1"/>
  <c r="H326" i="7"/>
  <c r="K326" i="7" s="1"/>
  <c r="H328" i="7"/>
  <c r="K328" i="7" s="1"/>
  <c r="H330" i="7"/>
  <c r="K330" i="7" s="1"/>
  <c r="H345" i="7"/>
  <c r="K345" i="7" s="1"/>
  <c r="H346" i="7"/>
  <c r="K346" i="7" s="1"/>
  <c r="H349" i="7"/>
  <c r="K349" i="7" s="1"/>
  <c r="H350" i="7"/>
  <c r="K350" i="7" s="1"/>
  <c r="H353" i="7"/>
  <c r="K353" i="7" s="1"/>
  <c r="H354" i="7"/>
  <c r="K354" i="7" s="1"/>
  <c r="H357" i="7"/>
  <c r="K357" i="7" s="1"/>
  <c r="H358" i="7"/>
  <c r="K358" i="7" s="1"/>
  <c r="H361" i="7"/>
  <c r="K361" i="7" s="1"/>
  <c r="H362" i="7"/>
  <c r="K362" i="7" s="1"/>
  <c r="H365" i="7"/>
  <c r="K365" i="7" s="1"/>
  <c r="H366" i="7"/>
  <c r="K366" i="7" s="1"/>
  <c r="H368" i="7"/>
  <c r="K368" i="7" s="1"/>
  <c r="H370" i="7"/>
  <c r="K370" i="7" s="1"/>
  <c r="H372" i="7"/>
  <c r="K372" i="7" s="1"/>
  <c r="H374" i="7"/>
  <c r="K374" i="7" s="1"/>
  <c r="H376" i="7"/>
  <c r="K376" i="7" s="1"/>
  <c r="H378" i="7"/>
  <c r="K378" i="7" s="1"/>
  <c r="H380" i="7"/>
  <c r="K380" i="7" s="1"/>
  <c r="H382" i="7"/>
  <c r="K382" i="7" s="1"/>
  <c r="H384" i="7"/>
  <c r="K384" i="7" s="1"/>
  <c r="H386" i="7"/>
  <c r="K386" i="7" s="1"/>
  <c r="H388" i="7"/>
  <c r="K388" i="7" s="1"/>
  <c r="H390" i="7"/>
  <c r="K390" i="7" s="1"/>
  <c r="H392" i="7"/>
  <c r="K392" i="7" s="1"/>
  <c r="H394" i="7"/>
  <c r="K394" i="7" s="1"/>
  <c r="H396" i="7"/>
  <c r="K396" i="7" s="1"/>
  <c r="H398" i="7"/>
  <c r="K398" i="7" s="1"/>
  <c r="H400" i="7"/>
  <c r="K400" i="7" s="1"/>
  <c r="H402" i="7"/>
  <c r="K402" i="7" s="1"/>
  <c r="H404" i="7"/>
  <c r="K404" i="7" s="1"/>
  <c r="H406" i="7"/>
  <c r="K406" i="7" s="1"/>
  <c r="H408" i="7"/>
  <c r="K408" i="7" s="1"/>
  <c r="H410" i="7"/>
  <c r="K410" i="7" s="1"/>
  <c r="H412" i="7"/>
  <c r="K412" i="7" s="1"/>
  <c r="H414" i="7"/>
  <c r="K414" i="7" s="1"/>
  <c r="H416" i="7"/>
  <c r="K416" i="7" s="1"/>
  <c r="H418" i="7"/>
  <c r="K418" i="7" s="1"/>
  <c r="H420" i="7"/>
  <c r="K420" i="7" s="1"/>
  <c r="H422" i="7"/>
  <c r="K422" i="7" s="1"/>
  <c r="H424" i="7"/>
  <c r="K424" i="7" s="1"/>
  <c r="H426" i="7"/>
  <c r="K426" i="7" s="1"/>
  <c r="H428" i="7"/>
  <c r="K428" i="7" s="1"/>
  <c r="H430" i="7"/>
  <c r="K430" i="7" s="1"/>
  <c r="H432" i="7"/>
  <c r="K432" i="7" s="1"/>
  <c r="H434" i="7"/>
  <c r="K434" i="7" s="1"/>
  <c r="H436" i="7"/>
  <c r="K436" i="7" s="1"/>
  <c r="H437" i="7"/>
  <c r="K437" i="7" s="1"/>
  <c r="H438" i="7"/>
  <c r="K438" i="7" s="1"/>
  <c r="H439" i="7"/>
  <c r="K439" i="7" s="1"/>
  <c r="H444" i="7"/>
  <c r="K444" i="7" s="1"/>
  <c r="H445" i="7"/>
  <c r="K445" i="7" s="1"/>
  <c r="H446" i="7"/>
  <c r="K446" i="7" s="1"/>
  <c r="H447" i="7"/>
  <c r="K447" i="7" s="1"/>
  <c r="H452" i="7"/>
  <c r="K452" i="7" s="1"/>
  <c r="H453" i="7"/>
  <c r="K453" i="7" s="1"/>
  <c r="H454" i="7"/>
  <c r="K454" i="7" s="1"/>
  <c r="H455" i="7"/>
  <c r="K455" i="7" s="1"/>
  <c r="H460" i="7"/>
  <c r="K460" i="7" s="1"/>
  <c r="H461" i="7"/>
  <c r="K461" i="7" s="1"/>
  <c r="H462" i="7"/>
  <c r="K462" i="7" s="1"/>
  <c r="H463" i="7"/>
  <c r="K463" i="7" s="1"/>
  <c r="H468" i="7"/>
  <c r="K468" i="7" s="1"/>
  <c r="H469" i="7"/>
  <c r="K469" i="7" s="1"/>
  <c r="H470" i="7"/>
  <c r="K470" i="7" s="1"/>
  <c r="H471" i="7"/>
  <c r="K471" i="7" s="1"/>
  <c r="H476" i="7"/>
  <c r="K476" i="7" s="1"/>
  <c r="H477" i="7"/>
  <c r="K477" i="7" s="1"/>
  <c r="H478" i="7"/>
  <c r="K478" i="7" s="1"/>
  <c r="H479" i="7"/>
  <c r="K479" i="7" s="1"/>
  <c r="H484" i="7"/>
  <c r="K484" i="7" s="1"/>
  <c r="H485" i="7"/>
  <c r="K485" i="7" s="1"/>
  <c r="H486" i="7"/>
  <c r="K486" i="7" s="1"/>
  <c r="H487" i="7"/>
  <c r="K487" i="7" s="1"/>
  <c r="H492" i="7"/>
  <c r="K492" i="7" s="1"/>
  <c r="H493" i="7"/>
  <c r="K493" i="7" s="1"/>
  <c r="H494" i="7"/>
  <c r="K494" i="7" s="1"/>
  <c r="H495" i="7"/>
  <c r="K495" i="7" s="1"/>
  <c r="P95" i="7"/>
  <c r="I96" i="7"/>
  <c r="L96" i="7"/>
  <c r="Q96" i="7" s="1"/>
  <c r="P96" i="7"/>
  <c r="H594" i="7"/>
  <c r="K594" i="7" s="1"/>
  <c r="N594" i="7"/>
  <c r="H593" i="7"/>
  <c r="K593" i="7" s="1"/>
  <c r="N593" i="7"/>
  <c r="H592" i="7"/>
  <c r="K592" i="7" s="1"/>
  <c r="N592" i="7"/>
  <c r="I591" i="7"/>
  <c r="P591" i="7"/>
  <c r="L591" i="7"/>
  <c r="Q591" i="7" s="1"/>
  <c r="I590" i="7"/>
  <c r="J590" i="7" s="1"/>
  <c r="M590" i="7" s="1"/>
  <c r="P590" i="7"/>
  <c r="L590" i="7"/>
  <c r="Q590" i="7" s="1"/>
  <c r="I589" i="7"/>
  <c r="P589" i="7"/>
  <c r="L589" i="7"/>
  <c r="Q589" i="7" s="1"/>
  <c r="I588" i="7"/>
  <c r="P588" i="7"/>
  <c r="L588" i="7"/>
  <c r="Q588" i="7" s="1"/>
  <c r="N587" i="7"/>
  <c r="H587" i="7"/>
  <c r="K587" i="7" s="1"/>
  <c r="H586" i="7"/>
  <c r="K586" i="7" s="1"/>
  <c r="N586" i="7"/>
  <c r="H585" i="7"/>
  <c r="K585" i="7" s="1"/>
  <c r="N585" i="7"/>
  <c r="H584" i="7"/>
  <c r="K584" i="7" s="1"/>
  <c r="N584" i="7"/>
  <c r="I583" i="7"/>
  <c r="P583" i="7"/>
  <c r="L583" i="7"/>
  <c r="Q583" i="7" s="1"/>
  <c r="I582" i="7"/>
  <c r="J582" i="7" s="1"/>
  <c r="M582" i="7" s="1"/>
  <c r="P582" i="7"/>
  <c r="L582" i="7"/>
  <c r="Q582" i="7" s="1"/>
  <c r="I581" i="7"/>
  <c r="P581" i="7"/>
  <c r="L581" i="7"/>
  <c r="Q581" i="7" s="1"/>
  <c r="I580" i="7"/>
  <c r="P580" i="7"/>
  <c r="L580" i="7"/>
  <c r="Q580" i="7" s="1"/>
  <c r="N579" i="7"/>
  <c r="H579" i="7"/>
  <c r="K579" i="7" s="1"/>
  <c r="H578" i="7"/>
  <c r="K578" i="7" s="1"/>
  <c r="N578" i="7"/>
  <c r="H577" i="7"/>
  <c r="K577" i="7" s="1"/>
  <c r="N577" i="7"/>
  <c r="H576" i="7"/>
  <c r="K576" i="7" s="1"/>
  <c r="N576" i="7"/>
  <c r="I575" i="7"/>
  <c r="P575" i="7"/>
  <c r="L575" i="7"/>
  <c r="Q575" i="7" s="1"/>
  <c r="I574" i="7"/>
  <c r="J574" i="7" s="1"/>
  <c r="M574" i="7" s="1"/>
  <c r="P574" i="7"/>
  <c r="L574" i="7"/>
  <c r="Q574" i="7" s="1"/>
  <c r="I573" i="7"/>
  <c r="P573" i="7"/>
  <c r="L573" i="7"/>
  <c r="Q573" i="7" s="1"/>
  <c r="I572" i="7"/>
  <c r="P572" i="7"/>
  <c r="L572" i="7"/>
  <c r="Q572" i="7" s="1"/>
  <c r="N571" i="7"/>
  <c r="H571" i="7"/>
  <c r="K571" i="7" s="1"/>
  <c r="H570" i="7"/>
  <c r="K570" i="7" s="1"/>
  <c r="N570" i="7"/>
  <c r="H569" i="7"/>
  <c r="K569" i="7" s="1"/>
  <c r="N569" i="7"/>
  <c r="H568" i="7"/>
  <c r="K568" i="7" s="1"/>
  <c r="N568" i="7"/>
  <c r="I567" i="7"/>
  <c r="P567" i="7"/>
  <c r="L567" i="7"/>
  <c r="Q567" i="7" s="1"/>
  <c r="I566" i="7"/>
  <c r="J566" i="7" s="1"/>
  <c r="M566" i="7" s="1"/>
  <c r="P566" i="7"/>
  <c r="L566" i="7"/>
  <c r="Q566" i="7" s="1"/>
  <c r="I565" i="7"/>
  <c r="P565" i="7"/>
  <c r="L565" i="7"/>
  <c r="Q565" i="7" s="1"/>
  <c r="I564" i="7"/>
  <c r="P564" i="7"/>
  <c r="L564" i="7"/>
  <c r="Q564" i="7" s="1"/>
  <c r="N563" i="7"/>
  <c r="H563" i="7"/>
  <c r="K563" i="7" s="1"/>
  <c r="H562" i="7"/>
  <c r="K562" i="7" s="1"/>
  <c r="N562" i="7"/>
  <c r="H561" i="7"/>
  <c r="K561" i="7" s="1"/>
  <c r="N561" i="7"/>
  <c r="H560" i="7"/>
  <c r="K560" i="7" s="1"/>
  <c r="N560" i="7"/>
  <c r="I559" i="7"/>
  <c r="P559" i="7"/>
  <c r="L559" i="7"/>
  <c r="Q559" i="7" s="1"/>
  <c r="I558" i="7"/>
  <c r="J558" i="7" s="1"/>
  <c r="M558" i="7" s="1"/>
  <c r="P558" i="7"/>
  <c r="L558" i="7"/>
  <c r="Q558" i="7" s="1"/>
  <c r="I557" i="7"/>
  <c r="P557" i="7"/>
  <c r="L557" i="7"/>
  <c r="Q557" i="7" s="1"/>
  <c r="I556" i="7"/>
  <c r="P556" i="7"/>
  <c r="L556" i="7"/>
  <c r="Q556" i="7" s="1"/>
  <c r="N555" i="7"/>
  <c r="H555" i="7"/>
  <c r="K555" i="7" s="1"/>
  <c r="H554" i="7"/>
  <c r="K554" i="7" s="1"/>
  <c r="N554" i="7"/>
  <c r="H553" i="7"/>
  <c r="K553" i="7" s="1"/>
  <c r="N553" i="7"/>
  <c r="H552" i="7"/>
  <c r="K552" i="7" s="1"/>
  <c r="N552" i="7"/>
  <c r="I551" i="7"/>
  <c r="P551" i="7"/>
  <c r="L551" i="7"/>
  <c r="Q551" i="7" s="1"/>
  <c r="I550" i="7"/>
  <c r="P550" i="7"/>
  <c r="L550" i="7"/>
  <c r="Q550" i="7" s="1"/>
  <c r="I549" i="7"/>
  <c r="P549" i="7"/>
  <c r="L549" i="7"/>
  <c r="Q549" i="7" s="1"/>
  <c r="I548" i="7"/>
  <c r="P548" i="7"/>
  <c r="L548" i="7"/>
  <c r="Q548" i="7" s="1"/>
  <c r="N547" i="7"/>
  <c r="H547" i="7"/>
  <c r="K547" i="7" s="1"/>
  <c r="H546" i="7"/>
  <c r="K546" i="7" s="1"/>
  <c r="N546" i="7"/>
  <c r="H545" i="7"/>
  <c r="K545" i="7" s="1"/>
  <c r="N545" i="7"/>
  <c r="H544" i="7"/>
  <c r="K544" i="7" s="1"/>
  <c r="N544" i="7"/>
  <c r="I543" i="7"/>
  <c r="P543" i="7"/>
  <c r="L543" i="7"/>
  <c r="Q543" i="7" s="1"/>
  <c r="I542" i="7"/>
  <c r="J542" i="7" s="1"/>
  <c r="M542" i="7" s="1"/>
  <c r="P542" i="7"/>
  <c r="L542" i="7"/>
  <c r="Q542" i="7" s="1"/>
  <c r="I541" i="7"/>
  <c r="P541" i="7"/>
  <c r="L541" i="7"/>
  <c r="Q541" i="7" s="1"/>
  <c r="I540" i="7"/>
  <c r="P540" i="7"/>
  <c r="L540" i="7"/>
  <c r="Q540" i="7" s="1"/>
  <c r="N539" i="7"/>
  <c r="H539" i="7"/>
  <c r="K539" i="7" s="1"/>
  <c r="H538" i="7"/>
  <c r="K538" i="7" s="1"/>
  <c r="N538" i="7"/>
  <c r="H537" i="7"/>
  <c r="K537" i="7" s="1"/>
  <c r="N537" i="7"/>
  <c r="H536" i="7"/>
  <c r="K536" i="7" s="1"/>
  <c r="N536" i="7"/>
  <c r="I535" i="7"/>
  <c r="P535" i="7"/>
  <c r="L535" i="7"/>
  <c r="Q535" i="7" s="1"/>
  <c r="I534" i="7"/>
  <c r="P534" i="7"/>
  <c r="L534" i="7"/>
  <c r="Q534" i="7" s="1"/>
  <c r="I533" i="7"/>
  <c r="P533" i="7"/>
  <c r="L533" i="7"/>
  <c r="Q533" i="7" s="1"/>
  <c r="I532" i="7"/>
  <c r="P532" i="7"/>
  <c r="L532" i="7"/>
  <c r="Q532" i="7" s="1"/>
  <c r="N531" i="7"/>
  <c r="H531" i="7"/>
  <c r="K531" i="7" s="1"/>
  <c r="H530" i="7"/>
  <c r="K530" i="7" s="1"/>
  <c r="N530" i="7"/>
  <c r="H529" i="7"/>
  <c r="K529" i="7" s="1"/>
  <c r="N529" i="7"/>
  <c r="H528" i="7"/>
  <c r="K528" i="7" s="1"/>
  <c r="N528" i="7"/>
  <c r="I527" i="7"/>
  <c r="P527" i="7"/>
  <c r="L527" i="7"/>
  <c r="Q527" i="7" s="1"/>
  <c r="I526" i="7"/>
  <c r="P526" i="7"/>
  <c r="L526" i="7"/>
  <c r="Q526" i="7" s="1"/>
  <c r="I525" i="7"/>
  <c r="P525" i="7"/>
  <c r="L525" i="7"/>
  <c r="Q525" i="7" s="1"/>
  <c r="I524" i="7"/>
  <c r="P524" i="7"/>
  <c r="L524" i="7"/>
  <c r="Q524" i="7" s="1"/>
  <c r="N523" i="7"/>
  <c r="H523" i="7"/>
  <c r="K523" i="7" s="1"/>
  <c r="H522" i="7"/>
  <c r="K522" i="7" s="1"/>
  <c r="N522" i="7"/>
  <c r="H521" i="7"/>
  <c r="K521" i="7" s="1"/>
  <c r="N521" i="7"/>
  <c r="H520" i="7"/>
  <c r="K520" i="7" s="1"/>
  <c r="N520" i="7"/>
  <c r="I519" i="7"/>
  <c r="P519" i="7"/>
  <c r="L519" i="7"/>
  <c r="Q519" i="7" s="1"/>
  <c r="I518" i="7"/>
  <c r="P518" i="7"/>
  <c r="L518" i="7"/>
  <c r="Q518" i="7" s="1"/>
  <c r="I517" i="7"/>
  <c r="P517" i="7"/>
  <c r="L517" i="7"/>
  <c r="Q517" i="7" s="1"/>
  <c r="I516" i="7"/>
  <c r="P516" i="7"/>
  <c r="L516" i="7"/>
  <c r="Q516" i="7" s="1"/>
  <c r="N515" i="7"/>
  <c r="H515" i="7"/>
  <c r="K515" i="7" s="1"/>
  <c r="H514" i="7"/>
  <c r="K514" i="7" s="1"/>
  <c r="N514" i="7"/>
  <c r="H513" i="7"/>
  <c r="K513" i="7" s="1"/>
  <c r="N513" i="7"/>
  <c r="H512" i="7"/>
  <c r="K512" i="7" s="1"/>
  <c r="N512" i="7"/>
  <c r="I511" i="7"/>
  <c r="P511" i="7"/>
  <c r="L511" i="7"/>
  <c r="Q511" i="7" s="1"/>
  <c r="I510" i="7"/>
  <c r="P510" i="7"/>
  <c r="L510" i="7"/>
  <c r="Q510" i="7" s="1"/>
  <c r="I509" i="7"/>
  <c r="P509" i="7"/>
  <c r="L509" i="7"/>
  <c r="Q509" i="7" s="1"/>
  <c r="I508" i="7"/>
  <c r="P508" i="7"/>
  <c r="L508" i="7"/>
  <c r="Q508" i="7" s="1"/>
  <c r="N507" i="7"/>
  <c r="H507" i="7"/>
  <c r="K507" i="7" s="1"/>
  <c r="H506" i="7"/>
  <c r="K506" i="7" s="1"/>
  <c r="N506" i="7"/>
  <c r="H505" i="7"/>
  <c r="K505" i="7" s="1"/>
  <c r="N505" i="7"/>
  <c r="H504" i="7"/>
  <c r="K504" i="7" s="1"/>
  <c r="N504" i="7"/>
  <c r="I503" i="7"/>
  <c r="H502" i="7"/>
  <c r="K502" i="7" s="1"/>
  <c r="N502" i="7"/>
  <c r="H500" i="7"/>
  <c r="K500" i="7" s="1"/>
  <c r="N500" i="7"/>
  <c r="P499" i="7"/>
  <c r="L499" i="7"/>
  <c r="Q499" i="7" s="1"/>
  <c r="P498" i="7"/>
  <c r="L498" i="7"/>
  <c r="Q498" i="7" s="1"/>
  <c r="P497" i="7"/>
  <c r="L497" i="7"/>
  <c r="Q497" i="7" s="1"/>
  <c r="P496" i="7"/>
  <c r="L496" i="7"/>
  <c r="Q496" i="7" s="1"/>
  <c r="N494" i="7"/>
  <c r="N493" i="7"/>
  <c r="N492" i="7"/>
  <c r="P491" i="7"/>
  <c r="L491" i="7"/>
  <c r="Q491" i="7" s="1"/>
  <c r="P490" i="7"/>
  <c r="L490" i="7"/>
  <c r="Q490" i="7" s="1"/>
  <c r="P489" i="7"/>
  <c r="L489" i="7"/>
  <c r="Q489" i="7" s="1"/>
  <c r="P488" i="7"/>
  <c r="L488" i="7"/>
  <c r="Q488" i="7" s="1"/>
  <c r="N486" i="7"/>
  <c r="N485" i="7"/>
  <c r="N484" i="7"/>
  <c r="P483" i="7"/>
  <c r="L483" i="7"/>
  <c r="Q483" i="7" s="1"/>
  <c r="I483" i="7"/>
  <c r="P482" i="7"/>
  <c r="L482" i="7"/>
  <c r="Q482" i="7" s="1"/>
  <c r="P481" i="7"/>
  <c r="L481" i="7"/>
  <c r="Q481" i="7" s="1"/>
  <c r="P480" i="7"/>
  <c r="L480" i="7"/>
  <c r="Q480" i="7" s="1"/>
  <c r="N478" i="7"/>
  <c r="N477" i="7"/>
  <c r="N476" i="7"/>
  <c r="P475" i="7"/>
  <c r="L475" i="7"/>
  <c r="Q475" i="7" s="1"/>
  <c r="P474" i="7"/>
  <c r="L474" i="7"/>
  <c r="Q474" i="7" s="1"/>
  <c r="P473" i="7"/>
  <c r="L473" i="7"/>
  <c r="Q473" i="7" s="1"/>
  <c r="P472" i="7"/>
  <c r="L472" i="7"/>
  <c r="Q472" i="7" s="1"/>
  <c r="N470" i="7"/>
  <c r="N469" i="7"/>
  <c r="N468" i="7"/>
  <c r="P467" i="7"/>
  <c r="L467" i="7"/>
  <c r="Q467" i="7" s="1"/>
  <c r="P466" i="7"/>
  <c r="L466" i="7"/>
  <c r="Q466" i="7" s="1"/>
  <c r="P465" i="7"/>
  <c r="L465" i="7"/>
  <c r="Q465" i="7" s="1"/>
  <c r="P464" i="7"/>
  <c r="L464" i="7"/>
  <c r="Q464" i="7" s="1"/>
  <c r="N462" i="7"/>
  <c r="N461" i="7"/>
  <c r="N460" i="7"/>
  <c r="P459" i="7"/>
  <c r="L459" i="7"/>
  <c r="Q459" i="7" s="1"/>
  <c r="I459" i="7"/>
  <c r="P458" i="7"/>
  <c r="L458" i="7"/>
  <c r="Q458" i="7" s="1"/>
  <c r="P457" i="7"/>
  <c r="L457" i="7"/>
  <c r="Q457" i="7" s="1"/>
  <c r="P456" i="7"/>
  <c r="L456" i="7"/>
  <c r="Q456" i="7" s="1"/>
  <c r="N454" i="7"/>
  <c r="N453" i="7"/>
  <c r="N452" i="7"/>
  <c r="P451" i="7"/>
  <c r="L451" i="7"/>
  <c r="Q451" i="7" s="1"/>
  <c r="P450" i="7"/>
  <c r="L450" i="7"/>
  <c r="Q450" i="7" s="1"/>
  <c r="P449" i="7"/>
  <c r="L449" i="7"/>
  <c r="Q449" i="7" s="1"/>
  <c r="P448" i="7"/>
  <c r="L448" i="7"/>
  <c r="Q448" i="7" s="1"/>
  <c r="N446" i="7"/>
  <c r="N445" i="7"/>
  <c r="N444" i="7"/>
  <c r="P443" i="7"/>
  <c r="L443" i="7"/>
  <c r="Q443" i="7" s="1"/>
  <c r="P442" i="7"/>
  <c r="L442" i="7"/>
  <c r="Q442" i="7" s="1"/>
  <c r="P441" i="7"/>
  <c r="L441" i="7"/>
  <c r="Q441" i="7" s="1"/>
  <c r="P440" i="7"/>
  <c r="L440" i="7"/>
  <c r="Q440" i="7" s="1"/>
  <c r="N438" i="7"/>
  <c r="N437" i="7"/>
  <c r="N436" i="7"/>
  <c r="P435" i="7"/>
  <c r="L435" i="7"/>
  <c r="Q435" i="7" s="1"/>
  <c r="P433" i="7"/>
  <c r="L433" i="7"/>
  <c r="V433" i="7" s="1"/>
  <c r="P431" i="7"/>
  <c r="L431" i="7"/>
  <c r="V431" i="7" s="1"/>
  <c r="P429" i="7"/>
  <c r="L429" i="7"/>
  <c r="V429" i="7" s="1"/>
  <c r="P427" i="7"/>
  <c r="L427" i="7"/>
  <c r="V427" i="7" s="1"/>
  <c r="P425" i="7"/>
  <c r="L425" i="7"/>
  <c r="V425" i="7" s="1"/>
  <c r="P423" i="7"/>
  <c r="L423" i="7"/>
  <c r="V423" i="7" s="1"/>
  <c r="P421" i="7"/>
  <c r="L421" i="7"/>
  <c r="V421" i="7" s="1"/>
  <c r="P419" i="7"/>
  <c r="L419" i="7"/>
  <c r="V419" i="7" s="1"/>
  <c r="P417" i="7"/>
  <c r="L417" i="7"/>
  <c r="V417" i="7" s="1"/>
  <c r="P415" i="7"/>
  <c r="L415" i="7"/>
  <c r="V415" i="7" s="1"/>
  <c r="P413" i="7"/>
  <c r="L413" i="7"/>
  <c r="V413" i="7" s="1"/>
  <c r="P411" i="7"/>
  <c r="L411" i="7"/>
  <c r="V411" i="7" s="1"/>
  <c r="P409" i="7"/>
  <c r="L409" i="7"/>
  <c r="V409" i="7" s="1"/>
  <c r="P407" i="7"/>
  <c r="L407" i="7"/>
  <c r="V407" i="7" s="1"/>
  <c r="P405" i="7"/>
  <c r="L405" i="7"/>
  <c r="Q405" i="7" s="1"/>
  <c r="P403" i="7"/>
  <c r="L403" i="7"/>
  <c r="Q403" i="7" s="1"/>
  <c r="P401" i="7"/>
  <c r="L401" i="7"/>
  <c r="Q401" i="7" s="1"/>
  <c r="P399" i="7"/>
  <c r="L399" i="7"/>
  <c r="Q399" i="7" s="1"/>
  <c r="P397" i="7"/>
  <c r="L397" i="7"/>
  <c r="Q397" i="7" s="1"/>
  <c r="P395" i="7"/>
  <c r="L395" i="7"/>
  <c r="Q395" i="7" s="1"/>
  <c r="P393" i="7"/>
  <c r="L393" i="7"/>
  <c r="Q393" i="7" s="1"/>
  <c r="P391" i="7"/>
  <c r="L391" i="7"/>
  <c r="Q391" i="7" s="1"/>
  <c r="P389" i="7"/>
  <c r="L389" i="7"/>
  <c r="Q389" i="7" s="1"/>
  <c r="P387" i="7"/>
  <c r="L387" i="7"/>
  <c r="Q387" i="7" s="1"/>
  <c r="P385" i="7"/>
  <c r="L385" i="7"/>
  <c r="Q385" i="7" s="1"/>
  <c r="P383" i="7"/>
  <c r="L383" i="7"/>
  <c r="Q383" i="7" s="1"/>
  <c r="P381" i="7"/>
  <c r="L381" i="7"/>
  <c r="Q381" i="7" s="1"/>
  <c r="P379" i="7"/>
  <c r="L379" i="7"/>
  <c r="Q379" i="7" s="1"/>
  <c r="P377" i="7"/>
  <c r="L377" i="7"/>
  <c r="Q377" i="7" s="1"/>
  <c r="P375" i="7"/>
  <c r="L375" i="7"/>
  <c r="Q375" i="7" s="1"/>
  <c r="P373" i="7"/>
  <c r="L373" i="7"/>
  <c r="Q373" i="7" s="1"/>
  <c r="P371" i="7"/>
  <c r="L371" i="7"/>
  <c r="Q371" i="7" s="1"/>
  <c r="P369" i="7"/>
  <c r="L369" i="7"/>
  <c r="Q369" i="7" s="1"/>
  <c r="P367" i="7"/>
  <c r="L367" i="7"/>
  <c r="Q367" i="7" s="1"/>
  <c r="N365" i="7"/>
  <c r="P364" i="7"/>
  <c r="L364" i="7"/>
  <c r="Q364" i="7" s="1"/>
  <c r="P363" i="7"/>
  <c r="L363" i="7"/>
  <c r="Q363" i="7" s="1"/>
  <c r="N361" i="7"/>
  <c r="P360" i="7"/>
  <c r="L360" i="7"/>
  <c r="Q360" i="7" s="1"/>
  <c r="P359" i="7"/>
  <c r="L359" i="7"/>
  <c r="Q359" i="7" s="1"/>
  <c r="N357" i="7"/>
  <c r="P356" i="7"/>
  <c r="L356" i="7"/>
  <c r="V356" i="7" s="1"/>
  <c r="P355" i="7"/>
  <c r="L355" i="7"/>
  <c r="Q355" i="7" s="1"/>
  <c r="N353" i="7"/>
  <c r="P352" i="7"/>
  <c r="L352" i="7"/>
  <c r="V352" i="7" s="1"/>
  <c r="P351" i="7"/>
  <c r="L351" i="7"/>
  <c r="Q351" i="7" s="1"/>
  <c r="N349" i="7"/>
  <c r="P348" i="7"/>
  <c r="L348" i="7"/>
  <c r="Q348" i="7" s="1"/>
  <c r="P347" i="7"/>
  <c r="L347" i="7"/>
  <c r="Q347" i="7" s="1"/>
  <c r="N345" i="7"/>
  <c r="P344" i="7"/>
  <c r="L344" i="7"/>
  <c r="Q344" i="7" s="1"/>
  <c r="P343" i="7"/>
  <c r="L343" i="7"/>
  <c r="Q343" i="7" s="1"/>
  <c r="P342" i="7"/>
  <c r="L342" i="7"/>
  <c r="Q342" i="7" s="1"/>
  <c r="P341" i="7"/>
  <c r="L341" i="7"/>
  <c r="Q341" i="7" s="1"/>
  <c r="P340" i="7"/>
  <c r="L340" i="7"/>
  <c r="Q340" i="7" s="1"/>
  <c r="P339" i="7"/>
  <c r="L339" i="7"/>
  <c r="Q339" i="7" s="1"/>
  <c r="P338" i="7"/>
  <c r="L338" i="7"/>
  <c r="Q338" i="7" s="1"/>
  <c r="P337" i="7"/>
  <c r="L337" i="7"/>
  <c r="Q337" i="7" s="1"/>
  <c r="P336" i="7"/>
  <c r="L336" i="7"/>
  <c r="Q336" i="7" s="1"/>
  <c r="P335" i="7"/>
  <c r="L335" i="7"/>
  <c r="Q335" i="7" s="1"/>
  <c r="P334" i="7"/>
  <c r="L334" i="7"/>
  <c r="Q334" i="7" s="1"/>
  <c r="P333" i="7"/>
  <c r="L333" i="7"/>
  <c r="Q333" i="7" s="1"/>
  <c r="P332" i="7"/>
  <c r="L332" i="7"/>
  <c r="Q332" i="7" s="1"/>
  <c r="P331" i="7"/>
  <c r="L331" i="7"/>
  <c r="Q331" i="7" s="1"/>
  <c r="P329" i="7"/>
  <c r="L329" i="7"/>
  <c r="V329" i="7" s="1"/>
  <c r="P327" i="7"/>
  <c r="L327" i="7"/>
  <c r="V327" i="7" s="1"/>
  <c r="P325" i="7"/>
  <c r="L325" i="7"/>
  <c r="V325" i="7" s="1"/>
  <c r="P323" i="7"/>
  <c r="L323" i="7"/>
  <c r="V323" i="7" s="1"/>
  <c r="P321" i="7"/>
  <c r="L321" i="7"/>
  <c r="Q321" i="7" s="1"/>
  <c r="P319" i="7"/>
  <c r="L319" i="7"/>
  <c r="Q319" i="7" s="1"/>
  <c r="P317" i="7"/>
  <c r="L317" i="7"/>
  <c r="Q317" i="7" s="1"/>
  <c r="P315" i="7"/>
  <c r="L315" i="7"/>
  <c r="Q315" i="7" s="1"/>
  <c r="P313" i="7"/>
  <c r="L313" i="7"/>
  <c r="Q313" i="7" s="1"/>
  <c r="P311" i="7"/>
  <c r="L311" i="7"/>
  <c r="Q311" i="7" s="1"/>
  <c r="P309" i="7"/>
  <c r="L309" i="7"/>
  <c r="Q309" i="7" s="1"/>
  <c r="P307" i="7"/>
  <c r="L307" i="7"/>
  <c r="Q307" i="7" s="1"/>
  <c r="P305" i="7"/>
  <c r="L305" i="7"/>
  <c r="Q305" i="7" s="1"/>
  <c r="P303" i="7"/>
  <c r="L303" i="7"/>
  <c r="Q303" i="7" s="1"/>
  <c r="P301" i="7"/>
  <c r="L301" i="7"/>
  <c r="Q301" i="7" s="1"/>
  <c r="P299" i="7"/>
  <c r="L299" i="7"/>
  <c r="Q299" i="7" s="1"/>
  <c r="P297" i="7"/>
  <c r="L297" i="7"/>
  <c r="Q297" i="7" s="1"/>
  <c r="P503" i="7"/>
  <c r="L503" i="7"/>
  <c r="Q503" i="7" s="1"/>
  <c r="P502" i="7"/>
  <c r="L502" i="7"/>
  <c r="Q502" i="7" s="1"/>
  <c r="P501" i="7"/>
  <c r="L501" i="7"/>
  <c r="Q501" i="7" s="1"/>
  <c r="P500" i="7"/>
  <c r="L500" i="7"/>
  <c r="Q500" i="7" s="1"/>
  <c r="N498" i="7"/>
  <c r="N497" i="7"/>
  <c r="N496" i="7"/>
  <c r="P495" i="7"/>
  <c r="L495" i="7"/>
  <c r="Q495" i="7" s="1"/>
  <c r="P494" i="7"/>
  <c r="L494" i="7"/>
  <c r="Q494" i="7" s="1"/>
  <c r="P493" i="7"/>
  <c r="L493" i="7"/>
  <c r="Q493" i="7" s="1"/>
  <c r="P492" i="7"/>
  <c r="L492" i="7"/>
  <c r="Q492" i="7" s="1"/>
  <c r="N490" i="7"/>
  <c r="N489" i="7"/>
  <c r="N488" i="7"/>
  <c r="P487" i="7"/>
  <c r="L487" i="7"/>
  <c r="Q487" i="7" s="1"/>
  <c r="P486" i="7"/>
  <c r="L486" i="7"/>
  <c r="Q486" i="7" s="1"/>
  <c r="P485" i="7"/>
  <c r="L485" i="7"/>
  <c r="Q485" i="7" s="1"/>
  <c r="P484" i="7"/>
  <c r="L484" i="7"/>
  <c r="Q484" i="7" s="1"/>
  <c r="N483" i="7"/>
  <c r="N482" i="7"/>
  <c r="N481" i="7"/>
  <c r="N480" i="7"/>
  <c r="P479" i="7"/>
  <c r="L479" i="7"/>
  <c r="Q479" i="7" s="1"/>
  <c r="P478" i="7"/>
  <c r="L478" i="7"/>
  <c r="Q478" i="7" s="1"/>
  <c r="P477" i="7"/>
  <c r="L477" i="7"/>
  <c r="Q477" i="7" s="1"/>
  <c r="P476" i="7"/>
  <c r="L476" i="7"/>
  <c r="Q476" i="7" s="1"/>
  <c r="N474" i="7"/>
  <c r="N473" i="7"/>
  <c r="N472" i="7"/>
  <c r="P471" i="7"/>
  <c r="L471" i="7"/>
  <c r="Q471" i="7" s="1"/>
  <c r="P470" i="7"/>
  <c r="L470" i="7"/>
  <c r="Q470" i="7" s="1"/>
  <c r="P469" i="7"/>
  <c r="L469" i="7"/>
  <c r="Q469" i="7" s="1"/>
  <c r="P468" i="7"/>
  <c r="L468" i="7"/>
  <c r="Q468" i="7" s="1"/>
  <c r="N466" i="7"/>
  <c r="N465" i="7"/>
  <c r="N464" i="7"/>
  <c r="P463" i="7"/>
  <c r="L463" i="7"/>
  <c r="Q463" i="7" s="1"/>
  <c r="P462" i="7"/>
  <c r="L462" i="7"/>
  <c r="Q462" i="7" s="1"/>
  <c r="P461" i="7"/>
  <c r="L461" i="7"/>
  <c r="Q461" i="7" s="1"/>
  <c r="P460" i="7"/>
  <c r="L460" i="7"/>
  <c r="Q460" i="7" s="1"/>
  <c r="N459" i="7"/>
  <c r="N458" i="7"/>
  <c r="N457" i="7"/>
  <c r="N456" i="7"/>
  <c r="P455" i="7"/>
  <c r="L455" i="7"/>
  <c r="Q455" i="7" s="1"/>
  <c r="P454" i="7"/>
  <c r="L454" i="7"/>
  <c r="Q454" i="7" s="1"/>
  <c r="P453" i="7"/>
  <c r="L453" i="7"/>
  <c r="Q453" i="7" s="1"/>
  <c r="P452" i="7"/>
  <c r="L452" i="7"/>
  <c r="Q452" i="7" s="1"/>
  <c r="N450" i="7"/>
  <c r="N449" i="7"/>
  <c r="N448" i="7"/>
  <c r="P447" i="7"/>
  <c r="L447" i="7"/>
  <c r="Q447" i="7" s="1"/>
  <c r="P446" i="7"/>
  <c r="L446" i="7"/>
  <c r="Q446" i="7" s="1"/>
  <c r="P445" i="7"/>
  <c r="L445" i="7"/>
  <c r="Q445" i="7" s="1"/>
  <c r="P444" i="7"/>
  <c r="L444" i="7"/>
  <c r="Q444" i="7" s="1"/>
  <c r="N442" i="7"/>
  <c r="N441" i="7"/>
  <c r="N440" i="7"/>
  <c r="P439" i="7"/>
  <c r="L439" i="7"/>
  <c r="Q439" i="7" s="1"/>
  <c r="P438" i="7"/>
  <c r="L438" i="7"/>
  <c r="Q438" i="7" s="1"/>
  <c r="P437" i="7"/>
  <c r="L437" i="7"/>
  <c r="Q437" i="7" s="1"/>
  <c r="P436" i="7"/>
  <c r="L436" i="7"/>
  <c r="Q436" i="7" s="1"/>
  <c r="P434" i="7"/>
  <c r="L434" i="7"/>
  <c r="V434" i="7" s="1"/>
  <c r="P432" i="7"/>
  <c r="L432" i="7"/>
  <c r="V432" i="7" s="1"/>
  <c r="P430" i="7"/>
  <c r="L430" i="7"/>
  <c r="V430" i="7" s="1"/>
  <c r="P428" i="7"/>
  <c r="L428" i="7"/>
  <c r="V428" i="7" s="1"/>
  <c r="P426" i="7"/>
  <c r="L426" i="7"/>
  <c r="V426" i="7" s="1"/>
  <c r="P424" i="7"/>
  <c r="L424" i="7"/>
  <c r="V424" i="7" s="1"/>
  <c r="P422" i="7"/>
  <c r="L422" i="7"/>
  <c r="V422" i="7" s="1"/>
  <c r="P420" i="7"/>
  <c r="L420" i="7"/>
  <c r="V420" i="7" s="1"/>
  <c r="P418" i="7"/>
  <c r="L418" i="7"/>
  <c r="V418" i="7" s="1"/>
  <c r="P416" i="7"/>
  <c r="L416" i="7"/>
  <c r="V416" i="7" s="1"/>
  <c r="P414" i="7"/>
  <c r="L414" i="7"/>
  <c r="V414" i="7" s="1"/>
  <c r="P412" i="7"/>
  <c r="L412" i="7"/>
  <c r="V412" i="7" s="1"/>
  <c r="P410" i="7"/>
  <c r="L410" i="7"/>
  <c r="V410" i="7" s="1"/>
  <c r="P408" i="7"/>
  <c r="L408" i="7"/>
  <c r="V408" i="7" s="1"/>
  <c r="P406" i="7"/>
  <c r="L406" i="7"/>
  <c r="Q406" i="7" s="1"/>
  <c r="P404" i="7"/>
  <c r="L404" i="7"/>
  <c r="Q404" i="7" s="1"/>
  <c r="P402" i="7"/>
  <c r="L402" i="7"/>
  <c r="Q402" i="7" s="1"/>
  <c r="P400" i="7"/>
  <c r="L400" i="7"/>
  <c r="Q400" i="7" s="1"/>
  <c r="P398" i="7"/>
  <c r="L398" i="7"/>
  <c r="Q398" i="7" s="1"/>
  <c r="P396" i="7"/>
  <c r="L396" i="7"/>
  <c r="Q396" i="7" s="1"/>
  <c r="P394" i="7"/>
  <c r="L394" i="7"/>
  <c r="Q394" i="7" s="1"/>
  <c r="P392" i="7"/>
  <c r="L392" i="7"/>
  <c r="Q392" i="7" s="1"/>
  <c r="P390" i="7"/>
  <c r="L390" i="7"/>
  <c r="Q390" i="7" s="1"/>
  <c r="P388" i="7"/>
  <c r="L388" i="7"/>
  <c r="Q388" i="7" s="1"/>
  <c r="P386" i="7"/>
  <c r="L386" i="7"/>
  <c r="Q386" i="7" s="1"/>
  <c r="P384" i="7"/>
  <c r="L384" i="7"/>
  <c r="Q384" i="7" s="1"/>
  <c r="P382" i="7"/>
  <c r="L382" i="7"/>
  <c r="Q382" i="7" s="1"/>
  <c r="P380" i="7"/>
  <c r="L380" i="7"/>
  <c r="Q380" i="7" s="1"/>
  <c r="P378" i="7"/>
  <c r="L378" i="7"/>
  <c r="Q378" i="7" s="1"/>
  <c r="P376" i="7"/>
  <c r="L376" i="7"/>
  <c r="Q376" i="7" s="1"/>
  <c r="P374" i="7"/>
  <c r="L374" i="7"/>
  <c r="Q374" i="7" s="1"/>
  <c r="P372" i="7"/>
  <c r="L372" i="7"/>
  <c r="Q372" i="7" s="1"/>
  <c r="P370" i="7"/>
  <c r="L370" i="7"/>
  <c r="Q370" i="7" s="1"/>
  <c r="P368" i="7"/>
  <c r="L368" i="7"/>
  <c r="Q368" i="7" s="1"/>
  <c r="P366" i="7"/>
  <c r="L366" i="7"/>
  <c r="Q366" i="7" s="1"/>
  <c r="P365" i="7"/>
  <c r="L365" i="7"/>
  <c r="Q365" i="7" s="1"/>
  <c r="N363" i="7"/>
  <c r="P362" i="7"/>
  <c r="L362" i="7"/>
  <c r="V362" i="7" s="1"/>
  <c r="P361" i="7"/>
  <c r="L361" i="7"/>
  <c r="Q361" i="7" s="1"/>
  <c r="N359" i="7"/>
  <c r="P358" i="7"/>
  <c r="L358" i="7"/>
  <c r="V358" i="7" s="1"/>
  <c r="P357" i="7"/>
  <c r="L357" i="7"/>
  <c r="Q357" i="7" s="1"/>
  <c r="N355" i="7"/>
  <c r="P354" i="7"/>
  <c r="L354" i="7"/>
  <c r="V354" i="7" s="1"/>
  <c r="P353" i="7"/>
  <c r="L353" i="7"/>
  <c r="Q353" i="7" s="1"/>
  <c r="N351" i="7"/>
  <c r="P350" i="7"/>
  <c r="L350" i="7"/>
  <c r="Q350" i="7" s="1"/>
  <c r="P349" i="7"/>
  <c r="L349" i="7"/>
  <c r="Q349" i="7" s="1"/>
  <c r="N347" i="7"/>
  <c r="P346" i="7"/>
  <c r="L346" i="7"/>
  <c r="Q346" i="7" s="1"/>
  <c r="P345" i="7"/>
  <c r="L345" i="7"/>
  <c r="Q345" i="7" s="1"/>
  <c r="N343" i="7"/>
  <c r="N342" i="7"/>
  <c r="N341" i="7"/>
  <c r="N340" i="7"/>
  <c r="N339" i="7"/>
  <c r="N338" i="7"/>
  <c r="N337" i="7"/>
  <c r="N336" i="7"/>
  <c r="N335" i="7"/>
  <c r="N334" i="7"/>
  <c r="N333" i="7"/>
  <c r="N332" i="7"/>
  <c r="N331" i="7"/>
  <c r="P330" i="7"/>
  <c r="L330" i="7"/>
  <c r="V330" i="7" s="1"/>
  <c r="P328" i="7"/>
  <c r="L328" i="7"/>
  <c r="V328" i="7" s="1"/>
  <c r="P326" i="7"/>
  <c r="L326" i="7"/>
  <c r="V326" i="7" s="1"/>
  <c r="P324" i="7"/>
  <c r="L324" i="7"/>
  <c r="V324" i="7" s="1"/>
  <c r="P322" i="7"/>
  <c r="L322" i="7"/>
  <c r="V322" i="7" s="1"/>
  <c r="P320" i="7"/>
  <c r="L320" i="7"/>
  <c r="V320" i="7" s="1"/>
  <c r="P318" i="7"/>
  <c r="L318" i="7"/>
  <c r="Q318" i="7" s="1"/>
  <c r="P316" i="7"/>
  <c r="L316" i="7"/>
  <c r="Q316" i="7" s="1"/>
  <c r="P314" i="7"/>
  <c r="L314" i="7"/>
  <c r="Q314" i="7" s="1"/>
  <c r="P312" i="7"/>
  <c r="L312" i="7"/>
  <c r="Q312" i="7" s="1"/>
  <c r="P310" i="7"/>
  <c r="L310" i="7"/>
  <c r="Q310" i="7" s="1"/>
  <c r="P308" i="7"/>
  <c r="L308" i="7"/>
  <c r="Q308" i="7" s="1"/>
  <c r="P306" i="7"/>
  <c r="L306" i="7"/>
  <c r="Q306" i="7" s="1"/>
  <c r="P304" i="7"/>
  <c r="L304" i="7"/>
  <c r="Q304" i="7" s="1"/>
  <c r="P302" i="7"/>
  <c r="L302" i="7"/>
  <c r="Q302" i="7" s="1"/>
  <c r="P300" i="7"/>
  <c r="L300" i="7"/>
  <c r="Q300" i="7" s="1"/>
  <c r="P298" i="7"/>
  <c r="L298" i="7"/>
  <c r="Q298" i="7" s="1"/>
  <c r="P295" i="7"/>
  <c r="L295" i="7"/>
  <c r="Q295" i="7" s="1"/>
  <c r="P293" i="7"/>
  <c r="L293" i="7"/>
  <c r="Q293" i="7" s="1"/>
  <c r="P291" i="7"/>
  <c r="L291" i="7"/>
  <c r="Q291" i="7" s="1"/>
  <c r="P289" i="7"/>
  <c r="L289" i="7"/>
  <c r="Q289" i="7" s="1"/>
  <c r="P287" i="7"/>
  <c r="L287" i="7"/>
  <c r="Q287" i="7" s="1"/>
  <c r="P285" i="7"/>
  <c r="L285" i="7"/>
  <c r="Q285" i="7" s="1"/>
  <c r="P283" i="7"/>
  <c r="L283" i="7"/>
  <c r="Q283" i="7" s="1"/>
  <c r="P281" i="7"/>
  <c r="L281" i="7"/>
  <c r="Q281" i="7" s="1"/>
  <c r="P279" i="7"/>
  <c r="L279" i="7"/>
  <c r="Q279" i="7" s="1"/>
  <c r="P277" i="7"/>
  <c r="L277" i="7"/>
  <c r="Q277" i="7" s="1"/>
  <c r="P275" i="7"/>
  <c r="L275" i="7"/>
  <c r="Q275" i="7" s="1"/>
  <c r="P273" i="7"/>
  <c r="L273" i="7"/>
  <c r="Q273" i="7" s="1"/>
  <c r="P271" i="7"/>
  <c r="L271" i="7"/>
  <c r="Q271" i="7" s="1"/>
  <c r="P269" i="7"/>
  <c r="L269" i="7"/>
  <c r="Q269" i="7" s="1"/>
  <c r="P267" i="7"/>
  <c r="L267" i="7"/>
  <c r="Q267" i="7" s="1"/>
  <c r="P265" i="7"/>
  <c r="L265" i="7"/>
  <c r="Q265" i="7" s="1"/>
  <c r="P263" i="7"/>
  <c r="L263" i="7"/>
  <c r="Q263" i="7" s="1"/>
  <c r="P261" i="7"/>
  <c r="L261" i="7"/>
  <c r="Q261" i="7" s="1"/>
  <c r="P259" i="7"/>
  <c r="L259" i="7"/>
  <c r="Q259" i="7" s="1"/>
  <c r="P257" i="7"/>
  <c r="L257" i="7"/>
  <c r="Q257" i="7" s="1"/>
  <c r="P255" i="7"/>
  <c r="L255" i="7"/>
  <c r="Q255" i="7" s="1"/>
  <c r="P253" i="7"/>
  <c r="L253" i="7"/>
  <c r="Q253" i="7" s="1"/>
  <c r="P251" i="7"/>
  <c r="L251" i="7"/>
  <c r="Q251" i="7" s="1"/>
  <c r="P249" i="7"/>
  <c r="L249" i="7"/>
  <c r="Q249" i="7" s="1"/>
  <c r="P247" i="7"/>
  <c r="L247" i="7"/>
  <c r="Q247" i="7" s="1"/>
  <c r="P245" i="7"/>
  <c r="L245" i="7"/>
  <c r="Q245" i="7" s="1"/>
  <c r="P243" i="7"/>
  <c r="L243" i="7"/>
  <c r="Q243" i="7" s="1"/>
  <c r="P241" i="7"/>
  <c r="L241" i="7"/>
  <c r="Q241" i="7" s="1"/>
  <c r="P239" i="7"/>
  <c r="L239" i="7"/>
  <c r="Q239" i="7" s="1"/>
  <c r="P237" i="7"/>
  <c r="L237" i="7"/>
  <c r="Q237" i="7" s="1"/>
  <c r="P235" i="7"/>
  <c r="L235" i="7"/>
  <c r="Q235" i="7" s="1"/>
  <c r="P233" i="7"/>
  <c r="L233" i="7"/>
  <c r="Q233" i="7" s="1"/>
  <c r="N231" i="7"/>
  <c r="P230" i="7"/>
  <c r="L230" i="7"/>
  <c r="Q230" i="7" s="1"/>
  <c r="P228" i="7"/>
  <c r="L228" i="7"/>
  <c r="Q228" i="7" s="1"/>
  <c r="P226" i="7"/>
  <c r="L226" i="7"/>
  <c r="Q226" i="7" s="1"/>
  <c r="P224" i="7"/>
  <c r="L224" i="7"/>
  <c r="Q224" i="7" s="1"/>
  <c r="P222" i="7"/>
  <c r="L222" i="7"/>
  <c r="Q222" i="7" s="1"/>
  <c r="P220" i="7"/>
  <c r="L220" i="7"/>
  <c r="Q220" i="7" s="1"/>
  <c r="P218" i="7"/>
  <c r="L218" i="7"/>
  <c r="Q218" i="7" s="1"/>
  <c r="P216" i="7"/>
  <c r="L216" i="7"/>
  <c r="Q216" i="7" s="1"/>
  <c r="P214" i="7"/>
  <c r="L214" i="7"/>
  <c r="Q214" i="7" s="1"/>
  <c r="P212" i="7"/>
  <c r="L212" i="7"/>
  <c r="Q212" i="7" s="1"/>
  <c r="P210" i="7"/>
  <c r="L210" i="7"/>
  <c r="Q210" i="7" s="1"/>
  <c r="P208" i="7"/>
  <c r="L208" i="7"/>
  <c r="Q208" i="7" s="1"/>
  <c r="P206" i="7"/>
  <c r="L206" i="7"/>
  <c r="Q206" i="7" s="1"/>
  <c r="P204" i="7"/>
  <c r="L204" i="7"/>
  <c r="Q204" i="7" s="1"/>
  <c r="P203" i="7"/>
  <c r="L203" i="7"/>
  <c r="Q203" i="7" s="1"/>
  <c r="P202" i="7"/>
  <c r="L202" i="7"/>
  <c r="Q202" i="7" s="1"/>
  <c r="P201" i="7"/>
  <c r="L201" i="7"/>
  <c r="Q201" i="7" s="1"/>
  <c r="P200" i="7"/>
  <c r="L200" i="7"/>
  <c r="Q200" i="7" s="1"/>
  <c r="P199" i="7"/>
  <c r="L199" i="7"/>
  <c r="Q199" i="7" s="1"/>
  <c r="P198" i="7"/>
  <c r="L198" i="7"/>
  <c r="Q198" i="7" s="1"/>
  <c r="I198" i="7"/>
  <c r="P197" i="7"/>
  <c r="L197" i="7"/>
  <c r="Q197" i="7" s="1"/>
  <c r="P196" i="7"/>
  <c r="L196" i="7"/>
  <c r="Q196" i="7" s="1"/>
  <c r="P195" i="7"/>
  <c r="L195" i="7"/>
  <c r="Q195" i="7" s="1"/>
  <c r="P194" i="7"/>
  <c r="L194" i="7"/>
  <c r="Q194" i="7" s="1"/>
  <c r="P193" i="7"/>
  <c r="L193" i="7"/>
  <c r="Q193" i="7" s="1"/>
  <c r="P296" i="7"/>
  <c r="L296" i="7"/>
  <c r="Q296" i="7" s="1"/>
  <c r="P294" i="7"/>
  <c r="L294" i="7"/>
  <c r="Q294" i="7" s="1"/>
  <c r="P292" i="7"/>
  <c r="L292" i="7"/>
  <c r="Q292" i="7" s="1"/>
  <c r="P290" i="7"/>
  <c r="L290" i="7"/>
  <c r="Q290" i="7" s="1"/>
  <c r="P288" i="7"/>
  <c r="L288" i="7"/>
  <c r="Q288" i="7" s="1"/>
  <c r="P286" i="7"/>
  <c r="L286" i="7"/>
  <c r="Q286" i="7" s="1"/>
  <c r="P284" i="7"/>
  <c r="L284" i="7"/>
  <c r="Q284" i="7" s="1"/>
  <c r="P282" i="7"/>
  <c r="L282" i="7"/>
  <c r="Q282" i="7" s="1"/>
  <c r="P280" i="7"/>
  <c r="L280" i="7"/>
  <c r="Q280" i="7" s="1"/>
  <c r="P278" i="7"/>
  <c r="L278" i="7"/>
  <c r="Q278" i="7" s="1"/>
  <c r="P276" i="7"/>
  <c r="L276" i="7"/>
  <c r="Q276" i="7" s="1"/>
  <c r="P274" i="7"/>
  <c r="L274" i="7"/>
  <c r="Q274" i="7" s="1"/>
  <c r="P272" i="7"/>
  <c r="L272" i="7"/>
  <c r="Q272" i="7" s="1"/>
  <c r="P270" i="7"/>
  <c r="L270" i="7"/>
  <c r="Q270" i="7" s="1"/>
  <c r="P268" i="7"/>
  <c r="L268" i="7"/>
  <c r="Q268" i="7" s="1"/>
  <c r="P266" i="7"/>
  <c r="L266" i="7"/>
  <c r="Q266" i="7" s="1"/>
  <c r="P264" i="7"/>
  <c r="L264" i="7"/>
  <c r="Q264" i="7" s="1"/>
  <c r="P262" i="7"/>
  <c r="L262" i="7"/>
  <c r="Q262" i="7" s="1"/>
  <c r="P260" i="7"/>
  <c r="L260" i="7"/>
  <c r="Q260" i="7" s="1"/>
  <c r="P258" i="7"/>
  <c r="L258" i="7"/>
  <c r="Q258" i="7" s="1"/>
  <c r="P256" i="7"/>
  <c r="L256" i="7"/>
  <c r="Q256" i="7" s="1"/>
  <c r="P254" i="7"/>
  <c r="L254" i="7"/>
  <c r="Q254" i="7" s="1"/>
  <c r="P252" i="7"/>
  <c r="L252" i="7"/>
  <c r="Q252" i="7" s="1"/>
  <c r="P250" i="7"/>
  <c r="L250" i="7"/>
  <c r="Q250" i="7" s="1"/>
  <c r="P248" i="7"/>
  <c r="L248" i="7"/>
  <c r="Q248" i="7" s="1"/>
  <c r="P246" i="7"/>
  <c r="L246" i="7"/>
  <c r="Q246" i="7" s="1"/>
  <c r="P244" i="7"/>
  <c r="L244" i="7"/>
  <c r="V244" i="7" s="1"/>
  <c r="P242" i="7"/>
  <c r="L242" i="7"/>
  <c r="V242" i="7" s="1"/>
  <c r="P240" i="7"/>
  <c r="L240" i="7"/>
  <c r="V240" i="7" s="1"/>
  <c r="P238" i="7"/>
  <c r="L238" i="7"/>
  <c r="V238" i="7" s="1"/>
  <c r="P236" i="7"/>
  <c r="L236" i="7"/>
  <c r="V236" i="7" s="1"/>
  <c r="P234" i="7"/>
  <c r="L234" i="7"/>
  <c r="V234" i="7" s="1"/>
  <c r="P232" i="7"/>
  <c r="L232" i="7"/>
  <c r="Q232" i="7" s="1"/>
  <c r="P231" i="7"/>
  <c r="L231" i="7"/>
  <c r="Q231" i="7" s="1"/>
  <c r="P229" i="7"/>
  <c r="L229" i="7"/>
  <c r="Q229" i="7" s="1"/>
  <c r="P227" i="7"/>
  <c r="L227" i="7"/>
  <c r="Q227" i="7" s="1"/>
  <c r="P225" i="7"/>
  <c r="L225" i="7"/>
  <c r="Q225" i="7" s="1"/>
  <c r="P223" i="7"/>
  <c r="L223" i="7"/>
  <c r="Q223" i="7" s="1"/>
  <c r="P221" i="7"/>
  <c r="L221" i="7"/>
  <c r="Q221" i="7" s="1"/>
  <c r="P219" i="7"/>
  <c r="L219" i="7"/>
  <c r="Q219" i="7" s="1"/>
  <c r="P217" i="7"/>
  <c r="L217" i="7"/>
  <c r="Q217" i="7" s="1"/>
  <c r="P215" i="7"/>
  <c r="L215" i="7"/>
  <c r="Q215" i="7" s="1"/>
  <c r="P213" i="7"/>
  <c r="L213" i="7"/>
  <c r="Q213" i="7" s="1"/>
  <c r="P211" i="7"/>
  <c r="L211" i="7"/>
  <c r="Q211" i="7" s="1"/>
  <c r="P209" i="7"/>
  <c r="L209" i="7"/>
  <c r="Q209" i="7" s="1"/>
  <c r="P207" i="7"/>
  <c r="L207" i="7"/>
  <c r="Q207" i="7" s="1"/>
  <c r="P205" i="7"/>
  <c r="L205" i="7"/>
  <c r="Q205" i="7" s="1"/>
  <c r="N203" i="7"/>
  <c r="N202" i="7"/>
  <c r="N201" i="7"/>
  <c r="N200" i="7"/>
  <c r="N199" i="7"/>
  <c r="N198" i="7"/>
  <c r="H198" i="7"/>
  <c r="N197" i="7"/>
  <c r="N196" i="7"/>
  <c r="N195" i="7"/>
  <c r="N194" i="7"/>
  <c r="N193" i="7"/>
  <c r="P192" i="7"/>
  <c r="L192" i="7"/>
  <c r="Q192" i="7" s="1"/>
  <c r="N192" i="7"/>
  <c r="N191" i="7"/>
  <c r="N190" i="7"/>
  <c r="N189" i="7"/>
  <c r="N188" i="7"/>
  <c r="N187" i="7"/>
  <c r="N186" i="7"/>
  <c r="N185" i="7"/>
  <c r="N184" i="7"/>
  <c r="N183" i="7"/>
  <c r="P182" i="7"/>
  <c r="L182" i="7"/>
  <c r="Q182" i="7" s="1"/>
  <c r="P181" i="7"/>
  <c r="L181" i="7"/>
  <c r="Q181" i="7" s="1"/>
  <c r="P180" i="7"/>
  <c r="L180" i="7"/>
  <c r="Q180" i="7" s="1"/>
  <c r="P179" i="7"/>
  <c r="L179" i="7"/>
  <c r="Q179" i="7" s="1"/>
  <c r="N177" i="7"/>
  <c r="N176" i="7"/>
  <c r="N175" i="7"/>
  <c r="P174" i="7"/>
  <c r="L174" i="7"/>
  <c r="Q174" i="7" s="1"/>
  <c r="P173" i="7"/>
  <c r="L173" i="7"/>
  <c r="Q173" i="7" s="1"/>
  <c r="P172" i="7"/>
  <c r="L172" i="7"/>
  <c r="Q172" i="7" s="1"/>
  <c r="P171" i="7"/>
  <c r="L171" i="7"/>
  <c r="Q171" i="7" s="1"/>
  <c r="N169" i="7"/>
  <c r="N168" i="7"/>
  <c r="N167" i="7"/>
  <c r="P166" i="7"/>
  <c r="L166" i="7"/>
  <c r="Q166" i="7" s="1"/>
  <c r="P165" i="7"/>
  <c r="L165" i="7"/>
  <c r="Q165" i="7" s="1"/>
  <c r="P164" i="7"/>
  <c r="L164" i="7"/>
  <c r="Q164" i="7" s="1"/>
  <c r="P163" i="7"/>
  <c r="L163" i="7"/>
  <c r="Q163" i="7" s="1"/>
  <c r="N161" i="7"/>
  <c r="N160" i="7"/>
  <c r="N159" i="7"/>
  <c r="P158" i="7"/>
  <c r="L158" i="7"/>
  <c r="Q158" i="7" s="1"/>
  <c r="P157" i="7"/>
  <c r="L157" i="7"/>
  <c r="Q157" i="7" s="1"/>
  <c r="P156" i="7"/>
  <c r="L156" i="7"/>
  <c r="Q156" i="7" s="1"/>
  <c r="P155" i="7"/>
  <c r="L155" i="7"/>
  <c r="Q155" i="7" s="1"/>
  <c r="N152" i="7"/>
  <c r="P151" i="7"/>
  <c r="L151" i="7"/>
  <c r="V151" i="7" s="1"/>
  <c r="N150" i="7"/>
  <c r="P149" i="7"/>
  <c r="L149" i="7"/>
  <c r="V149" i="7" s="1"/>
  <c r="N148" i="7"/>
  <c r="P147" i="7"/>
  <c r="L147" i="7"/>
  <c r="Q147" i="7" s="1"/>
  <c r="N146" i="7"/>
  <c r="P145" i="7"/>
  <c r="L145" i="7"/>
  <c r="Q145" i="7" s="1"/>
  <c r="N144" i="7"/>
  <c r="P143" i="7"/>
  <c r="L143" i="7"/>
  <c r="V143" i="7" s="1"/>
  <c r="N142" i="7"/>
  <c r="P141" i="7"/>
  <c r="L141" i="7"/>
  <c r="V141" i="7" s="1"/>
  <c r="N140" i="7"/>
  <c r="P139" i="7"/>
  <c r="L139" i="7"/>
  <c r="Q139" i="7" s="1"/>
  <c r="N138" i="7"/>
  <c r="P137" i="7"/>
  <c r="L137" i="7"/>
  <c r="Q137" i="7" s="1"/>
  <c r="N136" i="7"/>
  <c r="P135" i="7"/>
  <c r="L135" i="7"/>
  <c r="V135" i="7" s="1"/>
  <c r="N134" i="7"/>
  <c r="P133" i="7"/>
  <c r="L133" i="7"/>
  <c r="V133" i="7" s="1"/>
  <c r="N132" i="7"/>
  <c r="P131" i="7"/>
  <c r="L131" i="7"/>
  <c r="Q131" i="7" s="1"/>
  <c r="N130" i="7"/>
  <c r="P129" i="7"/>
  <c r="L129" i="7"/>
  <c r="Q129" i="7" s="1"/>
  <c r="N128" i="7"/>
  <c r="P127" i="7"/>
  <c r="L127" i="7"/>
  <c r="V127" i="7" s="1"/>
  <c r="N126" i="7"/>
  <c r="P125" i="7"/>
  <c r="L125" i="7"/>
  <c r="V125" i="7" s="1"/>
  <c r="N124" i="7"/>
  <c r="P123" i="7"/>
  <c r="L123" i="7"/>
  <c r="V123" i="7" s="1"/>
  <c r="P122" i="7"/>
  <c r="L122" i="7"/>
  <c r="Q122" i="7" s="1"/>
  <c r="P120" i="7"/>
  <c r="L120" i="7"/>
  <c r="Q120" i="7" s="1"/>
  <c r="P119" i="7"/>
  <c r="L119" i="7"/>
  <c r="Q119" i="7" s="1"/>
  <c r="P118" i="7"/>
  <c r="L118" i="7"/>
  <c r="Q118" i="7" s="1"/>
  <c r="P117" i="7"/>
  <c r="L117" i="7"/>
  <c r="Q117" i="7" s="1"/>
  <c r="P116" i="7"/>
  <c r="L116" i="7"/>
  <c r="Q116" i="7" s="1"/>
  <c r="P115" i="7"/>
  <c r="L115" i="7"/>
  <c r="Q115" i="7" s="1"/>
  <c r="P114" i="7"/>
  <c r="L114" i="7"/>
  <c r="Q114" i="7" s="1"/>
  <c r="P113" i="7"/>
  <c r="L113" i="7"/>
  <c r="Q113" i="7" s="1"/>
  <c r="P112" i="7"/>
  <c r="L112" i="7"/>
  <c r="Q112" i="7" s="1"/>
  <c r="N110" i="7"/>
  <c r="N109" i="7"/>
  <c r="N108" i="7"/>
  <c r="P107" i="7"/>
  <c r="L107" i="7"/>
  <c r="Q107" i="7" s="1"/>
  <c r="P106" i="7"/>
  <c r="L106" i="7"/>
  <c r="Q106" i="7" s="1"/>
  <c r="P105" i="7"/>
  <c r="L105" i="7"/>
  <c r="Q105" i="7" s="1"/>
  <c r="P104" i="7"/>
  <c r="L104" i="7"/>
  <c r="Q104" i="7" s="1"/>
  <c r="P103" i="7"/>
  <c r="L103" i="7"/>
  <c r="Q103" i="7" s="1"/>
  <c r="P102" i="7"/>
  <c r="L102" i="7"/>
  <c r="Q102" i="7" s="1"/>
  <c r="P100" i="7"/>
  <c r="L100" i="7"/>
  <c r="Q100" i="7" s="1"/>
  <c r="N98" i="7"/>
  <c r="N97" i="7"/>
  <c r="P191" i="7"/>
  <c r="L191" i="7"/>
  <c r="Q191" i="7" s="1"/>
  <c r="P190" i="7"/>
  <c r="L190" i="7"/>
  <c r="Q190" i="7" s="1"/>
  <c r="P189" i="7"/>
  <c r="L189" i="7"/>
  <c r="Q189" i="7" s="1"/>
  <c r="P188" i="7"/>
  <c r="L188" i="7"/>
  <c r="Q188" i="7" s="1"/>
  <c r="P187" i="7"/>
  <c r="L187" i="7"/>
  <c r="Q187" i="7" s="1"/>
  <c r="P186" i="7"/>
  <c r="L186" i="7"/>
  <c r="Q186" i="7" s="1"/>
  <c r="P185" i="7"/>
  <c r="L185" i="7"/>
  <c r="Q185" i="7" s="1"/>
  <c r="P184" i="7"/>
  <c r="L184" i="7"/>
  <c r="Q184" i="7" s="1"/>
  <c r="P183" i="7"/>
  <c r="L183" i="7"/>
  <c r="Q183" i="7" s="1"/>
  <c r="N181" i="7"/>
  <c r="N180" i="7"/>
  <c r="N179" i="7"/>
  <c r="P178" i="7"/>
  <c r="L178" i="7"/>
  <c r="Q178" i="7" s="1"/>
  <c r="P177" i="7"/>
  <c r="L177" i="7"/>
  <c r="Q177" i="7" s="1"/>
  <c r="P176" i="7"/>
  <c r="L176" i="7"/>
  <c r="Q176" i="7" s="1"/>
  <c r="P175" i="7"/>
  <c r="L175" i="7"/>
  <c r="Q175" i="7" s="1"/>
  <c r="N173" i="7"/>
  <c r="N172" i="7"/>
  <c r="N171" i="7"/>
  <c r="P170" i="7"/>
  <c r="L170" i="7"/>
  <c r="Q170" i="7" s="1"/>
  <c r="P169" i="7"/>
  <c r="L169" i="7"/>
  <c r="Q169" i="7" s="1"/>
  <c r="P168" i="7"/>
  <c r="L168" i="7"/>
  <c r="Q168" i="7" s="1"/>
  <c r="P167" i="7"/>
  <c r="L167" i="7"/>
  <c r="Q167" i="7" s="1"/>
  <c r="N165" i="7"/>
  <c r="N164" i="7"/>
  <c r="N163" i="7"/>
  <c r="P162" i="7"/>
  <c r="L162" i="7"/>
  <c r="Q162" i="7" s="1"/>
  <c r="P161" i="7"/>
  <c r="L161" i="7"/>
  <c r="Q161" i="7" s="1"/>
  <c r="P160" i="7"/>
  <c r="L160" i="7"/>
  <c r="Q160" i="7" s="1"/>
  <c r="P159" i="7"/>
  <c r="L159" i="7"/>
  <c r="Q159" i="7" s="1"/>
  <c r="N157" i="7"/>
  <c r="N156" i="7"/>
  <c r="N155" i="7"/>
  <c r="P154" i="7"/>
  <c r="L154" i="7"/>
  <c r="Q154" i="7" s="1"/>
  <c r="P152" i="7"/>
  <c r="L152" i="7"/>
  <c r="N151" i="7"/>
  <c r="P150" i="7"/>
  <c r="L150" i="7"/>
  <c r="V150" i="7" s="1"/>
  <c r="N149" i="7"/>
  <c r="P148" i="7"/>
  <c r="L148" i="7"/>
  <c r="Q148" i="7" s="1"/>
  <c r="N147" i="7"/>
  <c r="P146" i="7"/>
  <c r="L146" i="7"/>
  <c r="Q146" i="7" s="1"/>
  <c r="N145" i="7"/>
  <c r="P144" i="7"/>
  <c r="L144" i="7"/>
  <c r="Q144" i="7" s="1"/>
  <c r="N143" i="7"/>
  <c r="P142" i="7"/>
  <c r="L142" i="7"/>
  <c r="V142" i="7" s="1"/>
  <c r="N141" i="7"/>
  <c r="P140" i="7"/>
  <c r="L140" i="7"/>
  <c r="Q140" i="7" s="1"/>
  <c r="N139" i="7"/>
  <c r="P138" i="7"/>
  <c r="L138" i="7"/>
  <c r="Q138" i="7" s="1"/>
  <c r="N137" i="7"/>
  <c r="P136" i="7"/>
  <c r="L136" i="7"/>
  <c r="Q136" i="7" s="1"/>
  <c r="N135" i="7"/>
  <c r="P134" i="7"/>
  <c r="L134" i="7"/>
  <c r="V134" i="7" s="1"/>
  <c r="N133" i="7"/>
  <c r="P132" i="7"/>
  <c r="L132" i="7"/>
  <c r="Q132" i="7" s="1"/>
  <c r="N131" i="7"/>
  <c r="P130" i="7"/>
  <c r="L130" i="7"/>
  <c r="Q130" i="7" s="1"/>
  <c r="N129" i="7"/>
  <c r="P128" i="7"/>
  <c r="L128" i="7"/>
  <c r="Q128" i="7" s="1"/>
  <c r="N127" i="7"/>
  <c r="P126" i="7"/>
  <c r="L126" i="7"/>
  <c r="V126" i="7" s="1"/>
  <c r="N125" i="7"/>
  <c r="P124" i="7"/>
  <c r="L124" i="7"/>
  <c r="Q124" i="7" s="1"/>
  <c r="N123" i="7"/>
  <c r="N122" i="7"/>
  <c r="P121" i="7"/>
  <c r="L121" i="7"/>
  <c r="Q121" i="7" s="1"/>
  <c r="N119" i="7"/>
  <c r="N118" i="7"/>
  <c r="N117" i="7"/>
  <c r="N116" i="7"/>
  <c r="N115" i="7"/>
  <c r="N114" i="7"/>
  <c r="N113" i="7"/>
  <c r="N112" i="7"/>
  <c r="P111" i="7"/>
  <c r="L111" i="7"/>
  <c r="Q111" i="7" s="1"/>
  <c r="P110" i="7"/>
  <c r="L110" i="7"/>
  <c r="Q110" i="7" s="1"/>
  <c r="P109" i="7"/>
  <c r="L109" i="7"/>
  <c r="Q109" i="7" s="1"/>
  <c r="P108" i="7"/>
  <c r="L108" i="7"/>
  <c r="Q108" i="7" s="1"/>
  <c r="N106" i="7"/>
  <c r="N105" i="7"/>
  <c r="N104" i="7"/>
  <c r="N103" i="7"/>
  <c r="N102" i="7"/>
  <c r="P101" i="7"/>
  <c r="L101" i="7"/>
  <c r="Q101" i="7" s="1"/>
  <c r="P99" i="7"/>
  <c r="L99" i="7"/>
  <c r="Q99" i="7" s="1"/>
  <c r="P98" i="7"/>
  <c r="L98" i="7"/>
  <c r="Q98" i="7" s="1"/>
  <c r="P97" i="7"/>
  <c r="L97" i="7"/>
  <c r="Q97" i="7" s="1"/>
  <c r="K198" i="7"/>
  <c r="L95" i="7"/>
  <c r="Q95" i="7" s="1"/>
  <c r="N95" i="7"/>
  <c r="I95" i="7"/>
  <c r="E269" i="2"/>
  <c r="E270" i="2" s="1"/>
  <c r="C269" i="2"/>
  <c r="D268" i="2"/>
  <c r="F268" i="2"/>
  <c r="D267" i="2"/>
  <c r="F267" i="2"/>
  <c r="E267" i="2"/>
  <c r="C268" i="2"/>
  <c r="C267" i="2"/>
  <c r="E256" i="2"/>
  <c r="E257" i="2" s="1"/>
  <c r="E258" i="2" s="1"/>
  <c r="E260" i="2" s="1"/>
  <c r="E262" i="2" s="1"/>
  <c r="D256" i="2"/>
  <c r="D257" i="2" s="1"/>
  <c r="D258" i="2" s="1"/>
  <c r="D260" i="2" s="1"/>
  <c r="D262" i="2" s="1"/>
  <c r="F256" i="2"/>
  <c r="F257" i="2" s="1"/>
  <c r="F258" i="2" s="1"/>
  <c r="F260" i="2" s="1"/>
  <c r="F262" i="2" s="1"/>
  <c r="C256" i="2"/>
  <c r="J550" i="7" l="1"/>
  <c r="M550" i="7" s="1"/>
  <c r="V153" i="7"/>
  <c r="J540" i="7"/>
  <c r="M540" i="7" s="1"/>
  <c r="J548" i="7"/>
  <c r="M548" i="7" s="1"/>
  <c r="J556" i="7"/>
  <c r="M556" i="7" s="1"/>
  <c r="J564" i="7"/>
  <c r="M564" i="7" s="1"/>
  <c r="J572" i="7"/>
  <c r="M572" i="7" s="1"/>
  <c r="J580" i="7"/>
  <c r="M580" i="7" s="1"/>
  <c r="J588" i="7"/>
  <c r="M588" i="7" s="1"/>
  <c r="J196" i="7"/>
  <c r="M196" i="7" s="1"/>
  <c r="J97" i="7"/>
  <c r="M97" i="7" s="1"/>
  <c r="J178" i="7"/>
  <c r="M178" i="7" s="1"/>
  <c r="V207" i="7"/>
  <c r="J555" i="7"/>
  <c r="M555" i="7" s="1"/>
  <c r="J503" i="7"/>
  <c r="M503" i="7" s="1"/>
  <c r="J511" i="7"/>
  <c r="M511" i="7" s="1"/>
  <c r="J519" i="7"/>
  <c r="M519" i="7" s="1"/>
  <c r="J527" i="7"/>
  <c r="M527" i="7" s="1"/>
  <c r="J535" i="7"/>
  <c r="M535" i="7" s="1"/>
  <c r="J543" i="7"/>
  <c r="M543" i="7" s="1"/>
  <c r="J551" i="7"/>
  <c r="M551" i="7" s="1"/>
  <c r="J559" i="7"/>
  <c r="M559" i="7" s="1"/>
  <c r="J567" i="7"/>
  <c r="M567" i="7" s="1"/>
  <c r="J575" i="7"/>
  <c r="M575" i="7" s="1"/>
  <c r="J583" i="7"/>
  <c r="M583" i="7" s="1"/>
  <c r="J591" i="7"/>
  <c r="M591" i="7" s="1"/>
  <c r="V507" i="7"/>
  <c r="V514" i="7"/>
  <c r="V344" i="7"/>
  <c r="V578" i="7"/>
  <c r="V571" i="7"/>
  <c r="V482" i="7"/>
  <c r="V558" i="7"/>
  <c r="V443" i="7"/>
  <c r="J283" i="7"/>
  <c r="M283" i="7" s="1"/>
  <c r="V495" i="7"/>
  <c r="V563" i="7"/>
  <c r="V593" i="7"/>
  <c r="J421" i="7"/>
  <c r="M421" i="7" s="1"/>
  <c r="V469" i="7"/>
  <c r="V505" i="7"/>
  <c r="V513" i="7"/>
  <c r="V569" i="7"/>
  <c r="V577" i="7"/>
  <c r="J251" i="7"/>
  <c r="M251" i="7" s="1"/>
  <c r="V347" i="7"/>
  <c r="J332" i="7"/>
  <c r="M332" i="7" s="1"/>
  <c r="J485" i="7"/>
  <c r="M485" i="7" s="1"/>
  <c r="J104" i="7"/>
  <c r="M104" i="7" s="1"/>
  <c r="J115" i="7"/>
  <c r="M115" i="7" s="1"/>
  <c r="J303" i="7"/>
  <c r="M303" i="7" s="1"/>
  <c r="V388" i="7"/>
  <c r="Q325" i="7"/>
  <c r="V130" i="7"/>
  <c r="V257" i="7"/>
  <c r="V552" i="7"/>
  <c r="V562" i="7"/>
  <c r="V594" i="7"/>
  <c r="J484" i="7"/>
  <c r="M484" i="7" s="1"/>
  <c r="J504" i="7"/>
  <c r="M504" i="7" s="1"/>
  <c r="J506" i="7"/>
  <c r="M506" i="7" s="1"/>
  <c r="V509" i="7"/>
  <c r="J536" i="7"/>
  <c r="M536" i="7" s="1"/>
  <c r="Q417" i="7"/>
  <c r="Q240" i="7"/>
  <c r="V243" i="7"/>
  <c r="V223" i="7"/>
  <c r="J187" i="7"/>
  <c r="M187" i="7" s="1"/>
  <c r="V289" i="7"/>
  <c r="V530" i="7"/>
  <c r="V570" i="7"/>
  <c r="V586" i="7"/>
  <c r="V385" i="7"/>
  <c r="J171" i="7"/>
  <c r="M171" i="7" s="1"/>
  <c r="V541" i="7"/>
  <c r="J568" i="7"/>
  <c r="M568" i="7" s="1"/>
  <c r="J570" i="7"/>
  <c r="M570" i="7" s="1"/>
  <c r="V573" i="7"/>
  <c r="Q412" i="7"/>
  <c r="J319" i="7"/>
  <c r="M319" i="7" s="1"/>
  <c r="V372" i="7"/>
  <c r="V404" i="7"/>
  <c r="Q326" i="7"/>
  <c r="J308" i="7"/>
  <c r="M308" i="7" s="1"/>
  <c r="J146" i="7"/>
  <c r="M146" i="7" s="1"/>
  <c r="J200" i="7"/>
  <c r="M200" i="7" s="1"/>
  <c r="V215" i="7"/>
  <c r="J233" i="7"/>
  <c r="M233" i="7" s="1"/>
  <c r="J183" i="7"/>
  <c r="M183" i="7" s="1"/>
  <c r="J191" i="7"/>
  <c r="M191" i="7" s="1"/>
  <c r="V101" i="7"/>
  <c r="V159" i="7"/>
  <c r="V273" i="7"/>
  <c r="V305" i="7"/>
  <c r="V350" i="7"/>
  <c r="V504" i="7"/>
  <c r="V520" i="7"/>
  <c r="V536" i="7"/>
  <c r="V554" i="7"/>
  <c r="V560" i="7"/>
  <c r="V568" i="7"/>
  <c r="V576" i="7"/>
  <c r="V584" i="7"/>
  <c r="V592" i="7"/>
  <c r="V369" i="7"/>
  <c r="V401" i="7"/>
  <c r="J155" i="7"/>
  <c r="M155" i="7" s="1"/>
  <c r="J363" i="7"/>
  <c r="M363" i="7" s="1"/>
  <c r="J538" i="7"/>
  <c r="M538" i="7" s="1"/>
  <c r="Q409" i="7"/>
  <c r="Q425" i="7"/>
  <c r="Q420" i="7"/>
  <c r="J311" i="7"/>
  <c r="M311" i="7" s="1"/>
  <c r="V378" i="7"/>
  <c r="V394" i="7"/>
  <c r="Q431" i="7"/>
  <c r="Q430" i="7"/>
  <c r="J121" i="7"/>
  <c r="M121" i="7" s="1"/>
  <c r="J443" i="7"/>
  <c r="M443" i="7" s="1"/>
  <c r="J244" i="7"/>
  <c r="M244" i="7" s="1"/>
  <c r="J99" i="7"/>
  <c r="M99" i="7" s="1"/>
  <c r="J138" i="7"/>
  <c r="M138" i="7" s="1"/>
  <c r="V205" i="7"/>
  <c r="V213" i="7"/>
  <c r="V221" i="7"/>
  <c r="V229" i="7"/>
  <c r="J185" i="7"/>
  <c r="M185" i="7" s="1"/>
  <c r="J189" i="7"/>
  <c r="M189" i="7" s="1"/>
  <c r="V192" i="7"/>
  <c r="J545" i="7"/>
  <c r="M545" i="7" s="1"/>
  <c r="J577" i="7"/>
  <c r="M577" i="7" s="1"/>
  <c r="V446" i="7"/>
  <c r="V590" i="7"/>
  <c r="Q356" i="7"/>
  <c r="V457" i="7"/>
  <c r="V529" i="7"/>
  <c r="V547" i="7"/>
  <c r="J160" i="7"/>
  <c r="M160" i="7" s="1"/>
  <c r="J267" i="7"/>
  <c r="M267" i="7" s="1"/>
  <c r="J453" i="7"/>
  <c r="M453" i="7" s="1"/>
  <c r="J364" i="7"/>
  <c r="M364" i="7" s="1"/>
  <c r="J475" i="7"/>
  <c r="M475" i="7" s="1"/>
  <c r="J478" i="7"/>
  <c r="M478" i="7" s="1"/>
  <c r="J462" i="7"/>
  <c r="M462" i="7" s="1"/>
  <c r="J452" i="7"/>
  <c r="M452" i="7" s="1"/>
  <c r="J438" i="7"/>
  <c r="M438" i="7" s="1"/>
  <c r="J412" i="7"/>
  <c r="M412" i="7" s="1"/>
  <c r="J380" i="7"/>
  <c r="M380" i="7" s="1"/>
  <c r="J353" i="7"/>
  <c r="M353" i="7" s="1"/>
  <c r="J345" i="7"/>
  <c r="M345" i="7" s="1"/>
  <c r="J324" i="7"/>
  <c r="M324" i="7" s="1"/>
  <c r="V204" i="7"/>
  <c r="V466" i="7"/>
  <c r="V494" i="7"/>
  <c r="V510" i="7"/>
  <c r="V518" i="7"/>
  <c r="V526" i="7"/>
  <c r="V534" i="7"/>
  <c r="V542" i="7"/>
  <c r="V574" i="7"/>
  <c r="V447" i="7"/>
  <c r="V465" i="7"/>
  <c r="V491" i="7"/>
  <c r="V521" i="7"/>
  <c r="V555" i="7"/>
  <c r="V585" i="7"/>
  <c r="J176" i="7"/>
  <c r="M176" i="7" s="1"/>
  <c r="J259" i="7"/>
  <c r="M259" i="7" s="1"/>
  <c r="J275" i="7"/>
  <c r="M275" i="7" s="1"/>
  <c r="J291" i="7"/>
  <c r="M291" i="7" s="1"/>
  <c r="J128" i="7"/>
  <c r="M128" i="7" s="1"/>
  <c r="J356" i="7"/>
  <c r="M356" i="7" s="1"/>
  <c r="J413" i="7"/>
  <c r="M413" i="7" s="1"/>
  <c r="J437" i="7"/>
  <c r="M437" i="7" s="1"/>
  <c r="J469" i="7"/>
  <c r="M469" i="7" s="1"/>
  <c r="J340" i="7"/>
  <c r="M340" i="7" s="1"/>
  <c r="J523" i="7"/>
  <c r="M523" i="7" s="1"/>
  <c r="J587" i="7"/>
  <c r="M587" i="7" s="1"/>
  <c r="J131" i="7"/>
  <c r="M131" i="7" s="1"/>
  <c r="J136" i="7"/>
  <c r="M136" i="7" s="1"/>
  <c r="J140" i="7"/>
  <c r="M140" i="7" s="1"/>
  <c r="J154" i="7"/>
  <c r="M154" i="7" s="1"/>
  <c r="J292" i="7"/>
  <c r="M292" i="7" s="1"/>
  <c r="J276" i="7"/>
  <c r="M276" i="7" s="1"/>
  <c r="J260" i="7"/>
  <c r="M260" i="7" s="1"/>
  <c r="J217" i="7"/>
  <c r="M217" i="7" s="1"/>
  <c r="J179" i="7"/>
  <c r="M179" i="7" s="1"/>
  <c r="J163" i="7"/>
  <c r="M163" i="7" s="1"/>
  <c r="J149" i="7"/>
  <c r="M149" i="7" s="1"/>
  <c r="J141" i="7"/>
  <c r="O141" i="7" s="1"/>
  <c r="J103" i="7"/>
  <c r="M103" i="7" s="1"/>
  <c r="V442" i="7"/>
  <c r="V458" i="7"/>
  <c r="V470" i="7"/>
  <c r="V490" i="7"/>
  <c r="V550" i="7"/>
  <c r="V566" i="7"/>
  <c r="V582" i="7"/>
  <c r="J152" i="7"/>
  <c r="O152" i="7" s="1"/>
  <c r="V364" i="7"/>
  <c r="V441" i="7"/>
  <c r="V445" i="7"/>
  <c r="V467" i="7"/>
  <c r="V471" i="7"/>
  <c r="V481" i="7"/>
  <c r="V489" i="7"/>
  <c r="V493" i="7"/>
  <c r="V515" i="7"/>
  <c r="V523" i="7"/>
  <c r="V531" i="7"/>
  <c r="V537" i="7"/>
  <c r="V539" i="7"/>
  <c r="V545" i="7"/>
  <c r="V553" i="7"/>
  <c r="V561" i="7"/>
  <c r="V579" i="7"/>
  <c r="V587" i="7"/>
  <c r="J168" i="7"/>
  <c r="M168" i="7" s="1"/>
  <c r="J247" i="7"/>
  <c r="M247" i="7" s="1"/>
  <c r="J255" i="7"/>
  <c r="M255" i="7" s="1"/>
  <c r="J263" i="7"/>
  <c r="M263" i="7" s="1"/>
  <c r="J271" i="7"/>
  <c r="M271" i="7" s="1"/>
  <c r="J279" i="7"/>
  <c r="M279" i="7" s="1"/>
  <c r="J287" i="7"/>
  <c r="M287" i="7" s="1"/>
  <c r="J295" i="7"/>
  <c r="M295" i="7" s="1"/>
  <c r="J124" i="7"/>
  <c r="M124" i="7" s="1"/>
  <c r="J344" i="7"/>
  <c r="M344" i="7" s="1"/>
  <c r="J354" i="7"/>
  <c r="M354" i="7" s="1"/>
  <c r="J358" i="7"/>
  <c r="M358" i="7" s="1"/>
  <c r="J409" i="7"/>
  <c r="M409" i="7" s="1"/>
  <c r="J417" i="7"/>
  <c r="M417" i="7" s="1"/>
  <c r="J425" i="7"/>
  <c r="M425" i="7" s="1"/>
  <c r="J445" i="7"/>
  <c r="M445" i="7" s="1"/>
  <c r="J461" i="7"/>
  <c r="M461" i="7" s="1"/>
  <c r="J477" i="7"/>
  <c r="M477" i="7" s="1"/>
  <c r="J493" i="7"/>
  <c r="M493" i="7" s="1"/>
  <c r="J336" i="7"/>
  <c r="M336" i="7" s="1"/>
  <c r="J507" i="7"/>
  <c r="M507" i="7" s="1"/>
  <c r="J539" i="7"/>
  <c r="M539" i="7" s="1"/>
  <c r="J571" i="7"/>
  <c r="M571" i="7" s="1"/>
  <c r="J360" i="7"/>
  <c r="M360" i="7" s="1"/>
  <c r="J144" i="7"/>
  <c r="M144" i="7" s="1"/>
  <c r="J148" i="7"/>
  <c r="M148" i="7" s="1"/>
  <c r="J170" i="7"/>
  <c r="M170" i="7" s="1"/>
  <c r="J334" i="7"/>
  <c r="M334" i="7" s="1"/>
  <c r="J338" i="7"/>
  <c r="M338" i="7" s="1"/>
  <c r="J342" i="7"/>
  <c r="M342" i="7" s="1"/>
  <c r="J515" i="7"/>
  <c r="M515" i="7" s="1"/>
  <c r="J531" i="7"/>
  <c r="M531" i="7" s="1"/>
  <c r="J547" i="7"/>
  <c r="M547" i="7" s="1"/>
  <c r="J563" i="7"/>
  <c r="M563" i="7" s="1"/>
  <c r="J579" i="7"/>
  <c r="M579" i="7" s="1"/>
  <c r="J162" i="7"/>
  <c r="M162" i="7" s="1"/>
  <c r="J194" i="7"/>
  <c r="M194" i="7" s="1"/>
  <c r="J206" i="7"/>
  <c r="M206" i="7" s="1"/>
  <c r="J210" i="7"/>
  <c r="M210" i="7" s="1"/>
  <c r="J214" i="7"/>
  <c r="M214" i="7" s="1"/>
  <c r="J218" i="7"/>
  <c r="M218" i="7" s="1"/>
  <c r="J222" i="7"/>
  <c r="M222" i="7" s="1"/>
  <c r="J226" i="7"/>
  <c r="M226" i="7" s="1"/>
  <c r="J230" i="7"/>
  <c r="M230" i="7" s="1"/>
  <c r="J235" i="7"/>
  <c r="M235" i="7" s="1"/>
  <c r="J184" i="7"/>
  <c r="M184" i="7" s="1"/>
  <c r="J186" i="7"/>
  <c r="M186" i="7" s="1"/>
  <c r="J188" i="7"/>
  <c r="M188" i="7" s="1"/>
  <c r="J190" i="7"/>
  <c r="M190" i="7" s="1"/>
  <c r="J192" i="7"/>
  <c r="M192" i="7" s="1"/>
  <c r="J509" i="7"/>
  <c r="M509" i="7" s="1"/>
  <c r="J517" i="7"/>
  <c r="M517" i="7" s="1"/>
  <c r="J525" i="7"/>
  <c r="M525" i="7" s="1"/>
  <c r="J533" i="7"/>
  <c r="M533" i="7" s="1"/>
  <c r="J541" i="7"/>
  <c r="M541" i="7" s="1"/>
  <c r="J549" i="7"/>
  <c r="M549" i="7" s="1"/>
  <c r="J557" i="7"/>
  <c r="M557" i="7" s="1"/>
  <c r="J565" i="7"/>
  <c r="M565" i="7" s="1"/>
  <c r="J573" i="7"/>
  <c r="M573" i="7" s="1"/>
  <c r="J581" i="7"/>
  <c r="M581" i="7" s="1"/>
  <c r="J589" i="7"/>
  <c r="M589" i="7" s="1"/>
  <c r="V220" i="7"/>
  <c r="V346" i="7"/>
  <c r="V361" i="7"/>
  <c r="Q354" i="7"/>
  <c r="Q362" i="7"/>
  <c r="V212" i="7"/>
  <c r="V228" i="7"/>
  <c r="V546" i="7"/>
  <c r="V96" i="7"/>
  <c r="V146" i="7"/>
  <c r="V249" i="7"/>
  <c r="V265" i="7"/>
  <c r="V281" i="7"/>
  <c r="V297" i="7"/>
  <c r="V313" i="7"/>
  <c r="V450" i="7"/>
  <c r="V472" i="7"/>
  <c r="V498" i="7"/>
  <c r="V506" i="7"/>
  <c r="V512" i="7"/>
  <c r="V522" i="7"/>
  <c r="V528" i="7"/>
  <c r="V538" i="7"/>
  <c r="V544" i="7"/>
  <c r="V377" i="7"/>
  <c r="V393" i="7"/>
  <c r="Q352" i="7"/>
  <c r="J105" i="7"/>
  <c r="M105" i="7" s="1"/>
  <c r="J159" i="7"/>
  <c r="M159" i="7" s="1"/>
  <c r="J167" i="7"/>
  <c r="M167" i="7" s="1"/>
  <c r="J175" i="7"/>
  <c r="M175" i="7" s="1"/>
  <c r="J359" i="7"/>
  <c r="M359" i="7" s="1"/>
  <c r="V360" i="7"/>
  <c r="J436" i="7"/>
  <c r="M436" i="7" s="1"/>
  <c r="J444" i="7"/>
  <c r="M444" i="7" s="1"/>
  <c r="J446" i="7"/>
  <c r="M446" i="7" s="1"/>
  <c r="V449" i="7"/>
  <c r="J454" i="7"/>
  <c r="M454" i="7" s="1"/>
  <c r="J460" i="7"/>
  <c r="M460" i="7" s="1"/>
  <c r="J468" i="7"/>
  <c r="M468" i="7" s="1"/>
  <c r="J470" i="7"/>
  <c r="M470" i="7" s="1"/>
  <c r="V473" i="7"/>
  <c r="J492" i="7"/>
  <c r="M492" i="7" s="1"/>
  <c r="J494" i="7"/>
  <c r="M494" i="7" s="1"/>
  <c r="V497" i="7"/>
  <c r="J520" i="7"/>
  <c r="M520" i="7" s="1"/>
  <c r="J522" i="7"/>
  <c r="M522" i="7" s="1"/>
  <c r="V525" i="7"/>
  <c r="J552" i="7"/>
  <c r="M552" i="7" s="1"/>
  <c r="J554" i="7"/>
  <c r="M554" i="7" s="1"/>
  <c r="V557" i="7"/>
  <c r="J584" i="7"/>
  <c r="M584" i="7" s="1"/>
  <c r="J586" i="7"/>
  <c r="M586" i="7" s="1"/>
  <c r="V589" i="7"/>
  <c r="Q413" i="7"/>
  <c r="Q421" i="7"/>
  <c r="Q408" i="7"/>
  <c r="Q416" i="7"/>
  <c r="Q424" i="7"/>
  <c r="J232" i="7"/>
  <c r="M232" i="7" s="1"/>
  <c r="J249" i="7"/>
  <c r="M249" i="7" s="1"/>
  <c r="J253" i="7"/>
  <c r="M253" i="7" s="1"/>
  <c r="J257" i="7"/>
  <c r="M257" i="7" s="1"/>
  <c r="J261" i="7"/>
  <c r="M261" i="7" s="1"/>
  <c r="J265" i="7"/>
  <c r="M265" i="7" s="1"/>
  <c r="J269" i="7"/>
  <c r="M269" i="7" s="1"/>
  <c r="J273" i="7"/>
  <c r="M273" i="7" s="1"/>
  <c r="J277" i="7"/>
  <c r="M277" i="7" s="1"/>
  <c r="J281" i="7"/>
  <c r="M281" i="7" s="1"/>
  <c r="J285" i="7"/>
  <c r="M285" i="7" s="1"/>
  <c r="J289" i="7"/>
  <c r="M289" i="7" s="1"/>
  <c r="J293" i="7"/>
  <c r="M293" i="7" s="1"/>
  <c r="V300" i="7"/>
  <c r="V306" i="7"/>
  <c r="V316" i="7"/>
  <c r="J110" i="7"/>
  <c r="M110" i="7" s="1"/>
  <c r="J126" i="7"/>
  <c r="M126" i="7" s="1"/>
  <c r="V351" i="7"/>
  <c r="J367" i="7"/>
  <c r="M367" i="7" s="1"/>
  <c r="J375" i="7"/>
  <c r="M375" i="7" s="1"/>
  <c r="J383" i="7"/>
  <c r="M383" i="7" s="1"/>
  <c r="J391" i="7"/>
  <c r="M391" i="7" s="1"/>
  <c r="J399" i="7"/>
  <c r="M399" i="7" s="1"/>
  <c r="J407" i="7"/>
  <c r="M407" i="7" s="1"/>
  <c r="J411" i="7"/>
  <c r="M411" i="7" s="1"/>
  <c r="J415" i="7"/>
  <c r="M415" i="7" s="1"/>
  <c r="J419" i="7"/>
  <c r="M419" i="7" s="1"/>
  <c r="J423" i="7"/>
  <c r="M423" i="7" s="1"/>
  <c r="J427" i="7"/>
  <c r="M427" i="7" s="1"/>
  <c r="J441" i="7"/>
  <c r="M441" i="7" s="1"/>
  <c r="J449" i="7"/>
  <c r="M449" i="7" s="1"/>
  <c r="J457" i="7"/>
  <c r="M457" i="7" s="1"/>
  <c r="J465" i="7"/>
  <c r="M465" i="7" s="1"/>
  <c r="J473" i="7"/>
  <c r="M473" i="7" s="1"/>
  <c r="J481" i="7"/>
  <c r="M481" i="7" s="1"/>
  <c r="J489" i="7"/>
  <c r="M489" i="7" s="1"/>
  <c r="J497" i="7"/>
  <c r="M497" i="7" s="1"/>
  <c r="J561" i="7"/>
  <c r="M561" i="7" s="1"/>
  <c r="J593" i="7"/>
  <c r="M593" i="7" s="1"/>
  <c r="Q329" i="7"/>
  <c r="Q322" i="7"/>
  <c r="Q330" i="7"/>
  <c r="Q434" i="7"/>
  <c r="J113" i="7"/>
  <c r="M113" i="7" s="1"/>
  <c r="J327" i="7"/>
  <c r="M327" i="7" s="1"/>
  <c r="V333" i="7"/>
  <c r="V334" i="7"/>
  <c r="V337" i="7"/>
  <c r="V338" i="7"/>
  <c r="V341" i="7"/>
  <c r="V342" i="7"/>
  <c r="J349" i="7"/>
  <c r="M349" i="7" s="1"/>
  <c r="J357" i="7"/>
  <c r="M357" i="7" s="1"/>
  <c r="J431" i="7"/>
  <c r="M431" i="7" s="1"/>
  <c r="J459" i="7"/>
  <c r="M459" i="7" s="1"/>
  <c r="Q320" i="7"/>
  <c r="J491" i="7"/>
  <c r="M491" i="7" s="1"/>
  <c r="V235" i="7"/>
  <c r="J236" i="7"/>
  <c r="M236" i="7" s="1"/>
  <c r="J252" i="7"/>
  <c r="M252" i="7" s="1"/>
  <c r="J268" i="7"/>
  <c r="M268" i="7" s="1"/>
  <c r="J284" i="7"/>
  <c r="M284" i="7" s="1"/>
  <c r="J300" i="7"/>
  <c r="M300" i="7" s="1"/>
  <c r="J316" i="7"/>
  <c r="M316" i="7" s="1"/>
  <c r="J396" i="7"/>
  <c r="M396" i="7" s="1"/>
  <c r="J428" i="7"/>
  <c r="M428" i="7" s="1"/>
  <c r="J130" i="7"/>
  <c r="M130" i="7" s="1"/>
  <c r="J133" i="7"/>
  <c r="M133" i="7" s="1"/>
  <c r="J153" i="7"/>
  <c r="M153" i="7" s="1"/>
  <c r="J107" i="7"/>
  <c r="M107" i="7" s="1"/>
  <c r="V195" i="7"/>
  <c r="V196" i="7"/>
  <c r="J202" i="7"/>
  <c r="M202" i="7" s="1"/>
  <c r="J209" i="7"/>
  <c r="M209" i="7" s="1"/>
  <c r="J225" i="7"/>
  <c r="M225" i="7" s="1"/>
  <c r="J241" i="7"/>
  <c r="M241" i="7" s="1"/>
  <c r="V138" i="7"/>
  <c r="V181" i="7"/>
  <c r="V232" i="7"/>
  <c r="V253" i="7"/>
  <c r="V261" i="7"/>
  <c r="V269" i="7"/>
  <c r="V277" i="7"/>
  <c r="V285" i="7"/>
  <c r="V293" i="7"/>
  <c r="V301" i="7"/>
  <c r="V309" i="7"/>
  <c r="V317" i="7"/>
  <c r="V438" i="7"/>
  <c r="V454" i="7"/>
  <c r="V460" i="7"/>
  <c r="V476" i="7"/>
  <c r="V486" i="7"/>
  <c r="V502" i="7"/>
  <c r="V359" i="7"/>
  <c r="V365" i="7"/>
  <c r="V373" i="7"/>
  <c r="V381" i="7"/>
  <c r="V389" i="7"/>
  <c r="V397" i="7"/>
  <c r="V405" i="7"/>
  <c r="Q358" i="7"/>
  <c r="V118" i="7"/>
  <c r="J476" i="7"/>
  <c r="M476" i="7" s="1"/>
  <c r="J486" i="7"/>
  <c r="M486" i="7" s="1"/>
  <c r="V501" i="7"/>
  <c r="J512" i="7"/>
  <c r="M512" i="7" s="1"/>
  <c r="J514" i="7"/>
  <c r="M514" i="7" s="1"/>
  <c r="V517" i="7"/>
  <c r="J528" i="7"/>
  <c r="M528" i="7" s="1"/>
  <c r="J530" i="7"/>
  <c r="M530" i="7" s="1"/>
  <c r="V533" i="7"/>
  <c r="J544" i="7"/>
  <c r="M544" i="7" s="1"/>
  <c r="J546" i="7"/>
  <c r="M546" i="7" s="1"/>
  <c r="V549" i="7"/>
  <c r="J560" i="7"/>
  <c r="M560" i="7" s="1"/>
  <c r="J562" i="7"/>
  <c r="M562" i="7" s="1"/>
  <c r="V565" i="7"/>
  <c r="J576" i="7"/>
  <c r="M576" i="7" s="1"/>
  <c r="J578" i="7"/>
  <c r="M578" i="7" s="1"/>
  <c r="V581" i="7"/>
  <c r="J592" i="7"/>
  <c r="M592" i="7" s="1"/>
  <c r="J594" i="7"/>
  <c r="M594" i="7" s="1"/>
  <c r="Q407" i="7"/>
  <c r="Q411" i="7"/>
  <c r="Q415" i="7"/>
  <c r="Q419" i="7"/>
  <c r="Q423" i="7"/>
  <c r="Q427" i="7"/>
  <c r="Q410" i="7"/>
  <c r="Q414" i="7"/>
  <c r="Q418" i="7"/>
  <c r="Q422" i="7"/>
  <c r="Q426" i="7"/>
  <c r="V298" i="7"/>
  <c r="V308" i="7"/>
  <c r="V314" i="7"/>
  <c r="V116" i="7"/>
  <c r="V343" i="7"/>
  <c r="V370" i="7"/>
  <c r="V380" i="7"/>
  <c r="V386" i="7"/>
  <c r="V396" i="7"/>
  <c r="V402" i="7"/>
  <c r="J537" i="7"/>
  <c r="M537" i="7" s="1"/>
  <c r="J553" i="7"/>
  <c r="M553" i="7" s="1"/>
  <c r="J569" i="7"/>
  <c r="M569" i="7" s="1"/>
  <c r="J585" i="7"/>
  <c r="M585" i="7" s="1"/>
  <c r="Q323" i="7"/>
  <c r="Q327" i="7"/>
  <c r="Q429" i="7"/>
  <c r="Q433" i="7"/>
  <c r="Q324" i="7"/>
  <c r="Q328" i="7"/>
  <c r="Q428" i="7"/>
  <c r="Q432" i="7"/>
  <c r="V331" i="7"/>
  <c r="V332" i="7"/>
  <c r="V335" i="7"/>
  <c r="V336" i="7"/>
  <c r="V339" i="7"/>
  <c r="V340" i="7"/>
  <c r="Q236" i="7"/>
  <c r="Q244" i="7"/>
  <c r="V239" i="7"/>
  <c r="V321" i="7"/>
  <c r="J372" i="7"/>
  <c r="M372" i="7" s="1"/>
  <c r="J388" i="7"/>
  <c r="M388" i="7" s="1"/>
  <c r="J404" i="7"/>
  <c r="M404" i="7" s="1"/>
  <c r="J420" i="7"/>
  <c r="M420" i="7" s="1"/>
  <c r="V193" i="7"/>
  <c r="V194" i="7"/>
  <c r="V197" i="7"/>
  <c r="V209" i="7"/>
  <c r="V211" i="7"/>
  <c r="V217" i="7"/>
  <c r="V219" i="7"/>
  <c r="V225" i="7"/>
  <c r="V227" i="7"/>
  <c r="Q126" i="7"/>
  <c r="Q134" i="7"/>
  <c r="Q142" i="7"/>
  <c r="V177" i="7"/>
  <c r="V119" i="7"/>
  <c r="V199" i="7"/>
  <c r="V200" i="7"/>
  <c r="Q123" i="7"/>
  <c r="Q127" i="7"/>
  <c r="V131" i="7"/>
  <c r="Q135" i="7"/>
  <c r="V139" i="7"/>
  <c r="Q143" i="7"/>
  <c r="V147" i="7"/>
  <c r="V231" i="7"/>
  <c r="V163" i="7"/>
  <c r="V182" i="7"/>
  <c r="V247" i="7"/>
  <c r="V251" i="7"/>
  <c r="V255" i="7"/>
  <c r="V259" i="7"/>
  <c r="V263" i="7"/>
  <c r="V267" i="7"/>
  <c r="V271" i="7"/>
  <c r="V275" i="7"/>
  <c r="V279" i="7"/>
  <c r="V283" i="7"/>
  <c r="V287" i="7"/>
  <c r="V291" i="7"/>
  <c r="V295" i="7"/>
  <c r="V299" i="7"/>
  <c r="V303" i="7"/>
  <c r="V307" i="7"/>
  <c r="V311" i="7"/>
  <c r="V315" i="7"/>
  <c r="V319" i="7"/>
  <c r="V436" i="7"/>
  <c r="V448" i="7"/>
  <c r="V452" i="7"/>
  <c r="V462" i="7"/>
  <c r="V474" i="7"/>
  <c r="V478" i="7"/>
  <c r="V484" i="7"/>
  <c r="V496" i="7"/>
  <c r="V500" i="7"/>
  <c r="V367" i="7"/>
  <c r="V371" i="7"/>
  <c r="V375" i="7"/>
  <c r="V379" i="7"/>
  <c r="V383" i="7"/>
  <c r="V387" i="7"/>
  <c r="V391" i="7"/>
  <c r="V395" i="7"/>
  <c r="V399" i="7"/>
  <c r="V403" i="7"/>
  <c r="V112" i="7"/>
  <c r="V117" i="7"/>
  <c r="J157" i="7"/>
  <c r="M157" i="7" s="1"/>
  <c r="J161" i="7"/>
  <c r="M161" i="7" s="1"/>
  <c r="J165" i="7"/>
  <c r="M165" i="7" s="1"/>
  <c r="J169" i="7"/>
  <c r="M169" i="7" s="1"/>
  <c r="J173" i="7"/>
  <c r="M173" i="7" s="1"/>
  <c r="J177" i="7"/>
  <c r="M177" i="7" s="1"/>
  <c r="J181" i="7"/>
  <c r="M181" i="7" s="1"/>
  <c r="J361" i="7"/>
  <c r="M361" i="7" s="1"/>
  <c r="J365" i="7"/>
  <c r="M365" i="7" s="1"/>
  <c r="V435" i="7"/>
  <c r="V437" i="7"/>
  <c r="V439" i="7"/>
  <c r="V451" i="7"/>
  <c r="V453" i="7"/>
  <c r="V455" i="7"/>
  <c r="V459" i="7"/>
  <c r="V461" i="7"/>
  <c r="V463" i="7"/>
  <c r="V475" i="7"/>
  <c r="V477" i="7"/>
  <c r="V479" i="7"/>
  <c r="V483" i="7"/>
  <c r="V485" i="7"/>
  <c r="V487" i="7"/>
  <c r="V499" i="7"/>
  <c r="V503" i="7"/>
  <c r="V511" i="7"/>
  <c r="V519" i="7"/>
  <c r="V527" i="7"/>
  <c r="V535" i="7"/>
  <c r="V543" i="7"/>
  <c r="V551" i="7"/>
  <c r="V559" i="7"/>
  <c r="V567" i="7"/>
  <c r="V575" i="7"/>
  <c r="V583" i="7"/>
  <c r="V591" i="7"/>
  <c r="V120" i="7"/>
  <c r="J299" i="7"/>
  <c r="M299" i="7" s="1"/>
  <c r="V302" i="7"/>
  <c r="V304" i="7"/>
  <c r="J307" i="7"/>
  <c r="M307" i="7" s="1"/>
  <c r="V310" i="7"/>
  <c r="V312" i="7"/>
  <c r="J315" i="7"/>
  <c r="M315" i="7" s="1"/>
  <c r="V318" i="7"/>
  <c r="J108" i="7"/>
  <c r="M108" i="7" s="1"/>
  <c r="V113" i="7"/>
  <c r="J117" i="7"/>
  <c r="M117" i="7" s="1"/>
  <c r="J122" i="7"/>
  <c r="M122" i="7" s="1"/>
  <c r="J125" i="7"/>
  <c r="M125" i="7" s="1"/>
  <c r="V349" i="7"/>
  <c r="V357" i="7"/>
  <c r="V366" i="7"/>
  <c r="V368" i="7"/>
  <c r="J371" i="7"/>
  <c r="M371" i="7" s="1"/>
  <c r="V374" i="7"/>
  <c r="V376" i="7"/>
  <c r="J379" i="7"/>
  <c r="M379" i="7" s="1"/>
  <c r="V382" i="7"/>
  <c r="V384" i="7"/>
  <c r="J387" i="7"/>
  <c r="M387" i="7" s="1"/>
  <c r="V390" i="7"/>
  <c r="V392" i="7"/>
  <c r="J395" i="7"/>
  <c r="M395" i="7" s="1"/>
  <c r="V398" i="7"/>
  <c r="V400" i="7"/>
  <c r="J403" i="7"/>
  <c r="M403" i="7" s="1"/>
  <c r="V406" i="7"/>
  <c r="J119" i="7"/>
  <c r="M119" i="7" s="1"/>
  <c r="J323" i="7"/>
  <c r="M323" i="7" s="1"/>
  <c r="J331" i="7"/>
  <c r="M331" i="7" s="1"/>
  <c r="J333" i="7"/>
  <c r="M333" i="7" s="1"/>
  <c r="J335" i="7"/>
  <c r="M335" i="7" s="1"/>
  <c r="J337" i="7"/>
  <c r="M337" i="7" s="1"/>
  <c r="J339" i="7"/>
  <c r="M339" i="7" s="1"/>
  <c r="J341" i="7"/>
  <c r="M341" i="7" s="1"/>
  <c r="J343" i="7"/>
  <c r="M343" i="7" s="1"/>
  <c r="J347" i="7"/>
  <c r="M347" i="7" s="1"/>
  <c r="J351" i="7"/>
  <c r="M351" i="7" s="1"/>
  <c r="J355" i="7"/>
  <c r="M355" i="7" s="1"/>
  <c r="J435" i="7"/>
  <c r="M435" i="7" s="1"/>
  <c r="J451" i="7"/>
  <c r="M451" i="7" s="1"/>
  <c r="Q234" i="7"/>
  <c r="Q238" i="7"/>
  <c r="Q242" i="7"/>
  <c r="J467" i="7"/>
  <c r="M467" i="7" s="1"/>
  <c r="J483" i="7"/>
  <c r="M483" i="7" s="1"/>
  <c r="J499" i="7"/>
  <c r="M499" i="7" s="1"/>
  <c r="V233" i="7"/>
  <c r="V237" i="7"/>
  <c r="V241" i="7"/>
  <c r="V245" i="7"/>
  <c r="J240" i="7"/>
  <c r="M240" i="7" s="1"/>
  <c r="J248" i="7"/>
  <c r="M248" i="7" s="1"/>
  <c r="J256" i="7"/>
  <c r="M256" i="7" s="1"/>
  <c r="J264" i="7"/>
  <c r="M264" i="7" s="1"/>
  <c r="J272" i="7"/>
  <c r="M272" i="7" s="1"/>
  <c r="J280" i="7"/>
  <c r="M280" i="7" s="1"/>
  <c r="J288" i="7"/>
  <c r="M288" i="7" s="1"/>
  <c r="J296" i="7"/>
  <c r="M296" i="7" s="1"/>
  <c r="J304" i="7"/>
  <c r="M304" i="7" s="1"/>
  <c r="J312" i="7"/>
  <c r="M312" i="7" s="1"/>
  <c r="J320" i="7"/>
  <c r="M320" i="7" s="1"/>
  <c r="J328" i="7"/>
  <c r="M328" i="7" s="1"/>
  <c r="J368" i="7"/>
  <c r="M368" i="7" s="1"/>
  <c r="J376" i="7"/>
  <c r="M376" i="7" s="1"/>
  <c r="J384" i="7"/>
  <c r="M384" i="7" s="1"/>
  <c r="J392" i="7"/>
  <c r="M392" i="7" s="1"/>
  <c r="J400" i="7"/>
  <c r="M400" i="7" s="1"/>
  <c r="J408" i="7"/>
  <c r="M408" i="7" s="1"/>
  <c r="J416" i="7"/>
  <c r="M416" i="7" s="1"/>
  <c r="J424" i="7"/>
  <c r="M424" i="7" s="1"/>
  <c r="J432" i="7"/>
  <c r="M432" i="7" s="1"/>
  <c r="J129" i="7"/>
  <c r="M129" i="7" s="1"/>
  <c r="J134" i="7"/>
  <c r="M134" i="7" s="1"/>
  <c r="J100" i="7"/>
  <c r="M100" i="7" s="1"/>
  <c r="J137" i="7"/>
  <c r="M137" i="7" s="1"/>
  <c r="J142" i="7"/>
  <c r="M142" i="7" s="1"/>
  <c r="J145" i="7"/>
  <c r="M145" i="7" s="1"/>
  <c r="J150" i="7"/>
  <c r="O150" i="7" s="1"/>
  <c r="J193" i="7"/>
  <c r="M193" i="7" s="1"/>
  <c r="J195" i="7"/>
  <c r="M195" i="7" s="1"/>
  <c r="J197" i="7"/>
  <c r="M197" i="7" s="1"/>
  <c r="J204" i="7"/>
  <c r="M204" i="7" s="1"/>
  <c r="J208" i="7"/>
  <c r="M208" i="7" s="1"/>
  <c r="J212" i="7"/>
  <c r="M212" i="7" s="1"/>
  <c r="J216" i="7"/>
  <c r="M216" i="7" s="1"/>
  <c r="J220" i="7"/>
  <c r="M220" i="7" s="1"/>
  <c r="J224" i="7"/>
  <c r="M224" i="7" s="1"/>
  <c r="J228" i="7"/>
  <c r="M228" i="7" s="1"/>
  <c r="J205" i="7"/>
  <c r="M205" i="7" s="1"/>
  <c r="J213" i="7"/>
  <c r="M213" i="7" s="1"/>
  <c r="J221" i="7"/>
  <c r="M221" i="7" s="1"/>
  <c r="J229" i="7"/>
  <c r="M229" i="7" s="1"/>
  <c r="J237" i="7"/>
  <c r="M237" i="7" s="1"/>
  <c r="J245" i="7"/>
  <c r="M245" i="7" s="1"/>
  <c r="J96" i="7"/>
  <c r="O96" i="7" s="1"/>
  <c r="V144" i="7"/>
  <c r="V107" i="7"/>
  <c r="O126" i="7"/>
  <c r="Q133" i="7"/>
  <c r="V198" i="7"/>
  <c r="V201" i="7"/>
  <c r="V202" i="7"/>
  <c r="J505" i="7"/>
  <c r="M505" i="7" s="1"/>
  <c r="J513" i="7"/>
  <c r="M513" i="7" s="1"/>
  <c r="J521" i="7"/>
  <c r="M521" i="7" s="1"/>
  <c r="J529" i="7"/>
  <c r="M529" i="7" s="1"/>
  <c r="V128" i="7"/>
  <c r="V137" i="7"/>
  <c r="Q149" i="7"/>
  <c r="V103" i="7"/>
  <c r="V157" i="7"/>
  <c r="V208" i="7"/>
  <c r="V216" i="7"/>
  <c r="V224" i="7"/>
  <c r="V348" i="7"/>
  <c r="V440" i="7"/>
  <c r="V444" i="7"/>
  <c r="V456" i="7"/>
  <c r="V464" i="7"/>
  <c r="V468" i="7"/>
  <c r="V480" i="7"/>
  <c r="V488" i="7"/>
  <c r="V492" i="7"/>
  <c r="V508" i="7"/>
  <c r="V516" i="7"/>
  <c r="V524" i="7"/>
  <c r="V532" i="7"/>
  <c r="V540" i="7"/>
  <c r="V548" i="7"/>
  <c r="V556" i="7"/>
  <c r="V564" i="7"/>
  <c r="V572" i="7"/>
  <c r="V580" i="7"/>
  <c r="V588" i="7"/>
  <c r="V363" i="7"/>
  <c r="J101" i="7"/>
  <c r="M101" i="7" s="1"/>
  <c r="J118" i="7"/>
  <c r="M118" i="7" s="1"/>
  <c r="J151" i="7"/>
  <c r="M151" i="7" s="1"/>
  <c r="J231" i="7"/>
  <c r="M231" i="7" s="1"/>
  <c r="J440" i="7"/>
  <c r="M440" i="7" s="1"/>
  <c r="J442" i="7"/>
  <c r="M442" i="7" s="1"/>
  <c r="J448" i="7"/>
  <c r="M448" i="7" s="1"/>
  <c r="J450" i="7"/>
  <c r="M450" i="7" s="1"/>
  <c r="J456" i="7"/>
  <c r="M456" i="7" s="1"/>
  <c r="J458" i="7"/>
  <c r="M458" i="7" s="1"/>
  <c r="J464" i="7"/>
  <c r="M464" i="7" s="1"/>
  <c r="J466" i="7"/>
  <c r="M466" i="7" s="1"/>
  <c r="J472" i="7"/>
  <c r="M472" i="7" s="1"/>
  <c r="J474" i="7"/>
  <c r="M474" i="7" s="1"/>
  <c r="J480" i="7"/>
  <c r="M480" i="7" s="1"/>
  <c r="J482" i="7"/>
  <c r="M482" i="7" s="1"/>
  <c r="J488" i="7"/>
  <c r="M488" i="7" s="1"/>
  <c r="J490" i="7"/>
  <c r="M490" i="7" s="1"/>
  <c r="J496" i="7"/>
  <c r="M496" i="7" s="1"/>
  <c r="J498" i="7"/>
  <c r="M498" i="7" s="1"/>
  <c r="J500" i="7"/>
  <c r="M500" i="7" s="1"/>
  <c r="J502" i="7"/>
  <c r="M502" i="7" s="1"/>
  <c r="J508" i="7"/>
  <c r="M508" i="7" s="1"/>
  <c r="J510" i="7"/>
  <c r="M510" i="7" s="1"/>
  <c r="J516" i="7"/>
  <c r="M516" i="7" s="1"/>
  <c r="J518" i="7"/>
  <c r="M518" i="7" s="1"/>
  <c r="J524" i="7"/>
  <c r="M524" i="7" s="1"/>
  <c r="J526" i="7"/>
  <c r="M526" i="7" s="1"/>
  <c r="J532" i="7"/>
  <c r="M532" i="7" s="1"/>
  <c r="J534" i="7"/>
  <c r="M534" i="7" s="1"/>
  <c r="J156" i="7"/>
  <c r="M156" i="7" s="1"/>
  <c r="J164" i="7"/>
  <c r="M164" i="7" s="1"/>
  <c r="J172" i="7"/>
  <c r="M172" i="7" s="1"/>
  <c r="J180" i="7"/>
  <c r="M180" i="7" s="1"/>
  <c r="J297" i="7"/>
  <c r="M297" i="7" s="1"/>
  <c r="J301" i="7"/>
  <c r="M301" i="7" s="1"/>
  <c r="J305" i="7"/>
  <c r="M305" i="7" s="1"/>
  <c r="J309" i="7"/>
  <c r="M309" i="7" s="1"/>
  <c r="J313" i="7"/>
  <c r="M313" i="7" s="1"/>
  <c r="J317" i="7"/>
  <c r="M317" i="7" s="1"/>
  <c r="J106" i="7"/>
  <c r="M106" i="7" s="1"/>
  <c r="J112" i="7"/>
  <c r="M112" i="7" s="1"/>
  <c r="J114" i="7"/>
  <c r="M114" i="7" s="1"/>
  <c r="J120" i="7"/>
  <c r="M120" i="7" s="1"/>
  <c r="J123" i="7"/>
  <c r="J127" i="7"/>
  <c r="O127" i="7" s="1"/>
  <c r="J346" i="7"/>
  <c r="M346" i="7" s="1"/>
  <c r="J348" i="7"/>
  <c r="M348" i="7" s="1"/>
  <c r="J350" i="7"/>
  <c r="M350" i="7" s="1"/>
  <c r="J352" i="7"/>
  <c r="M352" i="7" s="1"/>
  <c r="V355" i="7"/>
  <c r="J362" i="7"/>
  <c r="M362" i="7" s="1"/>
  <c r="J369" i="7"/>
  <c r="M369" i="7" s="1"/>
  <c r="J373" i="7"/>
  <c r="M373" i="7" s="1"/>
  <c r="J377" i="7"/>
  <c r="M377" i="7" s="1"/>
  <c r="J381" i="7"/>
  <c r="M381" i="7" s="1"/>
  <c r="J385" i="7"/>
  <c r="M385" i="7" s="1"/>
  <c r="J389" i="7"/>
  <c r="M389" i="7" s="1"/>
  <c r="J393" i="7"/>
  <c r="M393" i="7" s="1"/>
  <c r="J397" i="7"/>
  <c r="M397" i="7" s="1"/>
  <c r="J401" i="7"/>
  <c r="M401" i="7" s="1"/>
  <c r="J405" i="7"/>
  <c r="M405" i="7" s="1"/>
  <c r="J109" i="7"/>
  <c r="M109" i="7" s="1"/>
  <c r="J116" i="7"/>
  <c r="M116" i="7" s="1"/>
  <c r="J325" i="7"/>
  <c r="M325" i="7" s="1"/>
  <c r="J329" i="7"/>
  <c r="J429" i="7"/>
  <c r="M429" i="7" s="1"/>
  <c r="J433" i="7"/>
  <c r="M433" i="7" s="1"/>
  <c r="J439" i="7"/>
  <c r="M439" i="7" s="1"/>
  <c r="J447" i="7"/>
  <c r="M447" i="7" s="1"/>
  <c r="J455" i="7"/>
  <c r="M455" i="7" s="1"/>
  <c r="J463" i="7"/>
  <c r="M463" i="7" s="1"/>
  <c r="J471" i="7"/>
  <c r="M471" i="7" s="1"/>
  <c r="J479" i="7"/>
  <c r="M479" i="7" s="1"/>
  <c r="J487" i="7"/>
  <c r="M487" i="7" s="1"/>
  <c r="J495" i="7"/>
  <c r="M495" i="7" s="1"/>
  <c r="J234" i="7"/>
  <c r="M234" i="7" s="1"/>
  <c r="J238" i="7"/>
  <c r="M238" i="7" s="1"/>
  <c r="J242" i="7"/>
  <c r="M242" i="7" s="1"/>
  <c r="J246" i="7"/>
  <c r="M246" i="7" s="1"/>
  <c r="J250" i="7"/>
  <c r="M250" i="7" s="1"/>
  <c r="J254" i="7"/>
  <c r="M254" i="7" s="1"/>
  <c r="J258" i="7"/>
  <c r="M258" i="7" s="1"/>
  <c r="J262" i="7"/>
  <c r="M262" i="7" s="1"/>
  <c r="J266" i="7"/>
  <c r="M266" i="7" s="1"/>
  <c r="J270" i="7"/>
  <c r="M270" i="7" s="1"/>
  <c r="J274" i="7"/>
  <c r="M274" i="7" s="1"/>
  <c r="J278" i="7"/>
  <c r="M278" i="7" s="1"/>
  <c r="J282" i="7"/>
  <c r="M282" i="7" s="1"/>
  <c r="J286" i="7"/>
  <c r="M286" i="7" s="1"/>
  <c r="J290" i="7"/>
  <c r="M290" i="7" s="1"/>
  <c r="J294" i="7"/>
  <c r="M294" i="7" s="1"/>
  <c r="J298" i="7"/>
  <c r="M298" i="7" s="1"/>
  <c r="J302" i="7"/>
  <c r="M302" i="7" s="1"/>
  <c r="J306" i="7"/>
  <c r="M306" i="7" s="1"/>
  <c r="J310" i="7"/>
  <c r="M310" i="7" s="1"/>
  <c r="J314" i="7"/>
  <c r="M314" i="7" s="1"/>
  <c r="J318" i="7"/>
  <c r="M318" i="7" s="1"/>
  <c r="J322" i="7"/>
  <c r="M322" i="7" s="1"/>
  <c r="J326" i="7"/>
  <c r="M326" i="7" s="1"/>
  <c r="J330" i="7"/>
  <c r="M330" i="7" s="1"/>
  <c r="J366" i="7"/>
  <c r="M366" i="7" s="1"/>
  <c r="J370" i="7"/>
  <c r="M370" i="7" s="1"/>
  <c r="J374" i="7"/>
  <c r="M374" i="7" s="1"/>
  <c r="J378" i="7"/>
  <c r="M378" i="7" s="1"/>
  <c r="J382" i="7"/>
  <c r="M382" i="7" s="1"/>
  <c r="J386" i="7"/>
  <c r="M386" i="7" s="1"/>
  <c r="J390" i="7"/>
  <c r="M390" i="7" s="1"/>
  <c r="J394" i="7"/>
  <c r="M394" i="7" s="1"/>
  <c r="J398" i="7"/>
  <c r="M398" i="7" s="1"/>
  <c r="J402" i="7"/>
  <c r="M402" i="7" s="1"/>
  <c r="J406" i="7"/>
  <c r="M406" i="7" s="1"/>
  <c r="J410" i="7"/>
  <c r="M410" i="7" s="1"/>
  <c r="J414" i="7"/>
  <c r="M414" i="7" s="1"/>
  <c r="J418" i="7"/>
  <c r="M418" i="7" s="1"/>
  <c r="J422" i="7"/>
  <c r="M422" i="7" s="1"/>
  <c r="J426" i="7"/>
  <c r="M426" i="7" s="1"/>
  <c r="J430" i="7"/>
  <c r="M430" i="7" s="1"/>
  <c r="J434" i="7"/>
  <c r="M434" i="7" s="1"/>
  <c r="J102" i="7"/>
  <c r="M102" i="7" s="1"/>
  <c r="J132" i="7"/>
  <c r="M132" i="7" s="1"/>
  <c r="J98" i="7"/>
  <c r="M98" i="7" s="1"/>
  <c r="J135" i="7"/>
  <c r="M135" i="7" s="1"/>
  <c r="J139" i="7"/>
  <c r="M139" i="7" s="1"/>
  <c r="J143" i="7"/>
  <c r="O143" i="7" s="1"/>
  <c r="J147" i="7"/>
  <c r="M147" i="7" s="1"/>
  <c r="J158" i="7"/>
  <c r="M158" i="7" s="1"/>
  <c r="J166" i="7"/>
  <c r="M166" i="7" s="1"/>
  <c r="J174" i="7"/>
  <c r="M174" i="7" s="1"/>
  <c r="J111" i="7"/>
  <c r="M111" i="7" s="1"/>
  <c r="J199" i="7"/>
  <c r="M199" i="7" s="1"/>
  <c r="J201" i="7"/>
  <c r="M201" i="7" s="1"/>
  <c r="J203" i="7"/>
  <c r="M203" i="7" s="1"/>
  <c r="J321" i="7"/>
  <c r="M321" i="7" s="1"/>
  <c r="J182" i="7"/>
  <c r="M182" i="7" s="1"/>
  <c r="J207" i="7"/>
  <c r="M207" i="7" s="1"/>
  <c r="J211" i="7"/>
  <c r="M211" i="7" s="1"/>
  <c r="J215" i="7"/>
  <c r="M215" i="7" s="1"/>
  <c r="J219" i="7"/>
  <c r="M219" i="7" s="1"/>
  <c r="J223" i="7"/>
  <c r="M223" i="7" s="1"/>
  <c r="J227" i="7"/>
  <c r="M227" i="7" s="1"/>
  <c r="J239" i="7"/>
  <c r="M239" i="7" s="1"/>
  <c r="J243" i="7"/>
  <c r="V97" i="7"/>
  <c r="Q125" i="7"/>
  <c r="V129" i="7"/>
  <c r="V136" i="7"/>
  <c r="Q141" i="7"/>
  <c r="V145" i="7"/>
  <c r="V171" i="7"/>
  <c r="V110" i="7"/>
  <c r="V124" i="7"/>
  <c r="V132" i="7"/>
  <c r="V140" i="7"/>
  <c r="V148" i="7"/>
  <c r="V230" i="7"/>
  <c r="V105" i="7"/>
  <c r="V155" i="7"/>
  <c r="V169" i="7"/>
  <c r="V173" i="7"/>
  <c r="V206" i="7"/>
  <c r="V210" i="7"/>
  <c r="V214" i="7"/>
  <c r="V218" i="7"/>
  <c r="V222" i="7"/>
  <c r="V226" i="7"/>
  <c r="V102" i="7"/>
  <c r="V104" i="7"/>
  <c r="V106" i="7"/>
  <c r="V156" i="7"/>
  <c r="V158" i="7"/>
  <c r="V172" i="7"/>
  <c r="V174" i="7"/>
  <c r="V121" i="7"/>
  <c r="V345" i="7"/>
  <c r="V353" i="7"/>
  <c r="V100" i="7"/>
  <c r="V203" i="7"/>
  <c r="Q151" i="7"/>
  <c r="V99" i="7"/>
  <c r="V161" i="7"/>
  <c r="V165" i="7"/>
  <c r="V175" i="7"/>
  <c r="V179" i="7"/>
  <c r="V114" i="7"/>
  <c r="V115" i="7"/>
  <c r="Q150" i="7"/>
  <c r="V160" i="7"/>
  <c r="V162" i="7"/>
  <c r="V164" i="7"/>
  <c r="V166" i="7"/>
  <c r="V176" i="7"/>
  <c r="V178" i="7"/>
  <c r="V180" i="7"/>
  <c r="V246" i="7"/>
  <c r="V248" i="7"/>
  <c r="V250" i="7"/>
  <c r="V252" i="7"/>
  <c r="V254" i="7"/>
  <c r="V256" i="7"/>
  <c r="V258" i="7"/>
  <c r="V260" i="7"/>
  <c r="V262" i="7"/>
  <c r="V264" i="7"/>
  <c r="V266" i="7"/>
  <c r="V268" i="7"/>
  <c r="V270" i="7"/>
  <c r="V272" i="7"/>
  <c r="V274" i="7"/>
  <c r="V276" i="7"/>
  <c r="V278" i="7"/>
  <c r="V280" i="7"/>
  <c r="V282" i="7"/>
  <c r="V284" i="7"/>
  <c r="V286" i="7"/>
  <c r="V288" i="7"/>
  <c r="V290" i="7"/>
  <c r="V292" i="7"/>
  <c r="V294" i="7"/>
  <c r="V296" i="7"/>
  <c r="V122" i="7"/>
  <c r="V98" i="7"/>
  <c r="J198" i="7"/>
  <c r="M198" i="7" s="1"/>
  <c r="V167" i="7"/>
  <c r="V108" i="7"/>
  <c r="V154" i="7"/>
  <c r="V168" i="7"/>
  <c r="V170" i="7"/>
  <c r="V109" i="7"/>
  <c r="V111" i="7"/>
  <c r="V183" i="7"/>
  <c r="V184" i="7"/>
  <c r="V185" i="7"/>
  <c r="V186" i="7"/>
  <c r="V187" i="7"/>
  <c r="V188" i="7"/>
  <c r="V189" i="7"/>
  <c r="V190" i="7"/>
  <c r="V191" i="7"/>
  <c r="V152" i="7"/>
  <c r="Q152" i="7"/>
  <c r="O566" i="7"/>
  <c r="R566" i="7" s="1"/>
  <c r="S566" i="7" s="1"/>
  <c r="O582" i="7"/>
  <c r="R582" i="7" s="1"/>
  <c r="S582" i="7" s="1"/>
  <c r="O542" i="7"/>
  <c r="R542" i="7" s="1"/>
  <c r="S542" i="7" s="1"/>
  <c r="O558" i="7"/>
  <c r="R558" i="7" s="1"/>
  <c r="S558" i="7" s="1"/>
  <c r="O574" i="7"/>
  <c r="R574" i="7" s="1"/>
  <c r="S574" i="7" s="1"/>
  <c r="O590" i="7"/>
  <c r="R590" i="7" s="1"/>
  <c r="S590" i="7" s="1"/>
  <c r="O501" i="7"/>
  <c r="R501" i="7" s="1"/>
  <c r="S501" i="7" s="1"/>
  <c r="V95" i="7"/>
  <c r="J95" i="7"/>
  <c r="K95" i="7"/>
  <c r="D270" i="2"/>
  <c r="F270" i="2"/>
  <c r="C270" i="2"/>
  <c r="C257" i="2"/>
  <c r="C258" i="2" s="1"/>
  <c r="C260" i="2" s="1"/>
  <c r="C262" i="2" s="1"/>
  <c r="F45" i="2"/>
  <c r="E45" i="2"/>
  <c r="D45" i="2"/>
  <c r="C24" i="2"/>
  <c r="C23" i="2"/>
  <c r="C22" i="2"/>
  <c r="O550" i="7" l="1"/>
  <c r="R550" i="7" s="1"/>
  <c r="S550" i="7" s="1"/>
  <c r="O267" i="7"/>
  <c r="R267" i="7" s="1"/>
  <c r="S267" i="7" s="1"/>
  <c r="O404" i="7"/>
  <c r="R404" i="7" s="1"/>
  <c r="S404" i="7" s="1"/>
  <c r="O548" i="7"/>
  <c r="R548" i="7" s="1"/>
  <c r="S548" i="7" s="1"/>
  <c r="T548" i="7" s="1"/>
  <c r="U548" i="7" s="1"/>
  <c r="O540" i="7"/>
  <c r="R540" i="7" s="1"/>
  <c r="S540" i="7" s="1"/>
  <c r="O567" i="7"/>
  <c r="R567" i="7" s="1"/>
  <c r="S567" i="7" s="1"/>
  <c r="O283" i="7"/>
  <c r="R283" i="7" s="1"/>
  <c r="S283" i="7" s="1"/>
  <c r="O421" i="7"/>
  <c r="R421" i="7" s="1"/>
  <c r="S421" i="7" s="1"/>
  <c r="O535" i="7"/>
  <c r="R535" i="7" s="1"/>
  <c r="S535" i="7" s="1"/>
  <c r="O97" i="7"/>
  <c r="R97" i="7" s="1"/>
  <c r="S97" i="7" s="1"/>
  <c r="O572" i="7"/>
  <c r="R572" i="7" s="1"/>
  <c r="S572" i="7" s="1"/>
  <c r="O503" i="7"/>
  <c r="R503" i="7" s="1"/>
  <c r="S503" i="7" s="1"/>
  <c r="T503" i="7" s="1"/>
  <c r="U503" i="7" s="1"/>
  <c r="O222" i="7"/>
  <c r="R222" i="7" s="1"/>
  <c r="S222" i="7" s="1"/>
  <c r="O178" i="7"/>
  <c r="R178" i="7" s="1"/>
  <c r="S178" i="7" s="1"/>
  <c r="O564" i="7"/>
  <c r="R564" i="7" s="1"/>
  <c r="S564" i="7" s="1"/>
  <c r="O196" i="7"/>
  <c r="R196" i="7" s="1"/>
  <c r="S196" i="7" s="1"/>
  <c r="T196" i="7" s="1"/>
  <c r="U196" i="7" s="1"/>
  <c r="X196" i="7" s="1"/>
  <c r="O588" i="7"/>
  <c r="R588" i="7" s="1"/>
  <c r="S588" i="7" s="1"/>
  <c r="O556" i="7"/>
  <c r="R556" i="7" s="1"/>
  <c r="S556" i="7" s="1"/>
  <c r="O580" i="7"/>
  <c r="R580" i="7" s="1"/>
  <c r="S580" i="7" s="1"/>
  <c r="O543" i="7"/>
  <c r="R543" i="7" s="1"/>
  <c r="S543" i="7" s="1"/>
  <c r="O511" i="7"/>
  <c r="R511" i="7" s="1"/>
  <c r="S511" i="7" s="1"/>
  <c r="O575" i="7"/>
  <c r="R575" i="7" s="1"/>
  <c r="S575" i="7" s="1"/>
  <c r="O551" i="7"/>
  <c r="R551" i="7" s="1"/>
  <c r="S551" i="7" s="1"/>
  <c r="O583" i="7"/>
  <c r="R583" i="7" s="1"/>
  <c r="S583" i="7" s="1"/>
  <c r="M141" i="7"/>
  <c r="R141" i="7" s="1"/>
  <c r="S141" i="7" s="1"/>
  <c r="O555" i="7"/>
  <c r="R555" i="7" s="1"/>
  <c r="S555" i="7" s="1"/>
  <c r="O133" i="7"/>
  <c r="R133" i="7" s="1"/>
  <c r="S133" i="7" s="1"/>
  <c r="O519" i="7"/>
  <c r="R519" i="7" s="1"/>
  <c r="S519" i="7" s="1"/>
  <c r="O545" i="7"/>
  <c r="R545" i="7" s="1"/>
  <c r="S545" i="7" s="1"/>
  <c r="O416" i="7"/>
  <c r="R416" i="7" s="1"/>
  <c r="S416" i="7" s="1"/>
  <c r="O591" i="7"/>
  <c r="R591" i="7" s="1"/>
  <c r="S591" i="7" s="1"/>
  <c r="O527" i="7"/>
  <c r="R527" i="7" s="1"/>
  <c r="S527" i="7" s="1"/>
  <c r="O336" i="7"/>
  <c r="R336" i="7" s="1"/>
  <c r="S336" i="7" s="1"/>
  <c r="O559" i="7"/>
  <c r="R559" i="7" s="1"/>
  <c r="S559" i="7" s="1"/>
  <c r="O149" i="7"/>
  <c r="R149" i="7" s="1"/>
  <c r="S149" i="7" s="1"/>
  <c r="O323" i="7"/>
  <c r="R323" i="7" s="1"/>
  <c r="S323" i="7" s="1"/>
  <c r="O229" i="7"/>
  <c r="R229" i="7" s="1"/>
  <c r="S229" i="7" s="1"/>
  <c r="O465" i="7"/>
  <c r="R465" i="7" s="1"/>
  <c r="S465" i="7" s="1"/>
  <c r="O352" i="7"/>
  <c r="R352" i="7" s="1"/>
  <c r="S352" i="7" s="1"/>
  <c r="O115" i="7"/>
  <c r="R115" i="7" s="1"/>
  <c r="S115" i="7" s="1"/>
  <c r="O485" i="7"/>
  <c r="R485" i="7" s="1"/>
  <c r="S485" i="7" s="1"/>
  <c r="O138" i="7"/>
  <c r="R138" i="7" s="1"/>
  <c r="S138" i="7" s="1"/>
  <c r="T138" i="7" s="1"/>
  <c r="U138" i="7" s="1"/>
  <c r="O332" i="7"/>
  <c r="R332" i="7" s="1"/>
  <c r="S332" i="7" s="1"/>
  <c r="O570" i="7"/>
  <c r="R570" i="7" s="1"/>
  <c r="S570" i="7" s="1"/>
  <c r="O251" i="7"/>
  <c r="R251" i="7" s="1"/>
  <c r="S251" i="7" s="1"/>
  <c r="O160" i="7"/>
  <c r="R160" i="7" s="1"/>
  <c r="S160" i="7" s="1"/>
  <c r="O462" i="7"/>
  <c r="R462" i="7" s="1"/>
  <c r="S462" i="7" s="1"/>
  <c r="O340" i="7"/>
  <c r="R340" i="7" s="1"/>
  <c r="S340" i="7" s="1"/>
  <c r="O453" i="7"/>
  <c r="R453" i="7" s="1"/>
  <c r="S453" i="7" s="1"/>
  <c r="O191" i="7"/>
  <c r="R191" i="7" s="1"/>
  <c r="S191" i="7" s="1"/>
  <c r="T191" i="7" s="1"/>
  <c r="U191" i="7" s="1"/>
  <c r="Z191" i="7" s="1"/>
  <c r="O244" i="7"/>
  <c r="R244" i="7" s="1"/>
  <c r="S244" i="7" s="1"/>
  <c r="O378" i="7"/>
  <c r="R378" i="7" s="1"/>
  <c r="S378" i="7" s="1"/>
  <c r="O517" i="7"/>
  <c r="R517" i="7" s="1"/>
  <c r="S517" i="7" s="1"/>
  <c r="O108" i="7"/>
  <c r="R108" i="7" s="1"/>
  <c r="S108" i="7" s="1"/>
  <c r="O344" i="7"/>
  <c r="R344" i="7" s="1"/>
  <c r="S344" i="7" s="1"/>
  <c r="O536" i="7"/>
  <c r="R536" i="7" s="1"/>
  <c r="S536" i="7" s="1"/>
  <c r="T536" i="7" s="1"/>
  <c r="U536" i="7" s="1"/>
  <c r="O303" i="7"/>
  <c r="R303" i="7" s="1"/>
  <c r="S303" i="7" s="1"/>
  <c r="T303" i="7" s="1"/>
  <c r="U303" i="7" s="1"/>
  <c r="O258" i="7"/>
  <c r="R258" i="7" s="1"/>
  <c r="S258" i="7" s="1"/>
  <c r="M152" i="7"/>
  <c r="R152" i="7" s="1"/>
  <c r="S152" i="7" s="1"/>
  <c r="T152" i="7" s="1"/>
  <c r="U152" i="7" s="1"/>
  <c r="O290" i="7"/>
  <c r="R290" i="7" s="1"/>
  <c r="S290" i="7" s="1"/>
  <c r="O581" i="7"/>
  <c r="R581" i="7" s="1"/>
  <c r="S581" i="7" s="1"/>
  <c r="O104" i="7"/>
  <c r="R104" i="7" s="1"/>
  <c r="S104" i="7" s="1"/>
  <c r="O562" i="7"/>
  <c r="R562" i="7" s="1"/>
  <c r="S562" i="7" s="1"/>
  <c r="O279" i="7"/>
  <c r="R279" i="7" s="1"/>
  <c r="S279" i="7" s="1"/>
  <c r="T279" i="7" s="1"/>
  <c r="U279" i="7" s="1"/>
  <c r="O188" i="7"/>
  <c r="R188" i="7" s="1"/>
  <c r="S188" i="7" s="1"/>
  <c r="T188" i="7" s="1"/>
  <c r="U188" i="7" s="1"/>
  <c r="Y188" i="7" s="1"/>
  <c r="O487" i="7"/>
  <c r="R487" i="7" s="1"/>
  <c r="S487" i="7" s="1"/>
  <c r="O484" i="7"/>
  <c r="R484" i="7" s="1"/>
  <c r="S484" i="7" s="1"/>
  <c r="T484" i="7" s="1"/>
  <c r="U484" i="7" s="1"/>
  <c r="O506" i="7"/>
  <c r="R506" i="7" s="1"/>
  <c r="S506" i="7" s="1"/>
  <c r="O439" i="7"/>
  <c r="R439" i="7" s="1"/>
  <c r="S439" i="7" s="1"/>
  <c r="O187" i="7"/>
  <c r="R187" i="7" s="1"/>
  <c r="S187" i="7" s="1"/>
  <c r="T187" i="7" s="1"/>
  <c r="U187" i="7" s="1"/>
  <c r="Y187" i="7" s="1"/>
  <c r="O568" i="7"/>
  <c r="R568" i="7" s="1"/>
  <c r="S568" i="7" s="1"/>
  <c r="T568" i="7" s="1"/>
  <c r="U568" i="7" s="1"/>
  <c r="O163" i="7"/>
  <c r="R163" i="7" s="1"/>
  <c r="S163" i="7" s="1"/>
  <c r="O308" i="7"/>
  <c r="R308" i="7" s="1"/>
  <c r="S308" i="7" s="1"/>
  <c r="O200" i="7"/>
  <c r="R200" i="7" s="1"/>
  <c r="S200" i="7" s="1"/>
  <c r="T200" i="7" s="1"/>
  <c r="U200" i="7" s="1"/>
  <c r="W200" i="7" s="1"/>
  <c r="O189" i="7"/>
  <c r="R189" i="7" s="1"/>
  <c r="S189" i="7" s="1"/>
  <c r="T189" i="7" s="1"/>
  <c r="U189" i="7" s="1"/>
  <c r="Z189" i="7" s="1"/>
  <c r="O233" i="7"/>
  <c r="R233" i="7" s="1"/>
  <c r="S233" i="7" s="1"/>
  <c r="O363" i="7"/>
  <c r="R363" i="7" s="1"/>
  <c r="S363" i="7" s="1"/>
  <c r="O504" i="7"/>
  <c r="R504" i="7" s="1"/>
  <c r="S504" i="7" s="1"/>
  <c r="T504" i="7" s="1"/>
  <c r="U504" i="7" s="1"/>
  <c r="O319" i="7"/>
  <c r="R319" i="7" s="1"/>
  <c r="S319" i="7" s="1"/>
  <c r="T319" i="7" s="1"/>
  <c r="U319" i="7" s="1"/>
  <c r="O345" i="7"/>
  <c r="R345" i="7" s="1"/>
  <c r="S345" i="7" s="1"/>
  <c r="O579" i="7"/>
  <c r="R579" i="7" s="1"/>
  <c r="S579" i="7" s="1"/>
  <c r="O259" i="7"/>
  <c r="R259" i="7" s="1"/>
  <c r="S259" i="7" s="1"/>
  <c r="O171" i="7"/>
  <c r="R171" i="7" s="1"/>
  <c r="S171" i="7" s="1"/>
  <c r="O423" i="7"/>
  <c r="R423" i="7" s="1"/>
  <c r="S423" i="7" s="1"/>
  <c r="T423" i="7" s="1"/>
  <c r="U423" i="7" s="1"/>
  <c r="Z423" i="7" s="1"/>
  <c r="O121" i="7"/>
  <c r="R121" i="7" s="1"/>
  <c r="S121" i="7" s="1"/>
  <c r="O306" i="7"/>
  <c r="R306" i="7" s="1"/>
  <c r="S306" i="7" s="1"/>
  <c r="O274" i="7"/>
  <c r="R274" i="7" s="1"/>
  <c r="S274" i="7" s="1"/>
  <c r="O242" i="7"/>
  <c r="R242" i="7" s="1"/>
  <c r="S242" i="7" s="1"/>
  <c r="O549" i="7"/>
  <c r="R549" i="7" s="1"/>
  <c r="S549" i="7" s="1"/>
  <c r="O469" i="7"/>
  <c r="R469" i="7" s="1"/>
  <c r="S469" i="7" s="1"/>
  <c r="O445" i="7"/>
  <c r="R445" i="7" s="1"/>
  <c r="S445" i="7" s="1"/>
  <c r="O281" i="7"/>
  <c r="R281" i="7" s="1"/>
  <c r="S281" i="7" s="1"/>
  <c r="O183" i="7"/>
  <c r="R183" i="7" s="1"/>
  <c r="S183" i="7" s="1"/>
  <c r="T183" i="7" s="1"/>
  <c r="U183" i="7" s="1"/>
  <c r="Y183" i="7" s="1"/>
  <c r="O176" i="7"/>
  <c r="R176" i="7" s="1"/>
  <c r="S176" i="7" s="1"/>
  <c r="O417" i="7"/>
  <c r="R417" i="7" s="1"/>
  <c r="S417" i="7" s="1"/>
  <c r="O478" i="7"/>
  <c r="R478" i="7" s="1"/>
  <c r="S478" i="7" s="1"/>
  <c r="O440" i="7"/>
  <c r="R440" i="7" s="1"/>
  <c r="S440" i="7" s="1"/>
  <c r="T440" i="7" s="1"/>
  <c r="U440" i="7" s="1"/>
  <c r="O247" i="7"/>
  <c r="R247" i="7" s="1"/>
  <c r="S247" i="7" s="1"/>
  <c r="T247" i="7" s="1"/>
  <c r="U247" i="7" s="1"/>
  <c r="O586" i="7"/>
  <c r="R586" i="7" s="1"/>
  <c r="S586" i="7" s="1"/>
  <c r="O452" i="7"/>
  <c r="R452" i="7" s="1"/>
  <c r="S452" i="7" s="1"/>
  <c r="O155" i="7"/>
  <c r="R155" i="7" s="1"/>
  <c r="S155" i="7" s="1"/>
  <c r="O324" i="7"/>
  <c r="R324" i="7" s="1"/>
  <c r="S324" i="7" s="1"/>
  <c r="O292" i="7"/>
  <c r="R292" i="7" s="1"/>
  <c r="S292" i="7" s="1"/>
  <c r="O158" i="7"/>
  <c r="R158" i="7" s="1"/>
  <c r="S158" i="7" s="1"/>
  <c r="O418" i="7"/>
  <c r="R418" i="7" s="1"/>
  <c r="S418" i="7" s="1"/>
  <c r="O146" i="7"/>
  <c r="R146" i="7" s="1"/>
  <c r="S146" i="7" s="1"/>
  <c r="T146" i="7" s="1"/>
  <c r="U146" i="7" s="1"/>
  <c r="O531" i="7"/>
  <c r="R531" i="7" s="1"/>
  <c r="S531" i="7" s="1"/>
  <c r="O412" i="7"/>
  <c r="R412" i="7" s="1"/>
  <c r="S412" i="7" s="1"/>
  <c r="O148" i="7"/>
  <c r="R148" i="7" s="1"/>
  <c r="S148" i="7" s="1"/>
  <c r="T148" i="7" s="1"/>
  <c r="U148" i="7" s="1"/>
  <c r="O523" i="7"/>
  <c r="R523" i="7" s="1"/>
  <c r="S523" i="7" s="1"/>
  <c r="O99" i="7"/>
  <c r="R99" i="7" s="1"/>
  <c r="S99" i="7" s="1"/>
  <c r="O135" i="7"/>
  <c r="R135" i="7" s="1"/>
  <c r="S135" i="7" s="1"/>
  <c r="O128" i="7"/>
  <c r="R128" i="7" s="1"/>
  <c r="S128" i="7" s="1"/>
  <c r="T128" i="7" s="1"/>
  <c r="U128" i="7" s="1"/>
  <c r="O202" i="7"/>
  <c r="R202" i="7" s="1"/>
  <c r="S202" i="7" s="1"/>
  <c r="T202" i="7" s="1"/>
  <c r="U202" i="7" s="1"/>
  <c r="W202" i="7" s="1"/>
  <c r="O314" i="7"/>
  <c r="R314" i="7" s="1"/>
  <c r="S314" i="7" s="1"/>
  <c r="O298" i="7"/>
  <c r="R298" i="7" s="1"/>
  <c r="S298" i="7" s="1"/>
  <c r="O282" i="7"/>
  <c r="R282" i="7" s="1"/>
  <c r="S282" i="7" s="1"/>
  <c r="O266" i="7"/>
  <c r="R266" i="7" s="1"/>
  <c r="S266" i="7" s="1"/>
  <c r="O250" i="7"/>
  <c r="R250" i="7" s="1"/>
  <c r="S250" i="7" s="1"/>
  <c r="O234" i="7"/>
  <c r="R234" i="7" s="1"/>
  <c r="O565" i="7"/>
  <c r="R565" i="7" s="1"/>
  <c r="S565" i="7" s="1"/>
  <c r="O533" i="7"/>
  <c r="R533" i="7" s="1"/>
  <c r="S533" i="7" s="1"/>
  <c r="O477" i="7"/>
  <c r="R477" i="7" s="1"/>
  <c r="S477" i="7" s="1"/>
  <c r="O364" i="7"/>
  <c r="R364" i="7" s="1"/>
  <c r="S364" i="7" s="1"/>
  <c r="O313" i="7"/>
  <c r="R313" i="7" s="1"/>
  <c r="S313" i="7" s="1"/>
  <c r="O249" i="7"/>
  <c r="R249" i="7" s="1"/>
  <c r="S249" i="7" s="1"/>
  <c r="O185" i="7"/>
  <c r="R185" i="7" s="1"/>
  <c r="S185" i="7" s="1"/>
  <c r="T185" i="7" s="1"/>
  <c r="U185" i="7" s="1"/>
  <c r="Y185" i="7" s="1"/>
  <c r="O355" i="7"/>
  <c r="R355" i="7" s="1"/>
  <c r="S355" i="7" s="1"/>
  <c r="O451" i="7"/>
  <c r="R451" i="7" s="1"/>
  <c r="S451" i="7" s="1"/>
  <c r="O413" i="7"/>
  <c r="R413" i="7" s="1"/>
  <c r="S413" i="7" s="1"/>
  <c r="O488" i="7"/>
  <c r="R488" i="7" s="1"/>
  <c r="S488" i="7" s="1"/>
  <c r="T488" i="7" s="1"/>
  <c r="U488" i="7" s="1"/>
  <c r="O472" i="7"/>
  <c r="R472" i="7" s="1"/>
  <c r="S472" i="7" s="1"/>
  <c r="T472" i="7" s="1"/>
  <c r="U472" i="7" s="1"/>
  <c r="O460" i="7"/>
  <c r="R460" i="7" s="1"/>
  <c r="S460" i="7" s="1"/>
  <c r="O350" i="7"/>
  <c r="R350" i="7" s="1"/>
  <c r="S350" i="7" s="1"/>
  <c r="T350" i="7" s="1"/>
  <c r="U350" i="7" s="1"/>
  <c r="O311" i="7"/>
  <c r="R311" i="7" s="1"/>
  <c r="S311" i="7" s="1"/>
  <c r="T311" i="7" s="1"/>
  <c r="U311" i="7" s="1"/>
  <c r="O295" i="7"/>
  <c r="R295" i="7" s="1"/>
  <c r="S295" i="7" s="1"/>
  <c r="T295" i="7" s="1"/>
  <c r="U295" i="7" s="1"/>
  <c r="O263" i="7"/>
  <c r="R263" i="7" s="1"/>
  <c r="S263" i="7" s="1"/>
  <c r="T263" i="7" s="1"/>
  <c r="U263" i="7" s="1"/>
  <c r="O204" i="7"/>
  <c r="R204" i="7" s="1"/>
  <c r="S204" i="7" s="1"/>
  <c r="O211" i="7"/>
  <c r="R211" i="7" s="1"/>
  <c r="S211" i="7" s="1"/>
  <c r="O512" i="7"/>
  <c r="R512" i="7" s="1"/>
  <c r="S512" i="7" s="1"/>
  <c r="O358" i="7"/>
  <c r="R358" i="7" s="1"/>
  <c r="S358" i="7" s="1"/>
  <c r="O103" i="7"/>
  <c r="R103" i="7" s="1"/>
  <c r="S103" i="7" s="1"/>
  <c r="O260" i="7"/>
  <c r="R260" i="7" s="1"/>
  <c r="S260" i="7" s="1"/>
  <c r="O296" i="7"/>
  <c r="R296" i="7" s="1"/>
  <c r="S296" i="7" s="1"/>
  <c r="O539" i="7"/>
  <c r="R539" i="7" s="1"/>
  <c r="S539" i="7" s="1"/>
  <c r="O360" i="7"/>
  <c r="R360" i="7" s="1"/>
  <c r="S360" i="7" s="1"/>
  <c r="O538" i="7"/>
  <c r="R538" i="7" s="1"/>
  <c r="S538" i="7" s="1"/>
  <c r="O443" i="7"/>
  <c r="R443" i="7" s="1"/>
  <c r="S443" i="7" s="1"/>
  <c r="O470" i="7"/>
  <c r="R470" i="7" s="1"/>
  <c r="S470" i="7" s="1"/>
  <c r="O179" i="7"/>
  <c r="R179" i="7" s="1"/>
  <c r="S179" i="7" s="1"/>
  <c r="O499" i="7"/>
  <c r="R499" i="7" s="1"/>
  <c r="S499" i="7" s="1"/>
  <c r="O419" i="7"/>
  <c r="R419" i="7" s="1"/>
  <c r="S419" i="7" s="1"/>
  <c r="T419" i="7" s="1"/>
  <c r="U419" i="7" s="1"/>
  <c r="O275" i="7"/>
  <c r="R275" i="7" s="1"/>
  <c r="S275" i="7" s="1"/>
  <c r="O230" i="7"/>
  <c r="R230" i="7" s="1"/>
  <c r="S230" i="7" s="1"/>
  <c r="O341" i="7"/>
  <c r="R341" i="7" s="1"/>
  <c r="S341" i="7" s="1"/>
  <c r="O426" i="7"/>
  <c r="R426" i="7" s="1"/>
  <c r="S426" i="7" s="1"/>
  <c r="T426" i="7" s="1"/>
  <c r="U426" i="7" s="1"/>
  <c r="AB426" i="7" s="1"/>
  <c r="O140" i="7"/>
  <c r="R140" i="7" s="1"/>
  <c r="S140" i="7" s="1"/>
  <c r="T140" i="7" s="1"/>
  <c r="U140" i="7" s="1"/>
  <c r="O353" i="7"/>
  <c r="R353" i="7" s="1"/>
  <c r="S353" i="7" s="1"/>
  <c r="O577" i="7"/>
  <c r="R577" i="7" s="1"/>
  <c r="S577" i="7" s="1"/>
  <c r="O153" i="7"/>
  <c r="R153" i="7" s="1"/>
  <c r="S153" i="7" s="1"/>
  <c r="O131" i="7"/>
  <c r="R131" i="7" s="1"/>
  <c r="S131" i="7" s="1"/>
  <c r="O387" i="7"/>
  <c r="R387" i="7" s="1"/>
  <c r="S387" i="7" s="1"/>
  <c r="O422" i="7"/>
  <c r="R422" i="7" s="1"/>
  <c r="S422" i="7" s="1"/>
  <c r="O438" i="7"/>
  <c r="R438" i="7" s="1"/>
  <c r="S438" i="7" s="1"/>
  <c r="O276" i="7"/>
  <c r="R276" i="7" s="1"/>
  <c r="S276" i="7" s="1"/>
  <c r="O380" i="7"/>
  <c r="R380" i="7" s="1"/>
  <c r="S380" i="7" s="1"/>
  <c r="O240" i="7"/>
  <c r="R240" i="7" s="1"/>
  <c r="S240" i="7" s="1"/>
  <c r="O473" i="7"/>
  <c r="R473" i="7" s="1"/>
  <c r="S473" i="7" s="1"/>
  <c r="O169" i="7"/>
  <c r="R169" i="7" s="1"/>
  <c r="S169" i="7" s="1"/>
  <c r="O475" i="7"/>
  <c r="R475" i="7" s="1"/>
  <c r="S475" i="7" s="1"/>
  <c r="O124" i="7"/>
  <c r="R124" i="7" s="1"/>
  <c r="S124" i="7" s="1"/>
  <c r="T124" i="7" s="1"/>
  <c r="U124" i="7" s="1"/>
  <c r="O507" i="7"/>
  <c r="R507" i="7" s="1"/>
  <c r="S507" i="7" s="1"/>
  <c r="O307" i="7"/>
  <c r="R307" i="7" s="1"/>
  <c r="S307" i="7" s="1"/>
  <c r="O338" i="7"/>
  <c r="R338" i="7" s="1"/>
  <c r="S338" i="7" s="1"/>
  <c r="O437" i="7"/>
  <c r="R437" i="7" s="1"/>
  <c r="S437" i="7" s="1"/>
  <c r="O180" i="7"/>
  <c r="R180" i="7" s="1"/>
  <c r="S180" i="7" s="1"/>
  <c r="O356" i="7"/>
  <c r="R356" i="7" s="1"/>
  <c r="S356" i="7" s="1"/>
  <c r="O331" i="7"/>
  <c r="R331" i="7" s="1"/>
  <c r="S331" i="7" s="1"/>
  <c r="O463" i="7"/>
  <c r="R463" i="7" s="1"/>
  <c r="S463" i="7" s="1"/>
  <c r="O435" i="7"/>
  <c r="R435" i="7" s="1"/>
  <c r="S435" i="7" s="1"/>
  <c r="O170" i="7"/>
  <c r="R170" i="7" s="1"/>
  <c r="S170" i="7" s="1"/>
  <c r="O154" i="7"/>
  <c r="R154" i="7" s="1"/>
  <c r="S154" i="7" s="1"/>
  <c r="O425" i="7"/>
  <c r="R425" i="7" s="1"/>
  <c r="S425" i="7" s="1"/>
  <c r="O409" i="7"/>
  <c r="R409" i="7" s="1"/>
  <c r="S409" i="7" s="1"/>
  <c r="O520" i="7"/>
  <c r="R520" i="7" s="1"/>
  <c r="S520" i="7" s="1"/>
  <c r="T520" i="7" s="1"/>
  <c r="U520" i="7" s="1"/>
  <c r="O190" i="7"/>
  <c r="R190" i="7" s="1"/>
  <c r="S190" i="7" s="1"/>
  <c r="T190" i="7" s="1"/>
  <c r="U190" i="7" s="1"/>
  <c r="W190" i="7" s="1"/>
  <c r="O168" i="7"/>
  <c r="R168" i="7" s="1"/>
  <c r="S168" i="7" s="1"/>
  <c r="T168" i="7" s="1"/>
  <c r="U168" i="7" s="1"/>
  <c r="O217" i="7"/>
  <c r="R217" i="7" s="1"/>
  <c r="S217" i="7" s="1"/>
  <c r="O177" i="7"/>
  <c r="R177" i="7" s="1"/>
  <c r="S177" i="7" s="1"/>
  <c r="O587" i="7"/>
  <c r="R587" i="7" s="1"/>
  <c r="S587" i="7" s="1"/>
  <c r="O505" i="7"/>
  <c r="R505" i="7" s="1"/>
  <c r="S505" i="7" s="1"/>
  <c r="O291" i="7"/>
  <c r="R291" i="7" s="1"/>
  <c r="S291" i="7" s="1"/>
  <c r="O210" i="7"/>
  <c r="R210" i="7" s="1"/>
  <c r="S210" i="7" s="1"/>
  <c r="O320" i="7"/>
  <c r="R320" i="7" s="1"/>
  <c r="S320" i="7" s="1"/>
  <c r="O407" i="7"/>
  <c r="R407" i="7" s="1"/>
  <c r="S407" i="7" s="1"/>
  <c r="O136" i="7"/>
  <c r="R136" i="7" s="1"/>
  <c r="S136" i="7" s="1"/>
  <c r="T136" i="7" s="1"/>
  <c r="U136" i="7" s="1"/>
  <c r="O474" i="7"/>
  <c r="R474" i="7" s="1"/>
  <c r="S474" i="7" s="1"/>
  <c r="O361" i="7"/>
  <c r="R361" i="7" s="1"/>
  <c r="S361" i="7" s="1"/>
  <c r="M127" i="7"/>
  <c r="R127" i="7" s="1"/>
  <c r="S127" i="7" s="1"/>
  <c r="O198" i="7"/>
  <c r="R198" i="7" s="1"/>
  <c r="S198" i="7" s="1"/>
  <c r="T198" i="7" s="1"/>
  <c r="U198" i="7" s="1"/>
  <c r="O194" i="7"/>
  <c r="R194" i="7" s="1"/>
  <c r="S194" i="7" s="1"/>
  <c r="T194" i="7" s="1"/>
  <c r="U194" i="7" s="1"/>
  <c r="W194" i="7" s="1"/>
  <c r="O119" i="7"/>
  <c r="R119" i="7" s="1"/>
  <c r="S119" i="7" s="1"/>
  <c r="T119" i="7" s="1"/>
  <c r="U119" i="7" s="1"/>
  <c r="O318" i="7"/>
  <c r="R318" i="7" s="1"/>
  <c r="S318" i="7" s="1"/>
  <c r="O310" i="7"/>
  <c r="R310" i="7" s="1"/>
  <c r="S310" i="7" s="1"/>
  <c r="O302" i="7"/>
  <c r="R302" i="7" s="1"/>
  <c r="S302" i="7" s="1"/>
  <c r="O294" i="7"/>
  <c r="R294" i="7" s="1"/>
  <c r="S294" i="7" s="1"/>
  <c r="O286" i="7"/>
  <c r="R286" i="7" s="1"/>
  <c r="S286" i="7" s="1"/>
  <c r="O278" i="7"/>
  <c r="R278" i="7" s="1"/>
  <c r="S278" i="7" s="1"/>
  <c r="O270" i="7"/>
  <c r="R270" i="7" s="1"/>
  <c r="S270" i="7" s="1"/>
  <c r="O262" i="7"/>
  <c r="R262" i="7" s="1"/>
  <c r="S262" i="7" s="1"/>
  <c r="O254" i="7"/>
  <c r="R254" i="7" s="1"/>
  <c r="S254" i="7" s="1"/>
  <c r="O246" i="7"/>
  <c r="R246" i="7" s="1"/>
  <c r="S246" i="7" s="1"/>
  <c r="O238" i="7"/>
  <c r="R238" i="7" s="1"/>
  <c r="S238" i="7" s="1"/>
  <c r="O589" i="7"/>
  <c r="R589" i="7" s="1"/>
  <c r="S589" i="7" s="1"/>
  <c r="O573" i="7"/>
  <c r="R573" i="7" s="1"/>
  <c r="S573" i="7" s="1"/>
  <c r="O557" i="7"/>
  <c r="R557" i="7" s="1"/>
  <c r="S557" i="7" s="1"/>
  <c r="O541" i="7"/>
  <c r="R541" i="7" s="1"/>
  <c r="S541" i="7" s="1"/>
  <c r="O525" i="7"/>
  <c r="R525" i="7" s="1"/>
  <c r="S525" i="7" s="1"/>
  <c r="O509" i="7"/>
  <c r="R509" i="7" s="1"/>
  <c r="S509" i="7" s="1"/>
  <c r="O493" i="7"/>
  <c r="R493" i="7" s="1"/>
  <c r="S493" i="7" s="1"/>
  <c r="O461" i="7"/>
  <c r="R461" i="7" s="1"/>
  <c r="S461" i="7" s="1"/>
  <c r="O164" i="7"/>
  <c r="R164" i="7" s="1"/>
  <c r="S164" i="7" s="1"/>
  <c r="O339" i="7"/>
  <c r="R339" i="7" s="1"/>
  <c r="S339" i="7" s="1"/>
  <c r="O241" i="7"/>
  <c r="R241" i="7" s="1"/>
  <c r="S241" i="7" s="1"/>
  <c r="O495" i="7"/>
  <c r="R495" i="7" s="1"/>
  <c r="S495" i="7" s="1"/>
  <c r="O403" i="7"/>
  <c r="R403" i="7" s="1"/>
  <c r="S403" i="7" s="1"/>
  <c r="O371" i="7"/>
  <c r="R371" i="7" s="1"/>
  <c r="S371" i="7" s="1"/>
  <c r="O584" i="7"/>
  <c r="R584" i="7" s="1"/>
  <c r="S584" i="7" s="1"/>
  <c r="T584" i="7" s="1"/>
  <c r="U584" i="7" s="1"/>
  <c r="O526" i="7"/>
  <c r="R526" i="7" s="1"/>
  <c r="S526" i="7" s="1"/>
  <c r="O510" i="7"/>
  <c r="R510" i="7" s="1"/>
  <c r="S510" i="7" s="1"/>
  <c r="O494" i="7"/>
  <c r="R494" i="7" s="1"/>
  <c r="S494" i="7" s="1"/>
  <c r="O446" i="7"/>
  <c r="R446" i="7" s="1"/>
  <c r="S446" i="7" s="1"/>
  <c r="O354" i="7"/>
  <c r="R354" i="7" s="1"/>
  <c r="S354" i="7" s="1"/>
  <c r="O287" i="7"/>
  <c r="R287" i="7" s="1"/>
  <c r="S287" i="7" s="1"/>
  <c r="T287" i="7" s="1"/>
  <c r="U287" i="7" s="1"/>
  <c r="O271" i="7"/>
  <c r="R271" i="7" s="1"/>
  <c r="S271" i="7" s="1"/>
  <c r="T271" i="7" s="1"/>
  <c r="U271" i="7" s="1"/>
  <c r="O255" i="7"/>
  <c r="R255" i="7" s="1"/>
  <c r="S255" i="7" s="1"/>
  <c r="T255" i="7" s="1"/>
  <c r="U255" i="7" s="1"/>
  <c r="O197" i="7"/>
  <c r="R197" i="7" s="1"/>
  <c r="S197" i="7" s="1"/>
  <c r="T197" i="7" s="1"/>
  <c r="U197" i="7" s="1"/>
  <c r="Y197" i="7" s="1"/>
  <c r="O186" i="7"/>
  <c r="R186" i="7" s="1"/>
  <c r="S186" i="7" s="1"/>
  <c r="T186" i="7" s="1"/>
  <c r="U186" i="7" s="1"/>
  <c r="W186" i="7" s="1"/>
  <c r="O326" i="7"/>
  <c r="R326" i="7" s="1"/>
  <c r="S326" i="7" s="1"/>
  <c r="O235" i="7"/>
  <c r="R235" i="7" s="1"/>
  <c r="S235" i="7" s="1"/>
  <c r="O414" i="7"/>
  <c r="R414" i="7" s="1"/>
  <c r="S414" i="7" s="1"/>
  <c r="O122" i="7"/>
  <c r="R122" i="7" s="1"/>
  <c r="S122" i="7" s="1"/>
  <c r="O111" i="7"/>
  <c r="R111" i="7" s="1"/>
  <c r="S111" i="7" s="1"/>
  <c r="O116" i="7"/>
  <c r="R116" i="7" s="1"/>
  <c r="S116" i="7" s="1"/>
  <c r="O571" i="7"/>
  <c r="R571" i="7" s="1"/>
  <c r="S571" i="7" s="1"/>
  <c r="O547" i="7"/>
  <c r="R547" i="7" s="1"/>
  <c r="S547" i="7" s="1"/>
  <c r="O521" i="7"/>
  <c r="R521" i="7" s="1"/>
  <c r="S521" i="7" s="1"/>
  <c r="O489" i="7"/>
  <c r="R489" i="7" s="1"/>
  <c r="S489" i="7" s="1"/>
  <c r="O457" i="7"/>
  <c r="R457" i="7" s="1"/>
  <c r="S457" i="7" s="1"/>
  <c r="O428" i="7"/>
  <c r="R428" i="7" s="1"/>
  <c r="O166" i="7"/>
  <c r="R166" i="7" s="1"/>
  <c r="S166" i="7" s="1"/>
  <c r="O415" i="7"/>
  <c r="R415" i="7" s="1"/>
  <c r="S415" i="7" s="1"/>
  <c r="O528" i="7"/>
  <c r="R528" i="7" s="1"/>
  <c r="S528" i="7" s="1"/>
  <c r="T528" i="7" s="1"/>
  <c r="U528" i="7" s="1"/>
  <c r="O391" i="7"/>
  <c r="R391" i="7" s="1"/>
  <c r="S391" i="7" s="1"/>
  <c r="O226" i="7"/>
  <c r="R226" i="7" s="1"/>
  <c r="S226" i="7" s="1"/>
  <c r="O256" i="7"/>
  <c r="R256" i="7" s="1"/>
  <c r="S256" i="7" s="1"/>
  <c r="O515" i="7"/>
  <c r="R515" i="7" s="1"/>
  <c r="S515" i="7" s="1"/>
  <c r="O483" i="7"/>
  <c r="R483" i="7" s="1"/>
  <c r="S483" i="7" s="1"/>
  <c r="O447" i="7"/>
  <c r="R447" i="7" s="1"/>
  <c r="S447" i="7" s="1"/>
  <c r="O375" i="7"/>
  <c r="R375" i="7" s="1"/>
  <c r="S375" i="7" s="1"/>
  <c r="O120" i="7"/>
  <c r="R120" i="7" s="1"/>
  <c r="S120" i="7" s="1"/>
  <c r="O221" i="7"/>
  <c r="R221" i="7" s="1"/>
  <c r="S221" i="7" s="1"/>
  <c r="O534" i="7"/>
  <c r="R534" i="7" s="1"/>
  <c r="S534" i="7" s="1"/>
  <c r="O147" i="7"/>
  <c r="R147" i="7" s="1"/>
  <c r="S147" i="7" s="1"/>
  <c r="O137" i="7"/>
  <c r="R137" i="7" s="1"/>
  <c r="S137" i="7" s="1"/>
  <c r="O145" i="7"/>
  <c r="R145" i="7" s="1"/>
  <c r="S145" i="7" s="1"/>
  <c r="O144" i="7"/>
  <c r="R144" i="7" s="1"/>
  <c r="S144" i="7" s="1"/>
  <c r="T144" i="7" s="1"/>
  <c r="U144" i="7" s="1"/>
  <c r="O218" i="7"/>
  <c r="R218" i="7" s="1"/>
  <c r="S218" i="7" s="1"/>
  <c r="R126" i="7"/>
  <c r="S126" i="7" s="1"/>
  <c r="T126" i="7" s="1"/>
  <c r="U126" i="7" s="1"/>
  <c r="O151" i="7"/>
  <c r="R151" i="7" s="1"/>
  <c r="S151" i="7" s="1"/>
  <c r="O394" i="7"/>
  <c r="R394" i="7" s="1"/>
  <c r="S394" i="7" s="1"/>
  <c r="O342" i="7"/>
  <c r="R342" i="7" s="1"/>
  <c r="S342" i="7" s="1"/>
  <c r="T342" i="7" s="1"/>
  <c r="U342" i="7" s="1"/>
  <c r="O334" i="7"/>
  <c r="R334" i="7" s="1"/>
  <c r="S334" i="7" s="1"/>
  <c r="O172" i="7"/>
  <c r="R172" i="7" s="1"/>
  <c r="S172" i="7" s="1"/>
  <c r="O156" i="7"/>
  <c r="R156" i="7" s="1"/>
  <c r="S156" i="7" s="1"/>
  <c r="O297" i="7"/>
  <c r="R297" i="7" s="1"/>
  <c r="S297" i="7" s="1"/>
  <c r="O265" i="7"/>
  <c r="R265" i="7" s="1"/>
  <c r="S265" i="7" s="1"/>
  <c r="O330" i="7"/>
  <c r="R330" i="7" s="1"/>
  <c r="S330" i="7" s="1"/>
  <c r="O395" i="7"/>
  <c r="R395" i="7" s="1"/>
  <c r="S395" i="7" s="1"/>
  <c r="O379" i="7"/>
  <c r="R379" i="7" s="1"/>
  <c r="S379" i="7" s="1"/>
  <c r="O508" i="7"/>
  <c r="R508" i="7" s="1"/>
  <c r="S508" i="7" s="1"/>
  <c r="O220" i="7"/>
  <c r="R220" i="7" s="1"/>
  <c r="S220" i="7" s="1"/>
  <c r="O227" i="7"/>
  <c r="R227" i="7" s="1"/>
  <c r="S227" i="7" s="1"/>
  <c r="O337" i="7"/>
  <c r="R337" i="7" s="1"/>
  <c r="S337" i="7" s="1"/>
  <c r="O544" i="7"/>
  <c r="R544" i="7" s="1"/>
  <c r="S544" i="7" s="1"/>
  <c r="O101" i="7"/>
  <c r="R101" i="7" s="1"/>
  <c r="S101" i="7" s="1"/>
  <c r="O516" i="7"/>
  <c r="R516" i="7" s="1"/>
  <c r="S516" i="7" s="1"/>
  <c r="O165" i="7"/>
  <c r="R165" i="7" s="1"/>
  <c r="S165" i="7" s="1"/>
  <c r="O157" i="7"/>
  <c r="R157" i="7" s="1"/>
  <c r="S157" i="7" s="1"/>
  <c r="O184" i="7"/>
  <c r="R184" i="7" s="1"/>
  <c r="S184" i="7" s="1"/>
  <c r="T184" i="7" s="1"/>
  <c r="U184" i="7" s="1"/>
  <c r="W184" i="7" s="1"/>
  <c r="O106" i="7"/>
  <c r="R106" i="7" s="1"/>
  <c r="S106" i="7" s="1"/>
  <c r="O376" i="7"/>
  <c r="R376" i="7" s="1"/>
  <c r="S376" i="7" s="1"/>
  <c r="O300" i="7"/>
  <c r="R300" i="7" s="1"/>
  <c r="S300" i="7" s="1"/>
  <c r="O396" i="7"/>
  <c r="R396" i="7" s="1"/>
  <c r="S396" i="7" s="1"/>
  <c r="O325" i="7"/>
  <c r="R325" i="7" s="1"/>
  <c r="S325" i="7" s="1"/>
  <c r="O264" i="7"/>
  <c r="R264" i="7" s="1"/>
  <c r="S264" i="7" s="1"/>
  <c r="O563" i="7"/>
  <c r="R563" i="7" s="1"/>
  <c r="S563" i="7" s="1"/>
  <c r="O427" i="7"/>
  <c r="R427" i="7" s="1"/>
  <c r="S427" i="7" s="1"/>
  <c r="T427" i="7" s="1"/>
  <c r="U427" i="7" s="1"/>
  <c r="O408" i="7"/>
  <c r="R408" i="7" s="1"/>
  <c r="S408" i="7" s="1"/>
  <c r="O471" i="7"/>
  <c r="R471" i="7" s="1"/>
  <c r="S471" i="7" s="1"/>
  <c r="O162" i="7"/>
  <c r="R162" i="7" s="1"/>
  <c r="S162" i="7" s="1"/>
  <c r="O346" i="7"/>
  <c r="R346" i="7" s="1"/>
  <c r="S346" i="7" s="1"/>
  <c r="O569" i="7"/>
  <c r="R569" i="7" s="1"/>
  <c r="S569" i="7" s="1"/>
  <c r="O214" i="7"/>
  <c r="R214" i="7" s="1"/>
  <c r="S214" i="7" s="1"/>
  <c r="O455" i="7"/>
  <c r="R455" i="7" s="1"/>
  <c r="S455" i="7" s="1"/>
  <c r="O173" i="7"/>
  <c r="R173" i="7" s="1"/>
  <c r="S173" i="7" s="1"/>
  <c r="O532" i="7"/>
  <c r="R532" i="7" s="1"/>
  <c r="S532" i="7" s="1"/>
  <c r="O464" i="7"/>
  <c r="R464" i="7" s="1"/>
  <c r="S464" i="7" s="1"/>
  <c r="O206" i="7"/>
  <c r="R206" i="7" s="1"/>
  <c r="S206" i="7" s="1"/>
  <c r="O192" i="7"/>
  <c r="R192" i="7" s="1"/>
  <c r="S192" i="7" s="1"/>
  <c r="T192" i="7" s="1"/>
  <c r="U192" i="7" s="1"/>
  <c r="Y192" i="7" s="1"/>
  <c r="O402" i="7"/>
  <c r="R402" i="7" s="1"/>
  <c r="S402" i="7" s="1"/>
  <c r="O386" i="7"/>
  <c r="R386" i="7" s="1"/>
  <c r="S386" i="7" s="1"/>
  <c r="O370" i="7"/>
  <c r="R370" i="7" s="1"/>
  <c r="S370" i="7" s="1"/>
  <c r="O327" i="7"/>
  <c r="R327" i="7" s="1"/>
  <c r="S327" i="7" s="1"/>
  <c r="O434" i="7"/>
  <c r="R434" i="7" s="1"/>
  <c r="S434" i="7" s="1"/>
  <c r="T434" i="7" s="1"/>
  <c r="U434" i="7" s="1"/>
  <c r="AA434" i="7" s="1"/>
  <c r="O117" i="7"/>
  <c r="R117" i="7" s="1"/>
  <c r="S117" i="7" s="1"/>
  <c r="O305" i="7"/>
  <c r="R305" i="7" s="1"/>
  <c r="S305" i="7" s="1"/>
  <c r="O289" i="7"/>
  <c r="R289" i="7" s="1"/>
  <c r="S289" i="7" s="1"/>
  <c r="O273" i="7"/>
  <c r="R273" i="7" s="1"/>
  <c r="S273" i="7" s="1"/>
  <c r="O257" i="7"/>
  <c r="R257" i="7" s="1"/>
  <c r="S257" i="7" s="1"/>
  <c r="O347" i="7"/>
  <c r="R347" i="7" s="1"/>
  <c r="S347" i="7" s="1"/>
  <c r="O322" i="7"/>
  <c r="R322" i="7" s="1"/>
  <c r="S322" i="7" s="1"/>
  <c r="O401" i="7"/>
  <c r="R401" i="7" s="1"/>
  <c r="S401" i="7" s="1"/>
  <c r="O393" i="7"/>
  <c r="R393" i="7" s="1"/>
  <c r="S393" i="7" s="1"/>
  <c r="O385" i="7"/>
  <c r="R385" i="7" s="1"/>
  <c r="S385" i="7" s="1"/>
  <c r="O377" i="7"/>
  <c r="R377" i="7" s="1"/>
  <c r="S377" i="7" s="1"/>
  <c r="O369" i="7"/>
  <c r="R369" i="7" s="1"/>
  <c r="S369" i="7" s="1"/>
  <c r="O594" i="7"/>
  <c r="R594" i="7" s="1"/>
  <c r="S594" i="7" s="1"/>
  <c r="O552" i="7"/>
  <c r="R552" i="7" s="1"/>
  <c r="S552" i="7" s="1"/>
  <c r="T552" i="7" s="1"/>
  <c r="U552" i="7" s="1"/>
  <c r="O530" i="7"/>
  <c r="R530" i="7" s="1"/>
  <c r="S530" i="7" s="1"/>
  <c r="O524" i="7"/>
  <c r="R524" i="7" s="1"/>
  <c r="S524" i="7" s="1"/>
  <c r="O492" i="7"/>
  <c r="R492" i="7" s="1"/>
  <c r="S492" i="7" s="1"/>
  <c r="O456" i="7"/>
  <c r="R456" i="7" s="1"/>
  <c r="S456" i="7" s="1"/>
  <c r="T456" i="7" s="1"/>
  <c r="U456" i="7" s="1"/>
  <c r="O444" i="7"/>
  <c r="R444" i="7" s="1"/>
  <c r="S444" i="7" s="1"/>
  <c r="O228" i="7"/>
  <c r="R228" i="7" s="1"/>
  <c r="S228" i="7" s="1"/>
  <c r="O212" i="7"/>
  <c r="R212" i="7" s="1"/>
  <c r="S212" i="7" s="1"/>
  <c r="O182" i="7"/>
  <c r="R182" i="7" s="1"/>
  <c r="S182" i="7" s="1"/>
  <c r="O219" i="7"/>
  <c r="R219" i="7" s="1"/>
  <c r="S219" i="7" s="1"/>
  <c r="O199" i="7"/>
  <c r="R199" i="7" s="1"/>
  <c r="S199" i="7" s="1"/>
  <c r="T199" i="7" s="1"/>
  <c r="U199" i="7" s="1"/>
  <c r="Y199" i="7" s="1"/>
  <c r="O365" i="7"/>
  <c r="R365" i="7" s="1"/>
  <c r="S365" i="7" s="1"/>
  <c r="O576" i="7"/>
  <c r="R576" i="7" s="1"/>
  <c r="S576" i="7" s="1"/>
  <c r="O522" i="7"/>
  <c r="R522" i="7" s="1"/>
  <c r="S522" i="7" s="1"/>
  <c r="O480" i="7"/>
  <c r="R480" i="7" s="1"/>
  <c r="S480" i="7" s="1"/>
  <c r="O195" i="7"/>
  <c r="R195" i="7" s="1"/>
  <c r="S195" i="7" s="1"/>
  <c r="T195" i="7" s="1"/>
  <c r="U195" i="7" s="1"/>
  <c r="Y195" i="7" s="1"/>
  <c r="O225" i="7"/>
  <c r="R225" i="7" s="1"/>
  <c r="S225" i="7" s="1"/>
  <c r="O333" i="7"/>
  <c r="R333" i="7" s="1"/>
  <c r="S333" i="7" s="1"/>
  <c r="O459" i="7"/>
  <c r="R459" i="7" s="1"/>
  <c r="S459" i="7" s="1"/>
  <c r="T459" i="7" s="1"/>
  <c r="U459" i="7" s="1"/>
  <c r="O486" i="7"/>
  <c r="R486" i="7" s="1"/>
  <c r="S486" i="7" s="1"/>
  <c r="O175" i="7"/>
  <c r="R175" i="7" s="1"/>
  <c r="S175" i="7" s="1"/>
  <c r="O496" i="7"/>
  <c r="R496" i="7" s="1"/>
  <c r="S496" i="7" s="1"/>
  <c r="O392" i="7"/>
  <c r="R392" i="7" s="1"/>
  <c r="S392" i="7" s="1"/>
  <c r="O357" i="7"/>
  <c r="R357" i="7" s="1"/>
  <c r="S357" i="7" s="1"/>
  <c r="O328" i="7"/>
  <c r="R328" i="7" s="1"/>
  <c r="O268" i="7"/>
  <c r="R268" i="7" s="1"/>
  <c r="S268" i="7" s="1"/>
  <c r="O236" i="7"/>
  <c r="R236" i="7" s="1"/>
  <c r="S236" i="7" s="1"/>
  <c r="O312" i="7"/>
  <c r="R312" i="7" s="1"/>
  <c r="S312" i="7" s="1"/>
  <c r="O280" i="7"/>
  <c r="R280" i="7" s="1"/>
  <c r="S280" i="7" s="1"/>
  <c r="O248" i="7"/>
  <c r="R248" i="7" s="1"/>
  <c r="S248" i="7" s="1"/>
  <c r="O529" i="7"/>
  <c r="R529" i="7" s="1"/>
  <c r="S529" i="7" s="1"/>
  <c r="O513" i="7"/>
  <c r="R513" i="7" s="1"/>
  <c r="S513" i="7" s="1"/>
  <c r="O497" i="7"/>
  <c r="R497" i="7" s="1"/>
  <c r="S497" i="7" s="1"/>
  <c r="O481" i="7"/>
  <c r="R481" i="7" s="1"/>
  <c r="S481" i="7" s="1"/>
  <c r="O467" i="7"/>
  <c r="R467" i="7" s="1"/>
  <c r="S467" i="7" s="1"/>
  <c r="O449" i="7"/>
  <c r="R449" i="7" s="1"/>
  <c r="S449" i="7" s="1"/>
  <c r="O114" i="7"/>
  <c r="R114" i="7" s="1"/>
  <c r="S114" i="7" s="1"/>
  <c r="O424" i="7"/>
  <c r="R424" i="7" s="1"/>
  <c r="S424" i="7" s="1"/>
  <c r="O411" i="7"/>
  <c r="R411" i="7" s="1"/>
  <c r="S411" i="7" s="1"/>
  <c r="T411" i="7" s="1"/>
  <c r="U411" i="7" s="1"/>
  <c r="O500" i="7"/>
  <c r="R500" i="7" s="1"/>
  <c r="S500" i="7" s="1"/>
  <c r="O213" i="7"/>
  <c r="R213" i="7" s="1"/>
  <c r="S213" i="7" s="1"/>
  <c r="O100" i="7"/>
  <c r="R100" i="7" s="1"/>
  <c r="S100" i="7" s="1"/>
  <c r="O399" i="7"/>
  <c r="R399" i="7" s="1"/>
  <c r="S399" i="7" s="1"/>
  <c r="O367" i="7"/>
  <c r="R367" i="7" s="1"/>
  <c r="S367" i="7" s="1"/>
  <c r="O448" i="7"/>
  <c r="R448" i="7" s="1"/>
  <c r="S448" i="7" s="1"/>
  <c r="O181" i="7"/>
  <c r="R181" i="7" s="1"/>
  <c r="S181" i="7" s="1"/>
  <c r="O159" i="7"/>
  <c r="R159" i="7" s="1"/>
  <c r="S159" i="7" s="1"/>
  <c r="O142" i="7"/>
  <c r="R142" i="7" s="1"/>
  <c r="S142" i="7" s="1"/>
  <c r="T142" i="7" s="1"/>
  <c r="U142" i="7" s="1"/>
  <c r="O130" i="7"/>
  <c r="R130" i="7" s="1"/>
  <c r="S130" i="7" s="1"/>
  <c r="T130" i="7" s="1"/>
  <c r="U130" i="7" s="1"/>
  <c r="O537" i="7"/>
  <c r="R537" i="7" s="1"/>
  <c r="S537" i="7" s="1"/>
  <c r="O383" i="7"/>
  <c r="R383" i="7" s="1"/>
  <c r="S383" i="7" s="1"/>
  <c r="O315" i="7"/>
  <c r="R315" i="7" s="1"/>
  <c r="S315" i="7" s="1"/>
  <c r="O299" i="7"/>
  <c r="R299" i="7" s="1"/>
  <c r="S299" i="7" s="1"/>
  <c r="O372" i="7"/>
  <c r="R372" i="7" s="1"/>
  <c r="S372" i="7" s="1"/>
  <c r="O593" i="7"/>
  <c r="R593" i="7" s="1"/>
  <c r="S593" i="7" s="1"/>
  <c r="O491" i="7"/>
  <c r="R491" i="7" s="1"/>
  <c r="S491" i="7" s="1"/>
  <c r="M150" i="7"/>
  <c r="R150" i="7" s="1"/>
  <c r="S150" i="7" s="1"/>
  <c r="T150" i="7" s="1"/>
  <c r="U150" i="7" s="1"/>
  <c r="AA150" i="7" s="1"/>
  <c r="O125" i="7"/>
  <c r="R125" i="7" s="1"/>
  <c r="O129" i="7"/>
  <c r="R129" i="7" s="1"/>
  <c r="S129" i="7" s="1"/>
  <c r="M96" i="7"/>
  <c r="R96" i="7" s="1"/>
  <c r="S96" i="7" s="1"/>
  <c r="O406" i="7"/>
  <c r="R406" i="7" s="1"/>
  <c r="S406" i="7" s="1"/>
  <c r="O398" i="7"/>
  <c r="R398" i="7" s="1"/>
  <c r="S398" i="7" s="1"/>
  <c r="O390" i="7"/>
  <c r="R390" i="7" s="1"/>
  <c r="S390" i="7" s="1"/>
  <c r="O382" i="7"/>
  <c r="R382" i="7" s="1"/>
  <c r="S382" i="7" s="1"/>
  <c r="O374" i="7"/>
  <c r="R374" i="7" s="1"/>
  <c r="S374" i="7" s="1"/>
  <c r="O366" i="7"/>
  <c r="R366" i="7" s="1"/>
  <c r="S366" i="7" s="1"/>
  <c r="O113" i="7"/>
  <c r="R113" i="7" s="1"/>
  <c r="S113" i="7" s="1"/>
  <c r="O430" i="7"/>
  <c r="R430" i="7" s="1"/>
  <c r="S430" i="7" s="1"/>
  <c r="O362" i="7"/>
  <c r="R362" i="7" s="1"/>
  <c r="S362" i="7" s="1"/>
  <c r="O112" i="7"/>
  <c r="R112" i="7" s="1"/>
  <c r="S112" i="7" s="1"/>
  <c r="O348" i="7"/>
  <c r="R348" i="7" s="1"/>
  <c r="S348" i="7" s="1"/>
  <c r="O317" i="7"/>
  <c r="R317" i="7" s="1"/>
  <c r="S317" i="7" s="1"/>
  <c r="O309" i="7"/>
  <c r="R309" i="7" s="1"/>
  <c r="S309" i="7" s="1"/>
  <c r="O301" i="7"/>
  <c r="R301" i="7" s="1"/>
  <c r="S301" i="7" s="1"/>
  <c r="O293" i="7"/>
  <c r="R293" i="7" s="1"/>
  <c r="S293" i="7" s="1"/>
  <c r="O285" i="7"/>
  <c r="R285" i="7" s="1"/>
  <c r="S285" i="7" s="1"/>
  <c r="O277" i="7"/>
  <c r="R277" i="7" s="1"/>
  <c r="S277" i="7" s="1"/>
  <c r="O269" i="7"/>
  <c r="R269" i="7" s="1"/>
  <c r="S269" i="7" s="1"/>
  <c r="O261" i="7"/>
  <c r="R261" i="7" s="1"/>
  <c r="S261" i="7" s="1"/>
  <c r="O253" i="7"/>
  <c r="R253" i="7" s="1"/>
  <c r="S253" i="7" s="1"/>
  <c r="O351" i="7"/>
  <c r="R351" i="7" s="1"/>
  <c r="S351" i="7" s="1"/>
  <c r="O343" i="7"/>
  <c r="R343" i="7" s="1"/>
  <c r="S343" i="7" s="1"/>
  <c r="O335" i="7"/>
  <c r="R335" i="7" s="1"/>
  <c r="S335" i="7" s="1"/>
  <c r="O107" i="7"/>
  <c r="R107" i="7" s="1"/>
  <c r="S107" i="7" s="1"/>
  <c r="O479" i="7"/>
  <c r="R479" i="7" s="1"/>
  <c r="S479" i="7" s="1"/>
  <c r="O110" i="7"/>
  <c r="R110" i="7" s="1"/>
  <c r="S110" i="7" s="1"/>
  <c r="T110" i="7" s="1"/>
  <c r="U110" i="7" s="1"/>
  <c r="O578" i="7"/>
  <c r="R578" i="7" s="1"/>
  <c r="S578" i="7" s="1"/>
  <c r="O546" i="7"/>
  <c r="R546" i="7" s="1"/>
  <c r="S546" i="7" s="1"/>
  <c r="O514" i="7"/>
  <c r="R514" i="7" s="1"/>
  <c r="S514" i="7" s="1"/>
  <c r="O498" i="7"/>
  <c r="R498" i="7" s="1"/>
  <c r="S498" i="7" s="1"/>
  <c r="O482" i="7"/>
  <c r="R482" i="7" s="1"/>
  <c r="S482" i="7" s="1"/>
  <c r="O476" i="7"/>
  <c r="R476" i="7" s="1"/>
  <c r="S476" i="7" s="1"/>
  <c r="O466" i="7"/>
  <c r="R466" i="7" s="1"/>
  <c r="S466" i="7" s="1"/>
  <c r="O450" i="7"/>
  <c r="R450" i="7" s="1"/>
  <c r="S450" i="7" s="1"/>
  <c r="O232" i="7"/>
  <c r="R232" i="7" s="1"/>
  <c r="S232" i="7" s="1"/>
  <c r="O224" i="7"/>
  <c r="R224" i="7" s="1"/>
  <c r="S224" i="7" s="1"/>
  <c r="O216" i="7"/>
  <c r="R216" i="7" s="1"/>
  <c r="S216" i="7" s="1"/>
  <c r="O208" i="7"/>
  <c r="R208" i="7" s="1"/>
  <c r="S208" i="7" s="1"/>
  <c r="O201" i="7"/>
  <c r="R201" i="7" s="1"/>
  <c r="S201" i="7" s="1"/>
  <c r="T201" i="7" s="1"/>
  <c r="U201" i="7" s="1"/>
  <c r="Y201" i="7" s="1"/>
  <c r="O193" i="7"/>
  <c r="R193" i="7" s="1"/>
  <c r="S193" i="7" s="1"/>
  <c r="T193" i="7" s="1"/>
  <c r="U193" i="7" s="1"/>
  <c r="Y193" i="7" s="1"/>
  <c r="O223" i="7"/>
  <c r="R223" i="7" s="1"/>
  <c r="S223" i="7" s="1"/>
  <c r="O215" i="7"/>
  <c r="R215" i="7" s="1"/>
  <c r="S215" i="7" s="1"/>
  <c r="O207" i="7"/>
  <c r="R207" i="7" s="1"/>
  <c r="S207" i="7" s="1"/>
  <c r="O554" i="7"/>
  <c r="R554" i="7" s="1"/>
  <c r="S554" i="7" s="1"/>
  <c r="O490" i="7"/>
  <c r="R490" i="7" s="1"/>
  <c r="S490" i="7" s="1"/>
  <c r="O458" i="7"/>
  <c r="R458" i="7" s="1"/>
  <c r="S458" i="7" s="1"/>
  <c r="O209" i="7"/>
  <c r="R209" i="7" s="1"/>
  <c r="S209" i="7" s="1"/>
  <c r="O431" i="7"/>
  <c r="R431" i="7" s="1"/>
  <c r="S431" i="7" s="1"/>
  <c r="O518" i="7"/>
  <c r="R518" i="7" s="1"/>
  <c r="S518" i="7" s="1"/>
  <c r="O454" i="7"/>
  <c r="R454" i="7" s="1"/>
  <c r="S454" i="7" s="1"/>
  <c r="O231" i="7"/>
  <c r="R231" i="7" s="1"/>
  <c r="S231" i="7" s="1"/>
  <c r="O321" i="7"/>
  <c r="R321" i="7" s="1"/>
  <c r="S321" i="7" s="1"/>
  <c r="O560" i="7"/>
  <c r="R560" i="7" s="1"/>
  <c r="S560" i="7" s="1"/>
  <c r="O436" i="7"/>
  <c r="R436" i="7" s="1"/>
  <c r="S436" i="7" s="1"/>
  <c r="T436" i="7" s="1"/>
  <c r="U436" i="7" s="1"/>
  <c r="O105" i="7"/>
  <c r="R105" i="7" s="1"/>
  <c r="S105" i="7" s="1"/>
  <c r="T105" i="7" s="1"/>
  <c r="U105" i="7" s="1"/>
  <c r="O400" i="7"/>
  <c r="R400" i="7" s="1"/>
  <c r="S400" i="7" s="1"/>
  <c r="O384" i="7"/>
  <c r="R384" i="7" s="1"/>
  <c r="S384" i="7" s="1"/>
  <c r="O368" i="7"/>
  <c r="R368" i="7" s="1"/>
  <c r="S368" i="7" s="1"/>
  <c r="O349" i="7"/>
  <c r="R349" i="7" s="1"/>
  <c r="S349" i="7" s="1"/>
  <c r="O316" i="7"/>
  <c r="R316" i="7" s="1"/>
  <c r="S316" i="7" s="1"/>
  <c r="O284" i="7"/>
  <c r="R284" i="7" s="1"/>
  <c r="S284" i="7" s="1"/>
  <c r="O252" i="7"/>
  <c r="R252" i="7" s="1"/>
  <c r="S252" i="7" s="1"/>
  <c r="O237" i="7"/>
  <c r="R237" i="7" s="1"/>
  <c r="S237" i="7" s="1"/>
  <c r="O432" i="7"/>
  <c r="R432" i="7" s="1"/>
  <c r="S432" i="7" s="1"/>
  <c r="O420" i="7"/>
  <c r="R420" i="7" s="1"/>
  <c r="S420" i="7" s="1"/>
  <c r="T420" i="7" s="1"/>
  <c r="U420" i="7" s="1"/>
  <c r="O502" i="7"/>
  <c r="R502" i="7" s="1"/>
  <c r="S502" i="7" s="1"/>
  <c r="O239" i="7"/>
  <c r="R239" i="7" s="1"/>
  <c r="S239" i="7" s="1"/>
  <c r="O102" i="7"/>
  <c r="R102" i="7" s="1"/>
  <c r="S102" i="7" s="1"/>
  <c r="O397" i="7"/>
  <c r="R397" i="7" s="1"/>
  <c r="S397" i="7" s="1"/>
  <c r="O389" i="7"/>
  <c r="R389" i="7" s="1"/>
  <c r="S389" i="7" s="1"/>
  <c r="O359" i="7"/>
  <c r="R359" i="7" s="1"/>
  <c r="S359" i="7" s="1"/>
  <c r="O468" i="7"/>
  <c r="R468" i="7" s="1"/>
  <c r="S468" i="7" s="1"/>
  <c r="O442" i="7"/>
  <c r="R442" i="7" s="1"/>
  <c r="S442" i="7" s="1"/>
  <c r="O161" i="7"/>
  <c r="R161" i="7" s="1"/>
  <c r="S161" i="7" s="1"/>
  <c r="O118" i="7"/>
  <c r="R118" i="7" s="1"/>
  <c r="S118" i="7" s="1"/>
  <c r="O134" i="7"/>
  <c r="R134" i="7" s="1"/>
  <c r="S134" i="7" s="1"/>
  <c r="T134" i="7" s="1"/>
  <c r="U134" i="7" s="1"/>
  <c r="O388" i="7"/>
  <c r="R388" i="7" s="1"/>
  <c r="S388" i="7" s="1"/>
  <c r="O288" i="7"/>
  <c r="R288" i="7" s="1"/>
  <c r="S288" i="7" s="1"/>
  <c r="O585" i="7"/>
  <c r="R585" i="7" s="1"/>
  <c r="S585" i="7" s="1"/>
  <c r="T585" i="7" s="1"/>
  <c r="U585" i="7" s="1"/>
  <c r="O553" i="7"/>
  <c r="R553" i="7" s="1"/>
  <c r="S553" i="7" s="1"/>
  <c r="O433" i="7"/>
  <c r="R433" i="7" s="1"/>
  <c r="S433" i="7" s="1"/>
  <c r="O405" i="7"/>
  <c r="R405" i="7" s="1"/>
  <c r="S405" i="7" s="1"/>
  <c r="O381" i="7"/>
  <c r="R381" i="7" s="1"/>
  <c r="S381" i="7" s="1"/>
  <c r="O373" i="7"/>
  <c r="R373" i="7" s="1"/>
  <c r="S373" i="7" s="1"/>
  <c r="O205" i="7"/>
  <c r="R205" i="7" s="1"/>
  <c r="S205" i="7" s="1"/>
  <c r="O304" i="7"/>
  <c r="R304" i="7" s="1"/>
  <c r="S304" i="7" s="1"/>
  <c r="O561" i="7"/>
  <c r="R561" i="7" s="1"/>
  <c r="S561" i="7" s="1"/>
  <c r="O167" i="7"/>
  <c r="R167" i="7" s="1"/>
  <c r="S167" i="7" s="1"/>
  <c r="O272" i="7"/>
  <c r="R272" i="7" s="1"/>
  <c r="S272" i="7" s="1"/>
  <c r="O592" i="7"/>
  <c r="R592" i="7" s="1"/>
  <c r="S592" i="7" s="1"/>
  <c r="O441" i="7"/>
  <c r="R441" i="7" s="1"/>
  <c r="S441" i="7" s="1"/>
  <c r="O139" i="7"/>
  <c r="R139" i="7" s="1"/>
  <c r="S139" i="7" s="1"/>
  <c r="O98" i="7"/>
  <c r="R98" i="7" s="1"/>
  <c r="O132" i="7"/>
  <c r="R132" i="7" s="1"/>
  <c r="S132" i="7" s="1"/>
  <c r="T132" i="7" s="1"/>
  <c r="U132" i="7" s="1"/>
  <c r="O429" i="7"/>
  <c r="R429" i="7" s="1"/>
  <c r="S429" i="7" s="1"/>
  <c r="O245" i="7"/>
  <c r="R245" i="7" s="1"/>
  <c r="S245" i="7" s="1"/>
  <c r="O203" i="7"/>
  <c r="R203" i="7" s="1"/>
  <c r="O174" i="7"/>
  <c r="R174" i="7" s="1"/>
  <c r="S174" i="7" s="1"/>
  <c r="M143" i="7"/>
  <c r="R143" i="7" s="1"/>
  <c r="S143" i="7" s="1"/>
  <c r="O410" i="7"/>
  <c r="R410" i="7" s="1"/>
  <c r="S410" i="7" s="1"/>
  <c r="O109" i="7"/>
  <c r="R109" i="7" s="1"/>
  <c r="S109" i="7" s="1"/>
  <c r="M329" i="7"/>
  <c r="O329" i="7"/>
  <c r="M243" i="7"/>
  <c r="O243" i="7"/>
  <c r="M123" i="7"/>
  <c r="O123" i="7"/>
  <c r="T566" i="7"/>
  <c r="U566" i="7" s="1"/>
  <c r="X566" i="7" s="1"/>
  <c r="T501" i="7"/>
  <c r="U501" i="7" s="1"/>
  <c r="AB501" i="7" s="1"/>
  <c r="T590" i="7"/>
  <c r="U590" i="7" s="1"/>
  <c r="W590" i="7" s="1"/>
  <c r="T582" i="7"/>
  <c r="U582" i="7" s="1"/>
  <c r="AB582" i="7" s="1"/>
  <c r="T574" i="7"/>
  <c r="U574" i="7" s="1"/>
  <c r="AA574" i="7" s="1"/>
  <c r="T558" i="7"/>
  <c r="U558" i="7" s="1"/>
  <c r="X558" i="7" s="1"/>
  <c r="T542" i="7"/>
  <c r="U542" i="7" s="1"/>
  <c r="AA542" i="7" s="1"/>
  <c r="M95" i="7"/>
  <c r="O95" i="7"/>
  <c r="T550" i="7" l="1"/>
  <c r="U550" i="7" s="1"/>
  <c r="Z550" i="7" s="1"/>
  <c r="T267" i="7"/>
  <c r="U267" i="7" s="1"/>
  <c r="X267" i="7" s="1"/>
  <c r="T404" i="7"/>
  <c r="U404" i="7" s="1"/>
  <c r="Y404" i="7" s="1"/>
  <c r="T507" i="7"/>
  <c r="U507" i="7" s="1"/>
  <c r="Y507" i="7" s="1"/>
  <c r="T543" i="7"/>
  <c r="U543" i="7" s="1"/>
  <c r="AB543" i="7" s="1"/>
  <c r="T572" i="7"/>
  <c r="U572" i="7" s="1"/>
  <c r="X572" i="7" s="1"/>
  <c r="T283" i="7"/>
  <c r="U283" i="7" s="1"/>
  <c r="AB283" i="7" s="1"/>
  <c r="T564" i="7"/>
  <c r="U564" i="7" s="1"/>
  <c r="W564" i="7" s="1"/>
  <c r="T580" i="7"/>
  <c r="U580" i="7" s="1"/>
  <c r="W580" i="7" s="1"/>
  <c r="T540" i="7"/>
  <c r="U540" i="7" s="1"/>
  <c r="AA540" i="7" s="1"/>
  <c r="T222" i="7"/>
  <c r="U222" i="7" s="1"/>
  <c r="W222" i="7" s="1"/>
  <c r="T535" i="7"/>
  <c r="U535" i="7" s="1"/>
  <c r="Z535" i="7" s="1"/>
  <c r="T588" i="7"/>
  <c r="U588" i="7" s="1"/>
  <c r="X588" i="7" s="1"/>
  <c r="T178" i="7"/>
  <c r="U178" i="7" s="1"/>
  <c r="AA178" i="7" s="1"/>
  <c r="T97" i="7"/>
  <c r="U97" i="7" s="1"/>
  <c r="W97" i="7" s="1"/>
  <c r="Z196" i="7"/>
  <c r="W196" i="7"/>
  <c r="T511" i="7"/>
  <c r="U511" i="7" s="1"/>
  <c r="AA511" i="7" s="1"/>
  <c r="Y196" i="7"/>
  <c r="T583" i="7"/>
  <c r="U583" i="7" s="1"/>
  <c r="Z583" i="7" s="1"/>
  <c r="AB196" i="7"/>
  <c r="AA196" i="7"/>
  <c r="T556" i="7"/>
  <c r="U556" i="7" s="1"/>
  <c r="Y556" i="7" s="1"/>
  <c r="T575" i="7"/>
  <c r="U575" i="7" s="1"/>
  <c r="Y575" i="7" s="1"/>
  <c r="T551" i="7"/>
  <c r="U551" i="7" s="1"/>
  <c r="Y551" i="7" s="1"/>
  <c r="X188" i="7"/>
  <c r="T545" i="7"/>
  <c r="U545" i="7" s="1"/>
  <c r="X545" i="7" s="1"/>
  <c r="T307" i="7"/>
  <c r="U307" i="7" s="1"/>
  <c r="X307" i="7" s="1"/>
  <c r="T336" i="7"/>
  <c r="U336" i="7" s="1"/>
  <c r="X336" i="7" s="1"/>
  <c r="T570" i="7"/>
  <c r="U570" i="7" s="1"/>
  <c r="W570" i="7" s="1"/>
  <c r="T527" i="7"/>
  <c r="U527" i="7" s="1"/>
  <c r="X527" i="7" s="1"/>
  <c r="T555" i="7"/>
  <c r="U555" i="7" s="1"/>
  <c r="AA555" i="7" s="1"/>
  <c r="T519" i="7"/>
  <c r="U519" i="7" s="1"/>
  <c r="Y519" i="7" s="1"/>
  <c r="T591" i="7"/>
  <c r="U591" i="7" s="1"/>
  <c r="Z591" i="7" s="1"/>
  <c r="T323" i="7"/>
  <c r="U323" i="7" s="1"/>
  <c r="AB323" i="7" s="1"/>
  <c r="T559" i="7"/>
  <c r="U559" i="7" s="1"/>
  <c r="W559" i="7" s="1"/>
  <c r="T258" i="7"/>
  <c r="U258" i="7" s="1"/>
  <c r="Y258" i="7" s="1"/>
  <c r="T465" i="7"/>
  <c r="U465" i="7" s="1"/>
  <c r="X465" i="7" s="1"/>
  <c r="T127" i="7"/>
  <c r="U127" i="7" s="1"/>
  <c r="Z127" i="7" s="1"/>
  <c r="AA189" i="7"/>
  <c r="Z202" i="7"/>
  <c r="Z187" i="7"/>
  <c r="T340" i="7"/>
  <c r="U340" i="7" s="1"/>
  <c r="W340" i="7" s="1"/>
  <c r="T378" i="7"/>
  <c r="U378" i="7" s="1"/>
  <c r="W378" i="7" s="1"/>
  <c r="T115" i="7"/>
  <c r="U115" i="7" s="1"/>
  <c r="AB115" i="7" s="1"/>
  <c r="T251" i="7"/>
  <c r="U251" i="7" s="1"/>
  <c r="X251" i="7" s="1"/>
  <c r="W183" i="7"/>
  <c r="Z188" i="7"/>
  <c r="T332" i="7"/>
  <c r="U332" i="7" s="1"/>
  <c r="AB332" i="7" s="1"/>
  <c r="T344" i="7"/>
  <c r="U344" i="7" s="1"/>
  <c r="AB344" i="7" s="1"/>
  <c r="T517" i="7"/>
  <c r="U517" i="7" s="1"/>
  <c r="X517" i="7" s="1"/>
  <c r="T308" i="7"/>
  <c r="U308" i="7" s="1"/>
  <c r="AB308" i="7" s="1"/>
  <c r="T99" i="7"/>
  <c r="U99" i="7" s="1"/>
  <c r="W99" i="7" s="1"/>
  <c r="Y189" i="7"/>
  <c r="T363" i="7"/>
  <c r="U363" i="7" s="1"/>
  <c r="Y363" i="7" s="1"/>
  <c r="AA188" i="7"/>
  <c r="T462" i="7"/>
  <c r="U462" i="7" s="1"/>
  <c r="AA462" i="7" s="1"/>
  <c r="T229" i="7"/>
  <c r="U229" i="7" s="1"/>
  <c r="Z229" i="7" s="1"/>
  <c r="T485" i="7"/>
  <c r="U485" i="7" s="1"/>
  <c r="W485" i="7" s="1"/>
  <c r="T453" i="7"/>
  <c r="U453" i="7" s="1"/>
  <c r="AA453" i="7" s="1"/>
  <c r="AB191" i="7"/>
  <c r="T281" i="7"/>
  <c r="U281" i="7" s="1"/>
  <c r="W281" i="7" s="1"/>
  <c r="S234" i="7"/>
  <c r="T234" i="7" s="1"/>
  <c r="U234" i="7" s="1"/>
  <c r="X185" i="7"/>
  <c r="X187" i="7"/>
  <c r="AA191" i="7"/>
  <c r="Y191" i="7"/>
  <c r="T487" i="7"/>
  <c r="U487" i="7" s="1"/>
  <c r="AA487" i="7" s="1"/>
  <c r="T108" i="7"/>
  <c r="U108" i="7" s="1"/>
  <c r="Y108" i="7" s="1"/>
  <c r="T506" i="7"/>
  <c r="U506" i="7" s="1"/>
  <c r="Y506" i="7" s="1"/>
  <c r="T233" i="7"/>
  <c r="U233" i="7" s="1"/>
  <c r="W233" i="7" s="1"/>
  <c r="T259" i="7"/>
  <c r="U259" i="7" s="1"/>
  <c r="X259" i="7" s="1"/>
  <c r="Y200" i="7"/>
  <c r="W187" i="7"/>
  <c r="X191" i="7"/>
  <c r="W191" i="7"/>
  <c r="T104" i="7"/>
  <c r="U104" i="7" s="1"/>
  <c r="W104" i="7" s="1"/>
  <c r="T160" i="7"/>
  <c r="U160" i="7" s="1"/>
  <c r="Y160" i="7" s="1"/>
  <c r="T290" i="7"/>
  <c r="U290" i="7" s="1"/>
  <c r="X290" i="7" s="1"/>
  <c r="T223" i="7"/>
  <c r="U223" i="7" s="1"/>
  <c r="W223" i="7" s="1"/>
  <c r="T451" i="7"/>
  <c r="U451" i="7" s="1"/>
  <c r="W451" i="7" s="1"/>
  <c r="T318" i="7"/>
  <c r="U318" i="7" s="1"/>
  <c r="AB318" i="7" s="1"/>
  <c r="T163" i="7"/>
  <c r="U163" i="7" s="1"/>
  <c r="Y163" i="7" s="1"/>
  <c r="T473" i="7"/>
  <c r="U473" i="7" s="1"/>
  <c r="W473" i="7" s="1"/>
  <c r="T539" i="7"/>
  <c r="U539" i="7" s="1"/>
  <c r="X539" i="7" s="1"/>
  <c r="T145" i="7"/>
  <c r="U145" i="7" s="1"/>
  <c r="X145" i="7" s="1"/>
  <c r="AA202" i="7"/>
  <c r="Z185" i="7"/>
  <c r="AB189" i="7"/>
  <c r="X183" i="7"/>
  <c r="Z183" i="7"/>
  <c r="Y190" i="7"/>
  <c r="T445" i="7"/>
  <c r="U445" i="7" s="1"/>
  <c r="AA445" i="7" s="1"/>
  <c r="T338" i="7"/>
  <c r="U338" i="7" s="1"/>
  <c r="AB338" i="7" s="1"/>
  <c r="T514" i="7"/>
  <c r="U514" i="7" s="1"/>
  <c r="AB514" i="7" s="1"/>
  <c r="T180" i="7"/>
  <c r="U180" i="7" s="1"/>
  <c r="W180" i="7" s="1"/>
  <c r="T586" i="7"/>
  <c r="U586" i="7" s="1"/>
  <c r="AB586" i="7" s="1"/>
  <c r="T549" i="7"/>
  <c r="U549" i="7" s="1"/>
  <c r="AA549" i="7" s="1"/>
  <c r="T364" i="7"/>
  <c r="U364" i="7" s="1"/>
  <c r="AB364" i="7" s="1"/>
  <c r="T116" i="7"/>
  <c r="U116" i="7" s="1"/>
  <c r="Y116" i="7" s="1"/>
  <c r="T581" i="7"/>
  <c r="U581" i="7" s="1"/>
  <c r="X581" i="7" s="1"/>
  <c r="T260" i="7"/>
  <c r="U260" i="7" s="1"/>
  <c r="Z260" i="7" s="1"/>
  <c r="T155" i="7"/>
  <c r="U155" i="7" s="1"/>
  <c r="W155" i="7" s="1"/>
  <c r="T496" i="7"/>
  <c r="U496" i="7" s="1"/>
  <c r="W496" i="7" s="1"/>
  <c r="T131" i="7"/>
  <c r="U131" i="7" s="1"/>
  <c r="X131" i="7" s="1"/>
  <c r="AB194" i="7"/>
  <c r="Y202" i="7"/>
  <c r="Z195" i="7"/>
  <c r="W201" i="7"/>
  <c r="W185" i="7"/>
  <c r="X189" i="7"/>
  <c r="W189" i="7"/>
  <c r="AA184" i="7"/>
  <c r="AA183" i="7"/>
  <c r="AB183" i="7"/>
  <c r="T121" i="7"/>
  <c r="U121" i="7" s="1"/>
  <c r="AA121" i="7" s="1"/>
  <c r="AB188" i="7"/>
  <c r="Y186" i="7"/>
  <c r="W188" i="7"/>
  <c r="T154" i="7"/>
  <c r="U154" i="7" s="1"/>
  <c r="Z154" i="7" s="1"/>
  <c r="T518" i="7"/>
  <c r="U518" i="7" s="1"/>
  <c r="X518" i="7" s="1"/>
  <c r="T461" i="7"/>
  <c r="U461" i="7" s="1"/>
  <c r="Z461" i="7" s="1"/>
  <c r="T358" i="7"/>
  <c r="U358" i="7" s="1"/>
  <c r="Y358" i="7" s="1"/>
  <c r="T408" i="7"/>
  <c r="U408" i="7" s="1"/>
  <c r="X408" i="7" s="1"/>
  <c r="T438" i="7"/>
  <c r="U438" i="7" s="1"/>
  <c r="AA438" i="7" s="1"/>
  <c r="T533" i="7"/>
  <c r="U533" i="7" s="1"/>
  <c r="Z533" i="7" s="1"/>
  <c r="T274" i="7"/>
  <c r="U274" i="7" s="1"/>
  <c r="W274" i="7" s="1"/>
  <c r="T362" i="7"/>
  <c r="U362" i="7" s="1"/>
  <c r="Y362" i="7" s="1"/>
  <c r="T538" i="7"/>
  <c r="U538" i="7" s="1"/>
  <c r="X538" i="7" s="1"/>
  <c r="T579" i="7"/>
  <c r="U579" i="7" s="1"/>
  <c r="X579" i="7" s="1"/>
  <c r="T417" i="7"/>
  <c r="U417" i="7" s="1"/>
  <c r="Y417" i="7" s="1"/>
  <c r="T562" i="7"/>
  <c r="U562" i="7" s="1"/>
  <c r="X562" i="7" s="1"/>
  <c r="T320" i="7"/>
  <c r="U320" i="7" s="1"/>
  <c r="Y320" i="7" s="1"/>
  <c r="T470" i="7"/>
  <c r="U470" i="7" s="1"/>
  <c r="W470" i="7" s="1"/>
  <c r="T341" i="7"/>
  <c r="U341" i="7" s="1"/>
  <c r="AA341" i="7" s="1"/>
  <c r="T171" i="7"/>
  <c r="U171" i="7" s="1"/>
  <c r="W171" i="7" s="1"/>
  <c r="T409" i="7"/>
  <c r="U409" i="7" s="1"/>
  <c r="W409" i="7" s="1"/>
  <c r="T292" i="7"/>
  <c r="U292" i="7" s="1"/>
  <c r="Z292" i="7" s="1"/>
  <c r="T275" i="7"/>
  <c r="U275" i="7" s="1"/>
  <c r="X275" i="7" s="1"/>
  <c r="T380" i="7"/>
  <c r="U380" i="7" s="1"/>
  <c r="Z380" i="7" s="1"/>
  <c r="T577" i="7"/>
  <c r="U577" i="7" s="1"/>
  <c r="Y577" i="7" s="1"/>
  <c r="T439" i="7"/>
  <c r="U439" i="7" s="1"/>
  <c r="AA439" i="7" s="1"/>
  <c r="T531" i="7"/>
  <c r="U531" i="7" s="1"/>
  <c r="W531" i="7" s="1"/>
  <c r="T137" i="7"/>
  <c r="U137" i="7" s="1"/>
  <c r="X137" i="7" s="1"/>
  <c r="Y434" i="7"/>
  <c r="X199" i="7"/>
  <c r="W197" i="7"/>
  <c r="T346" i="7"/>
  <c r="U346" i="7" s="1"/>
  <c r="W346" i="7" s="1"/>
  <c r="T164" i="7"/>
  <c r="U164" i="7" s="1"/>
  <c r="X164" i="7" s="1"/>
  <c r="T368" i="7"/>
  <c r="U368" i="7" s="1"/>
  <c r="W368" i="7" s="1"/>
  <c r="T253" i="7"/>
  <c r="U253" i="7" s="1"/>
  <c r="W253" i="7" s="1"/>
  <c r="T241" i="7"/>
  <c r="U241" i="7" s="1"/>
  <c r="X241" i="7" s="1"/>
  <c r="T412" i="7"/>
  <c r="U412" i="7" s="1"/>
  <c r="Y412" i="7" s="1"/>
  <c r="T474" i="7"/>
  <c r="U474" i="7" s="1"/>
  <c r="Y474" i="7" s="1"/>
  <c r="T457" i="7"/>
  <c r="U457" i="7" s="1"/>
  <c r="Y457" i="7" s="1"/>
  <c r="T505" i="7"/>
  <c r="U505" i="7" s="1"/>
  <c r="X505" i="7" s="1"/>
  <c r="T106" i="7"/>
  <c r="U106" i="7" s="1"/>
  <c r="AA106" i="7" s="1"/>
  <c r="T276" i="7"/>
  <c r="U276" i="7" s="1"/>
  <c r="W276" i="7" s="1"/>
  <c r="T534" i="7"/>
  <c r="U534" i="7" s="1"/>
  <c r="Y534" i="7" s="1"/>
  <c r="T521" i="7"/>
  <c r="U521" i="7" s="1"/>
  <c r="AB521" i="7" s="1"/>
  <c r="AB200" i="7"/>
  <c r="AA200" i="7"/>
  <c r="AA187" i="7"/>
  <c r="AB187" i="7"/>
  <c r="T317" i="7"/>
  <c r="U317" i="7" s="1"/>
  <c r="AB317" i="7" s="1"/>
  <c r="T264" i="7"/>
  <c r="U264" i="7" s="1"/>
  <c r="AB264" i="7" s="1"/>
  <c r="T345" i="7"/>
  <c r="U345" i="7" s="1"/>
  <c r="W345" i="7" s="1"/>
  <c r="T354" i="7"/>
  <c r="U354" i="7" s="1"/>
  <c r="W354" i="7" s="1"/>
  <c r="T230" i="7"/>
  <c r="U230" i="7" s="1"/>
  <c r="AB230" i="7" s="1"/>
  <c r="X434" i="7"/>
  <c r="Z199" i="7"/>
  <c r="Z200" i="7"/>
  <c r="X200" i="7"/>
  <c r="Z192" i="7"/>
  <c r="X192" i="7"/>
  <c r="T321" i="7"/>
  <c r="U321" i="7" s="1"/>
  <c r="X321" i="7" s="1"/>
  <c r="T422" i="7"/>
  <c r="U422" i="7" s="1"/>
  <c r="X422" i="7" s="1"/>
  <c r="T165" i="7"/>
  <c r="U165" i="7" s="1"/>
  <c r="AB165" i="7" s="1"/>
  <c r="T170" i="7"/>
  <c r="U170" i="7" s="1"/>
  <c r="W170" i="7" s="1"/>
  <c r="T478" i="7"/>
  <c r="U478" i="7" s="1"/>
  <c r="W478" i="7" s="1"/>
  <c r="T525" i="7"/>
  <c r="U525" i="7" s="1"/>
  <c r="AA525" i="7" s="1"/>
  <c r="T463" i="7"/>
  <c r="U463" i="7" s="1"/>
  <c r="AA463" i="7" s="1"/>
  <c r="T326" i="7"/>
  <c r="U326" i="7" s="1"/>
  <c r="X326" i="7" s="1"/>
  <c r="T401" i="7"/>
  <c r="U401" i="7" s="1"/>
  <c r="W401" i="7" s="1"/>
  <c r="T524" i="7"/>
  <c r="U524" i="7" s="1"/>
  <c r="X524" i="7" s="1"/>
  <c r="T103" i="7"/>
  <c r="U103" i="7" s="1"/>
  <c r="Y103" i="7" s="1"/>
  <c r="T177" i="7"/>
  <c r="U177" i="7" s="1"/>
  <c r="Z177" i="7" s="1"/>
  <c r="T360" i="7"/>
  <c r="U360" i="7" s="1"/>
  <c r="W360" i="7" s="1"/>
  <c r="T469" i="7"/>
  <c r="U469" i="7" s="1"/>
  <c r="AA469" i="7" s="1"/>
  <c r="T285" i="7"/>
  <c r="U285" i="7" s="1"/>
  <c r="Y285" i="7" s="1"/>
  <c r="T282" i="7"/>
  <c r="U282" i="7" s="1"/>
  <c r="W282" i="7" s="1"/>
  <c r="T306" i="7"/>
  <c r="U306" i="7" s="1"/>
  <c r="W306" i="7" s="1"/>
  <c r="T443" i="7"/>
  <c r="U443" i="7" s="1"/>
  <c r="Y443" i="7" s="1"/>
  <c r="T204" i="7"/>
  <c r="U204" i="7" s="1"/>
  <c r="Z204" i="7" s="1"/>
  <c r="T407" i="7"/>
  <c r="U407" i="7" s="1"/>
  <c r="X407" i="7" s="1"/>
  <c r="T262" i="7"/>
  <c r="U262" i="7" s="1"/>
  <c r="Z262" i="7" s="1"/>
  <c r="T179" i="7"/>
  <c r="U179" i="7" s="1"/>
  <c r="W179" i="7" s="1"/>
  <c r="T120" i="7"/>
  <c r="U120" i="7" s="1"/>
  <c r="X120" i="7" s="1"/>
  <c r="T353" i="7"/>
  <c r="U353" i="7" s="1"/>
  <c r="W353" i="7" s="1"/>
  <c r="T371" i="7"/>
  <c r="U371" i="7" s="1"/>
  <c r="X371" i="7" s="1"/>
  <c r="T523" i="7"/>
  <c r="U523" i="7" s="1"/>
  <c r="W523" i="7" s="1"/>
  <c r="T265" i="7"/>
  <c r="U265" i="7" s="1"/>
  <c r="W265" i="7" s="1"/>
  <c r="T334" i="7"/>
  <c r="U334" i="7" s="1"/>
  <c r="AB334" i="7" s="1"/>
  <c r="T111" i="7"/>
  <c r="U111" i="7" s="1"/>
  <c r="X111" i="7" s="1"/>
  <c r="T226" i="7"/>
  <c r="U226" i="7" s="1"/>
  <c r="W226" i="7" s="1"/>
  <c r="T114" i="7"/>
  <c r="U114" i="7" s="1"/>
  <c r="Y114" i="7" s="1"/>
  <c r="T109" i="7"/>
  <c r="U109" i="7" s="1"/>
  <c r="W109" i="7" s="1"/>
  <c r="T218" i="7"/>
  <c r="U218" i="7" s="1"/>
  <c r="Z218" i="7" s="1"/>
  <c r="W198" i="7"/>
  <c r="AA198" i="7"/>
  <c r="AB198" i="7"/>
  <c r="W434" i="7"/>
  <c r="W199" i="7"/>
  <c r="X197" i="7"/>
  <c r="Z197" i="7"/>
  <c r="T327" i="7"/>
  <c r="U327" i="7" s="1"/>
  <c r="AA327" i="7" s="1"/>
  <c r="T156" i="7"/>
  <c r="U156" i="7" s="1"/>
  <c r="Y156" i="7" s="1"/>
  <c r="AA192" i="7"/>
  <c r="T242" i="7"/>
  <c r="U242" i="7" s="1"/>
  <c r="AB242" i="7" s="1"/>
  <c r="T239" i="7"/>
  <c r="U239" i="7" s="1"/>
  <c r="X239" i="7" s="1"/>
  <c r="T494" i="7"/>
  <c r="U494" i="7" s="1"/>
  <c r="AA494" i="7" s="1"/>
  <c r="T477" i="7"/>
  <c r="U477" i="7" s="1"/>
  <c r="Z477" i="7" s="1"/>
  <c r="T589" i="7"/>
  <c r="U589" i="7" s="1"/>
  <c r="AA589" i="7" s="1"/>
  <c r="T512" i="7"/>
  <c r="U512" i="7" s="1"/>
  <c r="Y512" i="7" s="1"/>
  <c r="T225" i="7"/>
  <c r="U225" i="7" s="1"/>
  <c r="Z225" i="7" s="1"/>
  <c r="T369" i="7"/>
  <c r="U369" i="7" s="1"/>
  <c r="W369" i="7" s="1"/>
  <c r="T565" i="7"/>
  <c r="U565" i="7" s="1"/>
  <c r="W565" i="7" s="1"/>
  <c r="T269" i="7"/>
  <c r="U269" i="7" s="1"/>
  <c r="AA269" i="7" s="1"/>
  <c r="T301" i="7"/>
  <c r="U301" i="7" s="1"/>
  <c r="W301" i="7" s="1"/>
  <c r="T250" i="7"/>
  <c r="U250" i="7" s="1"/>
  <c r="W250" i="7" s="1"/>
  <c r="T314" i="7"/>
  <c r="U314" i="7" s="1"/>
  <c r="W314" i="7" s="1"/>
  <c r="T452" i="7"/>
  <c r="U452" i="7" s="1"/>
  <c r="AA452" i="7" s="1"/>
  <c r="T471" i="7"/>
  <c r="U471" i="7" s="1"/>
  <c r="W471" i="7" s="1"/>
  <c r="T158" i="7"/>
  <c r="U158" i="7" s="1"/>
  <c r="Z158" i="7" s="1"/>
  <c r="T228" i="7"/>
  <c r="U228" i="7" s="1"/>
  <c r="Z228" i="7" s="1"/>
  <c r="T296" i="7"/>
  <c r="U296" i="7" s="1"/>
  <c r="Z296" i="7" s="1"/>
  <c r="T399" i="7"/>
  <c r="U399" i="7" s="1"/>
  <c r="Z399" i="7" s="1"/>
  <c r="T413" i="7"/>
  <c r="U413" i="7" s="1"/>
  <c r="X413" i="7" s="1"/>
  <c r="T425" i="7"/>
  <c r="U425" i="7" s="1"/>
  <c r="Y425" i="7" s="1"/>
  <c r="T396" i="7"/>
  <c r="U396" i="7" s="1"/>
  <c r="Y396" i="7" s="1"/>
  <c r="T305" i="7"/>
  <c r="U305" i="7" s="1"/>
  <c r="Z305" i="7" s="1"/>
  <c r="T294" i="7"/>
  <c r="U294" i="7" s="1"/>
  <c r="X294" i="7" s="1"/>
  <c r="T355" i="7"/>
  <c r="U355" i="7" s="1"/>
  <c r="X355" i="7" s="1"/>
  <c r="T176" i="7"/>
  <c r="U176" i="7" s="1"/>
  <c r="X176" i="7" s="1"/>
  <c r="T447" i="7"/>
  <c r="U447" i="7" s="1"/>
  <c r="Z447" i="7" s="1"/>
  <c r="T352" i="7"/>
  <c r="U352" i="7" s="1"/>
  <c r="W352" i="7" s="1"/>
  <c r="T249" i="7"/>
  <c r="U249" i="7" s="1"/>
  <c r="Z249" i="7" s="1"/>
  <c r="T166" i="7"/>
  <c r="U166" i="7" s="1"/>
  <c r="X166" i="7" s="1"/>
  <c r="T153" i="7"/>
  <c r="U153" i="7" s="1"/>
  <c r="W153" i="7" s="1"/>
  <c r="T571" i="7"/>
  <c r="U571" i="7" s="1"/>
  <c r="Y571" i="7" s="1"/>
  <c r="T161" i="7"/>
  <c r="U161" i="7" s="1"/>
  <c r="X161" i="7" s="1"/>
  <c r="T468" i="7"/>
  <c r="U468" i="7" s="1"/>
  <c r="W468" i="7" s="1"/>
  <c r="T288" i="7"/>
  <c r="U288" i="7" s="1"/>
  <c r="Z288" i="7" s="1"/>
  <c r="AA194" i="7"/>
  <c r="AB202" i="7"/>
  <c r="X202" i="7"/>
  <c r="X201" i="7"/>
  <c r="Z201" i="7"/>
  <c r="AA185" i="7"/>
  <c r="AB185" i="7"/>
  <c r="T348" i="7"/>
  <c r="U348" i="7" s="1"/>
  <c r="W348" i="7" s="1"/>
  <c r="Z190" i="7"/>
  <c r="X190" i="7"/>
  <c r="T117" i="7"/>
  <c r="U117" i="7" s="1"/>
  <c r="AA117" i="7" s="1"/>
  <c r="T235" i="7"/>
  <c r="U235" i="7" s="1"/>
  <c r="AA235" i="7" s="1"/>
  <c r="T510" i="7"/>
  <c r="U510" i="7" s="1"/>
  <c r="W510" i="7" s="1"/>
  <c r="T390" i="7"/>
  <c r="U390" i="7" s="1"/>
  <c r="AA390" i="7" s="1"/>
  <c r="T466" i="7"/>
  <c r="U466" i="7" s="1"/>
  <c r="X466" i="7" s="1"/>
  <c r="T211" i="7"/>
  <c r="U211" i="7" s="1"/>
  <c r="Y211" i="7" s="1"/>
  <c r="T460" i="7"/>
  <c r="U460" i="7" s="1"/>
  <c r="X460" i="7" s="1"/>
  <c r="T266" i="7"/>
  <c r="U266" i="7" s="1"/>
  <c r="AA266" i="7" s="1"/>
  <c r="T298" i="7"/>
  <c r="U298" i="7" s="1"/>
  <c r="Z298" i="7" s="1"/>
  <c r="T325" i="7"/>
  <c r="U325" i="7" s="1"/>
  <c r="W325" i="7" s="1"/>
  <c r="T232" i="7"/>
  <c r="U232" i="7" s="1"/>
  <c r="Z232" i="7" s="1"/>
  <c r="T482" i="7"/>
  <c r="U482" i="7" s="1"/>
  <c r="X482" i="7" s="1"/>
  <c r="T481" i="7"/>
  <c r="U481" i="7" s="1"/>
  <c r="Y481" i="7" s="1"/>
  <c r="T383" i="7"/>
  <c r="U383" i="7" s="1"/>
  <c r="AA383" i="7" s="1"/>
  <c r="T313" i="7"/>
  <c r="U313" i="7" s="1"/>
  <c r="X313" i="7" s="1"/>
  <c r="T248" i="7"/>
  <c r="U248" i="7" s="1"/>
  <c r="X248" i="7" s="1"/>
  <c r="T532" i="7"/>
  <c r="U532" i="7" s="1"/>
  <c r="Y532" i="7" s="1"/>
  <c r="T475" i="7"/>
  <c r="U475" i="7" s="1"/>
  <c r="W475" i="7" s="1"/>
  <c r="T312" i="7"/>
  <c r="U312" i="7" s="1"/>
  <c r="Z312" i="7" s="1"/>
  <c r="T499" i="7"/>
  <c r="U499" i="7" s="1"/>
  <c r="Y499" i="7" s="1"/>
  <c r="T291" i="7"/>
  <c r="U291" i="7" s="1"/>
  <c r="AA291" i="7" s="1"/>
  <c r="T231" i="7"/>
  <c r="U231" i="7" s="1"/>
  <c r="X231" i="7" s="1"/>
  <c r="T129" i="7"/>
  <c r="U129" i="7" s="1"/>
  <c r="X129" i="7" s="1"/>
  <c r="T133" i="7"/>
  <c r="U133" i="7" s="1"/>
  <c r="X133" i="7" s="1"/>
  <c r="T141" i="7"/>
  <c r="U141" i="7" s="1"/>
  <c r="X141" i="7" s="1"/>
  <c r="T149" i="7"/>
  <c r="U149" i="7" s="1"/>
  <c r="X149" i="7" s="1"/>
  <c r="Z434" i="7"/>
  <c r="AB434" i="7"/>
  <c r="Y198" i="7"/>
  <c r="AA199" i="7"/>
  <c r="AB199" i="7"/>
  <c r="AA197" i="7"/>
  <c r="AB197" i="7"/>
  <c r="AA201" i="7"/>
  <c r="AB201" i="7"/>
  <c r="T356" i="7"/>
  <c r="U356" i="7" s="1"/>
  <c r="W356" i="7" s="1"/>
  <c r="AB192" i="7"/>
  <c r="W192" i="7"/>
  <c r="T335" i="7"/>
  <c r="U335" i="7" s="1"/>
  <c r="X335" i="7" s="1"/>
  <c r="T486" i="7"/>
  <c r="U486" i="7" s="1"/>
  <c r="AA486" i="7" s="1"/>
  <c r="T526" i="7"/>
  <c r="U526" i="7" s="1"/>
  <c r="AA526" i="7" s="1"/>
  <c r="T493" i="7"/>
  <c r="U493" i="7" s="1"/>
  <c r="W493" i="7" s="1"/>
  <c r="T557" i="7"/>
  <c r="U557" i="7" s="1"/>
  <c r="W557" i="7" s="1"/>
  <c r="T113" i="7"/>
  <c r="U113" i="7" s="1"/>
  <c r="Y113" i="7" s="1"/>
  <c r="T374" i="7"/>
  <c r="U374" i="7" s="1"/>
  <c r="Y374" i="7" s="1"/>
  <c r="T406" i="7"/>
  <c r="U406" i="7" s="1"/>
  <c r="AA406" i="7" s="1"/>
  <c r="T544" i="7"/>
  <c r="U544" i="7" s="1"/>
  <c r="AA544" i="7" s="1"/>
  <c r="T245" i="7"/>
  <c r="U245" i="7" s="1"/>
  <c r="X245" i="7" s="1"/>
  <c r="T213" i="7"/>
  <c r="U213" i="7" s="1"/>
  <c r="Z213" i="7" s="1"/>
  <c r="T268" i="7"/>
  <c r="U268" i="7" s="1"/>
  <c r="Z268" i="7" s="1"/>
  <c r="T400" i="7"/>
  <c r="U400" i="7" s="1"/>
  <c r="AA400" i="7" s="1"/>
  <c r="T385" i="7"/>
  <c r="U385" i="7" s="1"/>
  <c r="AB385" i="7" s="1"/>
  <c r="T490" i="7"/>
  <c r="U490" i="7" s="1"/>
  <c r="X490" i="7" s="1"/>
  <c r="T578" i="7"/>
  <c r="U578" i="7" s="1"/>
  <c r="AA578" i="7" s="1"/>
  <c r="T227" i="7"/>
  <c r="U227" i="7" s="1"/>
  <c r="Z227" i="7" s="1"/>
  <c r="T394" i="7"/>
  <c r="U394" i="7" s="1"/>
  <c r="Z394" i="7" s="1"/>
  <c r="T508" i="7"/>
  <c r="U508" i="7" s="1"/>
  <c r="Z508" i="7" s="1"/>
  <c r="T209" i="7"/>
  <c r="U209" i="7" s="1"/>
  <c r="Z209" i="7" s="1"/>
  <c r="T437" i="7"/>
  <c r="U437" i="7" s="1"/>
  <c r="W437" i="7" s="1"/>
  <c r="T261" i="7"/>
  <c r="U261" i="7" s="1"/>
  <c r="W261" i="7" s="1"/>
  <c r="T277" i="7"/>
  <c r="U277" i="7" s="1"/>
  <c r="Z277" i="7" s="1"/>
  <c r="T293" i="7"/>
  <c r="U293" i="7" s="1"/>
  <c r="W293" i="7" s="1"/>
  <c r="T309" i="7"/>
  <c r="U309" i="7" s="1"/>
  <c r="AA309" i="7" s="1"/>
  <c r="T351" i="7"/>
  <c r="U351" i="7" s="1"/>
  <c r="W351" i="7" s="1"/>
  <c r="T299" i="7"/>
  <c r="U299" i="7" s="1"/>
  <c r="Z299" i="7" s="1"/>
  <c r="T449" i="7"/>
  <c r="U449" i="7" s="1"/>
  <c r="Y449" i="7" s="1"/>
  <c r="T513" i="7"/>
  <c r="U513" i="7" s="1"/>
  <c r="AB513" i="7" s="1"/>
  <c r="T210" i="7"/>
  <c r="U210" i="7" s="1"/>
  <c r="W210" i="7" s="1"/>
  <c r="T421" i="7"/>
  <c r="U421" i="7" s="1"/>
  <c r="W421" i="7" s="1"/>
  <c r="T182" i="7"/>
  <c r="U182" i="7" s="1"/>
  <c r="W182" i="7" s="1"/>
  <c r="T207" i="7"/>
  <c r="U207" i="7" s="1"/>
  <c r="X207" i="7" s="1"/>
  <c r="T273" i="7"/>
  <c r="U273" i="7" s="1"/>
  <c r="Z273" i="7" s="1"/>
  <c r="T246" i="7"/>
  <c r="U246" i="7" s="1"/>
  <c r="AB246" i="7" s="1"/>
  <c r="T278" i="7"/>
  <c r="U278" i="7" s="1"/>
  <c r="X278" i="7" s="1"/>
  <c r="T310" i="7"/>
  <c r="U310" i="7" s="1"/>
  <c r="AB310" i="7" s="1"/>
  <c r="T216" i="7"/>
  <c r="U216" i="7" s="1"/>
  <c r="Z216" i="7" s="1"/>
  <c r="T159" i="7"/>
  <c r="U159" i="7" s="1"/>
  <c r="AA159" i="7" s="1"/>
  <c r="T347" i="7"/>
  <c r="U347" i="7" s="1"/>
  <c r="AB347" i="7" s="1"/>
  <c r="T448" i="7"/>
  <c r="U448" i="7" s="1"/>
  <c r="W448" i="7" s="1"/>
  <c r="T515" i="7"/>
  <c r="U515" i="7" s="1"/>
  <c r="W515" i="7" s="1"/>
  <c r="T593" i="7"/>
  <c r="U593" i="7" s="1"/>
  <c r="X593" i="7" s="1"/>
  <c r="T214" i="7"/>
  <c r="U214" i="7" s="1"/>
  <c r="AB214" i="7" s="1"/>
  <c r="T387" i="7"/>
  <c r="U387" i="7" s="1"/>
  <c r="X387" i="7" s="1"/>
  <c r="T479" i="7"/>
  <c r="U479" i="7" s="1"/>
  <c r="AA479" i="7" s="1"/>
  <c r="T386" i="7"/>
  <c r="U386" i="7" s="1"/>
  <c r="AB386" i="7" s="1"/>
  <c r="T240" i="7"/>
  <c r="U240" i="7" s="1"/>
  <c r="AB240" i="7" s="1"/>
  <c r="T576" i="7"/>
  <c r="U576" i="7" s="1"/>
  <c r="W576" i="7" s="1"/>
  <c r="T324" i="7"/>
  <c r="U324" i="7" s="1"/>
  <c r="Y324" i="7" s="1"/>
  <c r="T169" i="7"/>
  <c r="U169" i="7" s="1"/>
  <c r="Y169" i="7" s="1"/>
  <c r="T405" i="7"/>
  <c r="U405" i="7" s="1"/>
  <c r="Y405" i="7" s="1"/>
  <c r="T480" i="7"/>
  <c r="U480" i="7" s="1"/>
  <c r="Y480" i="7" s="1"/>
  <c r="T441" i="7"/>
  <c r="U441" i="7" s="1"/>
  <c r="AA441" i="7" s="1"/>
  <c r="T395" i="7"/>
  <c r="U395" i="7" s="1"/>
  <c r="AA395" i="7" s="1"/>
  <c r="T173" i="7"/>
  <c r="U173" i="7" s="1"/>
  <c r="W173" i="7" s="1"/>
  <c r="T357" i="7"/>
  <c r="U357" i="7" s="1"/>
  <c r="W357" i="7" s="1"/>
  <c r="T464" i="7"/>
  <c r="U464" i="7" s="1"/>
  <c r="Y464" i="7" s="1"/>
  <c r="T553" i="7"/>
  <c r="U553" i="7" s="1"/>
  <c r="Y553" i="7" s="1"/>
  <c r="Y194" i="7"/>
  <c r="AB184" i="7"/>
  <c r="Z186" i="7"/>
  <c r="AB190" i="7"/>
  <c r="X186" i="7"/>
  <c r="AA190" i="7"/>
  <c r="T495" i="7"/>
  <c r="U495" i="7" s="1"/>
  <c r="AA495" i="7" s="1"/>
  <c r="T330" i="7"/>
  <c r="U330" i="7" s="1"/>
  <c r="AB330" i="7" s="1"/>
  <c r="T122" i="7"/>
  <c r="U122" i="7" s="1"/>
  <c r="AA122" i="7" s="1"/>
  <c r="T435" i="7"/>
  <c r="U435" i="7" s="1"/>
  <c r="W435" i="7" s="1"/>
  <c r="T391" i="7"/>
  <c r="U391" i="7" s="1"/>
  <c r="W391" i="7" s="1"/>
  <c r="T547" i="7"/>
  <c r="U547" i="7" s="1"/>
  <c r="AA547" i="7" s="1"/>
  <c r="T331" i="7"/>
  <c r="U331" i="7" s="1"/>
  <c r="AA331" i="7" s="1"/>
  <c r="T415" i="7"/>
  <c r="U415" i="7" s="1"/>
  <c r="Z415" i="7" s="1"/>
  <c r="T403" i="7"/>
  <c r="U403" i="7" s="1"/>
  <c r="W403" i="7" s="1"/>
  <c r="T254" i="7"/>
  <c r="U254" i="7" s="1"/>
  <c r="W254" i="7" s="1"/>
  <c r="T217" i="7"/>
  <c r="U217" i="7" s="1"/>
  <c r="Z217" i="7" s="1"/>
  <c r="T174" i="7"/>
  <c r="U174" i="7" s="1"/>
  <c r="X174" i="7" s="1"/>
  <c r="T181" i="7"/>
  <c r="U181" i="7" s="1"/>
  <c r="Y181" i="7" s="1"/>
  <c r="T256" i="7"/>
  <c r="U256" i="7" s="1"/>
  <c r="Z256" i="7" s="1"/>
  <c r="T587" i="7"/>
  <c r="U587" i="7" s="1"/>
  <c r="Y587" i="7" s="1"/>
  <c r="T361" i="7"/>
  <c r="U361" i="7" s="1"/>
  <c r="W361" i="7" s="1"/>
  <c r="T147" i="7"/>
  <c r="U147" i="7" s="1"/>
  <c r="Z147" i="7" s="1"/>
  <c r="Z194" i="7"/>
  <c r="X194" i="7"/>
  <c r="X195" i="7"/>
  <c r="W193" i="7"/>
  <c r="Y184" i="7"/>
  <c r="AB186" i="7"/>
  <c r="AA186" i="7"/>
  <c r="T221" i="7"/>
  <c r="U221" i="7" s="1"/>
  <c r="Z221" i="7" s="1"/>
  <c r="T446" i="7"/>
  <c r="U446" i="7" s="1"/>
  <c r="W446" i="7" s="1"/>
  <c r="T509" i="7"/>
  <c r="U509" i="7" s="1"/>
  <c r="X509" i="7" s="1"/>
  <c r="T541" i="7"/>
  <c r="U541" i="7" s="1"/>
  <c r="AB541" i="7" s="1"/>
  <c r="T573" i="7"/>
  <c r="U573" i="7" s="1"/>
  <c r="Y573" i="7" s="1"/>
  <c r="T101" i="7"/>
  <c r="U101" i="7" s="1"/>
  <c r="AA101" i="7" s="1"/>
  <c r="T102" i="7"/>
  <c r="U102" i="7" s="1"/>
  <c r="W102" i="7" s="1"/>
  <c r="T339" i="7"/>
  <c r="U339" i="7" s="1"/>
  <c r="Y339" i="7" s="1"/>
  <c r="T284" i="7"/>
  <c r="U284" i="7" s="1"/>
  <c r="W284" i="7" s="1"/>
  <c r="T522" i="7"/>
  <c r="U522" i="7" s="1"/>
  <c r="Y522" i="7" s="1"/>
  <c r="T220" i="7"/>
  <c r="U220" i="7" s="1"/>
  <c r="X220" i="7" s="1"/>
  <c r="T563" i="7"/>
  <c r="U563" i="7" s="1"/>
  <c r="AA563" i="7" s="1"/>
  <c r="T224" i="7"/>
  <c r="U224" i="7" s="1"/>
  <c r="X224" i="7" s="1"/>
  <c r="T498" i="7"/>
  <c r="U498" i="7" s="1"/>
  <c r="Y498" i="7" s="1"/>
  <c r="T529" i="7"/>
  <c r="U529" i="7" s="1"/>
  <c r="W529" i="7" s="1"/>
  <c r="T492" i="7"/>
  <c r="U492" i="7" s="1"/>
  <c r="X492" i="7" s="1"/>
  <c r="T375" i="7"/>
  <c r="U375" i="7" s="1"/>
  <c r="Y375" i="7" s="1"/>
  <c r="T483" i="7"/>
  <c r="U483" i="7" s="1"/>
  <c r="W483" i="7" s="1"/>
  <c r="T569" i="7"/>
  <c r="U569" i="7" s="1"/>
  <c r="AB569" i="7" s="1"/>
  <c r="T297" i="7"/>
  <c r="U297" i="7" s="1"/>
  <c r="AB297" i="7" s="1"/>
  <c r="T286" i="7"/>
  <c r="U286" i="7" s="1"/>
  <c r="W286" i="7" s="1"/>
  <c r="T379" i="7"/>
  <c r="U379" i="7" s="1"/>
  <c r="AA379" i="7" s="1"/>
  <c r="T270" i="7"/>
  <c r="U270" i="7" s="1"/>
  <c r="W270" i="7" s="1"/>
  <c r="T302" i="7"/>
  <c r="U302" i="7" s="1"/>
  <c r="AA302" i="7" s="1"/>
  <c r="T433" i="7"/>
  <c r="U433" i="7" s="1"/>
  <c r="X433" i="7" s="1"/>
  <c r="T388" i="7"/>
  <c r="U388" i="7" s="1"/>
  <c r="AA388" i="7" s="1"/>
  <c r="T365" i="7"/>
  <c r="U365" i="7" s="1"/>
  <c r="X365" i="7" s="1"/>
  <c r="T489" i="7"/>
  <c r="U489" i="7" s="1"/>
  <c r="AA489" i="7" s="1"/>
  <c r="T592" i="7"/>
  <c r="U592" i="7" s="1"/>
  <c r="AA592" i="7" s="1"/>
  <c r="S125" i="7"/>
  <c r="T125" i="7" s="1"/>
  <c r="U125" i="7" s="1"/>
  <c r="T96" i="7"/>
  <c r="U96" i="7" s="1"/>
  <c r="Y96" i="7" s="1"/>
  <c r="T143" i="7"/>
  <c r="U143" i="7" s="1"/>
  <c r="X143" i="7" s="1"/>
  <c r="W195" i="7"/>
  <c r="X193" i="7"/>
  <c r="Z193" i="7"/>
  <c r="Z184" i="7"/>
  <c r="X184" i="7"/>
  <c r="T172" i="7"/>
  <c r="U172" i="7" s="1"/>
  <c r="W172" i="7" s="1"/>
  <c r="T414" i="7"/>
  <c r="U414" i="7" s="1"/>
  <c r="Z414" i="7" s="1"/>
  <c r="T107" i="7"/>
  <c r="U107" i="7" s="1"/>
  <c r="X107" i="7" s="1"/>
  <c r="T205" i="7"/>
  <c r="U205" i="7" s="1"/>
  <c r="X205" i="7" s="1"/>
  <c r="T175" i="7"/>
  <c r="U175" i="7" s="1"/>
  <c r="Y175" i="7" s="1"/>
  <c r="T366" i="7"/>
  <c r="U366" i="7" s="1"/>
  <c r="W366" i="7" s="1"/>
  <c r="T382" i="7"/>
  <c r="U382" i="7" s="1"/>
  <c r="W382" i="7" s="1"/>
  <c r="T398" i="7"/>
  <c r="U398" i="7" s="1"/>
  <c r="W398" i="7" s="1"/>
  <c r="T560" i="7"/>
  <c r="U560" i="7" s="1"/>
  <c r="Z560" i="7" s="1"/>
  <c r="T424" i="7"/>
  <c r="U424" i="7" s="1"/>
  <c r="AB424" i="7" s="1"/>
  <c r="T300" i="7"/>
  <c r="U300" i="7" s="1"/>
  <c r="Z300" i="7" s="1"/>
  <c r="T377" i="7"/>
  <c r="U377" i="7" s="1"/>
  <c r="AA377" i="7" s="1"/>
  <c r="T393" i="7"/>
  <c r="U393" i="7" s="1"/>
  <c r="Z393" i="7" s="1"/>
  <c r="T554" i="7"/>
  <c r="U554" i="7" s="1"/>
  <c r="AB554" i="7" s="1"/>
  <c r="T594" i="7"/>
  <c r="U594" i="7" s="1"/>
  <c r="X594" i="7" s="1"/>
  <c r="T219" i="7"/>
  <c r="U219" i="7" s="1"/>
  <c r="Z219" i="7" s="1"/>
  <c r="T359" i="7"/>
  <c r="U359" i="7" s="1"/>
  <c r="W359" i="7" s="1"/>
  <c r="T157" i="7"/>
  <c r="U157" i="7" s="1"/>
  <c r="Y157" i="7" s="1"/>
  <c r="T206" i="7"/>
  <c r="U206" i="7" s="1"/>
  <c r="Z206" i="7" s="1"/>
  <c r="T516" i="7"/>
  <c r="U516" i="7" s="1"/>
  <c r="X516" i="7" s="1"/>
  <c r="T244" i="7"/>
  <c r="U244" i="7" s="1"/>
  <c r="AB244" i="7" s="1"/>
  <c r="T432" i="7"/>
  <c r="U432" i="7" s="1"/>
  <c r="Z432" i="7" s="1"/>
  <c r="T337" i="7"/>
  <c r="U337" i="7" s="1"/>
  <c r="W337" i="7" s="1"/>
  <c r="T100" i="7"/>
  <c r="U100" i="7" s="1"/>
  <c r="Z100" i="7" s="1"/>
  <c r="T402" i="7"/>
  <c r="U402" i="7" s="1"/>
  <c r="Y402" i="7" s="1"/>
  <c r="T444" i="7"/>
  <c r="U444" i="7" s="1"/>
  <c r="AA444" i="7" s="1"/>
  <c r="T162" i="7"/>
  <c r="U162" i="7" s="1"/>
  <c r="AB162" i="7" s="1"/>
  <c r="T502" i="7"/>
  <c r="U502" i="7" s="1"/>
  <c r="Y502" i="7" s="1"/>
  <c r="T376" i="7"/>
  <c r="U376" i="7" s="1"/>
  <c r="AA376" i="7" s="1"/>
  <c r="T280" i="7"/>
  <c r="U280" i="7" s="1"/>
  <c r="Z280" i="7" s="1"/>
  <c r="T373" i="7"/>
  <c r="U373" i="7" s="1"/>
  <c r="Y373" i="7" s="1"/>
  <c r="T561" i="7"/>
  <c r="U561" i="7" s="1"/>
  <c r="X561" i="7" s="1"/>
  <c r="T491" i="7"/>
  <c r="U491" i="7" s="1"/>
  <c r="Y491" i="7" s="1"/>
  <c r="T118" i="7"/>
  <c r="U118" i="7" s="1"/>
  <c r="AB118" i="7" s="1"/>
  <c r="T397" i="7"/>
  <c r="U397" i="7" s="1"/>
  <c r="AA397" i="7" s="1"/>
  <c r="T455" i="7"/>
  <c r="U455" i="7" s="1"/>
  <c r="AA455" i="7" s="1"/>
  <c r="T392" i="7"/>
  <c r="U392" i="7" s="1"/>
  <c r="AA392" i="7" s="1"/>
  <c r="T272" i="7"/>
  <c r="U272" i="7" s="1"/>
  <c r="X272" i="7" s="1"/>
  <c r="T442" i="7"/>
  <c r="U442" i="7" s="1"/>
  <c r="W442" i="7" s="1"/>
  <c r="S328" i="7"/>
  <c r="T328" i="7" s="1"/>
  <c r="U328" i="7" s="1"/>
  <c r="S428" i="7"/>
  <c r="T428" i="7" s="1"/>
  <c r="U428" i="7" s="1"/>
  <c r="T151" i="7"/>
  <c r="U151" i="7" s="1"/>
  <c r="X151" i="7" s="1"/>
  <c r="T135" i="7"/>
  <c r="U135" i="7" s="1"/>
  <c r="X135" i="7" s="1"/>
  <c r="T139" i="7"/>
  <c r="U139" i="7" s="1"/>
  <c r="Z139" i="7" s="1"/>
  <c r="Z198" i="7"/>
  <c r="X198" i="7"/>
  <c r="AA195" i="7"/>
  <c r="AB195" i="7"/>
  <c r="AA193" i="7"/>
  <c r="AB193" i="7"/>
  <c r="T238" i="7"/>
  <c r="U238" i="7" s="1"/>
  <c r="X238" i="7" s="1"/>
  <c r="T454" i="7"/>
  <c r="U454" i="7" s="1"/>
  <c r="Y454" i="7" s="1"/>
  <c r="T237" i="7"/>
  <c r="U237" i="7" s="1"/>
  <c r="Y237" i="7" s="1"/>
  <c r="T418" i="7"/>
  <c r="U418" i="7" s="1"/>
  <c r="AB418" i="7" s="1"/>
  <c r="T252" i="7"/>
  <c r="U252" i="7" s="1"/>
  <c r="AB252" i="7" s="1"/>
  <c r="T316" i="7"/>
  <c r="U316" i="7" s="1"/>
  <c r="X316" i="7" s="1"/>
  <c r="T384" i="7"/>
  <c r="U384" i="7" s="1"/>
  <c r="AA384" i="7" s="1"/>
  <c r="T450" i="7"/>
  <c r="U450" i="7" s="1"/>
  <c r="AB450" i="7" s="1"/>
  <c r="T530" i="7"/>
  <c r="U530" i="7" s="1"/>
  <c r="Z530" i="7" s="1"/>
  <c r="T322" i="7"/>
  <c r="U322" i="7" s="1"/>
  <c r="X322" i="7" s="1"/>
  <c r="T430" i="7"/>
  <c r="U430" i="7" s="1"/>
  <c r="Y430" i="7" s="1"/>
  <c r="T112" i="7"/>
  <c r="U112" i="7" s="1"/>
  <c r="AA112" i="7" s="1"/>
  <c r="T349" i="7"/>
  <c r="U349" i="7" s="1"/>
  <c r="X349" i="7" s="1"/>
  <c r="T343" i="7"/>
  <c r="U343" i="7" s="1"/>
  <c r="X343" i="7" s="1"/>
  <c r="T212" i="7"/>
  <c r="U212" i="7" s="1"/>
  <c r="Z212" i="7" s="1"/>
  <c r="T458" i="7"/>
  <c r="U458" i="7" s="1"/>
  <c r="AB458" i="7" s="1"/>
  <c r="T497" i="7"/>
  <c r="U497" i="7" s="1"/>
  <c r="X497" i="7" s="1"/>
  <c r="T367" i="7"/>
  <c r="U367" i="7" s="1"/>
  <c r="W367" i="7" s="1"/>
  <c r="T208" i="7"/>
  <c r="U208" i="7" s="1"/>
  <c r="Z208" i="7" s="1"/>
  <c r="T257" i="7"/>
  <c r="U257" i="7" s="1"/>
  <c r="AB257" i="7" s="1"/>
  <c r="T289" i="7"/>
  <c r="U289" i="7" s="1"/>
  <c r="Y289" i="7" s="1"/>
  <c r="T370" i="7"/>
  <c r="U370" i="7" s="1"/>
  <c r="X370" i="7" s="1"/>
  <c r="T476" i="7"/>
  <c r="U476" i="7" s="1"/>
  <c r="AA476" i="7" s="1"/>
  <c r="T416" i="7"/>
  <c r="U416" i="7" s="1"/>
  <c r="AA416" i="7" s="1"/>
  <c r="T467" i="7"/>
  <c r="U467" i="7" s="1"/>
  <c r="Y467" i="7" s="1"/>
  <c r="T537" i="7"/>
  <c r="U537" i="7" s="1"/>
  <c r="AA537" i="7" s="1"/>
  <c r="T333" i="7"/>
  <c r="U333" i="7" s="1"/>
  <c r="AB333" i="7" s="1"/>
  <c r="T546" i="7"/>
  <c r="U546" i="7" s="1"/>
  <c r="X546" i="7" s="1"/>
  <c r="T215" i="7"/>
  <c r="U215" i="7" s="1"/>
  <c r="Z215" i="7" s="1"/>
  <c r="T236" i="7"/>
  <c r="U236" i="7" s="1"/>
  <c r="Y236" i="7" s="1"/>
  <c r="T429" i="7"/>
  <c r="U429" i="7" s="1"/>
  <c r="Y429" i="7" s="1"/>
  <c r="T372" i="7"/>
  <c r="U372" i="7" s="1"/>
  <c r="W372" i="7" s="1"/>
  <c r="T500" i="7"/>
  <c r="U500" i="7" s="1"/>
  <c r="Y500" i="7" s="1"/>
  <c r="T431" i="7"/>
  <c r="U431" i="7" s="1"/>
  <c r="Z431" i="7" s="1"/>
  <c r="T304" i="7"/>
  <c r="U304" i="7" s="1"/>
  <c r="X304" i="7" s="1"/>
  <c r="T381" i="7"/>
  <c r="U381" i="7" s="1"/>
  <c r="X381" i="7" s="1"/>
  <c r="T167" i="7"/>
  <c r="U167" i="7" s="1"/>
  <c r="W167" i="7" s="1"/>
  <c r="T389" i="7"/>
  <c r="U389" i="7" s="1"/>
  <c r="Y389" i="7" s="1"/>
  <c r="T315" i="7"/>
  <c r="U315" i="7" s="1"/>
  <c r="Z315" i="7" s="1"/>
  <c r="S98" i="7"/>
  <c r="T98" i="7" s="1"/>
  <c r="U98" i="7" s="1"/>
  <c r="S203" i="7"/>
  <c r="T203" i="7" s="1"/>
  <c r="U203" i="7" s="1"/>
  <c r="T410" i="7"/>
  <c r="U410" i="7" s="1"/>
  <c r="AB410" i="7" s="1"/>
  <c r="R123" i="7"/>
  <c r="R243" i="7"/>
  <c r="R329" i="7"/>
  <c r="Y423" i="7"/>
  <c r="Z590" i="7"/>
  <c r="AA423" i="7"/>
  <c r="W501" i="7"/>
  <c r="Y501" i="7"/>
  <c r="W426" i="7"/>
  <c r="X426" i="7"/>
  <c r="X582" i="7"/>
  <c r="Y582" i="7"/>
  <c r="AB419" i="7"/>
  <c r="X419" i="7"/>
  <c r="W566" i="7"/>
  <c r="Y566" i="7"/>
  <c r="AB566" i="7"/>
  <c r="W542" i="7"/>
  <c r="Z542" i="7"/>
  <c r="Y558" i="7"/>
  <c r="AB558" i="7"/>
  <c r="Z566" i="7"/>
  <c r="AA566" i="7"/>
  <c r="X501" i="7"/>
  <c r="T567" i="7"/>
  <c r="U567" i="7" s="1"/>
  <c r="W567" i="7" s="1"/>
  <c r="Y542" i="7"/>
  <c r="X542" i="7"/>
  <c r="AB542" i="7"/>
  <c r="W558" i="7"/>
  <c r="AA558" i="7"/>
  <c r="Z558" i="7"/>
  <c r="W582" i="7"/>
  <c r="AA582" i="7"/>
  <c r="Z582" i="7"/>
  <c r="X423" i="7"/>
  <c r="W423" i="7"/>
  <c r="AB423" i="7"/>
  <c r="Z501" i="7"/>
  <c r="AA501" i="7"/>
  <c r="AB411" i="7"/>
  <c r="X411" i="7"/>
  <c r="Y574" i="7"/>
  <c r="X574" i="7"/>
  <c r="AB574" i="7"/>
  <c r="Y590" i="7"/>
  <c r="X590" i="7"/>
  <c r="AB590" i="7"/>
  <c r="Y411" i="7"/>
  <c r="Z411" i="7"/>
  <c r="AA411" i="7"/>
  <c r="Y419" i="7"/>
  <c r="Z419" i="7"/>
  <c r="AA419" i="7"/>
  <c r="AA426" i="7"/>
  <c r="Y426" i="7"/>
  <c r="Z426" i="7"/>
  <c r="Z574" i="7"/>
  <c r="W574" i="7"/>
  <c r="AA590" i="7"/>
  <c r="W411" i="7"/>
  <c r="W419" i="7"/>
  <c r="W420" i="7"/>
  <c r="AB420" i="7"/>
  <c r="X420" i="7"/>
  <c r="AA420" i="7"/>
  <c r="Y420" i="7"/>
  <c r="Z420" i="7"/>
  <c r="Y585" i="7"/>
  <c r="X585" i="7"/>
  <c r="AB585" i="7"/>
  <c r="W585" i="7"/>
  <c r="AA585" i="7"/>
  <c r="Z585" i="7"/>
  <c r="X427" i="7"/>
  <c r="W427" i="7"/>
  <c r="AB427" i="7"/>
  <c r="Y427" i="7"/>
  <c r="Z427" i="7"/>
  <c r="AA427" i="7"/>
  <c r="W528" i="7"/>
  <c r="AA528" i="7"/>
  <c r="Z528" i="7"/>
  <c r="Y528" i="7"/>
  <c r="X528" i="7"/>
  <c r="AB528" i="7"/>
  <c r="Y459" i="7"/>
  <c r="X459" i="7"/>
  <c r="AB459" i="7"/>
  <c r="W459" i="7"/>
  <c r="AA459" i="7"/>
  <c r="Z459" i="7"/>
  <c r="Y503" i="7"/>
  <c r="X503" i="7"/>
  <c r="AB503" i="7"/>
  <c r="W503" i="7"/>
  <c r="AA503" i="7"/>
  <c r="Z503" i="7"/>
  <c r="W168" i="7"/>
  <c r="AA168" i="7"/>
  <c r="Z168" i="7"/>
  <c r="Y168" i="7"/>
  <c r="X168" i="7"/>
  <c r="AB168" i="7"/>
  <c r="Y105" i="7"/>
  <c r="X105" i="7"/>
  <c r="AB105" i="7"/>
  <c r="W105" i="7"/>
  <c r="AA105" i="7"/>
  <c r="Z105" i="7"/>
  <c r="W436" i="7"/>
  <c r="AA436" i="7"/>
  <c r="Z436" i="7"/>
  <c r="Y436" i="7"/>
  <c r="X436" i="7"/>
  <c r="AB436" i="7"/>
  <c r="W548" i="7"/>
  <c r="AA548" i="7"/>
  <c r="Z548" i="7"/>
  <c r="Y548" i="7"/>
  <c r="X548" i="7"/>
  <c r="AB548" i="7"/>
  <c r="W484" i="7"/>
  <c r="AA484" i="7"/>
  <c r="Z484" i="7"/>
  <c r="Y484" i="7"/>
  <c r="X484" i="7"/>
  <c r="AB484" i="7"/>
  <c r="Z271" i="7"/>
  <c r="W271" i="7"/>
  <c r="AA271" i="7"/>
  <c r="X271" i="7"/>
  <c r="AB271" i="7"/>
  <c r="Y271" i="7"/>
  <c r="Z303" i="7"/>
  <c r="W303" i="7"/>
  <c r="AA303" i="7"/>
  <c r="X303" i="7"/>
  <c r="AB303" i="7"/>
  <c r="Y303" i="7"/>
  <c r="Y110" i="7"/>
  <c r="X110" i="7"/>
  <c r="AB110" i="7"/>
  <c r="W110" i="7"/>
  <c r="AA110" i="7"/>
  <c r="Z110" i="7"/>
  <c r="Z263" i="7"/>
  <c r="W263" i="7"/>
  <c r="AA263" i="7"/>
  <c r="X263" i="7"/>
  <c r="AB263" i="7"/>
  <c r="Y263" i="7"/>
  <c r="Z295" i="7"/>
  <c r="W295" i="7"/>
  <c r="AA295" i="7"/>
  <c r="X295" i="7"/>
  <c r="AB295" i="7"/>
  <c r="Y295" i="7"/>
  <c r="Y350" i="7"/>
  <c r="X350" i="7"/>
  <c r="AB350" i="7"/>
  <c r="W350" i="7"/>
  <c r="AA350" i="7"/>
  <c r="Z350" i="7"/>
  <c r="Y456" i="7"/>
  <c r="X456" i="7"/>
  <c r="AB456" i="7"/>
  <c r="W456" i="7"/>
  <c r="AA456" i="7"/>
  <c r="Z456" i="7"/>
  <c r="Y488" i="7"/>
  <c r="X488" i="7"/>
  <c r="AB488" i="7"/>
  <c r="W488" i="7"/>
  <c r="AA488" i="7"/>
  <c r="Z488" i="7"/>
  <c r="Y520" i="7"/>
  <c r="X520" i="7"/>
  <c r="AB520" i="7"/>
  <c r="W520" i="7"/>
  <c r="AA520" i="7"/>
  <c r="Z520" i="7"/>
  <c r="Y552" i="7"/>
  <c r="X552" i="7"/>
  <c r="AB552" i="7"/>
  <c r="W552" i="7"/>
  <c r="AA552" i="7"/>
  <c r="Z552" i="7"/>
  <c r="Z255" i="7"/>
  <c r="W255" i="7"/>
  <c r="AA255" i="7"/>
  <c r="X255" i="7"/>
  <c r="AB255" i="7"/>
  <c r="Y255" i="7"/>
  <c r="Z287" i="7"/>
  <c r="W287" i="7"/>
  <c r="AA287" i="7"/>
  <c r="X287" i="7"/>
  <c r="AB287" i="7"/>
  <c r="Y287" i="7"/>
  <c r="Z319" i="7"/>
  <c r="W319" i="7"/>
  <c r="AA319" i="7"/>
  <c r="X319" i="7"/>
  <c r="AB319" i="7"/>
  <c r="Y319" i="7"/>
  <c r="Z247" i="7"/>
  <c r="W247" i="7"/>
  <c r="AA247" i="7"/>
  <c r="X247" i="7"/>
  <c r="AB247" i="7"/>
  <c r="Y247" i="7"/>
  <c r="Z279" i="7"/>
  <c r="W279" i="7"/>
  <c r="AA279" i="7"/>
  <c r="X279" i="7"/>
  <c r="AB279" i="7"/>
  <c r="Y279" i="7"/>
  <c r="Z311" i="7"/>
  <c r="W311" i="7"/>
  <c r="AA311" i="7"/>
  <c r="X311" i="7"/>
  <c r="AB311" i="7"/>
  <c r="Y311" i="7"/>
  <c r="Y440" i="7"/>
  <c r="X440" i="7"/>
  <c r="AB440" i="7"/>
  <c r="W440" i="7"/>
  <c r="AA440" i="7"/>
  <c r="Z440" i="7"/>
  <c r="Y472" i="7"/>
  <c r="X472" i="7"/>
  <c r="AB472" i="7"/>
  <c r="W472" i="7"/>
  <c r="AA472" i="7"/>
  <c r="Z472" i="7"/>
  <c r="Y504" i="7"/>
  <c r="X504" i="7"/>
  <c r="AB504" i="7"/>
  <c r="W504" i="7"/>
  <c r="AA504" i="7"/>
  <c r="Z504" i="7"/>
  <c r="Y536" i="7"/>
  <c r="X536" i="7"/>
  <c r="AB536" i="7"/>
  <c r="W536" i="7"/>
  <c r="AA536" i="7"/>
  <c r="Z536" i="7"/>
  <c r="Y568" i="7"/>
  <c r="X568" i="7"/>
  <c r="AB568" i="7"/>
  <c r="W568" i="7"/>
  <c r="AA568" i="7"/>
  <c r="Z568" i="7"/>
  <c r="Y584" i="7"/>
  <c r="X584" i="7"/>
  <c r="AB584" i="7"/>
  <c r="W584" i="7"/>
  <c r="AA584" i="7"/>
  <c r="Z584" i="7"/>
  <c r="Y119" i="7"/>
  <c r="X119" i="7"/>
  <c r="Z119" i="7"/>
  <c r="W119" i="7"/>
  <c r="AA119" i="7"/>
  <c r="AB119" i="7"/>
  <c r="Y342" i="7"/>
  <c r="X342" i="7"/>
  <c r="AB342" i="7"/>
  <c r="W342" i="7"/>
  <c r="AA342" i="7"/>
  <c r="Z342" i="7"/>
  <c r="AA152" i="7"/>
  <c r="AB152" i="7"/>
  <c r="Z124" i="7"/>
  <c r="W124" i="7"/>
  <c r="AA124" i="7"/>
  <c r="X124" i="7"/>
  <c r="AB124" i="7"/>
  <c r="Y124" i="7"/>
  <c r="Z128" i="7"/>
  <c r="W128" i="7"/>
  <c r="AA128" i="7"/>
  <c r="X128" i="7"/>
  <c r="AB128" i="7"/>
  <c r="Y128" i="7"/>
  <c r="Z132" i="7"/>
  <c r="W132" i="7"/>
  <c r="AA132" i="7"/>
  <c r="X132" i="7"/>
  <c r="AB132" i="7"/>
  <c r="Y132" i="7"/>
  <c r="Z136" i="7"/>
  <c r="W136" i="7"/>
  <c r="AA136" i="7"/>
  <c r="X136" i="7"/>
  <c r="AB136" i="7"/>
  <c r="Y136" i="7"/>
  <c r="Z140" i="7"/>
  <c r="W140" i="7"/>
  <c r="AA140" i="7"/>
  <c r="X140" i="7"/>
  <c r="AB140" i="7"/>
  <c r="Y140" i="7"/>
  <c r="Z144" i="7"/>
  <c r="W144" i="7"/>
  <c r="AA144" i="7"/>
  <c r="X144" i="7"/>
  <c r="AB144" i="7"/>
  <c r="Y144" i="7"/>
  <c r="Z148" i="7"/>
  <c r="W148" i="7"/>
  <c r="AA148" i="7"/>
  <c r="X148" i="7"/>
  <c r="AB148" i="7"/>
  <c r="Y148" i="7"/>
  <c r="Z126" i="7"/>
  <c r="W126" i="7"/>
  <c r="AA126" i="7"/>
  <c r="X126" i="7"/>
  <c r="AB126" i="7"/>
  <c r="Y126" i="7"/>
  <c r="Z130" i="7"/>
  <c r="W130" i="7"/>
  <c r="AA130" i="7"/>
  <c r="X130" i="7"/>
  <c r="AB130" i="7"/>
  <c r="Y130" i="7"/>
  <c r="Z134" i="7"/>
  <c r="W134" i="7"/>
  <c r="AA134" i="7"/>
  <c r="X134" i="7"/>
  <c r="AB134" i="7"/>
  <c r="Y134" i="7"/>
  <c r="Z138" i="7"/>
  <c r="W138" i="7"/>
  <c r="AA138" i="7"/>
  <c r="X138" i="7"/>
  <c r="AB138" i="7"/>
  <c r="Y138" i="7"/>
  <c r="Z142" i="7"/>
  <c r="W142" i="7"/>
  <c r="AA142" i="7"/>
  <c r="X142" i="7"/>
  <c r="AB142" i="7"/>
  <c r="Y142" i="7"/>
  <c r="Z146" i="7"/>
  <c r="W146" i="7"/>
  <c r="AA146" i="7"/>
  <c r="X146" i="7"/>
  <c r="AB146" i="7"/>
  <c r="Y146" i="7"/>
  <c r="X152" i="7"/>
  <c r="Z152" i="7"/>
  <c r="Y152" i="7"/>
  <c r="W152" i="7"/>
  <c r="X150" i="7"/>
  <c r="W150" i="7"/>
  <c r="Z150" i="7"/>
  <c r="Y150" i="7"/>
  <c r="AB150" i="7"/>
  <c r="R95" i="7"/>
  <c r="S95" i="7" s="1"/>
  <c r="AA550" i="7" l="1"/>
  <c r="AB550" i="7"/>
  <c r="W550" i="7"/>
  <c r="X550" i="7"/>
  <c r="Y550" i="7"/>
  <c r="X404" i="7"/>
  <c r="AA404" i="7"/>
  <c r="AA267" i="7"/>
  <c r="AB267" i="7"/>
  <c r="W267" i="7"/>
  <c r="Y267" i="7"/>
  <c r="Z267" i="7"/>
  <c r="AA507" i="7"/>
  <c r="Y283" i="7"/>
  <c r="AB404" i="7"/>
  <c r="Z404" i="7"/>
  <c r="W404" i="7"/>
  <c r="X507" i="7"/>
  <c r="W507" i="7"/>
  <c r="Y572" i="7"/>
  <c r="AB507" i="7"/>
  <c r="Z507" i="7"/>
  <c r="X543" i="7"/>
  <c r="W543" i="7"/>
  <c r="Y543" i="7"/>
  <c r="AA543" i="7"/>
  <c r="Z543" i="7"/>
  <c r="Z178" i="7"/>
  <c r="X178" i="7"/>
  <c r="Z540" i="7"/>
  <c r="W178" i="7"/>
  <c r="Y178" i="7"/>
  <c r="Z572" i="7"/>
  <c r="X540" i="7"/>
  <c r="AB540" i="7"/>
  <c r="AB178" i="7"/>
  <c r="W572" i="7"/>
  <c r="Y540" i="7"/>
  <c r="AB572" i="7"/>
  <c r="AA572" i="7"/>
  <c r="W540" i="7"/>
  <c r="X222" i="7"/>
  <c r="AB97" i="7"/>
  <c r="AB564" i="7"/>
  <c r="Z283" i="7"/>
  <c r="Z222" i="7"/>
  <c r="AB535" i="7"/>
  <c r="AA222" i="7"/>
  <c r="W283" i="7"/>
  <c r="Y564" i="7"/>
  <c r="AA283" i="7"/>
  <c r="X283" i="7"/>
  <c r="Z580" i="7"/>
  <c r="AA580" i="7"/>
  <c r="AA564" i="7"/>
  <c r="Y580" i="7"/>
  <c r="X580" i="7"/>
  <c r="AA535" i="7"/>
  <c r="Z564" i="7"/>
  <c r="X564" i="7"/>
  <c r="AB580" i="7"/>
  <c r="W535" i="7"/>
  <c r="Y222" i="7"/>
  <c r="AA97" i="7"/>
  <c r="AB556" i="7"/>
  <c r="AB222" i="7"/>
  <c r="Y97" i="7"/>
  <c r="X97" i="7"/>
  <c r="Z97" i="7"/>
  <c r="X535" i="7"/>
  <c r="Y583" i="7"/>
  <c r="Z588" i="7"/>
  <c r="W575" i="7"/>
  <c r="W588" i="7"/>
  <c r="Y588" i="7"/>
  <c r="AB588" i="7"/>
  <c r="AA588" i="7"/>
  <c r="Y535" i="7"/>
  <c r="Y511" i="7"/>
  <c r="AB511" i="7"/>
  <c r="X511" i="7"/>
  <c r="W511" i="7"/>
  <c r="Z511" i="7"/>
  <c r="AA583" i="7"/>
  <c r="X583" i="7"/>
  <c r="AB583" i="7"/>
  <c r="W583" i="7"/>
  <c r="AC196" i="7"/>
  <c r="AB336" i="7"/>
  <c r="AA551" i="7"/>
  <c r="W556" i="7"/>
  <c r="AA556" i="7"/>
  <c r="X556" i="7"/>
  <c r="Z556" i="7"/>
  <c r="X575" i="7"/>
  <c r="Z575" i="7"/>
  <c r="AA575" i="7"/>
  <c r="AB307" i="7"/>
  <c r="AB575" i="7"/>
  <c r="W555" i="7"/>
  <c r="Y336" i="7"/>
  <c r="AA336" i="7"/>
  <c r="Z336" i="7"/>
  <c r="W519" i="7"/>
  <c r="AA258" i="7"/>
  <c r="X551" i="7"/>
  <c r="W551" i="7"/>
  <c r="AB551" i="7"/>
  <c r="Z551" i="7"/>
  <c r="AB258" i="7"/>
  <c r="W527" i="7"/>
  <c r="AA545" i="7"/>
  <c r="X591" i="7"/>
  <c r="AB527" i="7"/>
  <c r="W591" i="7"/>
  <c r="AA527" i="7"/>
  <c r="Y527" i="7"/>
  <c r="AB545" i="7"/>
  <c r="AB570" i="7"/>
  <c r="AA412" i="7"/>
  <c r="AB555" i="7"/>
  <c r="X559" i="7"/>
  <c r="Z545" i="7"/>
  <c r="Y545" i="7"/>
  <c r="Z527" i="7"/>
  <c r="W545" i="7"/>
  <c r="Y555" i="7"/>
  <c r="Z555" i="7"/>
  <c r="AA307" i="7"/>
  <c r="Y307" i="7"/>
  <c r="Z307" i="7"/>
  <c r="X555" i="7"/>
  <c r="X163" i="7"/>
  <c r="W307" i="7"/>
  <c r="X570" i="7"/>
  <c r="Z570" i="7"/>
  <c r="Y570" i="7"/>
  <c r="X519" i="7"/>
  <c r="AA570" i="7"/>
  <c r="Z519" i="7"/>
  <c r="X496" i="7"/>
  <c r="Y591" i="7"/>
  <c r="AA591" i="7"/>
  <c r="W336" i="7"/>
  <c r="AA519" i="7"/>
  <c r="AA231" i="7"/>
  <c r="AA323" i="7"/>
  <c r="AB99" i="7"/>
  <c r="X323" i="7"/>
  <c r="W145" i="7"/>
  <c r="AB519" i="7"/>
  <c r="Y323" i="7"/>
  <c r="AB591" i="7"/>
  <c r="Z465" i="7"/>
  <c r="X258" i="7"/>
  <c r="Y465" i="7"/>
  <c r="Y559" i="7"/>
  <c r="AA559" i="7"/>
  <c r="Z559" i="7"/>
  <c r="W323" i="7"/>
  <c r="Z323" i="7"/>
  <c r="AB559" i="7"/>
  <c r="AC188" i="7"/>
  <c r="W258" i="7"/>
  <c r="AB465" i="7"/>
  <c r="Z473" i="7"/>
  <c r="AB496" i="7"/>
  <c r="Y496" i="7"/>
  <c r="AA465" i="7"/>
  <c r="W465" i="7"/>
  <c r="Z258" i="7"/>
  <c r="Y99" i="7"/>
  <c r="Y539" i="7"/>
  <c r="AB581" i="7"/>
  <c r="Y127" i="7"/>
  <c r="AC520" i="7"/>
  <c r="AC194" i="7"/>
  <c r="AC202" i="7"/>
  <c r="AC342" i="7"/>
  <c r="AC150" i="7"/>
  <c r="AC152" i="7"/>
  <c r="AC142" i="7"/>
  <c r="AC126" i="7"/>
  <c r="AC140" i="7"/>
  <c r="AC419" i="7"/>
  <c r="AC574" i="7"/>
  <c r="AC184" i="7"/>
  <c r="AC186" i="7"/>
  <c r="AC192" i="7"/>
  <c r="AC190" i="7"/>
  <c r="AC200" i="7"/>
  <c r="AC189" i="7"/>
  <c r="AC255" i="7"/>
  <c r="AC590" i="7"/>
  <c r="AC136" i="7"/>
  <c r="AC132" i="7"/>
  <c r="AC128" i="7"/>
  <c r="AC124" i="7"/>
  <c r="AC105" i="7"/>
  <c r="AC503" i="7"/>
  <c r="AC459" i="7"/>
  <c r="AC427" i="7"/>
  <c r="AC585" i="7"/>
  <c r="AC582" i="7"/>
  <c r="AC566" i="7"/>
  <c r="AC426" i="7"/>
  <c r="AC501" i="7"/>
  <c r="AC195" i="7"/>
  <c r="AC434" i="7"/>
  <c r="AC198" i="7"/>
  <c r="AC185" i="7"/>
  <c r="AC183" i="7"/>
  <c r="AC146" i="7"/>
  <c r="AC138" i="7"/>
  <c r="AC134" i="7"/>
  <c r="AC130" i="7"/>
  <c r="AC148" i="7"/>
  <c r="AC144" i="7"/>
  <c r="AC119" i="7"/>
  <c r="AC584" i="7"/>
  <c r="AC568" i="7"/>
  <c r="AC536" i="7"/>
  <c r="AC504" i="7"/>
  <c r="AC472" i="7"/>
  <c r="AC440" i="7"/>
  <c r="AC311" i="7"/>
  <c r="AC279" i="7"/>
  <c r="AC247" i="7"/>
  <c r="AC319" i="7"/>
  <c r="AC287" i="7"/>
  <c r="AC552" i="7"/>
  <c r="AC488" i="7"/>
  <c r="AC456" i="7"/>
  <c r="AC350" i="7"/>
  <c r="AC295" i="7"/>
  <c r="AC263" i="7"/>
  <c r="AC110" i="7"/>
  <c r="AC303" i="7"/>
  <c r="AC271" i="7"/>
  <c r="AC484" i="7"/>
  <c r="AC548" i="7"/>
  <c r="AC436" i="7"/>
  <c r="AC168" i="7"/>
  <c r="AC528" i="7"/>
  <c r="AC420" i="7"/>
  <c r="AC411" i="7"/>
  <c r="AC423" i="7"/>
  <c r="AC558" i="7"/>
  <c r="AC542" i="7"/>
  <c r="AC193" i="7"/>
  <c r="AC199" i="7"/>
  <c r="AC197" i="7"/>
  <c r="AC201" i="7"/>
  <c r="AC191" i="7"/>
  <c r="AC187" i="7"/>
  <c r="AA230" i="7"/>
  <c r="Z223" i="7"/>
  <c r="Z251" i="7"/>
  <c r="Z180" i="7"/>
  <c r="AA538" i="7"/>
  <c r="Y338" i="7"/>
  <c r="W487" i="7"/>
  <c r="AA506" i="7"/>
  <c r="Z438" i="7"/>
  <c r="AB229" i="7"/>
  <c r="Z344" i="7"/>
  <c r="AA160" i="7"/>
  <c r="AA127" i="7"/>
  <c r="W115" i="7"/>
  <c r="AB127" i="7"/>
  <c r="W127" i="7"/>
  <c r="X127" i="7"/>
  <c r="Z581" i="7"/>
  <c r="AA155" i="7"/>
  <c r="AB145" i="7"/>
  <c r="W338" i="7"/>
  <c r="Z549" i="7"/>
  <c r="AA378" i="7"/>
  <c r="Z145" i="7"/>
  <c r="X453" i="7"/>
  <c r="AB378" i="7"/>
  <c r="W344" i="7"/>
  <c r="W308" i="7"/>
  <c r="X344" i="7"/>
  <c r="X281" i="7"/>
  <c r="AB251" i="7"/>
  <c r="Y308" i="7"/>
  <c r="AB260" i="7"/>
  <c r="Y145" i="7"/>
  <c r="AA145" i="7"/>
  <c r="W453" i="7"/>
  <c r="AB487" i="7"/>
  <c r="Z378" i="7"/>
  <c r="AA229" i="7"/>
  <c r="X549" i="7"/>
  <c r="Y378" i="7"/>
  <c r="X180" i="7"/>
  <c r="Z565" i="7"/>
  <c r="AA518" i="7"/>
  <c r="AA344" i="7"/>
  <c r="X473" i="7"/>
  <c r="Z534" i="7"/>
  <c r="AA473" i="7"/>
  <c r="AA308" i="7"/>
  <c r="Z308" i="7"/>
  <c r="Y344" i="7"/>
  <c r="Y223" i="7"/>
  <c r="Y487" i="7"/>
  <c r="Y251" i="7"/>
  <c r="AA251" i="7"/>
  <c r="X378" i="7"/>
  <c r="X308" i="7"/>
  <c r="W251" i="7"/>
  <c r="Y253" i="7"/>
  <c r="Y106" i="7"/>
  <c r="W164" i="7"/>
  <c r="X285" i="7"/>
  <c r="AA99" i="7"/>
  <c r="X288" i="7"/>
  <c r="Z332" i="7"/>
  <c r="AA115" i="7"/>
  <c r="X233" i="7"/>
  <c r="AB340" i="7"/>
  <c r="Z462" i="7"/>
  <c r="AB108" i="7"/>
  <c r="AB517" i="7"/>
  <c r="X363" i="7"/>
  <c r="Y340" i="7"/>
  <c r="X461" i="7"/>
  <c r="AB462" i="7"/>
  <c r="X115" i="7"/>
  <c r="AA363" i="7"/>
  <c r="Y137" i="7"/>
  <c r="W363" i="7"/>
  <c r="X332" i="7"/>
  <c r="X514" i="7"/>
  <c r="Z340" i="7"/>
  <c r="AA340" i="7"/>
  <c r="W364" i="7"/>
  <c r="Y462" i="7"/>
  <c r="AA332" i="7"/>
  <c r="Z108" i="7"/>
  <c r="Z115" i="7"/>
  <c r="AA517" i="7"/>
  <c r="Z445" i="7"/>
  <c r="X226" i="7"/>
  <c r="W517" i="7"/>
  <c r="X340" i="7"/>
  <c r="Y485" i="7"/>
  <c r="Y115" i="7"/>
  <c r="Y514" i="7"/>
  <c r="Z233" i="7"/>
  <c r="Z137" i="7"/>
  <c r="AB363" i="7"/>
  <c r="Z363" i="7"/>
  <c r="W332" i="7"/>
  <c r="AA104" i="7"/>
  <c r="AA461" i="7"/>
  <c r="W462" i="7"/>
  <c r="Y104" i="7"/>
  <c r="Y470" i="7"/>
  <c r="AA278" i="7"/>
  <c r="Y233" i="7"/>
  <c r="Y533" i="7"/>
  <c r="AA514" i="7"/>
  <c r="X462" i="7"/>
  <c r="AB154" i="7"/>
  <c r="Y332" i="7"/>
  <c r="Z235" i="7"/>
  <c r="AA177" i="7"/>
  <c r="W211" i="7"/>
  <c r="AB445" i="7"/>
  <c r="Z517" i="7"/>
  <c r="X485" i="7"/>
  <c r="Y155" i="7"/>
  <c r="AB276" i="7"/>
  <c r="Z163" i="7"/>
  <c r="Y517" i="7"/>
  <c r="W533" i="7"/>
  <c r="Z539" i="7"/>
  <c r="W579" i="7"/>
  <c r="AA292" i="7"/>
  <c r="AA108" i="7"/>
  <c r="W362" i="7"/>
  <c r="Z99" i="7"/>
  <c r="Z155" i="7"/>
  <c r="AA451" i="7"/>
  <c r="X99" i="7"/>
  <c r="X330" i="7"/>
  <c r="Y274" i="7"/>
  <c r="AB360" i="7"/>
  <c r="X409" i="7"/>
  <c r="AA447" i="7"/>
  <c r="W417" i="7"/>
  <c r="Z457" i="7"/>
  <c r="X412" i="7"/>
  <c r="W415" i="7"/>
  <c r="W506" i="7"/>
  <c r="AB259" i="7"/>
  <c r="W259" i="7"/>
  <c r="X457" i="7"/>
  <c r="AB160" i="7"/>
  <c r="X229" i="7"/>
  <c r="AA103" i="7"/>
  <c r="Y149" i="7"/>
  <c r="Y486" i="7"/>
  <c r="AB441" i="7"/>
  <c r="AB306" i="7"/>
  <c r="Y565" i="7"/>
  <c r="Y401" i="7"/>
  <c r="AA116" i="7"/>
  <c r="AA358" i="7"/>
  <c r="W577" i="7"/>
  <c r="Y281" i="7"/>
  <c r="W318" i="7"/>
  <c r="AB320" i="7"/>
  <c r="X223" i="7"/>
  <c r="AA274" i="7"/>
  <c r="AB577" i="7"/>
  <c r="Y180" i="7"/>
  <c r="AA260" i="7"/>
  <c r="AA131" i="7"/>
  <c r="X577" i="7"/>
  <c r="X318" i="7"/>
  <c r="Y260" i="7"/>
  <c r="AA281" i="7"/>
  <c r="W218" i="7"/>
  <c r="W399" i="7"/>
  <c r="Z131" i="7"/>
  <c r="Z496" i="7"/>
  <c r="X364" i="7"/>
  <c r="X108" i="7"/>
  <c r="AB104" i="7"/>
  <c r="Z364" i="7"/>
  <c r="AB233" i="7"/>
  <c r="AA233" i="7"/>
  <c r="X282" i="7"/>
  <c r="Y408" i="7"/>
  <c r="W108" i="7"/>
  <c r="AB268" i="7"/>
  <c r="Y445" i="7"/>
  <c r="W121" i="7"/>
  <c r="AA290" i="7"/>
  <c r="Z586" i="7"/>
  <c r="AB485" i="7"/>
  <c r="AB155" i="7"/>
  <c r="W163" i="7"/>
  <c r="X451" i="7"/>
  <c r="Y364" i="7"/>
  <c r="Z407" i="7"/>
  <c r="W539" i="7"/>
  <c r="W474" i="7"/>
  <c r="W581" i="7"/>
  <c r="AA485" i="7"/>
  <c r="W586" i="7"/>
  <c r="Z290" i="7"/>
  <c r="AA179" i="7"/>
  <c r="X268" i="7"/>
  <c r="Y240" i="7"/>
  <c r="Y290" i="7"/>
  <c r="Y505" i="7"/>
  <c r="Y581" i="7"/>
  <c r="Z485" i="7"/>
  <c r="Z451" i="7"/>
  <c r="AB109" i="7"/>
  <c r="Z173" i="7"/>
  <c r="AB131" i="7"/>
  <c r="X338" i="7"/>
  <c r="AA314" i="7"/>
  <c r="AB538" i="7"/>
  <c r="W549" i="7"/>
  <c r="Z453" i="7"/>
  <c r="X487" i="7"/>
  <c r="AA180" i="7"/>
  <c r="W229" i="7"/>
  <c r="W225" i="7"/>
  <c r="AB453" i="7"/>
  <c r="Y453" i="7"/>
  <c r="AB549" i="7"/>
  <c r="Y549" i="7"/>
  <c r="X438" i="7"/>
  <c r="Z338" i="7"/>
  <c r="AA338" i="7"/>
  <c r="Z487" i="7"/>
  <c r="W285" i="7"/>
  <c r="AB494" i="7"/>
  <c r="W165" i="7"/>
  <c r="Z409" i="7"/>
  <c r="Z253" i="7"/>
  <c r="AB473" i="7"/>
  <c r="Z506" i="7"/>
  <c r="AA313" i="7"/>
  <c r="AB547" i="7"/>
  <c r="AB463" i="7"/>
  <c r="Y518" i="7"/>
  <c r="W534" i="7"/>
  <c r="AB106" i="7"/>
  <c r="Y473" i="7"/>
  <c r="AB116" i="7"/>
  <c r="W116" i="7"/>
  <c r="Y120" i="7"/>
  <c r="Y232" i="7"/>
  <c r="Z160" i="7"/>
  <c r="W160" i="7"/>
  <c r="Z164" i="7"/>
  <c r="Z577" i="7"/>
  <c r="W457" i="7"/>
  <c r="X249" i="7"/>
  <c r="W412" i="7"/>
  <c r="AB281" i="7"/>
  <c r="AA318" i="7"/>
  <c r="Z318" i="7"/>
  <c r="AB341" i="7"/>
  <c r="Y305" i="7"/>
  <c r="AB223" i="7"/>
  <c r="X506" i="7"/>
  <c r="X274" i="7"/>
  <c r="X253" i="7"/>
  <c r="Z341" i="7"/>
  <c r="AA153" i="7"/>
  <c r="AB114" i="7"/>
  <c r="W288" i="7"/>
  <c r="W260" i="7"/>
  <c r="Y275" i="7"/>
  <c r="Y259" i="7"/>
  <c r="AB506" i="7"/>
  <c r="Z281" i="7"/>
  <c r="AB180" i="7"/>
  <c r="X260" i="7"/>
  <c r="Z275" i="7"/>
  <c r="Y204" i="7"/>
  <c r="Z320" i="7"/>
  <c r="Y318" i="7"/>
  <c r="AA259" i="7"/>
  <c r="Z116" i="7"/>
  <c r="Z531" i="7"/>
  <c r="AB531" i="7"/>
  <c r="AB164" i="7"/>
  <c r="AA223" i="7"/>
  <c r="Z259" i="7"/>
  <c r="Y164" i="7"/>
  <c r="Z106" i="7"/>
  <c r="X160" i="7"/>
  <c r="Y229" i="7"/>
  <c r="AA496" i="7"/>
  <c r="X116" i="7"/>
  <c r="AB367" i="7"/>
  <c r="X515" i="7"/>
  <c r="AB479" i="7"/>
  <c r="AA515" i="7"/>
  <c r="W347" i="7"/>
  <c r="AA349" i="7"/>
  <c r="AB254" i="7"/>
  <c r="Z435" i="7"/>
  <c r="W544" i="7"/>
  <c r="Y174" i="7"/>
  <c r="Y537" i="7"/>
  <c r="Z143" i="7"/>
  <c r="Y466" i="7"/>
  <c r="X435" i="7"/>
  <c r="Z460" i="7"/>
  <c r="AA429" i="7"/>
  <c r="AA256" i="7"/>
  <c r="X481" i="7"/>
  <c r="X256" i="7"/>
  <c r="X312" i="7"/>
  <c r="Y460" i="7"/>
  <c r="W234" i="7"/>
  <c r="X234" i="7"/>
  <c r="AA234" i="7"/>
  <c r="Y234" i="7"/>
  <c r="Z234" i="7"/>
  <c r="AB234" i="7"/>
  <c r="X327" i="7"/>
  <c r="Y121" i="7"/>
  <c r="AA293" i="7"/>
  <c r="AA154" i="7"/>
  <c r="AB278" i="7"/>
  <c r="W268" i="7"/>
  <c r="X104" i="7"/>
  <c r="W562" i="7"/>
  <c r="AA364" i="7"/>
  <c r="AA182" i="7"/>
  <c r="Y261" i="7"/>
  <c r="Z514" i="7"/>
  <c r="W514" i="7"/>
  <c r="AB368" i="7"/>
  <c r="Y525" i="7"/>
  <c r="AA422" i="7"/>
  <c r="Z327" i="7"/>
  <c r="X445" i="7"/>
  <c r="W290" i="7"/>
  <c r="W214" i="7"/>
  <c r="AA586" i="7"/>
  <c r="X173" i="7"/>
  <c r="Y406" i="7"/>
  <c r="W445" i="7"/>
  <c r="X439" i="7"/>
  <c r="X155" i="7"/>
  <c r="W521" i="7"/>
  <c r="W405" i="7"/>
  <c r="X302" i="7"/>
  <c r="AA163" i="7"/>
  <c r="AB451" i="7"/>
  <c r="Y451" i="7"/>
  <c r="X264" i="7"/>
  <c r="Z170" i="7"/>
  <c r="AA539" i="7"/>
  <c r="AA505" i="7"/>
  <c r="AA581" i="7"/>
  <c r="Y353" i="7"/>
  <c r="Z396" i="7"/>
  <c r="X586" i="7"/>
  <c r="AB290" i="7"/>
  <c r="Z368" i="7"/>
  <c r="AA354" i="7"/>
  <c r="Y586" i="7"/>
  <c r="AB539" i="7"/>
  <c r="X346" i="7"/>
  <c r="X179" i="7"/>
  <c r="Y171" i="7"/>
  <c r="AB163" i="7"/>
  <c r="Z515" i="7"/>
  <c r="W439" i="7"/>
  <c r="W464" i="7"/>
  <c r="Z406" i="7"/>
  <c r="AA276" i="7"/>
  <c r="Z104" i="7"/>
  <c r="X109" i="7"/>
  <c r="AB467" i="7"/>
  <c r="W530" i="7"/>
  <c r="Y442" i="7"/>
  <c r="AB449" i="7"/>
  <c r="AA151" i="7"/>
  <c r="W149" i="7"/>
  <c r="AA149" i="7"/>
  <c r="W137" i="7"/>
  <c r="X121" i="7"/>
  <c r="W245" i="7"/>
  <c r="AA282" i="7"/>
  <c r="X449" i="7"/>
  <c r="Y562" i="7"/>
  <c r="Z525" i="7"/>
  <c r="AA470" i="7"/>
  <c r="W158" i="7"/>
  <c r="Z398" i="7"/>
  <c r="AA264" i="7"/>
  <c r="W216" i="7"/>
  <c r="AA137" i="7"/>
  <c r="X446" i="7"/>
  <c r="AB470" i="7"/>
  <c r="Z562" i="7"/>
  <c r="Z413" i="7"/>
  <c r="AA449" i="7"/>
  <c r="AA325" i="7"/>
  <c r="Y293" i="7"/>
  <c r="AB533" i="7"/>
  <c r="Y112" i="7"/>
  <c r="Y368" i="7"/>
  <c r="Y245" i="7"/>
  <c r="Y493" i="7"/>
  <c r="Y154" i="7"/>
  <c r="AB339" i="7"/>
  <c r="X522" i="7"/>
  <c r="AA385" i="7"/>
  <c r="AA326" i="7"/>
  <c r="AA541" i="7"/>
  <c r="AB241" i="7"/>
  <c r="Z521" i="7"/>
  <c r="X380" i="7"/>
  <c r="AB226" i="7"/>
  <c r="AA579" i="7"/>
  <c r="Z524" i="7"/>
  <c r="Z578" i="7"/>
  <c r="AB468" i="7"/>
  <c r="Y441" i="7"/>
  <c r="Y380" i="7"/>
  <c r="Z248" i="7"/>
  <c r="W241" i="7"/>
  <c r="W563" i="7"/>
  <c r="Y452" i="7"/>
  <c r="Y177" i="7"/>
  <c r="Z474" i="7"/>
  <c r="W240" i="7"/>
  <c r="Z334" i="7"/>
  <c r="X403" i="7"/>
  <c r="W482" i="7"/>
  <c r="AA492" i="7"/>
  <c r="AB579" i="7"/>
  <c r="W443" i="7"/>
  <c r="W408" i="7"/>
  <c r="AA273" i="7"/>
  <c r="Z523" i="7"/>
  <c r="AA351" i="7"/>
  <c r="X362" i="7"/>
  <c r="AA346" i="7"/>
  <c r="Z171" i="7"/>
  <c r="Z113" i="7"/>
  <c r="AB166" i="7"/>
  <c r="AB443" i="7"/>
  <c r="Y354" i="7"/>
  <c r="Y296" i="7"/>
  <c r="AB209" i="7"/>
  <c r="AB505" i="7"/>
  <c r="AA522" i="7"/>
  <c r="W461" i="7"/>
  <c r="X354" i="7"/>
  <c r="X292" i="7"/>
  <c r="Y278" i="7"/>
  <c r="Y385" i="7"/>
  <c r="Y524" i="7"/>
  <c r="AB405" i="7"/>
  <c r="W101" i="7"/>
  <c r="Z439" i="7"/>
  <c r="Z470" i="7"/>
  <c r="AB137" i="7"/>
  <c r="AB133" i="7"/>
  <c r="Z133" i="7"/>
  <c r="AB121" i="7"/>
  <c r="Z356" i="7"/>
  <c r="AB356" i="7"/>
  <c r="AB408" i="7"/>
  <c r="Z182" i="7"/>
  <c r="AA250" i="7"/>
  <c r="Z261" i="7"/>
  <c r="AB562" i="7"/>
  <c r="AA533" i="7"/>
  <c r="Z469" i="7"/>
  <c r="Z486" i="7"/>
  <c r="AA446" i="7"/>
  <c r="AA368" i="7"/>
  <c r="X177" i="7"/>
  <c r="Z347" i="7"/>
  <c r="X113" i="7"/>
  <c r="W264" i="7"/>
  <c r="X470" i="7"/>
  <c r="Z278" i="7"/>
  <c r="AA562" i="7"/>
  <c r="Y182" i="7"/>
  <c r="Y282" i="7"/>
  <c r="X250" i="7"/>
  <c r="X293" i="7"/>
  <c r="X261" i="7"/>
  <c r="X533" i="7"/>
  <c r="X469" i="7"/>
  <c r="Y377" i="7"/>
  <c r="X368" i="7"/>
  <c r="Z408" i="7"/>
  <c r="AA408" i="7"/>
  <c r="AB525" i="7"/>
  <c r="AB493" i="7"/>
  <c r="AB461" i="7"/>
  <c r="Y461" i="7"/>
  <c r="AB486" i="7"/>
  <c r="X154" i="7"/>
  <c r="Z422" i="7"/>
  <c r="Z326" i="7"/>
  <c r="Z121" i="7"/>
  <c r="AB366" i="7"/>
  <c r="AA113" i="7"/>
  <c r="X578" i="7"/>
  <c r="X477" i="7"/>
  <c r="X170" i="7"/>
  <c r="Y241" i="7"/>
  <c r="AB324" i="7"/>
  <c r="AA521" i="7"/>
  <c r="X489" i="7"/>
  <c r="AA405" i="7"/>
  <c r="AB380" i="7"/>
  <c r="AB157" i="7"/>
  <c r="AB302" i="7"/>
  <c r="W297" i="7"/>
  <c r="Y210" i="7"/>
  <c r="X352" i="7"/>
  <c r="Z579" i="7"/>
  <c r="AA443" i="7"/>
  <c r="W524" i="7"/>
  <c r="W394" i="7"/>
  <c r="Y578" i="7"/>
  <c r="W385" i="7"/>
  <c r="AB406" i="7"/>
  <c r="Y173" i="7"/>
  <c r="AA226" i="7"/>
  <c r="Z441" i="7"/>
  <c r="AB439" i="7"/>
  <c r="Y439" i="7"/>
  <c r="X521" i="7"/>
  <c r="AA380" i="7"/>
  <c r="Y276" i="7"/>
  <c r="X276" i="7"/>
  <c r="Z571" i="7"/>
  <c r="Y388" i="7"/>
  <c r="AA324" i="7"/>
  <c r="Z241" i="7"/>
  <c r="AA241" i="7"/>
  <c r="Y479" i="7"/>
  <c r="X214" i="7"/>
  <c r="AB331" i="7"/>
  <c r="Y264" i="7"/>
  <c r="Z264" i="7"/>
  <c r="Z266" i="7"/>
  <c r="X394" i="7"/>
  <c r="Y390" i="7"/>
  <c r="Y541" i="7"/>
  <c r="W422" i="7"/>
  <c r="Z505" i="7"/>
  <c r="W505" i="7"/>
  <c r="AA474" i="7"/>
  <c r="AA166" i="7"/>
  <c r="AA334" i="7"/>
  <c r="X523" i="7"/>
  <c r="AB353" i="7"/>
  <c r="Y483" i="7"/>
  <c r="Y444" i="7"/>
  <c r="AB273" i="7"/>
  <c r="AA498" i="7"/>
  <c r="AB413" i="7"/>
  <c r="Y579" i="7"/>
  <c r="Z210" i="7"/>
  <c r="Z493" i="7"/>
  <c r="AB474" i="7"/>
  <c r="AB362" i="7"/>
  <c r="Z354" i="7"/>
  <c r="Z346" i="7"/>
  <c r="AA171" i="7"/>
  <c r="W292" i="7"/>
  <c r="W209" i="7"/>
  <c r="X334" i="7"/>
  <c r="X474" i="7"/>
  <c r="AB351" i="7"/>
  <c r="Z362" i="7"/>
  <c r="AB354" i="7"/>
  <c r="X171" i="7"/>
  <c r="AB292" i="7"/>
  <c r="Y268" i="7"/>
  <c r="AA353" i="7"/>
  <c r="AA362" i="7"/>
  <c r="AB346" i="7"/>
  <c r="AA109" i="7"/>
  <c r="X464" i="7"/>
  <c r="Y248" i="7"/>
  <c r="X356" i="7"/>
  <c r="Y521" i="7"/>
  <c r="W380" i="7"/>
  <c r="AB171" i="7"/>
  <c r="Y292" i="7"/>
  <c r="Y209" i="7"/>
  <c r="Z369" i="7"/>
  <c r="Z276" i="7"/>
  <c r="W154" i="7"/>
  <c r="Y346" i="7"/>
  <c r="Y131" i="7"/>
  <c r="W131" i="7"/>
  <c r="Y538" i="7"/>
  <c r="W526" i="7"/>
  <c r="W438" i="7"/>
  <c r="Z400" i="7"/>
  <c r="X103" i="7"/>
  <c r="AB471" i="7"/>
  <c r="X399" i="7"/>
  <c r="Z355" i="7"/>
  <c r="X298" i="7"/>
  <c r="AA337" i="7"/>
  <c r="Z497" i="7"/>
  <c r="Z538" i="7"/>
  <c r="W538" i="7"/>
  <c r="Y314" i="7"/>
  <c r="AB438" i="7"/>
  <c r="Y438" i="7"/>
  <c r="Z330" i="7"/>
  <c r="AB510" i="7"/>
  <c r="Z242" i="7"/>
  <c r="AB253" i="7"/>
  <c r="Z518" i="7"/>
  <c r="W518" i="7"/>
  <c r="X478" i="7"/>
  <c r="AA409" i="7"/>
  <c r="AB274" i="7"/>
  <c r="AB301" i="7"/>
  <c r="AA253" i="7"/>
  <c r="AB518" i="7"/>
  <c r="W494" i="7"/>
  <c r="Y392" i="7"/>
  <c r="AA534" i="7"/>
  <c r="X106" i="7"/>
  <c r="AB409" i="7"/>
  <c r="Y409" i="7"/>
  <c r="Z345" i="7"/>
  <c r="AB417" i="7"/>
  <c r="X417" i="7"/>
  <c r="AA399" i="7"/>
  <c r="Y471" i="7"/>
  <c r="Z463" i="7"/>
  <c r="Z358" i="7"/>
  <c r="W358" i="7"/>
  <c r="AA164" i="7"/>
  <c r="Z230" i="7"/>
  <c r="AA577" i="7"/>
  <c r="AA457" i="7"/>
  <c r="W111" i="7"/>
  <c r="AB412" i="7"/>
  <c r="X341" i="7"/>
  <c r="W341" i="7"/>
  <c r="W481" i="7"/>
  <c r="X320" i="7"/>
  <c r="W320" i="7"/>
  <c r="W547" i="7"/>
  <c r="AA244" i="7"/>
  <c r="AA306" i="7"/>
  <c r="Z274" i="7"/>
  <c r="Z317" i="7"/>
  <c r="AB457" i="7"/>
  <c r="AB275" i="7"/>
  <c r="Y341" i="7"/>
  <c r="AA320" i="7"/>
  <c r="Z412" i="7"/>
  <c r="Y167" i="7"/>
  <c r="AA275" i="7"/>
  <c r="W275" i="7"/>
  <c r="AA417" i="7"/>
  <c r="AB534" i="7"/>
  <c r="AA531" i="7"/>
  <c r="AB358" i="7"/>
  <c r="AA312" i="7"/>
  <c r="X534" i="7"/>
  <c r="Y531" i="7"/>
  <c r="W106" i="7"/>
  <c r="Y291" i="7"/>
  <c r="X531" i="7"/>
  <c r="X358" i="7"/>
  <c r="Z417" i="7"/>
  <c r="AB156" i="7"/>
  <c r="AA242" i="7"/>
  <c r="Z117" i="7"/>
  <c r="W589" i="7"/>
  <c r="AB447" i="7"/>
  <c r="AB560" i="7"/>
  <c r="X175" i="7"/>
  <c r="W228" i="7"/>
  <c r="W208" i="7"/>
  <c r="Y298" i="7"/>
  <c r="W117" i="7"/>
  <c r="X345" i="7"/>
  <c r="X314" i="7"/>
  <c r="AA466" i="7"/>
  <c r="AA330" i="7"/>
  <c r="X589" i="7"/>
  <c r="Y510" i="7"/>
  <c r="X242" i="7"/>
  <c r="Z321" i="7"/>
  <c r="Z103" i="7"/>
  <c r="Y225" i="7"/>
  <c r="AB401" i="7"/>
  <c r="AA360" i="7"/>
  <c r="Y494" i="7"/>
  <c r="Z165" i="7"/>
  <c r="AA321" i="7"/>
  <c r="Z120" i="7"/>
  <c r="W317" i="7"/>
  <c r="AB285" i="7"/>
  <c r="AA513" i="7"/>
  <c r="AA365" i="7"/>
  <c r="W460" i="7"/>
  <c r="Y490" i="7"/>
  <c r="Y463" i="7"/>
  <c r="AA161" i="7"/>
  <c r="AA174" i="7"/>
  <c r="Z313" i="7"/>
  <c r="Y355" i="7"/>
  <c r="AA232" i="7"/>
  <c r="W425" i="7"/>
  <c r="Y435" i="7"/>
  <c r="AA298" i="7"/>
  <c r="Z478" i="7"/>
  <c r="X165" i="7"/>
  <c r="Y117" i="7"/>
  <c r="X230" i="7"/>
  <c r="AA532" i="7"/>
  <c r="Z111" i="7"/>
  <c r="Y249" i="7"/>
  <c r="AB265" i="7"/>
  <c r="AA371" i="7"/>
  <c r="Z481" i="7"/>
  <c r="AB262" i="7"/>
  <c r="X305" i="7"/>
  <c r="X306" i="7"/>
  <c r="Y317" i="7"/>
  <c r="Z301" i="7"/>
  <c r="Z437" i="7"/>
  <c r="Z510" i="7"/>
  <c r="AA262" i="7"/>
  <c r="AA361" i="7"/>
  <c r="AB225" i="7"/>
  <c r="W204" i="7"/>
  <c r="AB361" i="7"/>
  <c r="AA448" i="7"/>
  <c r="Y153" i="7"/>
  <c r="W114" i="7"/>
  <c r="Z254" i="7"/>
  <c r="AA114" i="7"/>
  <c r="AB460" i="7"/>
  <c r="X228" i="7"/>
  <c r="Z425" i="7"/>
  <c r="X218" i="7"/>
  <c r="X169" i="7"/>
  <c r="AA415" i="7"/>
  <c r="X153" i="7"/>
  <c r="Y256" i="7"/>
  <c r="AB120" i="7"/>
  <c r="Y161" i="7"/>
  <c r="Z471" i="7"/>
  <c r="W291" i="7"/>
  <c r="AB218" i="7"/>
  <c r="AA381" i="7"/>
  <c r="AB205" i="7"/>
  <c r="X587" i="7"/>
  <c r="X216" i="7"/>
  <c r="X156" i="7"/>
  <c r="AA156" i="7"/>
  <c r="Y242" i="7"/>
  <c r="Z314" i="7"/>
  <c r="W298" i="7"/>
  <c r="W277" i="7"/>
  <c r="AB466" i="7"/>
  <c r="Z589" i="7"/>
  <c r="AA510" i="7"/>
  <c r="AA345" i="7"/>
  <c r="AB103" i="7"/>
  <c r="X471" i="7"/>
  <c r="X447" i="7"/>
  <c r="X508" i="7"/>
  <c r="AB399" i="7"/>
  <c r="AA355" i="7"/>
  <c r="Z156" i="7"/>
  <c r="AB159" i="7"/>
  <c r="AA225" i="7"/>
  <c r="AA228" i="7"/>
  <c r="W141" i="7"/>
  <c r="AB298" i="7"/>
  <c r="AB526" i="7"/>
  <c r="AA335" i="7"/>
  <c r="AB117" i="7"/>
  <c r="X117" i="7"/>
  <c r="Z410" i="7"/>
  <c r="Z310" i="7"/>
  <c r="AB345" i="7"/>
  <c r="Y345" i="7"/>
  <c r="AB314" i="7"/>
  <c r="W594" i="7"/>
  <c r="Z466" i="7"/>
  <c r="W466" i="7"/>
  <c r="AB589" i="7"/>
  <c r="Y589" i="7"/>
  <c r="X510" i="7"/>
  <c r="W242" i="7"/>
  <c r="Y321" i="7"/>
  <c r="AB321" i="7"/>
  <c r="W103" i="7"/>
  <c r="W156" i="7"/>
  <c r="X225" i="7"/>
  <c r="AB122" i="7"/>
  <c r="AA285" i="7"/>
  <c r="AA565" i="7"/>
  <c r="X401" i="7"/>
  <c r="Z360" i="7"/>
  <c r="X494" i="7"/>
  <c r="AB478" i="7"/>
  <c r="Y478" i="7"/>
  <c r="AA165" i="7"/>
  <c r="W321" i="7"/>
  <c r="AA120" i="7"/>
  <c r="Y306" i="7"/>
  <c r="AA317" i="7"/>
  <c r="Y301" i="7"/>
  <c r="W313" i="7"/>
  <c r="AB565" i="7"/>
  <c r="Y360" i="7"/>
  <c r="AA460" i="7"/>
  <c r="AA401" i="7"/>
  <c r="X463" i="7"/>
  <c r="Z494" i="7"/>
  <c r="Z161" i="7"/>
  <c r="W161" i="7"/>
  <c r="AB313" i="7"/>
  <c r="Z169" i="7"/>
  <c r="Z286" i="7"/>
  <c r="W120" i="7"/>
  <c r="Y447" i="7"/>
  <c r="W159" i="7"/>
  <c r="AB355" i="7"/>
  <c r="W355" i="7"/>
  <c r="AB232" i="7"/>
  <c r="AB425" i="7"/>
  <c r="X425" i="7"/>
  <c r="Y399" i="7"/>
  <c r="AA471" i="7"/>
  <c r="W316" i="7"/>
  <c r="W463" i="7"/>
  <c r="AA478" i="7"/>
  <c r="Y165" i="7"/>
  <c r="AA587" i="7"/>
  <c r="W230" i="7"/>
  <c r="Z532" i="7"/>
  <c r="W532" i="7"/>
  <c r="AA111" i="7"/>
  <c r="W236" i="7"/>
  <c r="AB249" i="7"/>
  <c r="Y265" i="7"/>
  <c r="X265" i="7"/>
  <c r="Z371" i="7"/>
  <c r="W371" i="7"/>
  <c r="X448" i="7"/>
  <c r="AA481" i="7"/>
  <c r="Y262" i="7"/>
  <c r="X262" i="7"/>
  <c r="AB305" i="7"/>
  <c r="AB529" i="7"/>
  <c r="Z306" i="7"/>
  <c r="X317" i="7"/>
  <c r="AA301" i="7"/>
  <c r="X301" i="7"/>
  <c r="Z285" i="7"/>
  <c r="AB481" i="7"/>
  <c r="AA305" i="7"/>
  <c r="AA249" i="7"/>
  <c r="X360" i="7"/>
  <c r="AB532" i="7"/>
  <c r="X402" i="7"/>
  <c r="Z153" i="7"/>
  <c r="X114" i="7"/>
  <c r="AA288" i="7"/>
  <c r="AA204" i="7"/>
  <c r="AA357" i="7"/>
  <c r="W262" i="7"/>
  <c r="AA265" i="7"/>
  <c r="AB111" i="7"/>
  <c r="X532" i="7"/>
  <c r="AB371" i="7"/>
  <c r="Y172" i="7"/>
  <c r="AB153" i="7"/>
  <c r="Z175" i="7"/>
  <c r="Z114" i="7"/>
  <c r="Y288" i="7"/>
  <c r="X204" i="7"/>
  <c r="W249" i="7"/>
  <c r="Y111" i="7"/>
  <c r="Y371" i="7"/>
  <c r="AB288" i="7"/>
  <c r="AA425" i="7"/>
  <c r="X232" i="7"/>
  <c r="AA218" i="7"/>
  <c r="W312" i="7"/>
  <c r="Y228" i="7"/>
  <c r="W232" i="7"/>
  <c r="Y313" i="7"/>
  <c r="Y218" i="7"/>
  <c r="Z401" i="7"/>
  <c r="AB161" i="7"/>
  <c r="Y312" i="7"/>
  <c r="AB228" i="7"/>
  <c r="W305" i="7"/>
  <c r="X565" i="7"/>
  <c r="AB291" i="7"/>
  <c r="AB204" i="7"/>
  <c r="W447" i="7"/>
  <c r="AB312" i="7"/>
  <c r="Y230" i="7"/>
  <c r="Z265" i="7"/>
  <c r="Z553" i="7"/>
  <c r="W96" i="7"/>
  <c r="Y141" i="7"/>
  <c r="Y129" i="7"/>
  <c r="Y327" i="7"/>
  <c r="Z129" i="7"/>
  <c r="Z239" i="7"/>
  <c r="AB422" i="7"/>
  <c r="W413" i="7"/>
  <c r="Z282" i="7"/>
  <c r="W266" i="7"/>
  <c r="Y257" i="7"/>
  <c r="W525" i="7"/>
  <c r="W469" i="7"/>
  <c r="AB158" i="7"/>
  <c r="AB177" i="7"/>
  <c r="X512" i="7"/>
  <c r="AB452" i="7"/>
  <c r="AA176" i="7"/>
  <c r="Z246" i="7"/>
  <c r="Y421" i="7"/>
  <c r="AB282" i="7"/>
  <c r="Y250" i="7"/>
  <c r="AB277" i="7"/>
  <c r="AB469" i="7"/>
  <c r="Y469" i="7"/>
  <c r="AA322" i="7"/>
  <c r="AB557" i="7"/>
  <c r="X525" i="7"/>
  <c r="Y422" i="7"/>
  <c r="Y239" i="7"/>
  <c r="Y326" i="7"/>
  <c r="Z512" i="7"/>
  <c r="Y269" i="7"/>
  <c r="Z450" i="7"/>
  <c r="AB369" i="7"/>
  <c r="AB326" i="7"/>
  <c r="AA237" i="7"/>
  <c r="AB170" i="7"/>
  <c r="Y170" i="7"/>
  <c r="X235" i="7"/>
  <c r="Z433" i="7"/>
  <c r="Y226" i="7"/>
  <c r="Z443" i="7"/>
  <c r="AA524" i="7"/>
  <c r="W227" i="7"/>
  <c r="W450" i="7"/>
  <c r="Y369" i="7"/>
  <c r="Y468" i="7"/>
  <c r="Z226" i="7"/>
  <c r="W365" i="7"/>
  <c r="AB181" i="7"/>
  <c r="W571" i="7"/>
  <c r="AB576" i="7"/>
  <c r="AA352" i="7"/>
  <c r="Z383" i="7"/>
  <c r="Y176" i="7"/>
  <c r="W370" i="7"/>
  <c r="AA407" i="7"/>
  <c r="Y407" i="7"/>
  <c r="Y158" i="7"/>
  <c r="Z452" i="7"/>
  <c r="Y343" i="7"/>
  <c r="W177" i="7"/>
  <c r="W322" i="7"/>
  <c r="X284" i="7"/>
  <c r="AB102" i="7"/>
  <c r="W477" i="7"/>
  <c r="AA170" i="7"/>
  <c r="Z389" i="7"/>
  <c r="AB395" i="7"/>
  <c r="X431" i="7"/>
  <c r="W561" i="7"/>
  <c r="X372" i="7"/>
  <c r="Y334" i="7"/>
  <c r="AB523" i="7"/>
  <c r="Y523" i="7"/>
  <c r="X353" i="7"/>
  <c r="W416" i="7"/>
  <c r="W294" i="7"/>
  <c r="W396" i="7"/>
  <c r="X391" i="7"/>
  <c r="X513" i="7"/>
  <c r="X443" i="7"/>
  <c r="Z269" i="7"/>
  <c r="Y508" i="7"/>
  <c r="Y294" i="7"/>
  <c r="Z353" i="7"/>
  <c r="AA512" i="7"/>
  <c r="Z179" i="7"/>
  <c r="AA296" i="7"/>
  <c r="W537" i="7"/>
  <c r="AA523" i="7"/>
  <c r="AA220" i="7"/>
  <c r="X389" i="7"/>
  <c r="Y179" i="7"/>
  <c r="Z109" i="7"/>
  <c r="X325" i="7"/>
  <c r="AB407" i="7"/>
  <c r="Y316" i="7"/>
  <c r="W407" i="7"/>
  <c r="AB524" i="7"/>
  <c r="Z367" i="7"/>
  <c r="AA284" i="7"/>
  <c r="Z455" i="7"/>
  <c r="Y109" i="7"/>
  <c r="W326" i="7"/>
  <c r="AB179" i="7"/>
  <c r="W334" i="7"/>
  <c r="Z141" i="7"/>
  <c r="AA129" i="7"/>
  <c r="AB327" i="7"/>
  <c r="AB348" i="7"/>
  <c r="X147" i="7"/>
  <c r="W239" i="7"/>
  <c r="X424" i="7"/>
  <c r="AB421" i="7"/>
  <c r="Z250" i="7"/>
  <c r="AB349" i="7"/>
  <c r="Y310" i="7"/>
  <c r="X246" i="7"/>
  <c r="AA557" i="7"/>
  <c r="X158" i="7"/>
  <c r="AB512" i="7"/>
  <c r="X452" i="7"/>
  <c r="X383" i="7"/>
  <c r="AA366" i="7"/>
  <c r="Z176" i="7"/>
  <c r="Y526" i="7"/>
  <c r="Z335" i="7"/>
  <c r="Y348" i="7"/>
  <c r="AA310" i="7"/>
  <c r="AA246" i="7"/>
  <c r="W207" i="7"/>
  <c r="AA421" i="7"/>
  <c r="AA413" i="7"/>
  <c r="Y413" i="7"/>
  <c r="Z325" i="7"/>
  <c r="AB266" i="7"/>
  <c r="AB250" i="7"/>
  <c r="AB309" i="7"/>
  <c r="Y219" i="7"/>
  <c r="X400" i="7"/>
  <c r="Y557" i="7"/>
  <c r="AB239" i="7"/>
  <c r="AA239" i="7"/>
  <c r="W327" i="7"/>
  <c r="AB235" i="7"/>
  <c r="W512" i="7"/>
  <c r="AA508" i="7"/>
  <c r="AB269" i="7"/>
  <c r="Y227" i="7"/>
  <c r="AA490" i="7"/>
  <c r="X437" i="7"/>
  <c r="X369" i="7"/>
  <c r="AB477" i="7"/>
  <c r="Y477" i="7"/>
  <c r="Z238" i="7"/>
  <c r="W335" i="7"/>
  <c r="X181" i="7"/>
  <c r="W269" i="7"/>
  <c r="Z593" i="7"/>
  <c r="Y270" i="7"/>
  <c r="AA502" i="7"/>
  <c r="AB352" i="7"/>
  <c r="AB211" i="7"/>
  <c r="AA369" i="7"/>
  <c r="AB495" i="7"/>
  <c r="X544" i="7"/>
  <c r="AB455" i="7"/>
  <c r="X468" i="7"/>
  <c r="AA248" i="7"/>
  <c r="AA571" i="7"/>
  <c r="Y280" i="7"/>
  <c r="W169" i="7"/>
  <c r="Y576" i="7"/>
  <c r="Z270" i="7"/>
  <c r="Y352" i="7"/>
  <c r="W569" i="7"/>
  <c r="AA387" i="7"/>
  <c r="Y593" i="7"/>
  <c r="Y383" i="7"/>
  <c r="AB176" i="7"/>
  <c r="W176" i="7"/>
  <c r="AA158" i="7"/>
  <c r="W452" i="7"/>
  <c r="AA277" i="7"/>
  <c r="AB390" i="7"/>
  <c r="AA374" i="7"/>
  <c r="AA477" i="7"/>
  <c r="X357" i="7"/>
  <c r="Y395" i="7"/>
  <c r="X118" i="7"/>
  <c r="AA480" i="7"/>
  <c r="Z500" i="7"/>
  <c r="Z166" i="7"/>
  <c r="W166" i="7"/>
  <c r="W429" i="7"/>
  <c r="AA375" i="7"/>
  <c r="Z482" i="7"/>
  <c r="AA294" i="7"/>
  <c r="Z294" i="7"/>
  <c r="AA396" i="7"/>
  <c r="Y100" i="7"/>
  <c r="Y432" i="7"/>
  <c r="AB516" i="7"/>
  <c r="X269" i="7"/>
  <c r="Z122" i="7"/>
  <c r="Z557" i="7"/>
  <c r="AA414" i="7"/>
  <c r="Y554" i="7"/>
  <c r="AB396" i="7"/>
  <c r="Z448" i="7"/>
  <c r="W296" i="7"/>
  <c r="AA299" i="7"/>
  <c r="W217" i="7"/>
  <c r="AB220" i="7"/>
  <c r="X396" i="7"/>
  <c r="AB294" i="7"/>
  <c r="X375" i="7"/>
  <c r="X296" i="7"/>
  <c r="X299" i="7"/>
  <c r="AB553" i="7"/>
  <c r="Y166" i="7"/>
  <c r="X499" i="7"/>
  <c r="Z395" i="7"/>
  <c r="Z309" i="7"/>
  <c r="AB571" i="7"/>
  <c r="AA475" i="7"/>
  <c r="Z576" i="7"/>
  <c r="Z544" i="7"/>
  <c r="Z468" i="7"/>
  <c r="Y272" i="7"/>
  <c r="AA315" i="7"/>
  <c r="W213" i="7"/>
  <c r="Z352" i="7"/>
  <c r="X571" i="7"/>
  <c r="Y475" i="7"/>
  <c r="Z390" i="7"/>
  <c r="AB213" i="7"/>
  <c r="Y513" i="7"/>
  <c r="W499" i="7"/>
  <c r="Y207" i="7"/>
  <c r="AA468" i="7"/>
  <c r="AB296" i="7"/>
  <c r="Z231" i="7"/>
  <c r="AB231" i="7"/>
  <c r="X291" i="7"/>
  <c r="Z291" i="7"/>
  <c r="AB151" i="7"/>
  <c r="Y151" i="7"/>
  <c r="AB149" i="7"/>
  <c r="Y133" i="7"/>
  <c r="Z149" i="7"/>
  <c r="AA133" i="7"/>
  <c r="W133" i="7"/>
  <c r="AA356" i="7"/>
  <c r="X348" i="7"/>
  <c r="W139" i="7"/>
  <c r="AA348" i="7"/>
  <c r="Y356" i="7"/>
  <c r="Y139" i="7"/>
  <c r="W330" i="7"/>
  <c r="AB322" i="7"/>
  <c r="Z245" i="7"/>
  <c r="AB325" i="7"/>
  <c r="X182" i="7"/>
  <c r="Z293" i="7"/>
  <c r="AA261" i="7"/>
  <c r="AB594" i="7"/>
  <c r="Z112" i="7"/>
  <c r="AA493" i="7"/>
  <c r="W486" i="7"/>
  <c r="X563" i="7"/>
  <c r="AB515" i="7"/>
  <c r="AB435" i="7"/>
  <c r="AB383" i="7"/>
  <c r="AA347" i="7"/>
  <c r="AA343" i="7"/>
  <c r="AA370" i="7"/>
  <c r="AB113" i="7"/>
  <c r="AA268" i="7"/>
  <c r="AA216" i="7"/>
  <c r="Z348" i="7"/>
  <c r="W278" i="7"/>
  <c r="W257" i="7"/>
  <c r="AB182" i="7"/>
  <c r="Z449" i="7"/>
  <c r="W449" i="7"/>
  <c r="AA458" i="7"/>
  <c r="Y325" i="7"/>
  <c r="Y266" i="7"/>
  <c r="X266" i="7"/>
  <c r="AB293" i="7"/>
  <c r="AB261" i="7"/>
  <c r="AB112" i="7"/>
  <c r="Z322" i="7"/>
  <c r="Y330" i="7"/>
  <c r="AB245" i="7"/>
  <c r="AA245" i="7"/>
  <c r="X493" i="7"/>
  <c r="X486" i="7"/>
  <c r="X237" i="7"/>
  <c r="Y235" i="7"/>
  <c r="W235" i="7"/>
  <c r="AA175" i="7"/>
  <c r="X300" i="7"/>
  <c r="AA211" i="7"/>
  <c r="AB578" i="7"/>
  <c r="Z385" i="7"/>
  <c r="X324" i="7"/>
  <c r="AA214" i="7"/>
  <c r="X441" i="7"/>
  <c r="W522" i="7"/>
  <c r="Z405" i="7"/>
  <c r="X388" i="7"/>
  <c r="AB173" i="7"/>
  <c r="AB210" i="7"/>
  <c r="X547" i="7"/>
  <c r="AA394" i="7"/>
  <c r="Z211" i="7"/>
  <c r="W578" i="7"/>
  <c r="X385" i="7"/>
  <c r="X406" i="7"/>
  <c r="AB107" i="7"/>
  <c r="W489" i="7"/>
  <c r="AA173" i="7"/>
  <c r="W441" i="7"/>
  <c r="W248" i="7"/>
  <c r="Z174" i="7"/>
  <c r="W174" i="7"/>
  <c r="AA491" i="7"/>
  <c r="X405" i="7"/>
  <c r="Z388" i="7"/>
  <c r="Z324" i="7"/>
  <c r="W324" i="7"/>
  <c r="X379" i="7"/>
  <c r="X297" i="7"/>
  <c r="W162" i="7"/>
  <c r="X479" i="7"/>
  <c r="Y214" i="7"/>
  <c r="Z214" i="7"/>
  <c r="Y515" i="7"/>
  <c r="W383" i="7"/>
  <c r="X347" i="7"/>
  <c r="AB370" i="7"/>
  <c r="Y367" i="7"/>
  <c r="AA435" i="7"/>
  <c r="AB394" i="7"/>
  <c r="X390" i="7"/>
  <c r="X101" i="7"/>
  <c r="W389" i="7"/>
  <c r="AB431" i="7"/>
  <c r="AA373" i="7"/>
  <c r="AA546" i="7"/>
  <c r="X240" i="7"/>
  <c r="Z240" i="7"/>
  <c r="Y254" i="7"/>
  <c r="X254" i="7"/>
  <c r="AB537" i="7"/>
  <c r="AB415" i="7"/>
  <c r="X415" i="7"/>
  <c r="AB483" i="7"/>
  <c r="AA482" i="7"/>
  <c r="X416" i="7"/>
  <c r="Y273" i="7"/>
  <c r="X273" i="7"/>
  <c r="X337" i="7"/>
  <c r="Z547" i="7"/>
  <c r="Y547" i="7"/>
  <c r="AA210" i="7"/>
  <c r="X210" i="7"/>
  <c r="Z416" i="7"/>
  <c r="AB373" i="7"/>
  <c r="Z361" i="7"/>
  <c r="Z351" i="7"/>
  <c r="W175" i="7"/>
  <c r="AB300" i="7"/>
  <c r="W256" i="7"/>
  <c r="AA209" i="7"/>
  <c r="W143" i="7"/>
  <c r="AB236" i="7"/>
  <c r="AA431" i="7"/>
  <c r="Y415" i="7"/>
  <c r="Y546" i="7"/>
  <c r="Y482" i="7"/>
  <c r="Y381" i="7"/>
  <c r="AA254" i="7"/>
  <c r="W273" i="7"/>
  <c r="Y361" i="7"/>
  <c r="Y492" i="7"/>
  <c r="Y351" i="7"/>
  <c r="W402" i="7"/>
  <c r="AB256" i="7"/>
  <c r="Z537" i="7"/>
  <c r="AB482" i="7"/>
  <c r="AB499" i="7"/>
  <c r="X351" i="7"/>
  <c r="X209" i="7"/>
  <c r="Y458" i="7"/>
  <c r="Z475" i="7"/>
  <c r="AB464" i="7"/>
  <c r="W406" i="7"/>
  <c r="AB216" i="7"/>
  <c r="Y450" i="7"/>
  <c r="Z392" i="7"/>
  <c r="AB174" i="7"/>
  <c r="W479" i="7"/>
  <c r="AB475" i="7"/>
  <c r="Z464" i="7"/>
  <c r="Y347" i="7"/>
  <c r="Y394" i="7"/>
  <c r="AB248" i="7"/>
  <c r="Y216" i="7"/>
  <c r="AA240" i="7"/>
  <c r="AB381" i="7"/>
  <c r="Z499" i="7"/>
  <c r="W113" i="7"/>
  <c r="X211" i="7"/>
  <c r="W392" i="7"/>
  <c r="Z479" i="7"/>
  <c r="AA464" i="7"/>
  <c r="X475" i="7"/>
  <c r="W390" i="7"/>
  <c r="AA499" i="7"/>
  <c r="Z302" i="7"/>
  <c r="W231" i="7"/>
  <c r="X361" i="7"/>
  <c r="Y231" i="7"/>
  <c r="Y386" i="7"/>
  <c r="W386" i="7"/>
  <c r="AB141" i="7"/>
  <c r="AB129" i="7"/>
  <c r="AA141" i="7"/>
  <c r="W129" i="7"/>
  <c r="AA147" i="7"/>
  <c r="AB335" i="7"/>
  <c r="Z430" i="7"/>
  <c r="X421" i="7"/>
  <c r="W309" i="7"/>
  <c r="W219" i="7"/>
  <c r="X310" i="7"/>
  <c r="Y246" i="7"/>
  <c r="AB207" i="7"/>
  <c r="Z526" i="7"/>
  <c r="W377" i="7"/>
  <c r="W400" i="7"/>
  <c r="AB100" i="7"/>
  <c r="AB508" i="7"/>
  <c r="X159" i="7"/>
  <c r="W221" i="7"/>
  <c r="X526" i="7"/>
  <c r="Y335" i="7"/>
  <c r="W310" i="7"/>
  <c r="W246" i="7"/>
  <c r="W289" i="7"/>
  <c r="AA207" i="7"/>
  <c r="Z207" i="7"/>
  <c r="Z421" i="7"/>
  <c r="Y309" i="7"/>
  <c r="X309" i="7"/>
  <c r="Y277" i="7"/>
  <c r="X277" i="7"/>
  <c r="AB430" i="7"/>
  <c r="X219" i="7"/>
  <c r="AA554" i="7"/>
  <c r="AB377" i="7"/>
  <c r="AB400" i="7"/>
  <c r="Y400" i="7"/>
  <c r="Y424" i="7"/>
  <c r="X557" i="7"/>
  <c r="AB414" i="7"/>
  <c r="AB398" i="7"/>
  <c r="AB227" i="7"/>
  <c r="Z490" i="7"/>
  <c r="AA157" i="7"/>
  <c r="AB437" i="7"/>
  <c r="Y384" i="7"/>
  <c r="AA573" i="7"/>
  <c r="AA509" i="7"/>
  <c r="Y414" i="7"/>
  <c r="X432" i="7"/>
  <c r="AA593" i="7"/>
  <c r="AA569" i="7"/>
  <c r="Z513" i="7"/>
  <c r="Y286" i="7"/>
  <c r="AA437" i="7"/>
  <c r="AA516" i="7"/>
  <c r="X227" i="7"/>
  <c r="AB490" i="7"/>
  <c r="W490" i="7"/>
  <c r="X418" i="7"/>
  <c r="Y495" i="7"/>
  <c r="AB544" i="7"/>
  <c r="Y544" i="7"/>
  <c r="AB509" i="7"/>
  <c r="Y455" i="7"/>
  <c r="AB365" i="7"/>
  <c r="W181" i="7"/>
  <c r="X280" i="7"/>
  <c r="AA169" i="7"/>
  <c r="W433" i="7"/>
  <c r="X576" i="7"/>
  <c r="X502" i="7"/>
  <c r="Z387" i="7"/>
  <c r="W387" i="7"/>
  <c r="AB593" i="7"/>
  <c r="W593" i="7"/>
  <c r="Z159" i="7"/>
  <c r="Y159" i="7"/>
  <c r="Y284" i="7"/>
  <c r="AA252" i="7"/>
  <c r="Z374" i="7"/>
  <c r="W374" i="7"/>
  <c r="Y102" i="7"/>
  <c r="AB573" i="7"/>
  <c r="X454" i="7"/>
  <c r="X592" i="7"/>
  <c r="AB357" i="7"/>
  <c r="Y357" i="7"/>
  <c r="X395" i="7"/>
  <c r="W118" i="7"/>
  <c r="Z480" i="7"/>
  <c r="W480" i="7"/>
  <c r="Z561" i="7"/>
  <c r="X215" i="7"/>
  <c r="Z333" i="7"/>
  <c r="AA467" i="7"/>
  <c r="AB448" i="7"/>
  <c r="Y448" i="7"/>
  <c r="AB444" i="7"/>
  <c r="Y529" i="7"/>
  <c r="W513" i="7"/>
  <c r="W516" i="7"/>
  <c r="Y437" i="7"/>
  <c r="W508" i="7"/>
  <c r="AA219" i="7"/>
  <c r="Z529" i="7"/>
  <c r="Z357" i="7"/>
  <c r="AB480" i="7"/>
  <c r="Z391" i="7"/>
  <c r="X386" i="7"/>
  <c r="X366" i="7"/>
  <c r="W299" i="7"/>
  <c r="AB224" i="7"/>
  <c r="AA432" i="7"/>
  <c r="AA118" i="7"/>
  <c r="X467" i="7"/>
  <c r="X480" i="7"/>
  <c r="W395" i="7"/>
  <c r="AA386" i="7"/>
  <c r="Y299" i="7"/>
  <c r="Y217" i="7"/>
  <c r="W224" i="7"/>
  <c r="X553" i="7"/>
  <c r="W444" i="7"/>
  <c r="Z386" i="7"/>
  <c r="AB299" i="7"/>
  <c r="AB147" i="7"/>
  <c r="Z331" i="7"/>
  <c r="AA227" i="7"/>
  <c r="AB169" i="7"/>
  <c r="AB374" i="7"/>
  <c r="AA280" i="7"/>
  <c r="AA213" i="7"/>
  <c r="AB433" i="7"/>
  <c r="Y569" i="7"/>
  <c r="Z495" i="7"/>
  <c r="AA576" i="7"/>
  <c r="AB387" i="7"/>
  <c r="W280" i="7"/>
  <c r="W272" i="7"/>
  <c r="W205" i="7"/>
  <c r="AA553" i="7"/>
  <c r="AA403" i="7"/>
  <c r="Z304" i="7"/>
  <c r="Y387" i="7"/>
  <c r="Y252" i="7"/>
  <c r="Y213" i="7"/>
  <c r="AB212" i="7"/>
  <c r="X374" i="7"/>
  <c r="X213" i="7"/>
  <c r="W553" i="7"/>
  <c r="Z224" i="7"/>
  <c r="Z96" i="7"/>
  <c r="AA96" i="7"/>
  <c r="W151" i="7"/>
  <c r="Z151" i="7"/>
  <c r="W147" i="7"/>
  <c r="AB143" i="7"/>
  <c r="AA139" i="7"/>
  <c r="AA172" i="7"/>
  <c r="Y147" i="7"/>
  <c r="X139" i="7"/>
  <c r="W410" i="7"/>
  <c r="X458" i="7"/>
  <c r="W112" i="7"/>
  <c r="X257" i="7"/>
  <c r="AA393" i="7"/>
  <c r="X367" i="7"/>
  <c r="Z359" i="7"/>
  <c r="Z343" i="7"/>
  <c r="Z382" i="7"/>
  <c r="Z370" i="7"/>
  <c r="W300" i="7"/>
  <c r="AA221" i="7"/>
  <c r="AA410" i="7"/>
  <c r="AA257" i="7"/>
  <c r="Z257" i="7"/>
  <c r="Z337" i="7"/>
  <c r="Z458" i="7"/>
  <c r="W458" i="7"/>
  <c r="AB206" i="7"/>
  <c r="X112" i="7"/>
  <c r="Y322" i="7"/>
  <c r="Z594" i="7"/>
  <c r="X393" i="7"/>
  <c r="Z237" i="7"/>
  <c r="AB359" i="7"/>
  <c r="AB221" i="7"/>
  <c r="X122" i="7"/>
  <c r="AA450" i="7"/>
  <c r="AB237" i="7"/>
  <c r="W237" i="7"/>
  <c r="Z573" i="7"/>
  <c r="W573" i="7"/>
  <c r="Z509" i="7"/>
  <c r="W509" i="7"/>
  <c r="AA107" i="7"/>
  <c r="X244" i="7"/>
  <c r="AA433" i="7"/>
  <c r="Y122" i="7"/>
  <c r="Z181" i="7"/>
  <c r="Z569" i="7"/>
  <c r="Z365" i="7"/>
  <c r="AA162" i="7"/>
  <c r="AB286" i="7"/>
  <c r="AB270" i="7"/>
  <c r="AB376" i="7"/>
  <c r="X450" i="7"/>
  <c r="X495" i="7"/>
  <c r="Y509" i="7"/>
  <c r="AB392" i="7"/>
  <c r="Y365" i="7"/>
  <c r="AA181" i="7"/>
  <c r="Y433" i="7"/>
  <c r="W376" i="7"/>
  <c r="AA270" i="7"/>
  <c r="X270" i="7"/>
  <c r="AA286" i="7"/>
  <c r="X286" i="7"/>
  <c r="X569" i="7"/>
  <c r="Y370" i="7"/>
  <c r="X331" i="7"/>
  <c r="W331" i="7"/>
  <c r="AA367" i="7"/>
  <c r="AB343" i="7"/>
  <c r="W343" i="7"/>
  <c r="AA316" i="7"/>
  <c r="Z316" i="7"/>
  <c r="AB284" i="7"/>
  <c r="X102" i="7"/>
  <c r="X573" i="7"/>
  <c r="AB592" i="7"/>
  <c r="Y592" i="7"/>
  <c r="AA389" i="7"/>
  <c r="Z587" i="7"/>
  <c r="W587" i="7"/>
  <c r="Z381" i="7"/>
  <c r="W381" i="7"/>
  <c r="W431" i="7"/>
  <c r="AB372" i="7"/>
  <c r="Y372" i="7"/>
  <c r="X236" i="7"/>
  <c r="Z236" i="7"/>
  <c r="Z546" i="7"/>
  <c r="W546" i="7"/>
  <c r="X537" i="7"/>
  <c r="AB403" i="7"/>
  <c r="Y403" i="7"/>
  <c r="Z375" i="7"/>
  <c r="W375" i="7"/>
  <c r="AB416" i="7"/>
  <c r="X529" i="7"/>
  <c r="AB391" i="7"/>
  <c r="Y391" i="7"/>
  <c r="Z244" i="7"/>
  <c r="W122" i="7"/>
  <c r="W560" i="7"/>
  <c r="AA236" i="7"/>
  <c r="AB389" i="7"/>
  <c r="Z372" i="7"/>
  <c r="AB587" i="7"/>
  <c r="Z403" i="7"/>
  <c r="AB375" i="7"/>
  <c r="AB382" i="7"/>
  <c r="Y221" i="7"/>
  <c r="AA217" i="7"/>
  <c r="Y224" i="7"/>
  <c r="Y220" i="7"/>
  <c r="Y416" i="7"/>
  <c r="AA529" i="7"/>
  <c r="AA372" i="7"/>
  <c r="W592" i="7"/>
  <c r="AA391" i="7"/>
  <c r="X217" i="7"/>
  <c r="Z220" i="7"/>
  <c r="AB139" i="7"/>
  <c r="AB546" i="7"/>
  <c r="AB172" i="7"/>
  <c r="X221" i="7"/>
  <c r="AA224" i="7"/>
  <c r="AA442" i="7"/>
  <c r="W495" i="7"/>
  <c r="Z102" i="7"/>
  <c r="Y331" i="7"/>
  <c r="AA102" i="7"/>
  <c r="Z284" i="7"/>
  <c r="Y431" i="7"/>
  <c r="Z592" i="7"/>
  <c r="W220" i="7"/>
  <c r="AB316" i="7"/>
  <c r="AB217" i="7"/>
  <c r="Z339" i="7"/>
  <c r="AA339" i="7"/>
  <c r="AB135" i="7"/>
  <c r="Z135" i="7"/>
  <c r="W424" i="7"/>
  <c r="Y497" i="7"/>
  <c r="X554" i="7"/>
  <c r="Z377" i="7"/>
  <c r="X100" i="7"/>
  <c r="X567" i="7"/>
  <c r="AB563" i="7"/>
  <c r="AB476" i="7"/>
  <c r="AA398" i="7"/>
  <c r="Z366" i="7"/>
  <c r="W212" i="7"/>
  <c r="AB446" i="7"/>
  <c r="Y446" i="7"/>
  <c r="W497" i="7"/>
  <c r="AB219" i="7"/>
  <c r="Z554" i="7"/>
  <c r="W554" i="7"/>
  <c r="X377" i="7"/>
  <c r="Z424" i="7"/>
  <c r="AA424" i="7"/>
  <c r="AA238" i="7"/>
  <c r="X339" i="7"/>
  <c r="X414" i="7"/>
  <c r="Z567" i="7"/>
  <c r="Y398" i="7"/>
  <c r="Y366" i="7"/>
  <c r="AB530" i="7"/>
  <c r="AB522" i="7"/>
  <c r="Z157" i="7"/>
  <c r="AB384" i="7"/>
  <c r="Y418" i="7"/>
  <c r="W339" i="7"/>
  <c r="Z541" i="7"/>
  <c r="W541" i="7"/>
  <c r="AA454" i="7"/>
  <c r="W414" i="7"/>
  <c r="AB432" i="7"/>
  <c r="AB489" i="7"/>
  <c r="Z522" i="7"/>
  <c r="AB388" i="7"/>
  <c r="Y302" i="7"/>
  <c r="AA297" i="7"/>
  <c r="Z502" i="7"/>
  <c r="AA100" i="7"/>
  <c r="Z516" i="7"/>
  <c r="Y530" i="7"/>
  <c r="Z384" i="7"/>
  <c r="Z489" i="7"/>
  <c r="Y489" i="7"/>
  <c r="X455" i="7"/>
  <c r="W388" i="7"/>
  <c r="AB280" i="7"/>
  <c r="W302" i="7"/>
  <c r="AB379" i="7"/>
  <c r="Y379" i="7"/>
  <c r="Y297" i="7"/>
  <c r="Z297" i="7"/>
  <c r="W502" i="7"/>
  <c r="W476" i="7"/>
  <c r="Z563" i="7"/>
  <c r="Y563" i="7"/>
  <c r="Z252" i="7"/>
  <c r="AB101" i="7"/>
  <c r="Y101" i="7"/>
  <c r="X541" i="7"/>
  <c r="W500" i="7"/>
  <c r="AA561" i="7"/>
  <c r="Y215" i="7"/>
  <c r="AA333" i="7"/>
  <c r="X483" i="7"/>
  <c r="Z492" i="7"/>
  <c r="W492" i="7"/>
  <c r="X444" i="7"/>
  <c r="Z498" i="7"/>
  <c r="W498" i="7"/>
  <c r="W100" i="7"/>
  <c r="W432" i="7"/>
  <c r="Y516" i="7"/>
  <c r="AB498" i="7"/>
  <c r="Z446" i="7"/>
  <c r="Z483" i="7"/>
  <c r="Z167" i="7"/>
  <c r="AB304" i="7"/>
  <c r="X333" i="7"/>
  <c r="AB561" i="7"/>
  <c r="AA483" i="7"/>
  <c r="Z444" i="7"/>
  <c r="W304" i="7"/>
  <c r="Y561" i="7"/>
  <c r="AB492" i="7"/>
  <c r="AB272" i="7"/>
  <c r="Y205" i="7"/>
  <c r="Y212" i="7"/>
  <c r="AB502" i="7"/>
  <c r="W455" i="7"/>
  <c r="Z379" i="7"/>
  <c r="Z101" i="7"/>
  <c r="X252" i="7"/>
  <c r="AB315" i="7"/>
  <c r="X208" i="7"/>
  <c r="X498" i="7"/>
  <c r="AA272" i="7"/>
  <c r="AA205" i="7"/>
  <c r="Y208" i="7"/>
  <c r="W379" i="7"/>
  <c r="Z205" i="7"/>
  <c r="Z272" i="7"/>
  <c r="X398" i="7"/>
  <c r="X125" i="7"/>
  <c r="Z125" i="7"/>
  <c r="Y125" i="7"/>
  <c r="W125" i="7"/>
  <c r="AA125" i="7"/>
  <c r="AB125" i="7"/>
  <c r="X397" i="7"/>
  <c r="Y397" i="7"/>
  <c r="Y118" i="7"/>
  <c r="Z118" i="7"/>
  <c r="W157" i="7"/>
  <c r="X157" i="7"/>
  <c r="X96" i="7"/>
  <c r="AB96" i="7"/>
  <c r="Y143" i="7"/>
  <c r="Y135" i="7"/>
  <c r="Z172" i="7"/>
  <c r="AA143" i="7"/>
  <c r="AA135" i="7"/>
  <c r="AB337" i="7"/>
  <c r="AA430" i="7"/>
  <c r="W206" i="7"/>
  <c r="AB497" i="7"/>
  <c r="Y594" i="7"/>
  <c r="Y349" i="7"/>
  <c r="AB289" i="7"/>
  <c r="X560" i="7"/>
  <c r="X476" i="7"/>
  <c r="AA359" i="7"/>
  <c r="AA382" i="7"/>
  <c r="AB175" i="7"/>
  <c r="AA300" i="7"/>
  <c r="AA212" i="7"/>
  <c r="AA208" i="7"/>
  <c r="AA289" i="7"/>
  <c r="Z289" i="7"/>
  <c r="Y337" i="7"/>
  <c r="AA497" i="7"/>
  <c r="Y206" i="7"/>
  <c r="X206" i="7"/>
  <c r="Z349" i="7"/>
  <c r="W349" i="7"/>
  <c r="X430" i="7"/>
  <c r="W430" i="7"/>
  <c r="AA594" i="7"/>
  <c r="AB393" i="7"/>
  <c r="Y393" i="7"/>
  <c r="AB238" i="7"/>
  <c r="W238" i="7"/>
  <c r="AA560" i="7"/>
  <c r="Y359" i="7"/>
  <c r="X382" i="7"/>
  <c r="Y300" i="7"/>
  <c r="X530" i="7"/>
  <c r="X384" i="7"/>
  <c r="Z418" i="7"/>
  <c r="AA418" i="7"/>
  <c r="Z454" i="7"/>
  <c r="W454" i="7"/>
  <c r="Z107" i="7"/>
  <c r="W107" i="7"/>
  <c r="Y238" i="7"/>
  <c r="W244" i="7"/>
  <c r="Z162" i="7"/>
  <c r="X376" i="7"/>
  <c r="AA530" i="7"/>
  <c r="W384" i="7"/>
  <c r="W418" i="7"/>
  <c r="Y107" i="7"/>
  <c r="X392" i="7"/>
  <c r="Z491" i="7"/>
  <c r="W491" i="7"/>
  <c r="Z376" i="7"/>
  <c r="Y376" i="7"/>
  <c r="X162" i="7"/>
  <c r="Z476" i="7"/>
  <c r="Y476" i="7"/>
  <c r="W252" i="7"/>
  <c r="AB454" i="7"/>
  <c r="Z397" i="7"/>
  <c r="W397" i="7"/>
  <c r="AA500" i="7"/>
  <c r="Z373" i="7"/>
  <c r="W373" i="7"/>
  <c r="AB429" i="7"/>
  <c r="X429" i="7"/>
  <c r="AB215" i="7"/>
  <c r="Y333" i="7"/>
  <c r="Z467" i="7"/>
  <c r="W467" i="7"/>
  <c r="Y244" i="7"/>
  <c r="Y560" i="7"/>
  <c r="AA215" i="7"/>
  <c r="W393" i="7"/>
  <c r="AB500" i="7"/>
  <c r="X359" i="7"/>
  <c r="AB402" i="7"/>
  <c r="X172" i="7"/>
  <c r="AA167" i="7"/>
  <c r="Y304" i="7"/>
  <c r="W135" i="7"/>
  <c r="AB397" i="7"/>
  <c r="X373" i="7"/>
  <c r="W215" i="7"/>
  <c r="Z402" i="7"/>
  <c r="Y382" i="7"/>
  <c r="AB167" i="7"/>
  <c r="W333" i="7"/>
  <c r="Z429" i="7"/>
  <c r="AA402" i="7"/>
  <c r="X167" i="7"/>
  <c r="AA304" i="7"/>
  <c r="Z442" i="7"/>
  <c r="X289" i="7"/>
  <c r="AB491" i="7"/>
  <c r="W315" i="7"/>
  <c r="X212" i="7"/>
  <c r="AB208" i="7"/>
  <c r="X442" i="7"/>
  <c r="X500" i="7"/>
  <c r="AA206" i="7"/>
  <c r="AB442" i="7"/>
  <c r="Y315" i="7"/>
  <c r="Y162" i="7"/>
  <c r="X491" i="7"/>
  <c r="X315" i="7"/>
  <c r="W328" i="7"/>
  <c r="X328" i="7"/>
  <c r="AB328" i="7"/>
  <c r="Y328" i="7"/>
  <c r="AA328" i="7"/>
  <c r="Z328" i="7"/>
  <c r="W428" i="7"/>
  <c r="AB428" i="7"/>
  <c r="X428" i="7"/>
  <c r="AA428" i="7"/>
  <c r="Y428" i="7"/>
  <c r="Z428" i="7"/>
  <c r="Y98" i="7"/>
  <c r="X98" i="7"/>
  <c r="AB98" i="7"/>
  <c r="W98" i="7"/>
  <c r="AA98" i="7"/>
  <c r="Z98" i="7"/>
  <c r="X410" i="7"/>
  <c r="Y410" i="7"/>
  <c r="X203" i="7"/>
  <c r="Z203" i="7"/>
  <c r="Y203" i="7"/>
  <c r="W203" i="7"/>
  <c r="AA203" i="7"/>
  <c r="AB203" i="7"/>
  <c r="S123" i="7"/>
  <c r="T123" i="7" s="1"/>
  <c r="U123" i="7" s="1"/>
  <c r="S243" i="7"/>
  <c r="T243" i="7" s="1"/>
  <c r="U243" i="7" s="1"/>
  <c r="S329" i="7"/>
  <c r="T329" i="7" s="1"/>
  <c r="U329" i="7" s="1"/>
  <c r="AB567" i="7"/>
  <c r="Y567" i="7"/>
  <c r="AA567" i="7"/>
  <c r="T95" i="7"/>
  <c r="U95" i="7" s="1"/>
  <c r="AC368" i="7" l="1"/>
  <c r="AC550" i="7"/>
  <c r="AC267" i="7"/>
  <c r="AC404" i="7"/>
  <c r="AC507" i="7"/>
  <c r="AC543" i="7"/>
  <c r="AC178" i="7"/>
  <c r="AC540" i="7"/>
  <c r="AC572" i="7"/>
  <c r="AC580" i="7"/>
  <c r="AC283" i="7"/>
  <c r="AC564" i="7"/>
  <c r="AC535" i="7"/>
  <c r="AC97" i="7"/>
  <c r="AC222" i="7"/>
  <c r="AC588" i="7"/>
  <c r="AC511" i="7"/>
  <c r="AC556" i="7"/>
  <c r="AC583" i="7"/>
  <c r="AC575" i="7"/>
  <c r="AC336" i="7"/>
  <c r="AC551" i="7"/>
  <c r="AC527" i="7"/>
  <c r="AC545" i="7"/>
  <c r="AC555" i="7"/>
  <c r="AC591" i="7"/>
  <c r="AC307" i="7"/>
  <c r="AC570" i="7"/>
  <c r="AC519" i="7"/>
  <c r="AC258" i="7"/>
  <c r="AC559" i="7"/>
  <c r="AC323" i="7"/>
  <c r="AC513" i="7"/>
  <c r="AC465" i="7"/>
  <c r="AC351" i="7"/>
  <c r="AC232" i="7"/>
  <c r="AC172" i="7"/>
  <c r="AC334" i="7"/>
  <c r="AC359" i="7"/>
  <c r="AC398" i="7"/>
  <c r="AC339" i="7"/>
  <c r="AC557" i="7"/>
  <c r="AC246" i="7"/>
  <c r="AC129" i="7"/>
  <c r="AC106" i="7"/>
  <c r="AC278" i="7"/>
  <c r="AC177" i="7"/>
  <c r="AC302" i="7"/>
  <c r="AC541" i="7"/>
  <c r="AC286" i="7"/>
  <c r="AC270" i="7"/>
  <c r="AC475" i="7"/>
  <c r="AC254" i="7"/>
  <c r="AC493" i="7"/>
  <c r="AC468" i="7"/>
  <c r="AC249" i="7"/>
  <c r="AC301" i="7"/>
  <c r="AC120" i="7"/>
  <c r="AC471" i="7"/>
  <c r="AC531" i="7"/>
  <c r="AC155" i="7"/>
  <c r="AC445" i="7"/>
  <c r="AC145" i="7"/>
  <c r="AC451" i="7"/>
  <c r="AC171" i="7"/>
  <c r="AC422" i="7"/>
  <c r="AC274" i="7"/>
  <c r="AC223" i="7"/>
  <c r="AC180" i="7"/>
  <c r="AC391" i="7"/>
  <c r="AC353" i="7"/>
  <c r="AC293" i="7"/>
  <c r="AC253" i="7"/>
  <c r="AC382" i="7"/>
  <c r="AC567" i="7"/>
  <c r="AC366" i="7"/>
  <c r="AC182" i="7"/>
  <c r="AC357" i="7"/>
  <c r="AC369" i="7"/>
  <c r="AC239" i="7"/>
  <c r="AC266" i="7"/>
  <c r="AC265" i="7"/>
  <c r="AC153" i="7"/>
  <c r="AC345" i="7"/>
  <c r="AC358" i="7"/>
  <c r="AC523" i="7"/>
  <c r="AC170" i="7"/>
  <c r="AC261" i="7"/>
  <c r="AC250" i="7"/>
  <c r="AC354" i="7"/>
  <c r="AC158" i="7"/>
  <c r="AC109" i="7"/>
  <c r="AC346" i="7"/>
  <c r="AC173" i="7"/>
  <c r="AC282" i="7"/>
  <c r="AC473" i="7"/>
  <c r="AC281" i="7"/>
  <c r="AC483" i="7"/>
  <c r="AC576" i="7"/>
  <c r="AC421" i="7"/>
  <c r="AC442" i="7"/>
  <c r="AC167" i="7"/>
  <c r="AC135" i="7"/>
  <c r="AC397" i="7"/>
  <c r="AC384" i="7"/>
  <c r="AC238" i="7"/>
  <c r="AC157" i="7"/>
  <c r="AC379" i="7"/>
  <c r="AC455" i="7"/>
  <c r="AC432" i="7"/>
  <c r="AC388" i="7"/>
  <c r="AC554" i="7"/>
  <c r="AC495" i="7"/>
  <c r="AC122" i="7"/>
  <c r="AC529" i="7"/>
  <c r="AC375" i="7"/>
  <c r="AC381" i="7"/>
  <c r="AC587" i="7"/>
  <c r="AC102" i="7"/>
  <c r="AC343" i="7"/>
  <c r="AC573" i="7"/>
  <c r="AC237" i="7"/>
  <c r="AC458" i="7"/>
  <c r="AC367" i="7"/>
  <c r="AC395" i="7"/>
  <c r="AC508" i="7"/>
  <c r="AC374" i="7"/>
  <c r="AC593" i="7"/>
  <c r="AC289" i="7"/>
  <c r="AC310" i="7"/>
  <c r="AC377" i="7"/>
  <c r="AC361" i="7"/>
  <c r="AC390" i="7"/>
  <c r="AC113" i="7"/>
  <c r="AC479" i="7"/>
  <c r="AC210" i="7"/>
  <c r="AC337" i="7"/>
  <c r="AC383" i="7"/>
  <c r="AC324" i="7"/>
  <c r="AC441" i="7"/>
  <c r="AC578" i="7"/>
  <c r="AC348" i="7"/>
  <c r="AC133" i="7"/>
  <c r="AC499" i="7"/>
  <c r="AC296" i="7"/>
  <c r="AC452" i="7"/>
  <c r="AC176" i="7"/>
  <c r="AC437" i="7"/>
  <c r="AC325" i="7"/>
  <c r="AC372" i="7"/>
  <c r="AC284" i="7"/>
  <c r="AC370" i="7"/>
  <c r="AC565" i="7"/>
  <c r="AC262" i="7"/>
  <c r="AC360" i="7"/>
  <c r="AC448" i="7"/>
  <c r="AC532" i="7"/>
  <c r="AC230" i="7"/>
  <c r="AC463" i="7"/>
  <c r="AC321" i="7"/>
  <c r="AC401" i="7"/>
  <c r="AC103" i="7"/>
  <c r="AC510" i="7"/>
  <c r="AC298" i="7"/>
  <c r="AC114" i="7"/>
  <c r="AC306" i="7"/>
  <c r="AC314" i="7"/>
  <c r="AC320" i="7"/>
  <c r="AC478" i="7"/>
  <c r="AC538" i="7"/>
  <c r="AC154" i="7"/>
  <c r="AC380" i="7"/>
  <c r="AC356" i="7"/>
  <c r="AC276" i="7"/>
  <c r="AC352" i="7"/>
  <c r="AC470" i="7"/>
  <c r="AC403" i="7"/>
  <c r="AC563" i="7"/>
  <c r="AC446" i="7"/>
  <c r="AC179" i="7"/>
  <c r="AC514" i="7"/>
  <c r="AC104" i="7"/>
  <c r="AC435" i="7"/>
  <c r="AC515" i="7"/>
  <c r="AC160" i="7"/>
  <c r="AC496" i="7"/>
  <c r="AC409" i="7"/>
  <c r="AC485" i="7"/>
  <c r="AC340" i="7"/>
  <c r="AC226" i="7"/>
  <c r="AC233" i="7"/>
  <c r="AC378" i="7"/>
  <c r="AC344" i="7"/>
  <c r="AC212" i="7"/>
  <c r="AC424" i="7"/>
  <c r="AC516" i="7"/>
  <c r="AC480" i="7"/>
  <c r="AC118" i="7"/>
  <c r="AC387" i="7"/>
  <c r="AC203" i="7"/>
  <c r="AC315" i="7"/>
  <c r="AC333" i="7"/>
  <c r="AC215" i="7"/>
  <c r="AC393" i="7"/>
  <c r="AC467" i="7"/>
  <c r="AC373" i="7"/>
  <c r="AC252" i="7"/>
  <c r="AC491" i="7"/>
  <c r="AC418" i="7"/>
  <c r="AC430" i="7"/>
  <c r="AC349" i="7"/>
  <c r="AC206" i="7"/>
  <c r="AC125" i="7"/>
  <c r="AC304" i="7"/>
  <c r="AC100" i="7"/>
  <c r="AC492" i="7"/>
  <c r="AC500" i="7"/>
  <c r="AC502" i="7"/>
  <c r="AC414" i="7"/>
  <c r="AC497" i="7"/>
  <c r="AC220" i="7"/>
  <c r="AC560" i="7"/>
  <c r="AC546" i="7"/>
  <c r="AC431" i="7"/>
  <c r="AC331" i="7"/>
  <c r="AC376" i="7"/>
  <c r="AC300" i="7"/>
  <c r="AC112" i="7"/>
  <c r="AC410" i="7"/>
  <c r="AC147" i="7"/>
  <c r="AC151" i="7"/>
  <c r="AC553" i="7"/>
  <c r="AC205" i="7"/>
  <c r="AC280" i="7"/>
  <c r="AC181" i="7"/>
  <c r="AC490" i="7"/>
  <c r="AC221" i="7"/>
  <c r="AC400" i="7"/>
  <c r="AC219" i="7"/>
  <c r="AC386" i="7"/>
  <c r="AC231" i="7"/>
  <c r="AC406" i="7"/>
  <c r="AC402" i="7"/>
  <c r="AC273" i="7"/>
  <c r="AC143" i="7"/>
  <c r="AC256" i="7"/>
  <c r="AC175" i="7"/>
  <c r="AC162" i="7"/>
  <c r="AC174" i="7"/>
  <c r="AC248" i="7"/>
  <c r="AC235" i="7"/>
  <c r="AC449" i="7"/>
  <c r="AC486" i="7"/>
  <c r="AC330" i="7"/>
  <c r="AC139" i="7"/>
  <c r="AC213" i="7"/>
  <c r="AC166" i="7"/>
  <c r="AC569" i="7"/>
  <c r="AC169" i="7"/>
  <c r="AC269" i="7"/>
  <c r="AC335" i="7"/>
  <c r="AC512" i="7"/>
  <c r="AC327" i="7"/>
  <c r="AC326" i="7"/>
  <c r="AC407" i="7"/>
  <c r="AC396" i="7"/>
  <c r="AC416" i="7"/>
  <c r="AC561" i="7"/>
  <c r="AC322" i="7"/>
  <c r="AC571" i="7"/>
  <c r="AC365" i="7"/>
  <c r="AC450" i="7"/>
  <c r="AC525" i="7"/>
  <c r="AC413" i="7"/>
  <c r="AC447" i="7"/>
  <c r="AC305" i="7"/>
  <c r="AC371" i="7"/>
  <c r="AC316" i="7"/>
  <c r="AC355" i="7"/>
  <c r="AC159" i="7"/>
  <c r="AC161" i="7"/>
  <c r="AC313" i="7"/>
  <c r="AC156" i="7"/>
  <c r="AC242" i="7"/>
  <c r="AC466" i="7"/>
  <c r="AC594" i="7"/>
  <c r="AC277" i="7"/>
  <c r="AC425" i="7"/>
  <c r="AC460" i="7"/>
  <c r="AC317" i="7"/>
  <c r="AC228" i="7"/>
  <c r="AC589" i="7"/>
  <c r="AC275" i="7"/>
  <c r="AC547" i="7"/>
  <c r="AC341" i="7"/>
  <c r="AC518" i="7"/>
  <c r="AC526" i="7"/>
  <c r="AC131" i="7"/>
  <c r="AC209" i="7"/>
  <c r="AC505" i="7"/>
  <c r="AC524" i="7"/>
  <c r="AC264" i="7"/>
  <c r="AC101" i="7"/>
  <c r="AC408" i="7"/>
  <c r="AC482" i="7"/>
  <c r="AC241" i="7"/>
  <c r="AC245" i="7"/>
  <c r="AC137" i="7"/>
  <c r="AC149" i="7"/>
  <c r="AC530" i="7"/>
  <c r="AC464" i="7"/>
  <c r="AC405" i="7"/>
  <c r="AC214" i="7"/>
  <c r="AC562" i="7"/>
  <c r="AC268" i="7"/>
  <c r="AC544" i="7"/>
  <c r="AC347" i="7"/>
  <c r="AC260" i="7"/>
  <c r="AC412" i="7"/>
  <c r="AC457" i="7"/>
  <c r="AC165" i="7"/>
  <c r="AC285" i="7"/>
  <c r="AC229" i="7"/>
  <c r="AC549" i="7"/>
  <c r="AC586" i="7"/>
  <c r="AC581" i="7"/>
  <c r="AC539" i="7"/>
  <c r="AC163" i="7"/>
  <c r="AC108" i="7"/>
  <c r="AC218" i="7"/>
  <c r="AC318" i="7"/>
  <c r="AC577" i="7"/>
  <c r="AC415" i="7"/>
  <c r="AC579" i="7"/>
  <c r="AC533" i="7"/>
  <c r="AC211" i="7"/>
  <c r="AC462" i="7"/>
  <c r="AC517" i="7"/>
  <c r="AC364" i="7"/>
  <c r="AC251" i="7"/>
  <c r="AC453" i="7"/>
  <c r="AC308" i="7"/>
  <c r="AC127" i="7"/>
  <c r="AC115" i="7"/>
  <c r="AC428" i="7"/>
  <c r="AC328" i="7"/>
  <c r="AC244" i="7"/>
  <c r="AC107" i="7"/>
  <c r="AC454" i="7"/>
  <c r="AC498" i="7"/>
  <c r="AC476" i="7"/>
  <c r="AC592" i="7"/>
  <c r="AC509" i="7"/>
  <c r="AC272" i="7"/>
  <c r="AC444" i="7"/>
  <c r="AC224" i="7"/>
  <c r="AC299" i="7"/>
  <c r="AC433" i="7"/>
  <c r="AC309" i="7"/>
  <c r="AC392" i="7"/>
  <c r="AC389" i="7"/>
  <c r="AC489" i="7"/>
  <c r="AC522" i="7"/>
  <c r="AC257" i="7"/>
  <c r="AC217" i="7"/>
  <c r="AC429" i="7"/>
  <c r="AC207" i="7"/>
  <c r="AC537" i="7"/>
  <c r="AC294" i="7"/>
  <c r="AC477" i="7"/>
  <c r="AC227" i="7"/>
  <c r="AC469" i="7"/>
  <c r="AC312" i="7"/>
  <c r="AC236" i="7"/>
  <c r="AC141" i="7"/>
  <c r="AC291" i="7"/>
  <c r="AC204" i="7"/>
  <c r="AC117" i="7"/>
  <c r="AC208" i="7"/>
  <c r="AC481" i="7"/>
  <c r="AC111" i="7"/>
  <c r="AC494" i="7"/>
  <c r="AC438" i="7"/>
  <c r="AC292" i="7"/>
  <c r="AC385" i="7"/>
  <c r="AC394" i="7"/>
  <c r="AC297" i="7"/>
  <c r="AC461" i="7"/>
  <c r="AC443" i="7"/>
  <c r="AC240" i="7"/>
  <c r="AC216" i="7"/>
  <c r="AC439" i="7"/>
  <c r="AC521" i="7"/>
  <c r="AC290" i="7"/>
  <c r="AC234" i="7"/>
  <c r="AC288" i="7"/>
  <c r="AC116" i="7"/>
  <c r="AC534" i="7"/>
  <c r="AC225" i="7"/>
  <c r="AC474" i="7"/>
  <c r="AC121" i="7"/>
  <c r="AC399" i="7"/>
  <c r="AC259" i="7"/>
  <c r="AC506" i="7"/>
  <c r="AC417" i="7"/>
  <c r="AC362" i="7"/>
  <c r="AC332" i="7"/>
  <c r="AC363" i="7"/>
  <c r="AC164" i="7"/>
  <c r="AC338" i="7"/>
  <c r="AC487" i="7"/>
  <c r="AC99" i="7"/>
  <c r="AC98" i="7"/>
  <c r="AC96" i="7"/>
  <c r="X123" i="7"/>
  <c r="AA123" i="7"/>
  <c r="Z123" i="7"/>
  <c r="W123" i="7"/>
  <c r="Y123" i="7"/>
  <c r="AB123" i="7"/>
  <c r="Z243" i="7"/>
  <c r="Y243" i="7"/>
  <c r="AB243" i="7"/>
  <c r="X243" i="7"/>
  <c r="W243" i="7"/>
  <c r="AA243" i="7"/>
  <c r="AA329" i="7"/>
  <c r="Y329" i="7"/>
  <c r="Z329" i="7"/>
  <c r="W329" i="7"/>
  <c r="AB329" i="7"/>
  <c r="X329" i="7"/>
  <c r="AA95" i="7"/>
  <c r="Y95" i="7"/>
  <c r="W95" i="7"/>
  <c r="AB95" i="7"/>
  <c r="Z95" i="7"/>
  <c r="X95" i="7"/>
  <c r="AC329" i="7" l="1"/>
  <c r="AC123" i="7"/>
  <c r="AC243" i="7"/>
  <c r="AC95" i="7"/>
  <c r="AF95" i="7" l="1" a="1"/>
  <c r="AF95" i="7" s="1"/>
  <c r="C198" i="2"/>
  <c r="C200" i="2"/>
  <c r="C203" i="2"/>
  <c r="C204" i="2"/>
  <c r="C199" i="2"/>
  <c r="C202" i="2"/>
  <c r="C214" i="2"/>
  <c r="C213" i="2"/>
  <c r="C212" i="2"/>
  <c r="C209" i="2"/>
  <c r="C208" i="2"/>
  <c r="C210" i="2"/>
  <c r="H204" i="2"/>
  <c r="H203" i="2"/>
  <c r="H202" i="2"/>
  <c r="H199" i="2"/>
  <c r="H198" i="2"/>
  <c r="H200" i="2"/>
  <c r="H210" i="2"/>
  <c r="AF103" i="7" l="1"/>
  <c r="AJ103" i="7" s="1"/>
  <c r="AF98" i="7"/>
  <c r="AJ98" i="7" s="1"/>
  <c r="AF114" i="7"/>
  <c r="AJ114" i="7" s="1"/>
  <c r="AF109" i="7"/>
  <c r="AJ109" i="7" s="1"/>
  <c r="AF104" i="7"/>
  <c r="AJ104" i="7" s="1"/>
  <c r="AF111" i="7"/>
  <c r="AJ111" i="7" s="1"/>
  <c r="AF106" i="7"/>
  <c r="AJ106" i="7" s="1"/>
  <c r="AF101" i="7"/>
  <c r="AJ101" i="7" s="1"/>
  <c r="AF96" i="7"/>
  <c r="AJ96" i="7" s="1"/>
  <c r="AF112" i="7"/>
  <c r="AJ112" i="7" s="1"/>
  <c r="AF99" i="7"/>
  <c r="AJ99" i="7" s="1"/>
  <c r="AF107" i="7"/>
  <c r="AJ107" i="7" s="1"/>
  <c r="AF115" i="7"/>
  <c r="AJ115" i="7" s="1"/>
  <c r="AK115" i="7" s="1"/>
  <c r="AF102" i="7"/>
  <c r="AJ102" i="7" s="1"/>
  <c r="AF110" i="7"/>
  <c r="AJ110" i="7" s="1"/>
  <c r="AF97" i="7"/>
  <c r="AF105" i="7"/>
  <c r="AJ105" i="7" s="1"/>
  <c r="AF113" i="7"/>
  <c r="AJ113" i="7" s="1"/>
  <c r="AF100" i="7"/>
  <c r="AJ100" i="7" s="1"/>
  <c r="AF108" i="7"/>
  <c r="AJ108" i="7" s="1"/>
  <c r="AF116" i="7"/>
  <c r="H212" i="2"/>
  <c r="H214" i="2"/>
  <c r="H213" i="2"/>
  <c r="H209" i="2"/>
  <c r="H208" i="2"/>
  <c r="AK97" i="7" l="1"/>
  <c r="AK112" i="7"/>
  <c r="AK96" i="7"/>
  <c r="AJ97" i="7"/>
  <c r="AK98" i="7"/>
  <c r="AK102" i="7"/>
  <c r="AK109" i="7"/>
  <c r="AK104" i="7"/>
  <c r="AK113" i="7"/>
  <c r="AK106" i="7"/>
  <c r="AK108" i="7"/>
  <c r="AK105" i="7"/>
  <c r="AK103" i="7"/>
  <c r="AK111" i="7"/>
  <c r="AK110" i="7"/>
  <c r="AK107" i="7"/>
  <c r="AK114" i="7"/>
  <c r="AK101" i="7"/>
  <c r="AK100" i="7"/>
  <c r="AK99" i="7"/>
  <c r="B27" i="2"/>
  <c r="C25" i="2" l="1"/>
  <c r="C26" i="2" l="1"/>
  <c r="C27" i="2" l="1"/>
  <c r="C28" i="2" s="1"/>
  <c r="C30" i="2" s="1"/>
  <c r="C32" i="2" l="1"/>
  <c r="D197" i="2" s="1"/>
  <c r="D207" i="2" l="1"/>
  <c r="I207" i="2"/>
  <c r="I197" i="2"/>
  <c r="C126" i="2"/>
  <c r="C179" i="2"/>
</calcChain>
</file>

<file path=xl/sharedStrings.xml><?xml version="1.0" encoding="utf-8"?>
<sst xmlns="http://schemas.openxmlformats.org/spreadsheetml/2006/main" count="277" uniqueCount="192">
  <si>
    <t xml:space="preserve">NOTE: Some functions used in these spreadsheets may require that </t>
  </si>
  <si>
    <t>In these spreadsheets, you will learn how to use the following Excel functions:</t>
  </si>
  <si>
    <t>The following conventions are used in these spreadsheets:</t>
  </si>
  <si>
    <t>the "Analysis ToolPak" or "Solver Add-In" be installed in Excel.</t>
  </si>
  <si>
    <t>then "Excel Options," "Add-Ins" and select</t>
  </si>
  <si>
    <t>"Solver Add-In," then click "OK."</t>
  </si>
  <si>
    <t>Unit sales:</t>
  </si>
  <si>
    <t>Price per unit</t>
  </si>
  <si>
    <t>Fixed costs per year:</t>
  </si>
  <si>
    <t>Base case</t>
  </si>
  <si>
    <t>Project life (years):</t>
  </si>
  <si>
    <t>Required return:</t>
  </si>
  <si>
    <t>Sales</t>
  </si>
  <si>
    <t>Variable costs</t>
  </si>
  <si>
    <t>Fixed costs</t>
  </si>
  <si>
    <t>Depreciation</t>
  </si>
  <si>
    <t>EBIT</t>
  </si>
  <si>
    <t>Initial cost:</t>
  </si>
  <si>
    <t>Tax rate:</t>
  </si>
  <si>
    <t>Net income</t>
  </si>
  <si>
    <t>OCF</t>
  </si>
  <si>
    <t>NPV</t>
  </si>
  <si>
    <t>Scenario Analysis</t>
  </si>
  <si>
    <t>Sensitivity Analysis</t>
  </si>
  <si>
    <t>Graphically, the relationship between fixed costs and NPV looks like this:</t>
  </si>
  <si>
    <t>As you can see, there is a negative relationship between fixed costs and project NPV. We would expect this: As costs increase, the value of the project should decrease.</t>
  </si>
  <si>
    <t>RWJ Excel Tip</t>
  </si>
  <si>
    <t>Units Sold</t>
  </si>
  <si>
    <t>Price per Unit</t>
  </si>
  <si>
    <t>EBT</t>
  </si>
  <si>
    <t>Fixed costs:</t>
  </si>
  <si>
    <t>Best Case</t>
  </si>
  <si>
    <t>Worst Case</t>
  </si>
  <si>
    <t>Scenario Summary</t>
  </si>
  <si>
    <t>Changing Cells:</t>
  </si>
  <si>
    <t>Current Values:</t>
  </si>
  <si>
    <t>Result Cells:</t>
  </si>
  <si>
    <t>scenario are highlighted in gray.</t>
  </si>
  <si>
    <t>Variable costs per unit:</t>
  </si>
  <si>
    <t>Unit_sales</t>
  </si>
  <si>
    <t>Price</t>
  </si>
  <si>
    <t>Variable_cost_per_unit</t>
  </si>
  <si>
    <t>Fixed_costs</t>
  </si>
  <si>
    <t>Base Case Income Statement</t>
  </si>
  <si>
    <t>% Change from 
Base Case</t>
  </si>
  <si>
    <t>Units sales</t>
  </si>
  <si>
    <t>Variable cost 
per unit</t>
  </si>
  <si>
    <t>Fixed costs 
per year</t>
  </si>
  <si>
    <t>With these values, we need to calculate the base case, best case, and worst case NPVs and IRRs. First, we want to calculate the NPV and IRR with the base case projections, which are:</t>
  </si>
  <si>
    <t>To compare changes in each of the variables, we will graph the NPV for each of the sensitivity tables. Since the columns we wish to graph are separated, to select the four NPV columns, hold down the CTRL and ALT keys, then use the cursor to select the four columns. The sensitivity of the NPV to percentage changes in the base case values looks like this:</t>
  </si>
  <si>
    <t>a.</t>
  </si>
  <si>
    <t>b.</t>
  </si>
  <si>
    <t>When you click on Add, another box comes up that will allow you to enter the scenario name. After entering the name, hit Add and another box will come up that looks like this:</t>
  </si>
  <si>
    <t>To use Goal Seek, click on the cell you would like to change the final result for, in this case, the net income cell. Go to the Data tab, click on What-If Analysis, Goal Seek. The Goal Seek box will look something like this:</t>
  </si>
  <si>
    <t>We should note that when you create a data table, you can change the input cells in which you entered the new values to analyze, but you cannot change the size or layout of the data table.</t>
  </si>
  <si>
    <t>1) Given data in blue</t>
  </si>
  <si>
    <t>2) Calculations in red</t>
  </si>
  <si>
    <t xml:space="preserve">"Go." Check "Analysis ToolPak" and </t>
  </si>
  <si>
    <t>In contrast to scenario analysis, sensitivity analysis holds all variables except one constant. This allows us to see how changes in one variable affects the NPV of a project. In this case, we will perform sensitivity analysis using fixed costs, although all other variables could be similarly examined. Using Excel, sensitivity analysis is most easily completed using a one-way data table. Below, you will see a table with the NPV for different levels of fixed costs:</t>
  </si>
  <si>
    <t xml:space="preserve">In the end, we are ultimately concerned with how sensitive the NPV is to changes in the inputs to the project. One way we can examine this is to determine how sensitive the NPV is to the same percentage change in the inputs. Below, we have constructed one-way data tables for each of the inputs to our project that we believe will vary. Notice that we have the base case values as inputs in these tables. The reason is that if we reference the original cells (D9 to D12), the calculation of the ranges will create a loop. </t>
  </si>
  <si>
    <t>by Brad Jordan and Joe Smolira</t>
  </si>
  <si>
    <t>Chapter 7</t>
  </si>
  <si>
    <t>Chapter 7 - Section 1</t>
  </si>
  <si>
    <t>Sensitivity Analysis, Scenario Analysis, and Break-Even Analysis</t>
  </si>
  <si>
    <t>Notice, in this case we calculated the NPV using the PV function rather than the NPV function. When the cash flows are the same for each year, we find this calculation easier.</t>
  </si>
  <si>
    <t>Market size (per year)</t>
  </si>
  <si>
    <t>Market share</t>
  </si>
  <si>
    <t>Variable cost (per plane)</t>
  </si>
  <si>
    <t>Fixed cost (per plane)</t>
  </si>
  <si>
    <t>Investment</t>
  </si>
  <si>
    <t>Pessimistic</t>
  </si>
  <si>
    <t>Optimistic</t>
  </si>
  <si>
    <t>Units sold (per year)</t>
  </si>
  <si>
    <t>Expected or Best</t>
  </si>
  <si>
    <t>Scenario Manager is a powerful tool that allows you to evaluate different scenarios and is useful in cases such as this. To use Scenario Manager, we first need to select the cells that we will be changing, in this case cells D9 through D12, and D14. Next, go to the Data tab, click What-If Analysis, Scenario Manager. This will bring up a box that looks like this:</t>
  </si>
  <si>
    <t>Created by Joe Smolira on 7/1/2009</t>
  </si>
  <si>
    <t>Notes:  Current Values column represents values of changing cells at</t>
  </si>
  <si>
    <t>time Scenario Summary Report was created.  Changing cells for each</t>
  </si>
  <si>
    <t xml:space="preserve">To set up a one-way data table, we need to first enter the inputs we want to use in the calculations in a column (or row). Since we have used a column here, one cell to the right and one cell above where the input values begin, we need to make the cell equal to the final value we want the data table to calculate, or in this case, the NPV. Notice that in our data table, this cell is C126. However, to make the data table look better, we have hidden this row. To unhide this row, select both rows 125 and 127, right click, and then select "Unhide." This first step is to highlight the entire column with the numbers we want used in the calculation, as well as the final calculation cell at the top of the adjacent column. Next, select the "Data" tab, then "What-If Analysis," and "Data Table." Finally, enter the original cell that contains the variable we want to use to calculate the values in the data table, which is cell D12 for fixed costs. </t>
  </si>
  <si>
    <t>Break-Even Analysis</t>
  </si>
  <si>
    <t>Of course, in our sensitivity analysis, we could be interested in how the NPV changes when two input variables change. Price and quantity sold are two variables that would seem to be related since a higher cost would likely result in fewer units sold. In this case, we can use a two-way data table to compute the NPV for changes in both of these variables. (Two-way data tables were introduced in Chapter 4.) The sensitivity analysis for price and units sold looks like this:</t>
  </si>
  <si>
    <t>In looking at break-even analysis, we can start with revenues, costs, and NPVs under different sales assumptions, which will be:</t>
  </si>
  <si>
    <t>Annual sales</t>
  </si>
  <si>
    <t>Revenues</t>
  </si>
  <si>
    <t>Taxes</t>
  </si>
  <si>
    <t>Annual revenues</t>
  </si>
  <si>
    <t>Total costs</t>
  </si>
  <si>
    <t>Fixed costs
  (incl. dep.)</t>
  </si>
  <si>
    <t>Although we could set up and equation to find the accounting break-even sales level, we will use Goal Seek instead. Remember, at the accounting break-even, net income is zero.</t>
  </si>
  <si>
    <t>The financial breakeven is the point at which the NPV of the project is zero. Again, we used Goal Seek. Try it on your own and see if you don't agree that the financial break-even is 2,315 engines (2,314.44 to be more exact).</t>
  </si>
  <si>
    <t>We are going to Set cell C258, the net income, to a value of zero by changing cell C251, the units per year. Once you have entered these values into Goal Seek, simply click OK and Excel will show you the units sold that result in the accounting break-even point. In general, Goal Seek and Solver can be used interchangeably. Goal Seek tends to be a little quicker and easier to use, while Solver allows you to set constraints on the values as well as save your results. Notice, we could have used any of the income statements we set up for this problem.</t>
  </si>
  <si>
    <t>Chapter 7 - Section 2</t>
  </si>
  <si>
    <t>Monte Carlo Simulation</t>
  </si>
  <si>
    <t>Probability</t>
  </si>
  <si>
    <t>Industry sales</t>
  </si>
  <si>
    <t>BBI unit sales</t>
  </si>
  <si>
    <t>BBI market
share</t>
  </si>
  <si>
    <t>Revenue</t>
  </si>
  <si>
    <t>Variable cost per unit</t>
  </si>
  <si>
    <t>Project life</t>
  </si>
  <si>
    <t>Tax rate</t>
  </si>
  <si>
    <t>Required return</t>
  </si>
  <si>
    <t>Initial investment</t>
  </si>
  <si>
    <t>Fixed cost per year</t>
  </si>
  <si>
    <t>Operating 
cash flow</t>
  </si>
  <si>
    <t>Market share of BBI's 
   hydrogen grill</t>
  </si>
  <si>
    <t>Random 
number 1</t>
  </si>
  <si>
    <t>Random 
number 2</t>
  </si>
  <si>
    <t>Random 
number 3</t>
  </si>
  <si>
    <t>Bin</t>
  </si>
  <si>
    <t>Frequency</t>
  </si>
  <si>
    <t>Ranges</t>
  </si>
  <si>
    <t>Excel will allow you to create a Monte Carlo simulation. In the following Monte Carlo simulation, we will use the assumptions for the compressed hydrogen grill for Backyard Barbeques, Inc. (BBI). The probabilities for the different inputs are:</t>
  </si>
  <si>
    <t xml:space="preserve">We did not follow the textbook assumption of different market sizes and market shares for each succeeding year of the project. While we certainly could do this, the resulting calculations become more cumbersome, and therefore more difficult to follow. Also, the example in the textbook is missing several major assumptions including the initial investment, variable cost per unit, fixed costs, the project life, corporate tax rate, and required return. Below you will find the assumptions we made for these inputs. While we assumed these inputs are constant, each input could also have its own probability distribution. </t>
  </si>
  <si>
    <t>The RAND function is located under the Math &amp; Trig functions. The format for this function is simply RAND(). This will return a random number greater than or equal to zero and less than 1.</t>
  </si>
  <si>
    <t>You will note that if you changed an input cell in this worksheet, the resulting values did not change. If you go to the Formulas tab and select the Calculations Options, you will see that Manual is checked. The default setting for Excel is Automatic. We changed the setting in this workbook because every time a change is made in a worksheet with the RAND function, the random number is changed. As you will see below, we use the RAND function a lot in further calculations. The resulting recalculation slows down the spreadsheet. If you want to refresh numbers in this worksheet, hit the F9 key, or change the setting on the Calculation Options back to Automatic.</t>
  </si>
  <si>
    <t>The FREQUENCY function is a Statistical function found under More Functions. Because the FREQUENCY function is somewhat complicated, we will walk through the process step-by-step.</t>
  </si>
  <si>
    <t>1) Set up the bins as we described above. The bins should be set up so that the smallest and largest bins have no observations.</t>
  </si>
  <si>
    <t xml:space="preserve">3) Go to the Formula tab and insert the Frequency function, found under  More Functions, Statistical. </t>
  </si>
  <si>
    <t>4) The Data_array is the data you want to analyze with the frequency distribution, while the bins array is the array that shows the bins you have already created.</t>
  </si>
  <si>
    <t>5) DO NOT click OK when you have entered both the data array and bins array information! Before you click OK, hold down both the CTRL and SHIFT keys, then click on OK. This will populate the entire array of frequency distributions that you have created.</t>
  </si>
  <si>
    <t>Below, you can see the function arguments we used to create this frequency distribution.</t>
  </si>
  <si>
    <t>NOTE: For this workbook, any changes in input values will not change the output unless you hit the F9 key.</t>
  </si>
  <si>
    <t>Cumulative
probability</t>
  </si>
  <si>
    <t>To change the color of the bars, click on any bar, go to the Format tab, select Shape Fill, and change the color of the bar. To highlight a specific bar, or certain bars as we have done with the bars representing negative NPVs, click twice on the bar you want to have a different the color. After you click on the bar twice, use the same procedure, that is, select the Format tab, select Shape Fill, and change the color. Double clicking on the same bar will allow you to change a specific bar without changing the other bars in the histogram.</t>
  </si>
  <si>
    <t>Probability:</t>
  </si>
  <si>
    <t>Industry demand:</t>
  </si>
  <si>
    <t>Ulrich market share:</t>
  </si>
  <si>
    <t>VC per unit</t>
  </si>
  <si>
    <t>Price randomness:</t>
  </si>
  <si>
    <t>The length of the project, tax rate, and required return are:</t>
  </si>
  <si>
    <t>Project length (years):</t>
  </si>
  <si>
    <t>To make the programming easier, we have reproduced the inputs below.</t>
  </si>
  <si>
    <t>Random 1</t>
  </si>
  <si>
    <t>Random 2</t>
  </si>
  <si>
    <t>Random 3</t>
  </si>
  <si>
    <t>Random 4</t>
  </si>
  <si>
    <t>Random 5</t>
  </si>
  <si>
    <t>Random 6</t>
  </si>
  <si>
    <t>Industry 
demand</t>
  </si>
  <si>
    <t>Ulrich market
share</t>
  </si>
  <si>
    <t>Ulrich units 
sales</t>
  </si>
  <si>
    <t>Initial 
investment</t>
  </si>
  <si>
    <t>Price = Industry demand / 2,000,000 + $1(+/-$2)</t>
  </si>
  <si>
    <t>The random "+/-$2" term represents a increase or decrease in price according to the following distribution:</t>
  </si>
  <si>
    <t>Dahlia Simmons, CFO of Ulrich Enterprises, is analyzing a new project to sell solar powered batteries for cell phones. Dahlia has estimated the following probability distributions for the variables in the project:</t>
  </si>
  <si>
    <t>The unit price depends on the industry demand since a greater demand will result in a higher price. Dahlia determines that the price per unit will be given by the equation:</t>
  </si>
  <si>
    <t>Dollar sales</t>
  </si>
  <si>
    <t>Variable cost
per unit</t>
  </si>
  <si>
    <t>Total variable
costs</t>
  </si>
  <si>
    <t>IRR</t>
  </si>
  <si>
    <t>Initial
 investment</t>
  </si>
  <si>
    <t>Year 1 OCF</t>
  </si>
  <si>
    <t>Year 2 OCF</t>
  </si>
  <si>
    <t>Year 3 OCF</t>
  </si>
  <si>
    <t>Year 4 OCF</t>
  </si>
  <si>
    <t>Year 5 OCF</t>
  </si>
  <si>
    <t>Year 6 OCF</t>
  </si>
  <si>
    <t xml:space="preserve">Create a graph of the distribution of the IRRs from the Monte Carlo simulation for different ranges of IRR. </t>
  </si>
  <si>
    <t>c.</t>
  </si>
  <si>
    <t>For the compressed hydrogen grill project, we need three random numbers, one for the industry sales, one for BBI's market share, and one for the randomness in the sales price (+/- $3). While we could generate one random number and use it for all three inputs, this will result in only 30 different NPVs. Since all of the random variables are independent, we should create three random numbers. Below you will a set of random numbers and the resulting outputs for these three variables.</t>
  </si>
  <si>
    <t>Chapter 7 - Section 4</t>
  </si>
  <si>
    <t>Decision Trees</t>
  </si>
  <si>
    <t xml:space="preserve">        NPV =</t>
  </si>
  <si>
    <t xml:space="preserve">Project NPV = </t>
  </si>
  <si>
    <t>Initial cost</t>
  </si>
  <si>
    <t>To create the boxes for the text, we used Text Boxes. To insert a text box, simple go to "Insert" and select "Text Box." Text boxes allow you to enter text that is "linked" to the position you put the box. Although we could have entered the text in a cell, text boxes in this case allow the text to go across multiple rows and/or columns, which can often look more professional. Text boxes are also very useful in graphing, which we will show later. To copy and/or move a text box, click on the box. This will bring up a green circle above the box. Right click on this circle, select Copy, move the cursor to where you would like to copy the Text Box, right click again, and select Paste. To draw the lines, squares, and circles, we went to "Insert" and selected "Shapes." There are numerous shapes and lines available on this menu.</t>
  </si>
  <si>
    <t>We can use Excel to draw decision trees and calculate the value of a project. Consider the decision tree for Solar Electronics' solar-powered jet engine project:</t>
  </si>
  <si>
    <t>Industry wide unit sales</t>
  </si>
  <si>
    <t>To calculate the best case and worst case, we will use Scenario Manager, which is described below. The values for the pessimistic, expected or best, and worst cases are:</t>
  </si>
  <si>
    <t xml:space="preserve">Scenario analysis is used to determine the range of possible outcomes for a project. Typically, the base case, best (optimistic) case, and worst (pessimistic) case values are calculated when doing scenario analysis. Because of the repetitive nature of the calculations, spreadsheets are an excellent tool for doing the analysis. Consider the Sonar Electronics Corporation solar-powered jet engine project presented in the example in the textbook: </t>
  </si>
  <si>
    <t>In a problem with a number of different variables, it can be advantageous to name the cells. Click on the input cell for the units sold (D9), and look to the left of the Formula bar in the name bar and you will see the name "Unit_sales." We entered the name in the name bar to name the input in this cell. Whenever we want to use the input from this cell later, we can type in the name of the variable instead of referencing the cell. For example, if you look at the sales calculation below, you will see that the formula we used in this cell is Unit_sales * Price. When naming cells, you should keep the names short but understandable. In addition, Excel does not allow spaces in the variable name, so we used an underscore instead of the space in Unit_sales.</t>
  </si>
  <si>
    <t>Notice that the values are changed to the best case values. This is because the image was captured after we had changed the values. After we entered the values for the best case, we simply clicked Add, then added the worst case scenario. When the values for both scenarios are entered, click OK. This brings us to another box with the scenario names which we have already added.</t>
  </si>
  <si>
    <t>Now that all the scenarios are entered, we can click on Summary, which brings up the final box. This box allows us to save the results in a separate spreadsheet. We entered cell C32 (NPV) as the final result we wanted Scenario Manager to calculate, then clicked OK. The results are shown on the next tab.</t>
  </si>
  <si>
    <t>As you can see, when the price drops below $1,800,000, the project has a negative NPV for nearly all units sold examined.</t>
  </si>
  <si>
    <t>As you can see, the line with the steepest slope is the price per unit, followed closely by the variable cost per unit and unit sales. Since the NPV is most sensitive to changes in the price per unit, we should concentrate our efforts in determining whether or not our estimate for this variable is accurate.</t>
  </si>
  <si>
    <t>As with many other sets of data, a graph can help us better exam exactly what is happening. Given that, we will set up the following table for our graph:</t>
  </si>
  <si>
    <t xml:space="preserve">To create a number to assign for each probability, we will use the function RAND. The RAND function generates a random number between greater than or equal to zero and less than one. </t>
  </si>
  <si>
    <t>For the industry sales, there are three possible outcomes, each with a different probability. To use these probabilities with the random number, we used a nested IF statement. If you click on cell E31, you will see the format we used. The first IF statement tests if the random number is less than 20% (.20), the probability of industry sales of 10 million units. If this is true, the IF statement will return 10 million. Notice we used the cells for the probability inputs in the IF statements so we could change these probabilities if desired. The second IF tests if the random number is less than 80%, the total probability of 10 million unit sales and 10.5 million unit sales. This is really a test if the random number is greater than or equal to .20 and less than .80 since any value less than .20 would have returned a true result in the first IF statement. If this second IF is true, the result will be 10.5 million units. If this IF statement is false, the random number value is greater than or equal to .80, and the cell will return a value of 11 million units. Random number 2 is used for BBI's market share, and random number 3 is used for the sales price. We also used nested IF statements to calculate BBI's market share, with five IF statements.</t>
  </si>
  <si>
    <t>Create a graph for the cumulative probability function for the IRR distribution.</t>
  </si>
  <si>
    <t>Once the random numbers are set up, we can calculate the NPV for the project for each set of random numbers. Below, in rows 134 to 633, we have done just this 500 times. While we could certainly have done more than 500 simulations, this is enough for our purposes here. To better examine the output, we have created frequency table in cells S134 to X169 and have a frequency distribution chart below.</t>
  </si>
  <si>
    <t>2) Select the column (or row) next to the bins. The FREQUENCY function will return one more value than the number of bins you have created, so select one        more cell than the number of bins. In this case, we selected cell T170. This will return any results larger than your last bin value.</t>
  </si>
  <si>
    <t>Notice that beside the frequency distribution, we created another frequency distribution with ranges. We created the ranges by concatenating the bins we created earlier. While we could graph a frequency distribution using the bins, the legend will not be as descriptive. We will use the ranges for graphing the frequency distribution, which you will see below. If you look at the frequency distribution graph and hit F9, the graph will change with each new set of random numbers. Do this a couple of times and watch the graph to see if there is anything odd. (Hint: There is never an NPV in the ranges from -$10 million to $10 million, $30 million to $50 million, $80 million to $90 million, and $120 million to $130 million.)</t>
  </si>
  <si>
    <t>To create this frequency distribution, we selected the data we wanted to graph (X134:X169) and went to the Insert tab, Column chart, 2-D, Clustered Column. We then selected the data for the horizontal axis and input the legends as normal. Generally, when Excel draws a frequency distribution as we have done here, there is a large amount of space between the columns. You can change this width by right clicking on a column and selecting Format Data Series. In the box this brings up, there is a Series Option selection that will allow you to change the gap between the columns.</t>
  </si>
  <si>
    <t>So how do we interpret the Monte Carlo simulation? One way is to do a cumulative probability graph that shows the probability that the compressed hydrogen grill project will have a positive NPV or a negative NPV. In cells Y134:Y169 we have calculated this probability. The cumulative density function for the project is shown below. If you refresh the calculations (F9), the probability of a positive NPV for this project ranges from about 75 percent to 85 percent.</t>
  </si>
  <si>
    <t>Create a Monte Carlo simulation for the project with at least 500 iterations of the calculation. Calculate the IRR for each iteration. NOTE: The IRR function in Excel will return an error if the IRR of the project is too low. For example, what is the IRR if both the initial cash flow and the operating cash flows are negative? The IRR is less than -100 percent. This is not a problem when you are calculating the IRR one time since you can see the IRR is too low, but when you are running 500 or more iterations it can create a problem trying to summarize the results. Because of this, you should create an IF statement that tests if the operating cash flow divided by the absolute value of the initial investment is less than 0.1. If this is the case, the cell will return an IRR of -99.99 percent, else the cell will calculate the IRR.</t>
  </si>
  <si>
    <t>Chapter 7 - Master It!</t>
  </si>
  <si>
    <t>Master It! Solution</t>
  </si>
  <si>
    <r>
      <t xml:space="preserve">Ross, Westerfield, Jaffe, and Jordan's </t>
    </r>
    <r>
      <rPr>
        <b/>
        <i/>
        <sz val="12"/>
        <color rgb="FF000000"/>
        <rFont val="Calibri"/>
        <family val="2"/>
        <scheme val="minor"/>
      </rPr>
      <t>Spreadsheet Master</t>
    </r>
  </si>
  <si>
    <r>
      <t xml:space="preserve">Corporate Finance, </t>
    </r>
    <r>
      <rPr>
        <b/>
        <sz val="12"/>
        <color rgb="FF000000"/>
        <rFont val="Calibri"/>
        <family val="2"/>
        <scheme val="minor"/>
      </rPr>
      <t>11th edition</t>
    </r>
  </si>
  <si>
    <t>Version 11.0</t>
  </si>
  <si>
    <t>To install these, click on the File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</si>
</sst>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5" formatCode="&quot;$&quot;#,##0_);\(&quot;$&quot;#,##0\)"/>
    <numFmt numFmtId="6" formatCode="&quot;$&quot;#,##0_);[Red]\(&quot;$&quot;#,##0\)"/>
    <numFmt numFmtId="42" formatCode="_(&quot;$&quot;* #,##0_);_(&quot;$&quot;* \(#,##0\);_(&quot;$&quot;* &quot;-&quot;_);_(@_)"/>
    <numFmt numFmtId="41" formatCode="_(* #,##0_);_(* \(#,##0\);_(* &quot;-&quot;_);_(@_)"/>
    <numFmt numFmtId="44" formatCode="_(&quot;$&quot;* #,##0.00_);_(&quot;$&quot;* \(#,##0.00\);_(&quot;$&quot;* &quot;-&quot;??_);_(@_)"/>
    <numFmt numFmtId="164" formatCode=";;"/>
    <numFmt numFmtId="165" formatCode="_(&quot;$&quot;* #,##0_);_(&quot;$&quot;* \(#,##0\);_(&quot;$&quot;* &quot;-&quot;??_);_(@_)"/>
    <numFmt numFmtId="166" formatCode="_(* #,##0.0_);_(* \(#,##0.0\);_(* &quot;-&quot;?_);_(@_)"/>
    <numFmt numFmtId="167" formatCode="_(* #,##0_);_(* \(#,##0\);_(* &quot;-&quot;??_);_(@_)"/>
    <numFmt numFmtId="168" formatCode="_(* #,##0.00_);_(* \(#,##0.00\);_(* &quot;-&quot;_);_(@_)"/>
    <numFmt numFmtId="169" formatCode="0.00000"/>
  </numFmts>
  <fonts count="35" x14ac:knownFonts="1">
    <font>
      <sz val="11"/>
      <color theme="1"/>
      <name val="Calibri"/>
      <family val="2"/>
      <scheme val="minor"/>
    </font>
    <font>
      <sz val="10"/>
      <name val="Arial"/>
      <family val="2"/>
    </font>
    <font>
      <b/>
      <sz val="16"/>
      <color indexed="28"/>
      <name val="Calibri"/>
      <family val="2"/>
    </font>
    <font>
      <b/>
      <sz val="14"/>
      <color theme="0"/>
      <name val="Calibri"/>
      <family val="2"/>
      <scheme val="minor"/>
    </font>
    <font>
      <sz val="12"/>
      <color theme="1"/>
      <name val="Calibri"/>
      <family val="2"/>
      <scheme val="minor"/>
    </font>
    <font>
      <b/>
      <sz val="12"/>
      <color theme="1"/>
      <name val="Calibri"/>
      <family val="2"/>
      <scheme val="minor"/>
    </font>
    <font>
      <sz val="16"/>
      <color theme="1"/>
      <name val="Calibri"/>
      <family val="2"/>
      <scheme val="minor"/>
    </font>
    <font>
      <sz val="10"/>
      <color indexed="8"/>
      <name val="Calibri"/>
      <family val="2"/>
      <scheme val="minor"/>
    </font>
    <font>
      <sz val="10"/>
      <name val="Calibri"/>
      <family val="2"/>
      <scheme val="minor"/>
    </font>
    <font>
      <sz val="48"/>
      <color indexed="52"/>
      <name val="Calibri"/>
      <family val="2"/>
      <scheme val="minor"/>
    </font>
    <font>
      <sz val="10"/>
      <color indexed="19"/>
      <name val="Calibri"/>
      <family val="2"/>
      <scheme val="minor"/>
    </font>
    <font>
      <sz val="12"/>
      <color indexed="8"/>
      <name val="Calibri"/>
      <family val="2"/>
      <scheme val="minor"/>
    </font>
    <font>
      <b/>
      <sz val="12"/>
      <color indexed="9"/>
      <name val="Calibri"/>
      <family val="2"/>
      <scheme val="minor"/>
    </font>
    <font>
      <b/>
      <sz val="12"/>
      <color theme="0"/>
      <name val="Calibri"/>
      <family val="2"/>
      <scheme val="minor"/>
    </font>
    <font>
      <b/>
      <sz val="14"/>
      <color indexed="48"/>
      <name val="Calibri"/>
      <family val="2"/>
      <scheme val="minor"/>
    </font>
    <font>
      <b/>
      <sz val="14"/>
      <color indexed="10"/>
      <name val="Calibri"/>
      <family val="2"/>
      <scheme val="minor"/>
    </font>
    <font>
      <b/>
      <sz val="12"/>
      <color rgb="FF000000"/>
      <name val="Calibri"/>
      <family val="2"/>
      <scheme val="minor"/>
    </font>
    <font>
      <b/>
      <i/>
      <sz val="12"/>
      <color rgb="FF000000"/>
      <name val="Calibri"/>
      <family val="2"/>
      <scheme val="minor"/>
    </font>
    <font>
      <sz val="11"/>
      <color theme="1"/>
      <name val="Calibri"/>
      <family val="2"/>
      <scheme val="minor"/>
    </font>
    <font>
      <sz val="12"/>
      <color rgb="FF0000FF"/>
      <name val="Calibri"/>
      <family val="2"/>
      <scheme val="minor"/>
    </font>
    <font>
      <sz val="12"/>
      <color rgb="FFFF0000"/>
      <name val="Calibri"/>
      <family val="2"/>
      <scheme val="minor"/>
    </font>
    <font>
      <sz val="12"/>
      <name val="Calibri"/>
      <family val="2"/>
      <scheme val="minor"/>
    </font>
    <font>
      <b/>
      <i/>
      <sz val="12"/>
      <color theme="1"/>
      <name val="Calibri"/>
      <family val="2"/>
      <scheme val="minor"/>
    </font>
    <font>
      <i/>
      <sz val="12"/>
      <color theme="1"/>
      <name val="Calibri"/>
      <family val="2"/>
      <scheme val="minor"/>
    </font>
    <font>
      <sz val="10"/>
      <color indexed="9"/>
      <name val="Calibri"/>
      <family val="2"/>
      <scheme val="minor"/>
    </font>
    <font>
      <sz val="8"/>
      <color theme="1"/>
      <name val="Calibri"/>
      <family val="2"/>
      <scheme val="minor"/>
    </font>
    <font>
      <b/>
      <sz val="16"/>
      <color rgb="FF0000CC"/>
      <name val="Calibri"/>
      <family val="2"/>
      <scheme val="minor"/>
    </font>
    <font>
      <sz val="12"/>
      <color rgb="FF0000CC"/>
      <name val="Calibri"/>
      <family val="2"/>
      <scheme val="minor"/>
    </font>
    <font>
      <b/>
      <sz val="16"/>
      <color rgb="FF0000CC"/>
      <name val="Calibri"/>
      <family val="2"/>
    </font>
    <font>
      <b/>
      <sz val="12"/>
      <color rgb="FF0000CC"/>
      <name val="Calibri"/>
      <family val="2"/>
      <scheme val="minor"/>
    </font>
    <font>
      <sz val="11"/>
      <color rgb="FF0000CC"/>
      <name val="Calibri"/>
      <family val="2"/>
      <scheme val="minor"/>
    </font>
    <font>
      <sz val="16"/>
      <color rgb="FF0000CC"/>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s>
  <fills count="12">
    <fill>
      <patternFill patternType="none"/>
    </fill>
    <fill>
      <patternFill patternType="gray125"/>
    </fill>
    <fill>
      <patternFill patternType="solid">
        <fgColor indexed="8"/>
        <bgColor indexed="64"/>
      </patternFill>
    </fill>
    <fill>
      <patternFill patternType="solid">
        <fgColor theme="1"/>
        <bgColor indexed="64"/>
      </patternFill>
    </fill>
    <fill>
      <patternFill patternType="solid">
        <fgColor rgb="FFFFFF99"/>
        <bgColor indexed="64"/>
      </patternFill>
    </fill>
    <fill>
      <patternFill patternType="solid">
        <fgColor rgb="FFFFFF00"/>
        <bgColor indexed="64"/>
      </patternFill>
    </fill>
    <fill>
      <patternFill patternType="solid">
        <fgColor rgb="FF66FFFF"/>
        <bgColor indexed="64"/>
      </patternFill>
    </fill>
    <fill>
      <patternFill patternType="solid">
        <fgColor rgb="FFCCFFCC"/>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rgb="FF66CCFF"/>
        <bgColor indexed="64"/>
      </patternFill>
    </fill>
  </fills>
  <borders count="19">
    <border>
      <left/>
      <right/>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double">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1" fillId="0" borderId="0"/>
    <xf numFmtId="9" fontId="18" fillId="0" borderId="0" applyFont="0" applyFill="0" applyBorder="0" applyAlignment="0" applyProtection="0"/>
    <xf numFmtId="44" fontId="18" fillId="0" borderId="0" applyFont="0" applyFill="0" applyBorder="0" applyAlignment="0" applyProtection="0"/>
  </cellStyleXfs>
  <cellXfs count="258">
    <xf numFmtId="0" fontId="0" fillId="0" borderId="0" xfId="0"/>
    <xf numFmtId="0" fontId="5" fillId="4" borderId="0" xfId="0" applyFont="1" applyFill="1"/>
    <xf numFmtId="0" fontId="6" fillId="4" borderId="0" xfId="0" applyFont="1" applyFill="1"/>
    <xf numFmtId="0" fontId="7" fillId="2" borderId="0" xfId="1" applyFont="1" applyFill="1"/>
    <xf numFmtId="0" fontId="8" fillId="2" borderId="0" xfId="1" applyFont="1" applyFill="1"/>
    <xf numFmtId="0" fontId="10" fillId="2" borderId="0" xfId="1" applyFont="1" applyFill="1" applyBorder="1"/>
    <xf numFmtId="0" fontId="8" fillId="2" borderId="0" xfId="1" applyFont="1" applyFill="1" applyBorder="1"/>
    <xf numFmtId="0" fontId="7" fillId="5" borderId="0" xfId="1" applyFont="1" applyFill="1" applyBorder="1"/>
    <xf numFmtId="0" fontId="16" fillId="5" borderId="0" xfId="1" applyFont="1" applyFill="1" applyBorder="1"/>
    <xf numFmtId="0" fontId="17" fillId="5" borderId="0" xfId="1" applyFont="1" applyFill="1" applyBorder="1"/>
    <xf numFmtId="0" fontId="11" fillId="2" borderId="0" xfId="1" applyFont="1" applyFill="1" applyBorder="1"/>
    <xf numFmtId="0" fontId="12" fillId="2" borderId="0" xfId="1" applyFont="1" applyFill="1" applyBorder="1"/>
    <xf numFmtId="0" fontId="13" fillId="2" borderId="0" xfId="1" applyFont="1" applyFill="1" applyBorder="1"/>
    <xf numFmtId="0" fontId="14" fillId="5" borderId="0" xfId="1" applyFont="1" applyFill="1" applyBorder="1"/>
    <xf numFmtId="0" fontId="15" fillId="5" borderId="0" xfId="1" applyFont="1" applyFill="1" applyBorder="1"/>
    <xf numFmtId="0" fontId="4" fillId="4" borderId="0" xfId="0" applyFont="1" applyFill="1"/>
    <xf numFmtId="0" fontId="2" fillId="4" borderId="0" xfId="0" applyFont="1" applyFill="1"/>
    <xf numFmtId="0" fontId="3" fillId="3" borderId="0" xfId="0" applyFont="1" applyFill="1"/>
    <xf numFmtId="0" fontId="7" fillId="2" borderId="0" xfId="1" applyFont="1" applyFill="1" applyBorder="1"/>
    <xf numFmtId="0" fontId="4" fillId="4" borderId="0" xfId="0" applyFont="1" applyFill="1"/>
    <xf numFmtId="0" fontId="0" fillId="4" borderId="0" xfId="0" applyFill="1"/>
    <xf numFmtId="0" fontId="4" fillId="4" borderId="0" xfId="0" applyFont="1" applyFill="1"/>
    <xf numFmtId="2" fontId="9" fillId="2" borderId="0" xfId="1" applyNumberFormat="1" applyFont="1" applyFill="1" applyBorder="1" applyAlignment="1"/>
    <xf numFmtId="0" fontId="4" fillId="4" borderId="0" xfId="0" applyFont="1" applyFill="1" applyAlignment="1">
      <alignment wrapText="1"/>
    </xf>
    <xf numFmtId="42" fontId="19" fillId="4" borderId="0" xfId="0" applyNumberFormat="1" applyFont="1" applyFill="1"/>
    <xf numFmtId="41" fontId="19" fillId="4" borderId="0" xfId="0" applyNumberFormat="1" applyFont="1" applyFill="1"/>
    <xf numFmtId="0" fontId="4" fillId="4" borderId="0" xfId="0" applyFont="1" applyFill="1" applyAlignment="1">
      <alignment horizontal="right"/>
    </xf>
    <xf numFmtId="9" fontId="19" fillId="4" borderId="0" xfId="2" applyFont="1" applyFill="1"/>
    <xf numFmtId="41" fontId="20" fillId="4" borderId="0" xfId="0" applyNumberFormat="1" applyFont="1" applyFill="1"/>
    <xf numFmtId="0" fontId="22" fillId="6" borderId="0" xfId="0" applyFont="1" applyFill="1" applyBorder="1"/>
    <xf numFmtId="0" fontId="4" fillId="6" borderId="0" xfId="0" applyFont="1" applyFill="1" applyBorder="1"/>
    <xf numFmtId="2" fontId="4" fillId="6" borderId="0" xfId="0" applyNumberFormat="1" applyFont="1" applyFill="1" applyBorder="1"/>
    <xf numFmtId="0" fontId="4" fillId="6" borderId="0" xfId="0" applyFont="1" applyFill="1"/>
    <xf numFmtId="0" fontId="21" fillId="6" borderId="0" xfId="0" applyFont="1" applyFill="1"/>
    <xf numFmtId="44" fontId="20" fillId="4" borderId="0" xfId="0" applyNumberFormat="1" applyFont="1" applyFill="1"/>
    <xf numFmtId="165" fontId="19" fillId="4" borderId="0" xfId="0" applyNumberFormat="1" applyFont="1" applyFill="1"/>
    <xf numFmtId="0" fontId="4" fillId="7" borderId="4" xfId="0" applyFont="1" applyFill="1" applyBorder="1"/>
    <xf numFmtId="0" fontId="4" fillId="7" borderId="6" xfId="0" applyFont="1" applyFill="1" applyBorder="1"/>
    <xf numFmtId="0" fontId="4" fillId="6" borderId="0" xfId="0" applyFont="1" applyFill="1" applyBorder="1" applyAlignment="1">
      <alignment horizontal="left" wrapText="1"/>
    </xf>
    <xf numFmtId="0" fontId="4" fillId="4" borderId="0" xfId="0" applyFont="1" applyFill="1" applyAlignment="1">
      <alignment horizontal="left" wrapText="1"/>
    </xf>
    <xf numFmtId="0" fontId="4" fillId="4" borderId="0" xfId="0" applyFont="1" applyFill="1" applyBorder="1" applyAlignment="1">
      <alignment horizontal="right"/>
    </xf>
    <xf numFmtId="42" fontId="20" fillId="4" borderId="0" xfId="0" applyNumberFormat="1" applyFont="1" applyFill="1" applyBorder="1"/>
    <xf numFmtId="41" fontId="20" fillId="4" borderId="0" xfId="0" applyNumberFormat="1" applyFont="1" applyFill="1" applyBorder="1"/>
    <xf numFmtId="0" fontId="0" fillId="0" borderId="0" xfId="0" applyFill="1" applyBorder="1" applyAlignment="1"/>
    <xf numFmtId="41" fontId="0" fillId="0" borderId="0" xfId="0" applyNumberFormat="1" applyFill="1" applyBorder="1" applyAlignment="1"/>
    <xf numFmtId="42" fontId="0" fillId="0" borderId="0" xfId="0" applyNumberFormat="1" applyFill="1" applyBorder="1" applyAlignment="1"/>
    <xf numFmtId="0" fontId="0" fillId="0" borderId="10" xfId="0" applyFill="1" applyBorder="1" applyAlignment="1"/>
    <xf numFmtId="0" fontId="24" fillId="8" borderId="8" xfId="0" applyFont="1" applyFill="1" applyBorder="1" applyAlignment="1">
      <alignment horizontal="right"/>
    </xf>
    <xf numFmtId="0" fontId="24" fillId="8" borderId="1" xfId="0" applyFont="1" applyFill="1" applyBorder="1" applyAlignment="1">
      <alignment horizontal="right"/>
    </xf>
    <xf numFmtId="41" fontId="0" fillId="10" borderId="0" xfId="0" applyNumberFormat="1" applyFill="1" applyBorder="1" applyAlignment="1"/>
    <xf numFmtId="42" fontId="0" fillId="10" borderId="0" xfId="0" applyNumberFormat="1" applyFill="1" applyBorder="1" applyAlignment="1"/>
    <xf numFmtId="0" fontId="25" fillId="0" borderId="0" xfId="0" applyFont="1" applyFill="1" applyBorder="1" applyAlignment="1">
      <alignment vertical="top" wrapText="1"/>
    </xf>
    <xf numFmtId="0" fontId="4" fillId="6" borderId="0" xfId="0" applyFont="1" applyFill="1" applyAlignment="1">
      <alignment horizontal="left"/>
    </xf>
    <xf numFmtId="0" fontId="4" fillId="6" borderId="0" xfId="0" applyFont="1" applyFill="1" applyAlignment="1">
      <alignment wrapText="1"/>
    </xf>
    <xf numFmtId="0" fontId="4" fillId="7" borderId="2" xfId="0" applyFont="1" applyFill="1" applyBorder="1"/>
    <xf numFmtId="0" fontId="4" fillId="7" borderId="11" xfId="0" applyFont="1" applyFill="1" applyBorder="1"/>
    <xf numFmtId="164" fontId="4" fillId="7" borderId="0" xfId="0" applyNumberFormat="1" applyFont="1" applyFill="1" applyBorder="1"/>
    <xf numFmtId="42" fontId="19" fillId="7" borderId="0" xfId="0" applyNumberFormat="1" applyFont="1" applyFill="1" applyBorder="1"/>
    <xf numFmtId="42" fontId="19" fillId="7" borderId="5" xfId="0" applyNumberFormat="1" applyFont="1" applyFill="1" applyBorder="1"/>
    <xf numFmtId="41" fontId="19" fillId="7" borderId="0" xfId="0" applyNumberFormat="1" applyFont="1" applyFill="1" applyBorder="1"/>
    <xf numFmtId="41" fontId="19" fillId="7" borderId="1" xfId="0" applyNumberFormat="1" applyFont="1" applyFill="1" applyBorder="1"/>
    <xf numFmtId="0" fontId="4" fillId="7" borderId="2" xfId="0" applyFont="1" applyFill="1" applyBorder="1" applyAlignment="1">
      <alignment horizontal="right"/>
    </xf>
    <xf numFmtId="0" fontId="4" fillId="7" borderId="3" xfId="0" applyFont="1" applyFill="1" applyBorder="1" applyAlignment="1">
      <alignment horizontal="right"/>
    </xf>
    <xf numFmtId="42" fontId="4" fillId="7" borderId="5" xfId="0" applyNumberFormat="1" applyFont="1" applyFill="1" applyBorder="1"/>
    <xf numFmtId="42" fontId="19" fillId="7" borderId="4" xfId="0" applyNumberFormat="1" applyFont="1" applyFill="1" applyBorder="1"/>
    <xf numFmtId="42" fontId="20" fillId="7" borderId="5" xfId="0" applyNumberFormat="1" applyFont="1" applyFill="1" applyBorder="1"/>
    <xf numFmtId="42" fontId="19" fillId="7" borderId="6" xfId="0" applyNumberFormat="1" applyFont="1" applyFill="1" applyBorder="1"/>
    <xf numFmtId="42" fontId="20" fillId="7" borderId="7" xfId="0" applyNumberFormat="1" applyFont="1" applyFill="1" applyBorder="1"/>
    <xf numFmtId="0" fontId="4" fillId="7" borderId="0" xfId="0" applyFont="1" applyFill="1" applyBorder="1"/>
    <xf numFmtId="41" fontId="20" fillId="7" borderId="5" xfId="0" applyNumberFormat="1" applyFont="1" applyFill="1" applyBorder="1"/>
    <xf numFmtId="41" fontId="20" fillId="7" borderId="7" xfId="0" applyNumberFormat="1" applyFont="1" applyFill="1" applyBorder="1"/>
    <xf numFmtId="42" fontId="20" fillId="7" borderId="12" xfId="0" applyNumberFormat="1" applyFont="1" applyFill="1" applyBorder="1"/>
    <xf numFmtId="9" fontId="19" fillId="4" borderId="0" xfId="2" applyFont="1" applyFill="1" applyAlignment="1">
      <alignment horizontal="center"/>
    </xf>
    <xf numFmtId="44" fontId="4" fillId="4" borderId="0" xfId="3" applyFont="1" applyFill="1"/>
    <xf numFmtId="41" fontId="4" fillId="4" borderId="0" xfId="0" applyNumberFormat="1" applyFont="1" applyFill="1"/>
    <xf numFmtId="166" fontId="4" fillId="4" borderId="0" xfId="0" applyNumberFormat="1" applyFont="1" applyFill="1"/>
    <xf numFmtId="44" fontId="20" fillId="4" borderId="0" xfId="3" applyFont="1" applyFill="1"/>
    <xf numFmtId="0" fontId="4" fillId="7" borderId="2" xfId="0" applyFont="1" applyFill="1" applyBorder="1" applyAlignment="1">
      <alignment horizontal="right" wrapText="1"/>
    </xf>
    <xf numFmtId="0" fontId="4" fillId="7" borderId="11" xfId="0" applyFont="1" applyFill="1" applyBorder="1" applyAlignment="1">
      <alignment horizontal="right"/>
    </xf>
    <xf numFmtId="0" fontId="4" fillId="7" borderId="4" xfId="0" applyFont="1" applyFill="1" applyBorder="1" applyAlignment="1">
      <alignment wrapText="1"/>
    </xf>
    <xf numFmtId="9" fontId="19" fillId="7" borderId="4" xfId="2" applyFont="1" applyFill="1" applyBorder="1" applyAlignment="1">
      <alignment horizontal="center"/>
    </xf>
    <xf numFmtId="41" fontId="20" fillId="7" borderId="0" xfId="0" applyNumberFormat="1" applyFont="1" applyFill="1" applyBorder="1"/>
    <xf numFmtId="9" fontId="19" fillId="7" borderId="6" xfId="2" applyFont="1" applyFill="1" applyBorder="1" applyAlignment="1">
      <alignment horizontal="center"/>
    </xf>
    <xf numFmtId="41" fontId="20" fillId="7" borderId="1" xfId="0" applyNumberFormat="1" applyFont="1" applyFill="1" applyBorder="1"/>
    <xf numFmtId="44" fontId="20" fillId="7" borderId="4" xfId="3" applyFont="1" applyFill="1" applyBorder="1" applyAlignment="1">
      <alignment wrapText="1"/>
    </xf>
    <xf numFmtId="44" fontId="20" fillId="7" borderId="0" xfId="3" applyFont="1" applyFill="1" applyBorder="1"/>
    <xf numFmtId="0" fontId="4" fillId="7" borderId="11" xfId="0" applyFont="1" applyFill="1" applyBorder="1" applyAlignment="1">
      <alignment horizontal="right" wrapText="1"/>
    </xf>
    <xf numFmtId="0" fontId="4" fillId="7" borderId="4" xfId="0" applyFont="1" applyFill="1" applyBorder="1" applyAlignment="1">
      <alignment horizontal="right" wrapText="1"/>
    </xf>
    <xf numFmtId="44" fontId="20" fillId="7" borderId="0" xfId="3" applyFont="1" applyFill="1" applyBorder="1" applyAlignment="1">
      <alignment horizontal="right" wrapText="1"/>
    </xf>
    <xf numFmtId="44" fontId="20" fillId="7" borderId="5" xfId="3" applyFont="1" applyFill="1" applyBorder="1" applyAlignment="1">
      <alignment horizontal="right"/>
    </xf>
    <xf numFmtId="44" fontId="20" fillId="7" borderId="4" xfId="3" applyFont="1" applyFill="1" applyBorder="1" applyAlignment="1">
      <alignment horizontal="right" wrapText="1"/>
    </xf>
    <xf numFmtId="167" fontId="19" fillId="4" borderId="0" xfId="0" applyNumberFormat="1" applyFont="1" applyFill="1"/>
    <xf numFmtId="42" fontId="20" fillId="4" borderId="0" xfId="0" applyNumberFormat="1" applyFont="1" applyFill="1"/>
    <xf numFmtId="9" fontId="20" fillId="4" borderId="0" xfId="2" applyFont="1" applyFill="1"/>
    <xf numFmtId="0" fontId="26" fillId="11" borderId="13" xfId="0" applyFont="1" applyFill="1" applyBorder="1"/>
    <xf numFmtId="0" fontId="27" fillId="11" borderId="8" xfId="0" applyFont="1" applyFill="1" applyBorder="1"/>
    <xf numFmtId="0" fontId="27" fillId="11" borderId="14" xfId="0" applyFont="1" applyFill="1" applyBorder="1"/>
    <xf numFmtId="0" fontId="28" fillId="11" borderId="15" xfId="0" applyFont="1" applyFill="1" applyBorder="1"/>
    <xf numFmtId="0" fontId="29" fillId="11" borderId="9" xfId="0" applyFont="1" applyFill="1" applyBorder="1"/>
    <xf numFmtId="0" fontId="27" fillId="11" borderId="16" xfId="0" applyFont="1" applyFill="1" applyBorder="1"/>
    <xf numFmtId="0" fontId="31" fillId="11" borderId="16" xfId="0" applyFont="1" applyFill="1" applyBorder="1"/>
    <xf numFmtId="0" fontId="26" fillId="11" borderId="17" xfId="0" applyFont="1" applyFill="1" applyBorder="1"/>
    <xf numFmtId="0" fontId="27" fillId="11" borderId="18" xfId="0" applyFont="1" applyFill="1" applyBorder="1"/>
    <xf numFmtId="0" fontId="28" fillId="11" borderId="17" xfId="0" applyFont="1" applyFill="1" applyBorder="1"/>
    <xf numFmtId="0" fontId="30" fillId="11" borderId="18" xfId="0" applyFont="1" applyFill="1" applyBorder="1"/>
    <xf numFmtId="0" fontId="4" fillId="4" borderId="0" xfId="0" applyFont="1" applyFill="1" applyAlignment="1">
      <alignment horizontal="left" wrapText="1"/>
    </xf>
    <xf numFmtId="0" fontId="26" fillId="11" borderId="8" xfId="0" applyFont="1" applyFill="1" applyBorder="1"/>
    <xf numFmtId="0" fontId="28" fillId="11" borderId="9" xfId="0" applyFont="1" applyFill="1" applyBorder="1"/>
    <xf numFmtId="0" fontId="4" fillId="6" borderId="0" xfId="0" applyFont="1" applyFill="1" applyBorder="1" applyAlignment="1">
      <alignment horizontal="left" wrapText="1"/>
    </xf>
    <xf numFmtId="0" fontId="4" fillId="4" borderId="0" xfId="0" applyFont="1" applyFill="1" applyAlignment="1">
      <alignment horizontal="left" wrapText="1"/>
    </xf>
    <xf numFmtId="0" fontId="4" fillId="4" borderId="0" xfId="0" applyFont="1" applyFill="1" applyAlignment="1">
      <alignment horizontal="center" wrapText="1"/>
    </xf>
    <xf numFmtId="0" fontId="4" fillId="6" borderId="0" xfId="0" applyFont="1" applyFill="1" applyBorder="1" applyAlignment="1">
      <alignment wrapText="1"/>
    </xf>
    <xf numFmtId="0" fontId="4" fillId="4" borderId="0" xfId="0" applyFont="1" applyFill="1" applyAlignment="1"/>
    <xf numFmtId="0" fontId="21" fillId="6" borderId="0" xfId="0" applyFont="1" applyFill="1" applyAlignment="1">
      <alignment wrapText="1"/>
    </xf>
    <xf numFmtId="0" fontId="4" fillId="7" borderId="2" xfId="0" applyFont="1" applyFill="1" applyBorder="1" applyAlignment="1">
      <alignment horizontal="left" wrapText="1"/>
    </xf>
    <xf numFmtId="0" fontId="4" fillId="7" borderId="11" xfId="0" applyFont="1" applyFill="1" applyBorder="1" applyAlignment="1">
      <alignment horizontal="left" wrapText="1"/>
    </xf>
    <xf numFmtId="0" fontId="5" fillId="7" borderId="11" xfId="0" applyFont="1" applyFill="1" applyBorder="1" applyAlignment="1">
      <alignment horizontal="center" wrapText="1"/>
    </xf>
    <xf numFmtId="0" fontId="5" fillId="7" borderId="3" xfId="0" applyFont="1" applyFill="1" applyBorder="1" applyAlignment="1">
      <alignment horizontal="center" wrapText="1"/>
    </xf>
    <xf numFmtId="41" fontId="27" fillId="7" borderId="0" xfId="0" applyNumberFormat="1" applyFont="1" applyFill="1" applyBorder="1" applyAlignment="1">
      <alignment horizontal="right" wrapText="1"/>
    </xf>
    <xf numFmtId="41" fontId="27" fillId="7" borderId="5" xfId="0" applyNumberFormat="1" applyFont="1" applyFill="1" applyBorder="1" applyAlignment="1">
      <alignment horizontal="right" wrapText="1"/>
    </xf>
    <xf numFmtId="9" fontId="27" fillId="7" borderId="0" xfId="2" applyFont="1" applyFill="1" applyBorder="1" applyAlignment="1">
      <alignment horizontal="right" wrapText="1"/>
    </xf>
    <xf numFmtId="9" fontId="27" fillId="7" borderId="5" xfId="2" applyFont="1" applyFill="1" applyBorder="1" applyAlignment="1">
      <alignment horizontal="right" wrapText="1"/>
    </xf>
    <xf numFmtId="0" fontId="4" fillId="7" borderId="4" xfId="0" applyFont="1" applyFill="1" applyBorder="1" applyAlignment="1">
      <alignment horizontal="left"/>
    </xf>
    <xf numFmtId="0" fontId="4" fillId="7" borderId="0" xfId="0" applyFont="1" applyFill="1" applyBorder="1" applyAlignment="1">
      <alignment horizontal="left"/>
    </xf>
    <xf numFmtId="41" fontId="20" fillId="7" borderId="0" xfId="0" applyNumberFormat="1" applyFont="1" applyFill="1" applyBorder="1" applyAlignment="1">
      <alignment horizontal="right" wrapText="1"/>
    </xf>
    <xf numFmtId="41" fontId="20" fillId="7" borderId="5" xfId="0" applyNumberFormat="1" applyFont="1" applyFill="1" applyBorder="1" applyAlignment="1">
      <alignment horizontal="right" wrapText="1"/>
    </xf>
    <xf numFmtId="42" fontId="27" fillId="7" borderId="0" xfId="0" applyNumberFormat="1" applyFont="1" applyFill="1" applyBorder="1" applyAlignment="1">
      <alignment horizontal="right" wrapText="1"/>
    </xf>
    <xf numFmtId="42" fontId="27" fillId="7" borderId="5" xfId="0" applyNumberFormat="1" applyFont="1" applyFill="1" applyBorder="1" applyAlignment="1">
      <alignment horizontal="right" wrapText="1"/>
    </xf>
    <xf numFmtId="0" fontId="4" fillId="7" borderId="6" xfId="0" applyFont="1" applyFill="1" applyBorder="1" applyAlignment="1">
      <alignment horizontal="left" wrapText="1"/>
    </xf>
    <xf numFmtId="0" fontId="4" fillId="7" borderId="1" xfId="0" applyFont="1" applyFill="1" applyBorder="1" applyAlignment="1">
      <alignment horizontal="left" wrapText="1"/>
    </xf>
    <xf numFmtId="42" fontId="27" fillId="7" borderId="1" xfId="0" applyNumberFormat="1" applyFont="1" applyFill="1" applyBorder="1" applyAlignment="1">
      <alignment horizontal="right" wrapText="1"/>
    </xf>
    <xf numFmtId="42" fontId="27" fillId="7" borderId="7" xfId="0" applyNumberFormat="1" applyFont="1" applyFill="1" applyBorder="1" applyAlignment="1">
      <alignment horizontal="right" wrapText="1"/>
    </xf>
    <xf numFmtId="42" fontId="0" fillId="0" borderId="9" xfId="0" applyNumberFormat="1" applyFill="1" applyBorder="1" applyAlignment="1"/>
    <xf numFmtId="0" fontId="32" fillId="8" borderId="1" xfId="0" applyFont="1" applyFill="1" applyBorder="1" applyAlignment="1">
      <alignment horizontal="left"/>
    </xf>
    <xf numFmtId="0" fontId="32" fillId="8" borderId="8" xfId="0" applyFont="1" applyFill="1" applyBorder="1" applyAlignment="1">
      <alignment horizontal="left"/>
    </xf>
    <xf numFmtId="0" fontId="33" fillId="9" borderId="0" xfId="0" applyFont="1" applyFill="1" applyBorder="1" applyAlignment="1">
      <alignment horizontal="left"/>
    </xf>
    <xf numFmtId="0" fontId="34" fillId="9" borderId="10" xfId="0" applyFont="1" applyFill="1" applyBorder="1" applyAlignment="1">
      <alignment horizontal="left"/>
    </xf>
    <xf numFmtId="0" fontId="33" fillId="9" borderId="9" xfId="0" applyFont="1" applyFill="1" applyBorder="1" applyAlignment="1">
      <alignment horizontal="left"/>
    </xf>
    <xf numFmtId="165" fontId="20" fillId="7" borderId="0" xfId="0" applyNumberFormat="1" applyFont="1" applyFill="1" applyBorder="1"/>
    <xf numFmtId="165" fontId="20" fillId="7" borderId="5" xfId="0" applyNumberFormat="1" applyFont="1" applyFill="1" applyBorder="1"/>
    <xf numFmtId="165" fontId="20" fillId="7" borderId="1" xfId="0" applyNumberFormat="1" applyFont="1" applyFill="1" applyBorder="1"/>
    <xf numFmtId="165" fontId="20" fillId="7" borderId="7" xfId="0" applyNumberFormat="1" applyFont="1" applyFill="1" applyBorder="1"/>
    <xf numFmtId="165" fontId="20" fillId="7" borderId="5" xfId="3" applyNumberFormat="1" applyFont="1" applyFill="1" applyBorder="1"/>
    <xf numFmtId="165" fontId="19" fillId="7" borderId="0" xfId="0" applyNumberFormat="1" applyFont="1" applyFill="1" applyBorder="1"/>
    <xf numFmtId="165" fontId="20" fillId="4" borderId="0" xfId="3" applyNumberFormat="1" applyFont="1" applyFill="1"/>
    <xf numFmtId="41" fontId="27" fillId="4" borderId="0" xfId="0" applyNumberFormat="1" applyFont="1" applyFill="1"/>
    <xf numFmtId="165" fontId="20" fillId="7" borderId="11" xfId="3" applyNumberFormat="1" applyFont="1" applyFill="1" applyBorder="1"/>
    <xf numFmtId="0" fontId="4" fillId="7" borderId="3" xfId="0" applyFont="1" applyFill="1" applyBorder="1"/>
    <xf numFmtId="0" fontId="4" fillId="7" borderId="5" xfId="0" applyFont="1" applyFill="1" applyBorder="1"/>
    <xf numFmtId="41" fontId="27" fillId="7" borderId="0" xfId="0" applyNumberFormat="1" applyFont="1" applyFill="1" applyBorder="1"/>
    <xf numFmtId="41" fontId="27" fillId="7" borderId="5" xfId="0" applyNumberFormat="1" applyFont="1" applyFill="1" applyBorder="1"/>
    <xf numFmtId="165" fontId="20" fillId="7" borderId="0" xfId="3" applyNumberFormat="1" applyFont="1" applyFill="1" applyBorder="1"/>
    <xf numFmtId="165" fontId="20" fillId="7" borderId="1" xfId="3" applyNumberFormat="1" applyFont="1" applyFill="1" applyBorder="1"/>
    <xf numFmtId="165" fontId="20" fillId="7" borderId="7" xfId="3" applyNumberFormat="1" applyFont="1" applyFill="1" applyBorder="1"/>
    <xf numFmtId="41" fontId="20" fillId="7" borderId="0" xfId="3" applyNumberFormat="1" applyFont="1" applyFill="1" applyBorder="1"/>
    <xf numFmtId="41" fontId="20" fillId="7" borderId="5" xfId="3" applyNumberFormat="1" applyFont="1" applyFill="1" applyBorder="1"/>
    <xf numFmtId="41" fontId="20" fillId="7" borderId="1" xfId="3" applyNumberFormat="1" applyFont="1" applyFill="1" applyBorder="1"/>
    <xf numFmtId="41" fontId="20" fillId="7" borderId="7" xfId="3" applyNumberFormat="1" applyFont="1" applyFill="1" applyBorder="1"/>
    <xf numFmtId="165" fontId="20" fillId="4" borderId="0" xfId="0" applyNumberFormat="1" applyFont="1" applyFill="1"/>
    <xf numFmtId="42" fontId="20" fillId="7" borderId="0" xfId="0" applyNumberFormat="1" applyFont="1" applyFill="1" applyBorder="1"/>
    <xf numFmtId="42" fontId="20" fillId="7" borderId="1" xfId="0" applyNumberFormat="1" applyFont="1" applyFill="1" applyBorder="1"/>
    <xf numFmtId="41" fontId="20" fillId="4" borderId="0" xfId="2" applyNumberFormat="1" applyFont="1" applyFill="1"/>
    <xf numFmtId="0" fontId="20" fillId="7" borderId="2" xfId="0" applyFont="1" applyFill="1" applyBorder="1"/>
    <xf numFmtId="41" fontId="20" fillId="7" borderId="11" xfId="2" applyNumberFormat="1" applyFont="1" applyFill="1" applyBorder="1"/>
    <xf numFmtId="41" fontId="20" fillId="7" borderId="11" xfId="0" applyNumberFormat="1" applyFont="1" applyFill="1" applyBorder="1"/>
    <xf numFmtId="41" fontId="20" fillId="7" borderId="3" xfId="0" applyNumberFormat="1" applyFont="1" applyFill="1" applyBorder="1"/>
    <xf numFmtId="168" fontId="27" fillId="7" borderId="0" xfId="0" applyNumberFormat="1" applyFont="1" applyFill="1" applyBorder="1"/>
    <xf numFmtId="9" fontId="27" fillId="4" borderId="0" xfId="2" applyFont="1" applyFill="1"/>
    <xf numFmtId="0" fontId="4" fillId="4" borderId="0" xfId="0" applyFont="1" applyFill="1" applyAlignment="1">
      <alignment horizontal="right" wrapText="1"/>
    </xf>
    <xf numFmtId="169" fontId="20" fillId="4" borderId="0" xfId="0" applyNumberFormat="1" applyFont="1" applyFill="1"/>
    <xf numFmtId="9" fontId="27" fillId="7" borderId="11" xfId="2" applyFont="1" applyFill="1" applyBorder="1"/>
    <xf numFmtId="9" fontId="27" fillId="7" borderId="3" xfId="2" applyFont="1" applyFill="1" applyBorder="1"/>
    <xf numFmtId="41" fontId="27" fillId="7" borderId="1" xfId="0" applyNumberFormat="1" applyFont="1" applyFill="1" applyBorder="1"/>
    <xf numFmtId="41" fontId="27" fillId="7" borderId="7" xfId="0" applyNumberFormat="1" applyFont="1" applyFill="1" applyBorder="1"/>
    <xf numFmtId="9" fontId="27" fillId="7" borderId="1" xfId="2" applyFont="1" applyFill="1" applyBorder="1"/>
    <xf numFmtId="9" fontId="27" fillId="7" borderId="7" xfId="2" applyFont="1" applyFill="1" applyBorder="1"/>
    <xf numFmtId="42" fontId="27" fillId="4" borderId="0" xfId="0" applyNumberFormat="1" applyFont="1" applyFill="1"/>
    <xf numFmtId="6" fontId="20" fillId="4" borderId="0" xfId="0" applyNumberFormat="1" applyFont="1" applyFill="1"/>
    <xf numFmtId="44" fontId="19" fillId="7" borderId="4" xfId="3" applyFont="1" applyFill="1" applyBorder="1" applyAlignment="1">
      <alignment horizontal="center"/>
    </xf>
    <xf numFmtId="0" fontId="4" fillId="7" borderId="0" xfId="0" applyFont="1" applyFill="1" applyBorder="1"/>
    <xf numFmtId="0" fontId="4" fillId="7" borderId="1" xfId="0" applyFont="1" applyFill="1" applyBorder="1"/>
    <xf numFmtId="0" fontId="4" fillId="7" borderId="2" xfId="0" applyFont="1" applyFill="1" applyBorder="1" applyAlignment="1">
      <alignment horizontal="center"/>
    </xf>
    <xf numFmtId="0" fontId="4" fillId="7" borderId="11" xfId="0" applyFont="1" applyFill="1" applyBorder="1" applyAlignment="1">
      <alignment horizontal="center"/>
    </xf>
    <xf numFmtId="9" fontId="20" fillId="7" borderId="0" xfId="2" applyFont="1" applyFill="1" applyBorder="1" applyAlignment="1">
      <alignment horizontal="center"/>
    </xf>
    <xf numFmtId="9" fontId="20" fillId="7" borderId="1" xfId="2" applyFont="1" applyFill="1" applyBorder="1" applyAlignment="1">
      <alignment horizontal="center"/>
    </xf>
    <xf numFmtId="165" fontId="19" fillId="7" borderId="4" xfId="3" applyNumberFormat="1" applyFont="1" applyFill="1" applyBorder="1" applyAlignment="1">
      <alignment horizontal="center"/>
    </xf>
    <xf numFmtId="165" fontId="19" fillId="7" borderId="6" xfId="3" applyNumberFormat="1" applyFont="1" applyFill="1" applyBorder="1" applyAlignment="1">
      <alignment horizontal="center"/>
    </xf>
    <xf numFmtId="0" fontId="20" fillId="7" borderId="0" xfId="0" applyFont="1" applyFill="1" applyBorder="1" applyAlignment="1">
      <alignment horizontal="center"/>
    </xf>
    <xf numFmtId="0" fontId="20" fillId="7" borderId="1" xfId="0" applyFont="1" applyFill="1" applyBorder="1" applyAlignment="1">
      <alignment horizontal="center"/>
    </xf>
    <xf numFmtId="0" fontId="4" fillId="4" borderId="0" xfId="0" applyFont="1" applyFill="1" applyAlignment="1">
      <alignment horizontal="center"/>
    </xf>
    <xf numFmtId="169" fontId="20" fillId="4" borderId="0" xfId="0" applyNumberFormat="1" applyFont="1" applyFill="1" applyAlignment="1">
      <alignment horizontal="center"/>
    </xf>
    <xf numFmtId="41" fontId="20" fillId="4" borderId="0" xfId="0" applyNumberFormat="1" applyFont="1" applyFill="1" applyAlignment="1">
      <alignment horizontal="center"/>
    </xf>
    <xf numFmtId="9" fontId="20" fillId="4" borderId="0" xfId="2" applyFont="1" applyFill="1" applyAlignment="1">
      <alignment horizontal="center"/>
    </xf>
    <xf numFmtId="41" fontId="20" fillId="4" borderId="0" xfId="2" applyNumberFormat="1" applyFont="1" applyFill="1" applyAlignment="1">
      <alignment horizontal="center"/>
    </xf>
    <xf numFmtId="44" fontId="20" fillId="4" borderId="0" xfId="0" applyNumberFormat="1" applyFont="1" applyFill="1" applyAlignment="1">
      <alignment horizontal="center"/>
    </xf>
    <xf numFmtId="0" fontId="4" fillId="4" borderId="0" xfId="0" applyFont="1" applyFill="1"/>
    <xf numFmtId="0" fontId="7" fillId="2" borderId="0" xfId="1" applyFont="1" applyFill="1"/>
    <xf numFmtId="0" fontId="8" fillId="2" borderId="0" xfId="1" applyFont="1" applyFill="1"/>
    <xf numFmtId="0" fontId="3" fillId="3" borderId="0" xfId="0" applyFont="1" applyFill="1"/>
    <xf numFmtId="0" fontId="7" fillId="2" borderId="0" xfId="1" applyFont="1" applyFill="1" applyBorder="1"/>
    <xf numFmtId="0" fontId="22" fillId="6" borderId="0" xfId="0" applyFont="1" applyFill="1" applyBorder="1"/>
    <xf numFmtId="0" fontId="4" fillId="6" borderId="0" xfId="0" applyFont="1" applyFill="1" applyBorder="1"/>
    <xf numFmtId="2" fontId="4" fillId="6" borderId="0" xfId="0" applyNumberFormat="1" applyFont="1" applyFill="1" applyBorder="1"/>
    <xf numFmtId="0" fontId="4" fillId="6" borderId="0" xfId="0" applyFont="1" applyFill="1"/>
    <xf numFmtId="0" fontId="4" fillId="4" borderId="0" xfId="0" applyFont="1" applyFill="1" applyAlignment="1">
      <alignment horizontal="left" wrapText="1"/>
    </xf>
    <xf numFmtId="0" fontId="4" fillId="4" borderId="0" xfId="0" applyFont="1" applyFill="1" applyAlignment="1">
      <alignment horizontal="left"/>
    </xf>
    <xf numFmtId="0" fontId="20" fillId="4" borderId="0" xfId="0" applyFont="1" applyFill="1"/>
    <xf numFmtId="0" fontId="20" fillId="7" borderId="1" xfId="0" applyFont="1" applyFill="1" applyBorder="1"/>
    <xf numFmtId="10" fontId="20" fillId="7" borderId="5" xfId="2" applyNumberFormat="1" applyFont="1" applyFill="1" applyBorder="1"/>
    <xf numFmtId="0" fontId="4" fillId="7" borderId="7" xfId="0" applyFont="1" applyFill="1" applyBorder="1"/>
    <xf numFmtId="0" fontId="4" fillId="7" borderId="3" xfId="0" applyFont="1" applyFill="1" applyBorder="1" applyAlignment="1">
      <alignment horizontal="right" wrapText="1"/>
    </xf>
    <xf numFmtId="9" fontId="27" fillId="4" borderId="0" xfId="2" applyFont="1" applyFill="1" applyAlignment="1">
      <alignment horizontal="right"/>
    </xf>
    <xf numFmtId="9" fontId="20" fillId="4" borderId="0" xfId="2" applyFont="1" applyFill="1" applyAlignment="1">
      <alignment horizontal="right"/>
    </xf>
    <xf numFmtId="0" fontId="27" fillId="4" borderId="0" xfId="0" applyFont="1" applyFill="1" applyAlignment="1">
      <alignment horizontal="right" wrapText="1"/>
    </xf>
    <xf numFmtId="9" fontId="27" fillId="4" borderId="0" xfId="2" applyFont="1" applyFill="1" applyAlignment="1">
      <alignment horizontal="right" wrapText="1"/>
    </xf>
    <xf numFmtId="167" fontId="20" fillId="4" borderId="0" xfId="0" applyNumberFormat="1" applyFont="1" applyFill="1"/>
    <xf numFmtId="0" fontId="20" fillId="4" borderId="0" xfId="0" applyFont="1" applyFill="1" applyAlignment="1">
      <alignment horizontal="right" wrapText="1"/>
    </xf>
    <xf numFmtId="0" fontId="20" fillId="4" borderId="0" xfId="0" applyFont="1" applyFill="1" applyAlignment="1">
      <alignment horizontal="left" wrapText="1"/>
    </xf>
    <xf numFmtId="9" fontId="20" fillId="4" borderId="0" xfId="2" applyFont="1" applyFill="1" applyAlignment="1">
      <alignment horizontal="right" wrapText="1"/>
    </xf>
    <xf numFmtId="169" fontId="20" fillId="4" borderId="0" xfId="0" applyNumberFormat="1" applyFont="1" applyFill="1" applyAlignment="1">
      <alignment horizontal="right"/>
    </xf>
    <xf numFmtId="41" fontId="20" fillId="4" borderId="0" xfId="0" applyNumberFormat="1" applyFont="1" applyFill="1" applyAlignment="1">
      <alignment horizontal="right"/>
    </xf>
    <xf numFmtId="42" fontId="20" fillId="4" borderId="0" xfId="0" applyNumberFormat="1" applyFont="1" applyFill="1" applyAlignment="1">
      <alignment horizontal="right"/>
    </xf>
    <xf numFmtId="44" fontId="20" fillId="4" borderId="0" xfId="0" applyNumberFormat="1" applyFont="1" applyFill="1" applyAlignment="1">
      <alignment horizontal="right"/>
    </xf>
    <xf numFmtId="9" fontId="4" fillId="4" borderId="0" xfId="0" applyNumberFormat="1" applyFont="1" applyFill="1" applyAlignment="1">
      <alignment horizontal="right"/>
    </xf>
    <xf numFmtId="10" fontId="20" fillId="4" borderId="0" xfId="0" applyNumberFormat="1" applyFont="1" applyFill="1" applyAlignment="1">
      <alignment horizontal="right"/>
    </xf>
    <xf numFmtId="0" fontId="4" fillId="4" borderId="0" xfId="0" applyFont="1" applyFill="1" applyAlignment="1">
      <alignment horizontal="left" wrapText="1"/>
    </xf>
    <xf numFmtId="10" fontId="4" fillId="4" borderId="0" xfId="0" applyNumberFormat="1" applyFont="1" applyFill="1"/>
    <xf numFmtId="0" fontId="23" fillId="4" borderId="0" xfId="0" applyFont="1" applyFill="1" applyAlignment="1">
      <alignment horizontal="left" vertical="center"/>
    </xf>
    <xf numFmtId="0" fontId="23" fillId="4" borderId="0" xfId="0" applyFont="1" applyFill="1" applyAlignment="1">
      <alignment horizontal="left"/>
    </xf>
    <xf numFmtId="5" fontId="27" fillId="4" borderId="0" xfId="3" applyNumberFormat="1" applyFont="1" applyFill="1" applyAlignment="1">
      <alignment horizontal="left"/>
    </xf>
    <xf numFmtId="165" fontId="27" fillId="4" borderId="0" xfId="3" applyNumberFormat="1" applyFont="1" applyFill="1"/>
    <xf numFmtId="0" fontId="22" fillId="6" borderId="4" xfId="0" applyFont="1" applyFill="1" applyBorder="1"/>
    <xf numFmtId="0" fontId="0" fillId="6" borderId="0" xfId="0" applyFill="1"/>
    <xf numFmtId="0" fontId="4" fillId="4" borderId="0" xfId="0" applyFont="1" applyFill="1" applyAlignment="1">
      <alignment horizontal="left" wrapText="1"/>
    </xf>
    <xf numFmtId="0" fontId="4" fillId="6" borderId="0" xfId="0" applyFont="1" applyFill="1" applyBorder="1" applyAlignment="1">
      <alignment horizontal="left" wrapText="1"/>
    </xf>
    <xf numFmtId="0" fontId="4" fillId="6" borderId="0" xfId="0" applyFont="1" applyFill="1" applyAlignment="1">
      <alignment horizontal="left" wrapText="1"/>
    </xf>
    <xf numFmtId="0" fontId="4" fillId="4" borderId="0" xfId="0" applyFont="1" applyFill="1" applyAlignment="1">
      <alignment horizontal="left" wrapText="1"/>
    </xf>
    <xf numFmtId="0" fontId="5" fillId="7" borderId="11" xfId="0" applyFont="1" applyFill="1" applyBorder="1" applyAlignment="1">
      <alignment horizontal="center"/>
    </xf>
    <xf numFmtId="0" fontId="5" fillId="7" borderId="3" xfId="0" applyFont="1" applyFill="1" applyBorder="1" applyAlignment="1">
      <alignment horizontal="center"/>
    </xf>
    <xf numFmtId="0" fontId="4" fillId="4" borderId="0" xfId="0" applyFont="1" applyFill="1" applyAlignment="1">
      <alignment horizontal="left"/>
    </xf>
    <xf numFmtId="0" fontId="4" fillId="6" borderId="0" xfId="0" applyFont="1" applyFill="1" applyBorder="1" applyAlignment="1">
      <alignment horizontal="left" wrapText="1"/>
    </xf>
    <xf numFmtId="0" fontId="21" fillId="6" borderId="0" xfId="0" applyFont="1" applyFill="1" applyAlignment="1">
      <alignment horizontal="left" wrapText="1"/>
    </xf>
    <xf numFmtId="0" fontId="23" fillId="7" borderId="2" xfId="0" applyFont="1" applyFill="1" applyBorder="1" applyAlignment="1">
      <alignment horizontal="center"/>
    </xf>
    <xf numFmtId="0" fontId="23" fillId="7" borderId="3" xfId="0" applyFont="1" applyFill="1" applyBorder="1" applyAlignment="1">
      <alignment horizontal="center"/>
    </xf>
    <xf numFmtId="0" fontId="4" fillId="7" borderId="4" xfId="0" applyFont="1" applyFill="1" applyBorder="1" applyAlignment="1">
      <alignment horizontal="left" wrapText="1"/>
    </xf>
    <xf numFmtId="0" fontId="4" fillId="7" borderId="0" xfId="0" applyFont="1" applyFill="1" applyBorder="1" applyAlignment="1">
      <alignment horizontal="left" wrapText="1"/>
    </xf>
    <xf numFmtId="0" fontId="4" fillId="7" borderId="4" xfId="0" applyFont="1" applyFill="1" applyBorder="1" applyAlignment="1">
      <alignment horizontal="left"/>
    </xf>
    <xf numFmtId="0" fontId="4" fillId="7" borderId="0" xfId="0" applyFont="1" applyFill="1" applyBorder="1" applyAlignment="1">
      <alignment horizontal="left"/>
    </xf>
    <xf numFmtId="0" fontId="5" fillId="7" borderId="4" xfId="0" applyFont="1" applyFill="1" applyBorder="1" applyAlignment="1">
      <alignment horizontal="center" vertical="center" textRotation="90"/>
    </xf>
    <xf numFmtId="0" fontId="5" fillId="7" borderId="6" xfId="0" applyFont="1" applyFill="1" applyBorder="1" applyAlignment="1">
      <alignment horizontal="center" vertical="center" textRotation="90"/>
    </xf>
    <xf numFmtId="0" fontId="5" fillId="4" borderId="0" xfId="0" applyFont="1" applyFill="1" applyAlignment="1">
      <alignment horizontal="left"/>
    </xf>
    <xf numFmtId="0" fontId="4" fillId="7" borderId="6" xfId="0" applyFont="1" applyFill="1" applyBorder="1" applyAlignment="1">
      <alignment horizontal="left" wrapText="1"/>
    </xf>
    <xf numFmtId="0" fontId="4" fillId="7" borderId="1" xfId="0" applyFont="1" applyFill="1" applyBorder="1" applyAlignment="1">
      <alignment horizontal="left" wrapText="1"/>
    </xf>
    <xf numFmtId="0" fontId="4" fillId="6" borderId="0" xfId="0" applyFont="1" applyFill="1" applyAlignment="1">
      <alignment horizontal="left"/>
    </xf>
    <xf numFmtId="9" fontId="27" fillId="4" borderId="0" xfId="2" applyFont="1" applyFill="1" applyAlignment="1">
      <alignment horizontal="center"/>
    </xf>
    <xf numFmtId="9" fontId="20" fillId="4" borderId="0" xfId="0" applyNumberFormat="1" applyFont="1" applyFill="1" applyAlignment="1">
      <alignment horizontal="center"/>
    </xf>
    <xf numFmtId="0" fontId="20" fillId="4" borderId="0" xfId="0" applyFont="1" applyFill="1" applyAlignment="1">
      <alignment horizontal="center"/>
    </xf>
    <xf numFmtId="0" fontId="4" fillId="6" borderId="4" xfId="0" applyFont="1" applyFill="1" applyBorder="1" applyAlignment="1">
      <alignment horizontal="left" wrapText="1"/>
    </xf>
  </cellXfs>
  <cellStyles count="4">
    <cellStyle name="Currency" xfId="3" builtinId="4"/>
    <cellStyle name="Normal" xfId="0" builtinId="0"/>
    <cellStyle name="Normal 2" xfId="1"/>
    <cellStyle name="Percent" xfId="2" builtinId="5"/>
  </cellStyles>
  <dxfs count="0"/>
  <tableStyles count="0" defaultTableStyle="TableStyleMedium9" defaultPivotStyle="PivotStyleLight16"/>
  <colors>
    <mruColors>
      <color rgb="FF0000CC"/>
      <color rgb="FFCCFFFF"/>
      <color rgb="FF55BC50"/>
      <color rgb="FF4E83BE"/>
      <color rgb="FFFFFF99"/>
      <color rgb="FFCCFFCC"/>
      <color rgb="FF66FFFF"/>
      <color rgb="FF66C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Sensitivity Analysis for Fixed Costs</a:t>
            </a:r>
          </a:p>
        </c:rich>
      </c:tx>
      <c:overlay val="0"/>
    </c:title>
    <c:autoTitleDeleted val="0"/>
    <c:plotArea>
      <c:layout/>
      <c:lineChart>
        <c:grouping val="standard"/>
        <c:varyColors val="0"/>
        <c:ser>
          <c:idx val="1"/>
          <c:order val="0"/>
          <c:tx>
            <c:strRef>
              <c:f>'Section 7.1'!$C$125</c:f>
              <c:strCache>
                <c:ptCount val="1"/>
                <c:pt idx="0">
                  <c:v>NPV</c:v>
                </c:pt>
              </c:strCache>
            </c:strRef>
          </c:tx>
          <c:marker>
            <c:symbol val="none"/>
          </c:marker>
          <c:cat>
            <c:numRef>
              <c:f>'Section 7.1'!$B$127:$B$137</c:f>
              <c:numCache>
                <c:formatCode>_("$"* #,##0_);_("$"* \(#,##0\);_("$"* "-"_);_(@_)</c:formatCode>
                <c:ptCount val="11"/>
                <c:pt idx="0">
                  <c:v>1291000000</c:v>
                </c:pt>
                <c:pt idx="1">
                  <c:v>1391000000</c:v>
                </c:pt>
                <c:pt idx="2">
                  <c:v>1491000000</c:v>
                </c:pt>
                <c:pt idx="3">
                  <c:v>1591000000</c:v>
                </c:pt>
                <c:pt idx="4">
                  <c:v>1691000000</c:v>
                </c:pt>
                <c:pt idx="5">
                  <c:v>1791000000</c:v>
                </c:pt>
                <c:pt idx="6">
                  <c:v>1891000000</c:v>
                </c:pt>
                <c:pt idx="7">
                  <c:v>1991000000</c:v>
                </c:pt>
                <c:pt idx="8">
                  <c:v>2091000000</c:v>
                </c:pt>
                <c:pt idx="9">
                  <c:v>2191000000</c:v>
                </c:pt>
                <c:pt idx="10">
                  <c:v>2291000000</c:v>
                </c:pt>
              </c:numCache>
            </c:numRef>
          </c:cat>
          <c:val>
            <c:numRef>
              <c:f>'Section 7.1'!$C$126:$C$137</c:f>
              <c:numCache>
                <c:formatCode>_("$"* #,##0_);_("$"* \(#,##0\);_("$"* "-"_);_(@_)</c:formatCode>
                <c:ptCount val="11"/>
                <c:pt idx="0">
                  <c:v>27345622379.478523</c:v>
                </c:pt>
                <c:pt idx="1">
                  <c:v>27124380143.009769</c:v>
                </c:pt>
                <c:pt idx="2">
                  <c:v>26903137906.541019</c:v>
                </c:pt>
                <c:pt idx="3">
                  <c:v>26681895670.072266</c:v>
                </c:pt>
                <c:pt idx="4">
                  <c:v>26460653433.603512</c:v>
                </c:pt>
                <c:pt idx="5">
                  <c:v>26239411197.134762</c:v>
                </c:pt>
                <c:pt idx="6">
                  <c:v>26018168960.666012</c:v>
                </c:pt>
                <c:pt idx="7">
                  <c:v>25796926724.197258</c:v>
                </c:pt>
                <c:pt idx="8">
                  <c:v>25575684487.728508</c:v>
                </c:pt>
                <c:pt idx="9">
                  <c:v>25354442251.259754</c:v>
                </c:pt>
                <c:pt idx="10">
                  <c:v>25133200014.791</c:v>
                </c:pt>
              </c:numCache>
            </c:numRef>
          </c:val>
          <c:smooth val="0"/>
          <c:extLst>
            <c:ext xmlns:c16="http://schemas.microsoft.com/office/drawing/2014/chart" uri="{C3380CC4-5D6E-409C-BE32-E72D297353CC}">
              <c16:uniqueId val="{00000000-C6C0-46DF-B8C5-2775FEE38F34}"/>
            </c:ext>
          </c:extLst>
        </c:ser>
        <c:dLbls>
          <c:showLegendKey val="0"/>
          <c:showVal val="0"/>
          <c:showCatName val="0"/>
          <c:showSerName val="0"/>
          <c:showPercent val="0"/>
          <c:showBubbleSize val="0"/>
        </c:dLbls>
        <c:smooth val="0"/>
        <c:axId val="97496448"/>
        <c:axId val="99112448"/>
      </c:lineChart>
      <c:catAx>
        <c:axId val="97496448"/>
        <c:scaling>
          <c:orientation val="minMax"/>
        </c:scaling>
        <c:delete val="0"/>
        <c:axPos val="b"/>
        <c:title>
          <c:tx>
            <c:rich>
              <a:bodyPr/>
              <a:lstStyle/>
              <a:p>
                <a:pPr>
                  <a:defRPr/>
                </a:pPr>
                <a:r>
                  <a:rPr lang="en-US"/>
                  <a:t>Fixed Costs</a:t>
                </a:r>
              </a:p>
            </c:rich>
          </c:tx>
          <c:overlay val="0"/>
        </c:title>
        <c:numFmt formatCode="_(&quot;$&quot;* #,##0_);_(&quot;$&quot;* \(#,##0\);_(&quot;$&quot;* &quot;-&quot;_);_(@_)" sourceLinked="1"/>
        <c:majorTickMark val="out"/>
        <c:minorTickMark val="none"/>
        <c:tickLblPos val="nextTo"/>
        <c:crossAx val="99112448"/>
        <c:crosses val="autoZero"/>
        <c:auto val="1"/>
        <c:lblAlgn val="ctr"/>
        <c:lblOffset val="100"/>
        <c:noMultiLvlLbl val="0"/>
      </c:catAx>
      <c:valAx>
        <c:axId val="99112448"/>
        <c:scaling>
          <c:orientation val="minMax"/>
        </c:scaling>
        <c:delete val="0"/>
        <c:axPos val="l"/>
        <c:majorGridlines/>
        <c:title>
          <c:tx>
            <c:rich>
              <a:bodyPr rot="-5400000" vert="horz"/>
              <a:lstStyle/>
              <a:p>
                <a:pPr>
                  <a:defRPr/>
                </a:pPr>
                <a:r>
                  <a:rPr lang="en-US"/>
                  <a:t>Net Present Value</a:t>
                </a:r>
              </a:p>
            </c:rich>
          </c:tx>
          <c:overlay val="0"/>
        </c:title>
        <c:numFmt formatCode="_(&quot;$&quot;* #,##0_);_(&quot;$&quot;* \(#,##0\);_(&quot;$&quot;* &quot;-&quot;_);_(@_)" sourceLinked="1"/>
        <c:majorTickMark val="out"/>
        <c:minorTickMark val="none"/>
        <c:tickLblPos val="nextTo"/>
        <c:crossAx val="97496448"/>
        <c:crosses val="autoZero"/>
        <c:crossBetween val="between"/>
      </c:valAx>
    </c:plotArea>
    <c:plotVisOnly val="1"/>
    <c:dispBlanksAs val="gap"/>
    <c:showDLblsOverMax val="0"/>
  </c:chart>
  <c:printSettings>
    <c:headerFooter/>
    <c:pageMargins b="0.75000000000000366" l="0.70000000000000062" r="0.70000000000000062" t="0.75000000000000366"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Sensitivity of NPV to Changes in Inputs</a:t>
            </a:r>
          </a:p>
        </c:rich>
      </c:tx>
      <c:overlay val="0"/>
    </c:title>
    <c:autoTitleDeleted val="0"/>
    <c:plotArea>
      <c:layout/>
      <c:lineChart>
        <c:grouping val="standard"/>
        <c:varyColors val="0"/>
        <c:ser>
          <c:idx val="1"/>
          <c:order val="0"/>
          <c:tx>
            <c:v>Unit sales</c:v>
          </c:tx>
          <c:marker>
            <c:symbol val="none"/>
          </c:marker>
          <c:cat>
            <c:numRef>
              <c:f>'Section 7.1'!$B$198:$B$204</c:f>
              <c:numCache>
                <c:formatCode>0%</c:formatCode>
                <c:ptCount val="7"/>
                <c:pt idx="0">
                  <c:v>-0.3</c:v>
                </c:pt>
                <c:pt idx="1">
                  <c:v>-0.2</c:v>
                </c:pt>
                <c:pt idx="2">
                  <c:v>-0.1</c:v>
                </c:pt>
                <c:pt idx="3">
                  <c:v>0</c:v>
                </c:pt>
                <c:pt idx="4">
                  <c:v>0.1</c:v>
                </c:pt>
                <c:pt idx="5">
                  <c:v>0.2</c:v>
                </c:pt>
                <c:pt idx="6">
                  <c:v>0.3</c:v>
                </c:pt>
              </c:numCache>
            </c:numRef>
          </c:cat>
          <c:val>
            <c:numRef>
              <c:f>'Section 7.1'!$D$198:$D$204</c:f>
              <c:numCache>
                <c:formatCode>_("$"* #,##0_);_("$"* \(#,##0\);_("$"* "-"??_);_(@_)</c:formatCode>
                <c:ptCount val="7"/>
                <c:pt idx="0">
                  <c:v>1880640961.925117</c:v>
                </c:pt>
                <c:pt idx="1">
                  <c:v>2809858355.0938773</c:v>
                </c:pt>
                <c:pt idx="2">
                  <c:v>3739075748.2626381</c:v>
                </c:pt>
                <c:pt idx="3">
                  <c:v>4668293141.4313974</c:v>
                </c:pt>
                <c:pt idx="4">
                  <c:v>5597510534.6001587</c:v>
                </c:pt>
                <c:pt idx="5">
                  <c:v>6526727927.768919</c:v>
                </c:pt>
                <c:pt idx="6">
                  <c:v>7455945320.9376783</c:v>
                </c:pt>
              </c:numCache>
            </c:numRef>
          </c:val>
          <c:smooth val="0"/>
          <c:extLst>
            <c:ext xmlns:c16="http://schemas.microsoft.com/office/drawing/2014/chart" uri="{C3380CC4-5D6E-409C-BE32-E72D297353CC}">
              <c16:uniqueId val="{00000000-0827-41D4-BBFC-62D7567F2345}"/>
            </c:ext>
          </c:extLst>
        </c:ser>
        <c:ser>
          <c:idx val="2"/>
          <c:order val="1"/>
          <c:tx>
            <c:v>Price per unit</c:v>
          </c:tx>
          <c:marker>
            <c:symbol val="none"/>
          </c:marker>
          <c:cat>
            <c:numRef>
              <c:f>'Section 7.1'!$B$198:$B$204</c:f>
              <c:numCache>
                <c:formatCode>0%</c:formatCode>
                <c:ptCount val="7"/>
                <c:pt idx="0">
                  <c:v>-0.3</c:v>
                </c:pt>
                <c:pt idx="1">
                  <c:v>-0.2</c:v>
                </c:pt>
                <c:pt idx="2">
                  <c:v>-0.1</c:v>
                </c:pt>
                <c:pt idx="3">
                  <c:v>0</c:v>
                </c:pt>
                <c:pt idx="4">
                  <c:v>0.1</c:v>
                </c:pt>
                <c:pt idx="5">
                  <c:v>0.2</c:v>
                </c:pt>
                <c:pt idx="6">
                  <c:v>0.3</c:v>
                </c:pt>
              </c:numCache>
            </c:numRef>
          </c:cat>
          <c:val>
            <c:numRef>
              <c:f>'Section 7.1'!$I$198:$I$204</c:f>
              <c:numCache>
                <c:formatCode>_("$"* #,##0_);_("$"* \(#,##0\);_("$"* "-"??_);_(@_)</c:formatCode>
                <c:ptCount val="7"/>
                <c:pt idx="0">
                  <c:v>8650653397.8689423</c:v>
                </c:pt>
                <c:pt idx="1">
                  <c:v>13075498127.24399</c:v>
                </c:pt>
                <c:pt idx="2">
                  <c:v>17500342856.619041</c:v>
                </c:pt>
                <c:pt idx="3">
                  <c:v>21925187585.994087</c:v>
                </c:pt>
                <c:pt idx="4">
                  <c:v>26350032315.369137</c:v>
                </c:pt>
                <c:pt idx="5">
                  <c:v>30774877044.744186</c:v>
                </c:pt>
                <c:pt idx="6">
                  <c:v>35199721774.11924</c:v>
                </c:pt>
              </c:numCache>
            </c:numRef>
          </c:val>
          <c:smooth val="0"/>
          <c:extLst>
            <c:ext xmlns:c16="http://schemas.microsoft.com/office/drawing/2014/chart" uri="{C3380CC4-5D6E-409C-BE32-E72D297353CC}">
              <c16:uniqueId val="{00000001-0827-41D4-BBFC-62D7567F2345}"/>
            </c:ext>
          </c:extLst>
        </c:ser>
        <c:ser>
          <c:idx val="3"/>
          <c:order val="2"/>
          <c:tx>
            <c:v>Variable cost per unit</c:v>
          </c:tx>
          <c:marker>
            <c:symbol val="none"/>
          </c:marker>
          <c:cat>
            <c:numRef>
              <c:f>'Section 7.1'!$B$198:$B$204</c:f>
              <c:numCache>
                <c:formatCode>0%</c:formatCode>
                <c:ptCount val="7"/>
                <c:pt idx="0">
                  <c:v>-0.3</c:v>
                </c:pt>
                <c:pt idx="1">
                  <c:v>-0.2</c:v>
                </c:pt>
                <c:pt idx="2">
                  <c:v>-0.1</c:v>
                </c:pt>
                <c:pt idx="3">
                  <c:v>0</c:v>
                </c:pt>
                <c:pt idx="4">
                  <c:v>0.1</c:v>
                </c:pt>
                <c:pt idx="5">
                  <c:v>0.2</c:v>
                </c:pt>
                <c:pt idx="6">
                  <c:v>0.3</c:v>
                </c:pt>
              </c:numCache>
            </c:numRef>
          </c:cat>
          <c:val>
            <c:numRef>
              <c:f>'Section 7.1'!$D$208:$D$214</c:f>
              <c:numCache>
                <c:formatCode>_("$"* #,##0_);_("$"* \(#,##0\);_("$"* "-"??_);_(@_)</c:formatCode>
                <c:ptCount val="7"/>
                <c:pt idx="0">
                  <c:v>28562454680.056664</c:v>
                </c:pt>
                <c:pt idx="1">
                  <c:v>26350032315.369137</c:v>
                </c:pt>
                <c:pt idx="2">
                  <c:v>24137609950.681614</c:v>
                </c:pt>
                <c:pt idx="3">
                  <c:v>21925187585.994087</c:v>
                </c:pt>
                <c:pt idx="4">
                  <c:v>19712765221.306568</c:v>
                </c:pt>
                <c:pt idx="5">
                  <c:v>17500342856.619041</c:v>
                </c:pt>
                <c:pt idx="6">
                  <c:v>15287920491.931517</c:v>
                </c:pt>
              </c:numCache>
            </c:numRef>
          </c:val>
          <c:smooth val="0"/>
          <c:extLst>
            <c:ext xmlns:c16="http://schemas.microsoft.com/office/drawing/2014/chart" uri="{C3380CC4-5D6E-409C-BE32-E72D297353CC}">
              <c16:uniqueId val="{00000002-0827-41D4-BBFC-62D7567F2345}"/>
            </c:ext>
          </c:extLst>
        </c:ser>
        <c:ser>
          <c:idx val="4"/>
          <c:order val="3"/>
          <c:tx>
            <c:v>Fixed costs</c:v>
          </c:tx>
          <c:marker>
            <c:symbol val="none"/>
          </c:marker>
          <c:cat>
            <c:numRef>
              <c:f>'Section 7.1'!$B$198:$B$204</c:f>
              <c:numCache>
                <c:formatCode>0%</c:formatCode>
                <c:ptCount val="7"/>
                <c:pt idx="0">
                  <c:v>-0.3</c:v>
                </c:pt>
                <c:pt idx="1">
                  <c:v>-0.2</c:v>
                </c:pt>
                <c:pt idx="2">
                  <c:v>-0.1</c:v>
                </c:pt>
                <c:pt idx="3">
                  <c:v>0</c:v>
                </c:pt>
                <c:pt idx="4">
                  <c:v>0.1</c:v>
                </c:pt>
                <c:pt idx="5">
                  <c:v>0.2</c:v>
                </c:pt>
                <c:pt idx="6">
                  <c:v>0.3</c:v>
                </c:pt>
              </c:numCache>
            </c:numRef>
          </c:cat>
          <c:val>
            <c:numRef>
              <c:f>'Section 7.1'!$I$208:$I$214</c:f>
              <c:numCache>
                <c:formatCode>_("$"* #,##0_);_("$"* \(#,##0\);_("$"* "-"??_);_(@_)</c:formatCode>
                <c:ptCount val="7"/>
                <c:pt idx="0">
                  <c:v>27428145733.68137</c:v>
                </c:pt>
                <c:pt idx="1">
                  <c:v>27031900888.165833</c:v>
                </c:pt>
                <c:pt idx="2">
                  <c:v>26635656042.650299</c:v>
                </c:pt>
                <c:pt idx="3">
                  <c:v>26239411197.134762</c:v>
                </c:pt>
                <c:pt idx="4">
                  <c:v>25843166351.619225</c:v>
                </c:pt>
                <c:pt idx="5">
                  <c:v>25446921506.103691</c:v>
                </c:pt>
                <c:pt idx="6">
                  <c:v>25050676660.588154</c:v>
                </c:pt>
              </c:numCache>
            </c:numRef>
          </c:val>
          <c:smooth val="0"/>
          <c:extLst>
            <c:ext xmlns:c16="http://schemas.microsoft.com/office/drawing/2014/chart" uri="{C3380CC4-5D6E-409C-BE32-E72D297353CC}">
              <c16:uniqueId val="{00000003-0827-41D4-BBFC-62D7567F2345}"/>
            </c:ext>
          </c:extLst>
        </c:ser>
        <c:dLbls>
          <c:showLegendKey val="0"/>
          <c:showVal val="0"/>
          <c:showCatName val="0"/>
          <c:showSerName val="0"/>
          <c:showPercent val="0"/>
          <c:showBubbleSize val="0"/>
        </c:dLbls>
        <c:smooth val="0"/>
        <c:axId val="99148928"/>
        <c:axId val="99150848"/>
      </c:lineChart>
      <c:catAx>
        <c:axId val="99148928"/>
        <c:scaling>
          <c:orientation val="minMax"/>
        </c:scaling>
        <c:delete val="0"/>
        <c:axPos val="b"/>
        <c:title>
          <c:tx>
            <c:rich>
              <a:bodyPr/>
              <a:lstStyle/>
              <a:p>
                <a:pPr>
                  <a:defRPr/>
                </a:pPr>
                <a:r>
                  <a:rPr lang="en-US"/>
                  <a:t>Percentage Change from Base</a:t>
                </a:r>
                <a:r>
                  <a:rPr lang="en-US" baseline="0"/>
                  <a:t> Case Value</a:t>
                </a:r>
                <a:endParaRPr lang="en-US"/>
              </a:p>
            </c:rich>
          </c:tx>
          <c:overlay val="0"/>
        </c:title>
        <c:numFmt formatCode="0%" sourceLinked="1"/>
        <c:majorTickMark val="out"/>
        <c:minorTickMark val="none"/>
        <c:tickLblPos val="nextTo"/>
        <c:crossAx val="99150848"/>
        <c:crosses val="autoZero"/>
        <c:auto val="1"/>
        <c:lblAlgn val="ctr"/>
        <c:lblOffset val="100"/>
        <c:noMultiLvlLbl val="0"/>
      </c:catAx>
      <c:valAx>
        <c:axId val="99150848"/>
        <c:scaling>
          <c:orientation val="minMax"/>
        </c:scaling>
        <c:delete val="0"/>
        <c:axPos val="l"/>
        <c:majorGridlines/>
        <c:title>
          <c:tx>
            <c:rich>
              <a:bodyPr rot="-5400000" vert="horz"/>
              <a:lstStyle/>
              <a:p>
                <a:pPr>
                  <a:defRPr/>
                </a:pPr>
                <a:r>
                  <a:rPr lang="en-US"/>
                  <a:t>Net Present Value</a:t>
                </a:r>
              </a:p>
            </c:rich>
          </c:tx>
          <c:overlay val="0"/>
        </c:title>
        <c:numFmt formatCode="_(&quot;$&quot;* #,##0_);_(&quot;$&quot;* \(#,##0\);_(&quot;$&quot;* &quot;-&quot;??_);_(@_)" sourceLinked="1"/>
        <c:majorTickMark val="out"/>
        <c:minorTickMark val="none"/>
        <c:tickLblPos val="nextTo"/>
        <c:crossAx val="99148928"/>
        <c:crosses val="autoZero"/>
        <c:crossBetween val="between"/>
      </c:valAx>
    </c:plotArea>
    <c:legend>
      <c:legendPos val="r"/>
      <c:overlay val="0"/>
    </c:legend>
    <c:plotVisOnly val="1"/>
    <c:dispBlanksAs val="gap"/>
    <c:showDLblsOverMax val="0"/>
  </c:chart>
  <c:printSettings>
    <c:headerFooter/>
    <c:pageMargins b="0.75000000000000311" l="0.70000000000000062" r="0.70000000000000062" t="0.75000000000000311"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Break-Even Point Using Accounting Numbers</a:t>
            </a:r>
          </a:p>
        </c:rich>
      </c:tx>
      <c:overlay val="0"/>
    </c:title>
    <c:autoTitleDeleted val="0"/>
    <c:plotArea>
      <c:layout/>
      <c:scatterChart>
        <c:scatterStyle val="smoothMarker"/>
        <c:varyColors val="0"/>
        <c:ser>
          <c:idx val="0"/>
          <c:order val="0"/>
          <c:tx>
            <c:strRef>
              <c:f>'Section 7.1'!$B$267</c:f>
              <c:strCache>
                <c:ptCount val="1"/>
                <c:pt idx="0">
                  <c:v>Annual revenues</c:v>
                </c:pt>
              </c:strCache>
            </c:strRef>
          </c:tx>
          <c:marker>
            <c:symbol val="none"/>
          </c:marker>
          <c:xVal>
            <c:numRef>
              <c:f>'Section 7.1'!$C$266:$F$266</c:f>
              <c:numCache>
                <c:formatCode>_(* #,##0_);_(* \(#,##0\);_(* "-"_);_(@_)</c:formatCode>
                <c:ptCount val="4"/>
                <c:pt idx="0">
                  <c:v>0</c:v>
                </c:pt>
                <c:pt idx="1">
                  <c:v>1000</c:v>
                </c:pt>
                <c:pt idx="2">
                  <c:v>3000</c:v>
                </c:pt>
                <c:pt idx="3">
                  <c:v>10000</c:v>
                </c:pt>
              </c:numCache>
            </c:numRef>
          </c:xVal>
          <c:yVal>
            <c:numRef>
              <c:f>'Section 7.1'!$C$267:$F$267</c:f>
              <c:numCache>
                <c:formatCode>_("$"* #,##0_);_("$"* \(#,##0\);_("$"* "-"_);_(@_)</c:formatCode>
                <c:ptCount val="4"/>
                <c:pt idx="0">
                  <c:v>0</c:v>
                </c:pt>
                <c:pt idx="1">
                  <c:v>2200000000</c:v>
                </c:pt>
                <c:pt idx="2">
                  <c:v>6600000000</c:v>
                </c:pt>
                <c:pt idx="3">
                  <c:v>22000000000</c:v>
                </c:pt>
              </c:numCache>
            </c:numRef>
          </c:yVal>
          <c:smooth val="1"/>
          <c:extLst>
            <c:ext xmlns:c16="http://schemas.microsoft.com/office/drawing/2014/chart" uri="{C3380CC4-5D6E-409C-BE32-E72D297353CC}">
              <c16:uniqueId val="{00000000-51D2-472E-9E9B-73DD060042C5}"/>
            </c:ext>
          </c:extLst>
        </c:ser>
        <c:ser>
          <c:idx val="1"/>
          <c:order val="1"/>
          <c:tx>
            <c:strRef>
              <c:f>'Section 7.1'!$B$268</c:f>
              <c:strCache>
                <c:ptCount val="1"/>
                <c:pt idx="0">
                  <c:v>Variable costs</c:v>
                </c:pt>
              </c:strCache>
            </c:strRef>
          </c:tx>
          <c:marker>
            <c:symbol val="none"/>
          </c:marker>
          <c:xVal>
            <c:numRef>
              <c:f>'Section 7.1'!$C$266:$F$266</c:f>
              <c:numCache>
                <c:formatCode>_(* #,##0_);_(* \(#,##0\);_(* "-"_);_(@_)</c:formatCode>
                <c:ptCount val="4"/>
                <c:pt idx="0">
                  <c:v>0</c:v>
                </c:pt>
                <c:pt idx="1">
                  <c:v>1000</c:v>
                </c:pt>
                <c:pt idx="2">
                  <c:v>3000</c:v>
                </c:pt>
                <c:pt idx="3">
                  <c:v>10000</c:v>
                </c:pt>
              </c:numCache>
            </c:numRef>
          </c:xVal>
          <c:yVal>
            <c:numRef>
              <c:f>'Section 7.1'!$C$268:$F$268</c:f>
              <c:numCache>
                <c:formatCode>_("$"* #,##0_);_("$"* \(#,##0\);_("$"* "-"_);_(@_)</c:formatCode>
                <c:ptCount val="4"/>
                <c:pt idx="0">
                  <c:v>0</c:v>
                </c:pt>
                <c:pt idx="1">
                  <c:v>800000000</c:v>
                </c:pt>
                <c:pt idx="2">
                  <c:v>2400000000</c:v>
                </c:pt>
                <c:pt idx="3">
                  <c:v>8000000000</c:v>
                </c:pt>
              </c:numCache>
            </c:numRef>
          </c:yVal>
          <c:smooth val="1"/>
          <c:extLst>
            <c:ext xmlns:c16="http://schemas.microsoft.com/office/drawing/2014/chart" uri="{C3380CC4-5D6E-409C-BE32-E72D297353CC}">
              <c16:uniqueId val="{00000001-51D2-472E-9E9B-73DD060042C5}"/>
            </c:ext>
          </c:extLst>
        </c:ser>
        <c:ser>
          <c:idx val="2"/>
          <c:order val="2"/>
          <c:tx>
            <c:strRef>
              <c:f>'Section 7.1'!$B$269</c:f>
              <c:strCache>
                <c:ptCount val="1"/>
                <c:pt idx="0">
                  <c:v>Fixed costs
  (incl. dep.)</c:v>
                </c:pt>
              </c:strCache>
            </c:strRef>
          </c:tx>
          <c:marker>
            <c:symbol val="none"/>
          </c:marker>
          <c:xVal>
            <c:numRef>
              <c:f>'Section 7.1'!$C$266:$F$266</c:f>
              <c:numCache>
                <c:formatCode>_(* #,##0_);_(* \(#,##0\);_(* "-"_);_(@_)</c:formatCode>
                <c:ptCount val="4"/>
                <c:pt idx="0">
                  <c:v>0</c:v>
                </c:pt>
                <c:pt idx="1">
                  <c:v>1000</c:v>
                </c:pt>
                <c:pt idx="2">
                  <c:v>3000</c:v>
                </c:pt>
                <c:pt idx="3">
                  <c:v>10000</c:v>
                </c:pt>
              </c:numCache>
            </c:numRef>
          </c:xVal>
          <c:yVal>
            <c:numRef>
              <c:f>'Section 7.1'!$C$269:$F$269</c:f>
              <c:numCache>
                <c:formatCode>_("$"* #,##0_);_("$"* \(#,##0\);_("$"* "-"_);_(@_)</c:formatCode>
                <c:ptCount val="4"/>
                <c:pt idx="0">
                  <c:v>1941000000</c:v>
                </c:pt>
                <c:pt idx="1">
                  <c:v>1941000000</c:v>
                </c:pt>
                <c:pt idx="2">
                  <c:v>1941000000</c:v>
                </c:pt>
                <c:pt idx="3">
                  <c:v>1941000000</c:v>
                </c:pt>
              </c:numCache>
            </c:numRef>
          </c:yVal>
          <c:smooth val="1"/>
          <c:extLst>
            <c:ext xmlns:c16="http://schemas.microsoft.com/office/drawing/2014/chart" uri="{C3380CC4-5D6E-409C-BE32-E72D297353CC}">
              <c16:uniqueId val="{00000002-51D2-472E-9E9B-73DD060042C5}"/>
            </c:ext>
          </c:extLst>
        </c:ser>
        <c:ser>
          <c:idx val="3"/>
          <c:order val="3"/>
          <c:tx>
            <c:strRef>
              <c:f>'Section 7.1'!$B$270</c:f>
              <c:strCache>
                <c:ptCount val="1"/>
                <c:pt idx="0">
                  <c:v>Total costs</c:v>
                </c:pt>
              </c:strCache>
            </c:strRef>
          </c:tx>
          <c:marker>
            <c:symbol val="none"/>
          </c:marker>
          <c:xVal>
            <c:numRef>
              <c:f>'Section 7.1'!$C$266:$F$266</c:f>
              <c:numCache>
                <c:formatCode>_(* #,##0_);_(* \(#,##0\);_(* "-"_);_(@_)</c:formatCode>
                <c:ptCount val="4"/>
                <c:pt idx="0">
                  <c:v>0</c:v>
                </c:pt>
                <c:pt idx="1">
                  <c:v>1000</c:v>
                </c:pt>
                <c:pt idx="2">
                  <c:v>3000</c:v>
                </c:pt>
                <c:pt idx="3">
                  <c:v>10000</c:v>
                </c:pt>
              </c:numCache>
            </c:numRef>
          </c:xVal>
          <c:yVal>
            <c:numRef>
              <c:f>'Section 7.1'!$C$270:$F$270</c:f>
              <c:numCache>
                <c:formatCode>_("$"* #,##0_);_("$"* \(#,##0\);_("$"* "-"_);_(@_)</c:formatCode>
                <c:ptCount val="4"/>
                <c:pt idx="0">
                  <c:v>1941000000</c:v>
                </c:pt>
                <c:pt idx="1">
                  <c:v>2741000000</c:v>
                </c:pt>
                <c:pt idx="2">
                  <c:v>4341000000</c:v>
                </c:pt>
                <c:pt idx="3">
                  <c:v>9941000000</c:v>
                </c:pt>
              </c:numCache>
            </c:numRef>
          </c:yVal>
          <c:smooth val="1"/>
          <c:extLst>
            <c:ext xmlns:c16="http://schemas.microsoft.com/office/drawing/2014/chart" uri="{C3380CC4-5D6E-409C-BE32-E72D297353CC}">
              <c16:uniqueId val="{00000003-51D2-472E-9E9B-73DD060042C5}"/>
            </c:ext>
          </c:extLst>
        </c:ser>
        <c:dLbls>
          <c:showLegendKey val="0"/>
          <c:showVal val="0"/>
          <c:showCatName val="0"/>
          <c:showSerName val="0"/>
          <c:showPercent val="0"/>
          <c:showBubbleSize val="0"/>
        </c:dLbls>
        <c:axId val="99212288"/>
        <c:axId val="101647104"/>
      </c:scatterChart>
      <c:valAx>
        <c:axId val="99212288"/>
        <c:scaling>
          <c:orientation val="minMax"/>
          <c:max val="10000"/>
        </c:scaling>
        <c:delete val="0"/>
        <c:axPos val="b"/>
        <c:numFmt formatCode="_(* #,##0_);_(* \(#,##0\);_(* &quot;-&quot;_);_(@_)" sourceLinked="1"/>
        <c:majorTickMark val="out"/>
        <c:minorTickMark val="none"/>
        <c:tickLblPos val="nextTo"/>
        <c:crossAx val="101647104"/>
        <c:crosses val="autoZero"/>
        <c:crossBetween val="midCat"/>
        <c:majorUnit val="2000"/>
      </c:valAx>
      <c:valAx>
        <c:axId val="101647104"/>
        <c:scaling>
          <c:orientation val="minMax"/>
          <c:max val="20000000000"/>
        </c:scaling>
        <c:delete val="0"/>
        <c:axPos val="l"/>
        <c:majorGridlines/>
        <c:numFmt formatCode="_(&quot;$&quot;* #,##0_);_(&quot;$&quot;* \(#,##0\);_(&quot;$&quot;* &quot;-&quot;_);_(@_)" sourceLinked="1"/>
        <c:majorTickMark val="out"/>
        <c:minorTickMark val="none"/>
        <c:tickLblPos val="nextTo"/>
        <c:crossAx val="99212288"/>
        <c:crosses val="autoZero"/>
        <c:crossBetween val="midCat"/>
      </c:valAx>
    </c:plotArea>
    <c:legend>
      <c:legendPos val="r"/>
      <c:overlay val="0"/>
    </c:legend>
    <c:plotVisOnly val="1"/>
    <c:dispBlanksAs val="gap"/>
    <c:showDLblsOverMax val="0"/>
  </c:chart>
  <c:printSettings>
    <c:headerFooter/>
    <c:pageMargins b="0.75000000000000167" l="0.70000000000000062" r="0.70000000000000062" t="0.75000000000000167"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NPV Distribution for Monte Carlo</a:t>
            </a:r>
            <a:r>
              <a:rPr lang="en-US" baseline="0"/>
              <a:t> Simulation</a:t>
            </a:r>
          </a:p>
        </c:rich>
      </c:tx>
      <c:overlay val="0"/>
    </c:title>
    <c:autoTitleDeleted val="0"/>
    <c:plotArea>
      <c:layout/>
      <c:barChart>
        <c:barDir val="col"/>
        <c:grouping val="clustered"/>
        <c:varyColors val="0"/>
        <c:ser>
          <c:idx val="0"/>
          <c:order val="0"/>
          <c:spPr>
            <a:solidFill>
              <a:schemeClr val="tx2">
                <a:lumMod val="60000"/>
                <a:lumOff val="40000"/>
              </a:schemeClr>
            </a:solidFill>
          </c:spPr>
          <c:invertIfNegative val="0"/>
          <c:dPt>
            <c:idx val="2"/>
            <c:invertIfNegative val="0"/>
            <c:bubble3D val="0"/>
            <c:spPr>
              <a:solidFill>
                <a:srgbClr val="FF0000"/>
              </a:solidFill>
            </c:spPr>
            <c:extLst>
              <c:ext xmlns:c16="http://schemas.microsoft.com/office/drawing/2014/chart" uri="{C3380CC4-5D6E-409C-BE32-E72D297353CC}">
                <c16:uniqueId val="{00000000-5EA4-4991-8E7B-F8114E363833}"/>
              </c:ext>
            </c:extLst>
          </c:dPt>
          <c:dPt>
            <c:idx val="3"/>
            <c:invertIfNegative val="0"/>
            <c:bubble3D val="0"/>
            <c:spPr>
              <a:solidFill>
                <a:srgbClr val="FF0000"/>
              </a:solidFill>
            </c:spPr>
            <c:extLst>
              <c:ext xmlns:c16="http://schemas.microsoft.com/office/drawing/2014/chart" uri="{C3380CC4-5D6E-409C-BE32-E72D297353CC}">
                <c16:uniqueId val="{00000001-5EA4-4991-8E7B-F8114E363833}"/>
              </c:ext>
            </c:extLst>
          </c:dPt>
          <c:dPt>
            <c:idx val="4"/>
            <c:invertIfNegative val="0"/>
            <c:bubble3D val="0"/>
            <c:spPr>
              <a:solidFill>
                <a:srgbClr val="FF0000"/>
              </a:solidFill>
            </c:spPr>
            <c:extLst>
              <c:ext xmlns:c16="http://schemas.microsoft.com/office/drawing/2014/chart" uri="{C3380CC4-5D6E-409C-BE32-E72D297353CC}">
                <c16:uniqueId val="{00000002-5EA4-4991-8E7B-F8114E363833}"/>
              </c:ext>
            </c:extLst>
          </c:dPt>
          <c:cat>
            <c:strRef>
              <c:f>'Section 7.2'!$W$134:$W$169</c:f>
              <c:strCache>
                <c:ptCount val="36"/>
                <c:pt idx="1">
                  <c:v>$-50 to $-40</c:v>
                </c:pt>
                <c:pt idx="2">
                  <c:v>$-40 to $-30</c:v>
                </c:pt>
                <c:pt idx="3">
                  <c:v>$-30 to $-20</c:v>
                </c:pt>
                <c:pt idx="4">
                  <c:v>$-20 to $-10</c:v>
                </c:pt>
                <c:pt idx="5">
                  <c:v>$-10 to $0</c:v>
                </c:pt>
                <c:pt idx="6">
                  <c:v>$0 to $10</c:v>
                </c:pt>
                <c:pt idx="7">
                  <c:v>$10 to $20</c:v>
                </c:pt>
                <c:pt idx="8">
                  <c:v>$20 to $30</c:v>
                </c:pt>
                <c:pt idx="9">
                  <c:v>$30 to $40</c:v>
                </c:pt>
                <c:pt idx="10">
                  <c:v>$40 to $50</c:v>
                </c:pt>
                <c:pt idx="11">
                  <c:v>$50 to $60</c:v>
                </c:pt>
                <c:pt idx="12">
                  <c:v>$60 to $70</c:v>
                </c:pt>
                <c:pt idx="13">
                  <c:v>$70 to $80</c:v>
                </c:pt>
                <c:pt idx="14">
                  <c:v>$80 to $90</c:v>
                </c:pt>
                <c:pt idx="15">
                  <c:v>$90 to $100</c:v>
                </c:pt>
                <c:pt idx="16">
                  <c:v>$100 to $110</c:v>
                </c:pt>
                <c:pt idx="17">
                  <c:v>$110 to $120</c:v>
                </c:pt>
                <c:pt idx="18">
                  <c:v>$120 to $130</c:v>
                </c:pt>
                <c:pt idx="19">
                  <c:v>$130 to $140</c:v>
                </c:pt>
                <c:pt idx="20">
                  <c:v>$140 to $150</c:v>
                </c:pt>
                <c:pt idx="21">
                  <c:v>$150 to $160</c:v>
                </c:pt>
                <c:pt idx="22">
                  <c:v>$160 to $170</c:v>
                </c:pt>
                <c:pt idx="23">
                  <c:v>$170 to $180</c:v>
                </c:pt>
                <c:pt idx="24">
                  <c:v>$180 to $190</c:v>
                </c:pt>
                <c:pt idx="25">
                  <c:v>$190 to $200</c:v>
                </c:pt>
                <c:pt idx="26">
                  <c:v>$200 to $210</c:v>
                </c:pt>
                <c:pt idx="27">
                  <c:v>$210 to $220</c:v>
                </c:pt>
                <c:pt idx="28">
                  <c:v>$220 to $230</c:v>
                </c:pt>
                <c:pt idx="29">
                  <c:v>$230 to $240</c:v>
                </c:pt>
                <c:pt idx="30">
                  <c:v>$240 to $250</c:v>
                </c:pt>
                <c:pt idx="31">
                  <c:v>$250 to $260</c:v>
                </c:pt>
                <c:pt idx="32">
                  <c:v>$260 to $270</c:v>
                </c:pt>
                <c:pt idx="33">
                  <c:v>$270 to $280</c:v>
                </c:pt>
                <c:pt idx="34">
                  <c:v>$280 to $290</c:v>
                </c:pt>
                <c:pt idx="35">
                  <c:v>$290 to $300</c:v>
                </c:pt>
              </c:strCache>
            </c:strRef>
          </c:cat>
          <c:val>
            <c:numRef>
              <c:f>'Section 7.2'!$X$134:$X$169</c:f>
              <c:numCache>
                <c:formatCode>General</c:formatCode>
                <c:ptCount val="36"/>
                <c:pt idx="1">
                  <c:v>0</c:v>
                </c:pt>
                <c:pt idx="2">
                  <c:v>0</c:v>
                </c:pt>
                <c:pt idx="3">
                  <c:v>30</c:v>
                </c:pt>
                <c:pt idx="4">
                  <c:v>7</c:v>
                </c:pt>
                <c:pt idx="5">
                  <c:v>0</c:v>
                </c:pt>
                <c:pt idx="6">
                  <c:v>0</c:v>
                </c:pt>
                <c:pt idx="7">
                  <c:v>59</c:v>
                </c:pt>
                <c:pt idx="8">
                  <c:v>44</c:v>
                </c:pt>
                <c:pt idx="9">
                  <c:v>0</c:v>
                </c:pt>
                <c:pt idx="10">
                  <c:v>0</c:v>
                </c:pt>
                <c:pt idx="11">
                  <c:v>85</c:v>
                </c:pt>
                <c:pt idx="12">
                  <c:v>54</c:v>
                </c:pt>
                <c:pt idx="13">
                  <c:v>23</c:v>
                </c:pt>
                <c:pt idx="14">
                  <c:v>0</c:v>
                </c:pt>
                <c:pt idx="15">
                  <c:v>16</c:v>
                </c:pt>
                <c:pt idx="16">
                  <c:v>99</c:v>
                </c:pt>
                <c:pt idx="17">
                  <c:v>7</c:v>
                </c:pt>
                <c:pt idx="18">
                  <c:v>0</c:v>
                </c:pt>
                <c:pt idx="19">
                  <c:v>5</c:v>
                </c:pt>
                <c:pt idx="20">
                  <c:v>19</c:v>
                </c:pt>
                <c:pt idx="21">
                  <c:v>14</c:v>
                </c:pt>
                <c:pt idx="22">
                  <c:v>10</c:v>
                </c:pt>
                <c:pt idx="23">
                  <c:v>0</c:v>
                </c:pt>
                <c:pt idx="24">
                  <c:v>0</c:v>
                </c:pt>
                <c:pt idx="25">
                  <c:v>0</c:v>
                </c:pt>
                <c:pt idx="26">
                  <c:v>0</c:v>
                </c:pt>
                <c:pt idx="27">
                  <c:v>0</c:v>
                </c:pt>
                <c:pt idx="28">
                  <c:v>0</c:v>
                </c:pt>
                <c:pt idx="29">
                  <c:v>0</c:v>
                </c:pt>
                <c:pt idx="30">
                  <c:v>2</c:v>
                </c:pt>
                <c:pt idx="31">
                  <c:v>0</c:v>
                </c:pt>
                <c:pt idx="32">
                  <c:v>11</c:v>
                </c:pt>
                <c:pt idx="33">
                  <c:v>0</c:v>
                </c:pt>
                <c:pt idx="34">
                  <c:v>13</c:v>
                </c:pt>
                <c:pt idx="35">
                  <c:v>2</c:v>
                </c:pt>
              </c:numCache>
            </c:numRef>
          </c:val>
          <c:extLst>
            <c:ext xmlns:c16="http://schemas.microsoft.com/office/drawing/2014/chart" uri="{C3380CC4-5D6E-409C-BE32-E72D297353CC}">
              <c16:uniqueId val="{00000003-5EA4-4991-8E7B-F8114E363833}"/>
            </c:ext>
          </c:extLst>
        </c:ser>
        <c:dLbls>
          <c:showLegendKey val="0"/>
          <c:showVal val="0"/>
          <c:showCatName val="0"/>
          <c:showSerName val="0"/>
          <c:showPercent val="0"/>
          <c:showBubbleSize val="0"/>
        </c:dLbls>
        <c:gapWidth val="0"/>
        <c:axId val="102619008"/>
        <c:axId val="102625280"/>
      </c:barChart>
      <c:catAx>
        <c:axId val="102619008"/>
        <c:scaling>
          <c:orientation val="minMax"/>
        </c:scaling>
        <c:delete val="0"/>
        <c:axPos val="b"/>
        <c:title>
          <c:tx>
            <c:rich>
              <a:bodyPr/>
              <a:lstStyle/>
              <a:p>
                <a:pPr>
                  <a:defRPr/>
                </a:pPr>
                <a:r>
                  <a:rPr lang="en-US"/>
                  <a:t>NPV (in millions)</a:t>
                </a:r>
              </a:p>
            </c:rich>
          </c:tx>
          <c:overlay val="0"/>
        </c:title>
        <c:numFmt formatCode="_(&quot;$&quot;* #,##0.00_);_(&quot;$&quot;* \(#,##0.00\);_(&quot;$&quot;* &quot;-&quot;??_);_(@_)" sourceLinked="0"/>
        <c:majorTickMark val="out"/>
        <c:minorTickMark val="none"/>
        <c:tickLblPos val="nextTo"/>
        <c:txPr>
          <a:bodyPr rot="-5400000" vert="horz"/>
          <a:lstStyle/>
          <a:p>
            <a:pPr>
              <a:defRPr/>
            </a:pPr>
            <a:endParaRPr lang="en-US"/>
          </a:p>
        </c:txPr>
        <c:crossAx val="102625280"/>
        <c:crosses val="autoZero"/>
        <c:auto val="1"/>
        <c:lblAlgn val="ctr"/>
        <c:lblOffset val="100"/>
        <c:noMultiLvlLbl val="0"/>
      </c:catAx>
      <c:valAx>
        <c:axId val="102625280"/>
        <c:scaling>
          <c:orientation val="minMax"/>
          <c:max val="90"/>
        </c:scaling>
        <c:delete val="0"/>
        <c:axPos val="l"/>
        <c:majorGridlines/>
        <c:title>
          <c:tx>
            <c:rich>
              <a:bodyPr rot="-5400000" vert="horz"/>
              <a:lstStyle/>
              <a:p>
                <a:pPr>
                  <a:defRPr/>
                </a:pPr>
                <a:r>
                  <a:rPr lang="en-US"/>
                  <a:t>Number of Observations</a:t>
                </a:r>
              </a:p>
            </c:rich>
          </c:tx>
          <c:overlay val="0"/>
        </c:title>
        <c:numFmt formatCode="General" sourceLinked="1"/>
        <c:majorTickMark val="out"/>
        <c:minorTickMark val="none"/>
        <c:tickLblPos val="nextTo"/>
        <c:crossAx val="102619008"/>
        <c:crosses val="autoZero"/>
        <c:crossBetween val="between"/>
      </c:valAx>
    </c:plotArea>
    <c:plotVisOnly val="1"/>
    <c:dispBlanksAs val="gap"/>
    <c:showDLblsOverMax val="0"/>
  </c:chart>
  <c:printSettings>
    <c:headerFooter/>
    <c:pageMargins b="0.75000000000000233" l="0.70000000000000062" r="0.70000000000000062" t="0.75000000000000233"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NPV Probability for</a:t>
            </a:r>
            <a:r>
              <a:rPr lang="en-US" baseline="0"/>
              <a:t> Compressed Hydrogen Grill</a:t>
            </a:r>
            <a:endParaRPr lang="en-US"/>
          </a:p>
        </c:rich>
      </c:tx>
      <c:overlay val="0"/>
    </c:title>
    <c:autoTitleDeleted val="0"/>
    <c:plotArea>
      <c:layout/>
      <c:barChart>
        <c:barDir val="col"/>
        <c:grouping val="clustered"/>
        <c:varyColors val="0"/>
        <c:ser>
          <c:idx val="0"/>
          <c:order val="0"/>
          <c:spPr>
            <a:solidFill>
              <a:srgbClr val="55BC50"/>
            </a:solidFill>
          </c:spPr>
          <c:invertIfNegative val="0"/>
          <c:dPt>
            <c:idx val="2"/>
            <c:invertIfNegative val="0"/>
            <c:bubble3D val="0"/>
            <c:spPr>
              <a:solidFill>
                <a:srgbClr val="FF0000"/>
              </a:solidFill>
            </c:spPr>
            <c:extLst>
              <c:ext xmlns:c16="http://schemas.microsoft.com/office/drawing/2014/chart" uri="{C3380CC4-5D6E-409C-BE32-E72D297353CC}">
                <c16:uniqueId val="{00000000-A477-4B82-A24B-E940C660C72D}"/>
              </c:ext>
            </c:extLst>
          </c:dPt>
          <c:dPt>
            <c:idx val="3"/>
            <c:invertIfNegative val="0"/>
            <c:bubble3D val="0"/>
            <c:spPr>
              <a:solidFill>
                <a:srgbClr val="FF0000"/>
              </a:solidFill>
            </c:spPr>
            <c:extLst>
              <c:ext xmlns:c16="http://schemas.microsoft.com/office/drawing/2014/chart" uri="{C3380CC4-5D6E-409C-BE32-E72D297353CC}">
                <c16:uniqueId val="{00000001-A477-4B82-A24B-E940C660C72D}"/>
              </c:ext>
            </c:extLst>
          </c:dPt>
          <c:dPt>
            <c:idx val="4"/>
            <c:invertIfNegative val="0"/>
            <c:bubble3D val="0"/>
            <c:spPr>
              <a:solidFill>
                <a:srgbClr val="FF0000"/>
              </a:solidFill>
            </c:spPr>
            <c:extLst>
              <c:ext xmlns:c16="http://schemas.microsoft.com/office/drawing/2014/chart" uri="{C3380CC4-5D6E-409C-BE32-E72D297353CC}">
                <c16:uniqueId val="{00000002-A477-4B82-A24B-E940C660C72D}"/>
              </c:ext>
            </c:extLst>
          </c:dPt>
          <c:dPt>
            <c:idx val="5"/>
            <c:invertIfNegative val="0"/>
            <c:bubble3D val="0"/>
            <c:spPr>
              <a:solidFill>
                <a:srgbClr val="FF0000"/>
              </a:solidFill>
            </c:spPr>
            <c:extLst>
              <c:ext xmlns:c16="http://schemas.microsoft.com/office/drawing/2014/chart" uri="{C3380CC4-5D6E-409C-BE32-E72D297353CC}">
                <c16:uniqueId val="{00000003-A477-4B82-A24B-E940C660C72D}"/>
              </c:ext>
            </c:extLst>
          </c:dPt>
          <c:cat>
            <c:strRef>
              <c:f>'Section 7.2'!$W$134:$W$169</c:f>
              <c:strCache>
                <c:ptCount val="36"/>
                <c:pt idx="1">
                  <c:v>$-50 to $-40</c:v>
                </c:pt>
                <c:pt idx="2">
                  <c:v>$-40 to $-30</c:v>
                </c:pt>
                <c:pt idx="3">
                  <c:v>$-30 to $-20</c:v>
                </c:pt>
                <c:pt idx="4">
                  <c:v>$-20 to $-10</c:v>
                </c:pt>
                <c:pt idx="5">
                  <c:v>$-10 to $0</c:v>
                </c:pt>
                <c:pt idx="6">
                  <c:v>$0 to $10</c:v>
                </c:pt>
                <c:pt idx="7">
                  <c:v>$10 to $20</c:v>
                </c:pt>
                <c:pt idx="8">
                  <c:v>$20 to $30</c:v>
                </c:pt>
                <c:pt idx="9">
                  <c:v>$30 to $40</c:v>
                </c:pt>
                <c:pt idx="10">
                  <c:v>$40 to $50</c:v>
                </c:pt>
                <c:pt idx="11">
                  <c:v>$50 to $60</c:v>
                </c:pt>
                <c:pt idx="12">
                  <c:v>$60 to $70</c:v>
                </c:pt>
                <c:pt idx="13">
                  <c:v>$70 to $80</c:v>
                </c:pt>
                <c:pt idx="14">
                  <c:v>$80 to $90</c:v>
                </c:pt>
                <c:pt idx="15">
                  <c:v>$90 to $100</c:v>
                </c:pt>
                <c:pt idx="16">
                  <c:v>$100 to $110</c:v>
                </c:pt>
                <c:pt idx="17">
                  <c:v>$110 to $120</c:v>
                </c:pt>
                <c:pt idx="18">
                  <c:v>$120 to $130</c:v>
                </c:pt>
                <c:pt idx="19">
                  <c:v>$130 to $140</c:v>
                </c:pt>
                <c:pt idx="20">
                  <c:v>$140 to $150</c:v>
                </c:pt>
                <c:pt idx="21">
                  <c:v>$150 to $160</c:v>
                </c:pt>
                <c:pt idx="22">
                  <c:v>$160 to $170</c:v>
                </c:pt>
                <c:pt idx="23">
                  <c:v>$170 to $180</c:v>
                </c:pt>
                <c:pt idx="24">
                  <c:v>$180 to $190</c:v>
                </c:pt>
                <c:pt idx="25">
                  <c:v>$190 to $200</c:v>
                </c:pt>
                <c:pt idx="26">
                  <c:v>$200 to $210</c:v>
                </c:pt>
                <c:pt idx="27">
                  <c:v>$210 to $220</c:v>
                </c:pt>
                <c:pt idx="28">
                  <c:v>$220 to $230</c:v>
                </c:pt>
                <c:pt idx="29">
                  <c:v>$230 to $240</c:v>
                </c:pt>
                <c:pt idx="30">
                  <c:v>$240 to $250</c:v>
                </c:pt>
                <c:pt idx="31">
                  <c:v>$250 to $260</c:v>
                </c:pt>
                <c:pt idx="32">
                  <c:v>$260 to $270</c:v>
                </c:pt>
                <c:pt idx="33">
                  <c:v>$270 to $280</c:v>
                </c:pt>
                <c:pt idx="34">
                  <c:v>$280 to $290</c:v>
                </c:pt>
                <c:pt idx="35">
                  <c:v>$290 to $300</c:v>
                </c:pt>
              </c:strCache>
            </c:strRef>
          </c:cat>
          <c:val>
            <c:numRef>
              <c:f>'Section 7.2'!$Y$134:$Y$169</c:f>
              <c:numCache>
                <c:formatCode>0.00%</c:formatCode>
                <c:ptCount val="36"/>
                <c:pt idx="1">
                  <c:v>0</c:v>
                </c:pt>
                <c:pt idx="2">
                  <c:v>0</c:v>
                </c:pt>
                <c:pt idx="3">
                  <c:v>0.06</c:v>
                </c:pt>
                <c:pt idx="4">
                  <c:v>7.3999999999999996E-2</c:v>
                </c:pt>
                <c:pt idx="5">
                  <c:v>7.3999999999999996E-2</c:v>
                </c:pt>
                <c:pt idx="6">
                  <c:v>0.92600000000000005</c:v>
                </c:pt>
                <c:pt idx="7">
                  <c:v>0.80800000000000005</c:v>
                </c:pt>
                <c:pt idx="8">
                  <c:v>0.72</c:v>
                </c:pt>
                <c:pt idx="9">
                  <c:v>0.72</c:v>
                </c:pt>
                <c:pt idx="10">
                  <c:v>0.72</c:v>
                </c:pt>
                <c:pt idx="11">
                  <c:v>0.55000000000000004</c:v>
                </c:pt>
                <c:pt idx="12">
                  <c:v>0.442</c:v>
                </c:pt>
                <c:pt idx="13">
                  <c:v>0.39600000000000002</c:v>
                </c:pt>
                <c:pt idx="14">
                  <c:v>0.39600000000000002</c:v>
                </c:pt>
                <c:pt idx="15">
                  <c:v>0.36399999999999999</c:v>
                </c:pt>
                <c:pt idx="16">
                  <c:v>0.16600000000000001</c:v>
                </c:pt>
                <c:pt idx="17">
                  <c:v>0.152</c:v>
                </c:pt>
                <c:pt idx="18">
                  <c:v>0.152</c:v>
                </c:pt>
                <c:pt idx="19">
                  <c:v>0.14199999999999999</c:v>
                </c:pt>
                <c:pt idx="20">
                  <c:v>0.104</c:v>
                </c:pt>
                <c:pt idx="21">
                  <c:v>7.5999999999999998E-2</c:v>
                </c:pt>
                <c:pt idx="22">
                  <c:v>5.6000000000000001E-2</c:v>
                </c:pt>
                <c:pt idx="23">
                  <c:v>5.6000000000000001E-2</c:v>
                </c:pt>
                <c:pt idx="24">
                  <c:v>5.6000000000000001E-2</c:v>
                </c:pt>
                <c:pt idx="25">
                  <c:v>5.6000000000000001E-2</c:v>
                </c:pt>
                <c:pt idx="26">
                  <c:v>5.6000000000000001E-2</c:v>
                </c:pt>
                <c:pt idx="27">
                  <c:v>5.6000000000000001E-2</c:v>
                </c:pt>
                <c:pt idx="28">
                  <c:v>5.6000000000000001E-2</c:v>
                </c:pt>
                <c:pt idx="29">
                  <c:v>5.6000000000000001E-2</c:v>
                </c:pt>
                <c:pt idx="30">
                  <c:v>5.1999999999999998E-2</c:v>
                </c:pt>
                <c:pt idx="31">
                  <c:v>5.1999999999999998E-2</c:v>
                </c:pt>
                <c:pt idx="32">
                  <c:v>0.03</c:v>
                </c:pt>
                <c:pt idx="33">
                  <c:v>0.03</c:v>
                </c:pt>
                <c:pt idx="34">
                  <c:v>4.0000000000000001E-3</c:v>
                </c:pt>
                <c:pt idx="35">
                  <c:v>4.0000000000000001E-3</c:v>
                </c:pt>
              </c:numCache>
            </c:numRef>
          </c:val>
          <c:extLst>
            <c:ext xmlns:c16="http://schemas.microsoft.com/office/drawing/2014/chart" uri="{C3380CC4-5D6E-409C-BE32-E72D297353CC}">
              <c16:uniqueId val="{00000004-A477-4B82-A24B-E940C660C72D}"/>
            </c:ext>
          </c:extLst>
        </c:ser>
        <c:dLbls>
          <c:showLegendKey val="0"/>
          <c:showVal val="0"/>
          <c:showCatName val="0"/>
          <c:showSerName val="0"/>
          <c:showPercent val="0"/>
          <c:showBubbleSize val="0"/>
        </c:dLbls>
        <c:gapWidth val="0"/>
        <c:axId val="101740928"/>
        <c:axId val="101742848"/>
      </c:barChart>
      <c:catAx>
        <c:axId val="101740928"/>
        <c:scaling>
          <c:orientation val="minMax"/>
        </c:scaling>
        <c:delete val="0"/>
        <c:axPos val="b"/>
        <c:title>
          <c:tx>
            <c:rich>
              <a:bodyPr/>
              <a:lstStyle/>
              <a:p>
                <a:pPr>
                  <a:defRPr/>
                </a:pPr>
                <a:r>
                  <a:rPr lang="en-US"/>
                  <a:t>NPV</a:t>
                </a:r>
                <a:r>
                  <a:rPr lang="en-US" baseline="0"/>
                  <a:t> (in millions)</a:t>
                </a:r>
              </a:p>
            </c:rich>
          </c:tx>
          <c:overlay val="0"/>
        </c:title>
        <c:numFmt formatCode="General" sourceLinked="1"/>
        <c:majorTickMark val="out"/>
        <c:minorTickMark val="none"/>
        <c:tickLblPos val="nextTo"/>
        <c:crossAx val="101742848"/>
        <c:crosses val="autoZero"/>
        <c:auto val="1"/>
        <c:lblAlgn val="ctr"/>
        <c:lblOffset val="100"/>
        <c:noMultiLvlLbl val="0"/>
      </c:catAx>
      <c:valAx>
        <c:axId val="101742848"/>
        <c:scaling>
          <c:orientation val="minMax"/>
          <c:max val="1"/>
        </c:scaling>
        <c:delete val="0"/>
        <c:axPos val="l"/>
        <c:majorGridlines/>
        <c:title>
          <c:tx>
            <c:rich>
              <a:bodyPr rot="-5400000" vert="horz"/>
              <a:lstStyle/>
              <a:p>
                <a:pPr>
                  <a:defRPr/>
                </a:pPr>
                <a:r>
                  <a:rPr lang="en-US"/>
                  <a:t>Probability of Equaling or Exceeding NPV</a:t>
                </a:r>
              </a:p>
            </c:rich>
          </c:tx>
          <c:overlay val="0"/>
        </c:title>
        <c:numFmt formatCode="0%" sourceLinked="0"/>
        <c:majorTickMark val="out"/>
        <c:minorTickMark val="none"/>
        <c:tickLblPos val="nextTo"/>
        <c:crossAx val="101740928"/>
        <c:crosses val="autoZero"/>
        <c:crossBetween val="between"/>
      </c:valAx>
    </c:plotArea>
    <c:plotVisOnly val="1"/>
    <c:dispBlanksAs val="gap"/>
    <c:showDLblsOverMax val="0"/>
  </c:chart>
  <c:printSettings>
    <c:headerFooter/>
    <c:pageMargins b="0.75000000000000167" l="0.70000000000000062" r="0.70000000000000062" t="0.75000000000000167" header="0.30000000000000032" footer="0.30000000000000032"/>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IRR Distribution for Solar Powered</a:t>
            </a:r>
            <a:r>
              <a:rPr lang="en-US" baseline="0"/>
              <a:t> Cell Phone Battery Project</a:t>
            </a:r>
            <a:endParaRPr lang="en-US"/>
          </a:p>
        </c:rich>
      </c:tx>
      <c:overlay val="0"/>
    </c:title>
    <c:autoTitleDeleted val="0"/>
    <c:plotArea>
      <c:layout/>
      <c:barChart>
        <c:barDir val="col"/>
        <c:grouping val="clustered"/>
        <c:varyColors val="0"/>
        <c:ser>
          <c:idx val="0"/>
          <c:order val="0"/>
          <c:invertIfNegative val="0"/>
          <c:dPt>
            <c:idx val="0"/>
            <c:invertIfNegative val="0"/>
            <c:bubble3D val="0"/>
            <c:spPr>
              <a:solidFill>
                <a:srgbClr val="FF0000"/>
              </a:solidFill>
            </c:spPr>
            <c:extLst>
              <c:ext xmlns:c16="http://schemas.microsoft.com/office/drawing/2014/chart" uri="{C3380CC4-5D6E-409C-BE32-E72D297353CC}">
                <c16:uniqueId val="{00000000-068C-4EA6-95C9-75DFD8317BCA}"/>
              </c:ext>
            </c:extLst>
          </c:dPt>
          <c:dPt>
            <c:idx val="3"/>
            <c:invertIfNegative val="0"/>
            <c:bubble3D val="0"/>
            <c:spPr>
              <a:solidFill>
                <a:srgbClr val="FF0000"/>
              </a:solidFill>
            </c:spPr>
            <c:extLst>
              <c:ext xmlns:c16="http://schemas.microsoft.com/office/drawing/2014/chart" uri="{C3380CC4-5D6E-409C-BE32-E72D297353CC}">
                <c16:uniqueId val="{00000001-068C-4EA6-95C9-75DFD8317BCA}"/>
              </c:ext>
            </c:extLst>
          </c:dPt>
          <c:dPt>
            <c:idx val="4"/>
            <c:invertIfNegative val="0"/>
            <c:bubble3D val="0"/>
            <c:spPr>
              <a:solidFill>
                <a:srgbClr val="FF0000"/>
              </a:solidFill>
            </c:spPr>
            <c:extLst>
              <c:ext xmlns:c16="http://schemas.microsoft.com/office/drawing/2014/chart" uri="{C3380CC4-5D6E-409C-BE32-E72D297353CC}">
                <c16:uniqueId val="{00000002-068C-4EA6-95C9-75DFD8317BCA}"/>
              </c:ext>
            </c:extLst>
          </c:dPt>
          <c:dPt>
            <c:idx val="5"/>
            <c:invertIfNegative val="0"/>
            <c:bubble3D val="0"/>
            <c:spPr>
              <a:solidFill>
                <a:srgbClr val="FF0000"/>
              </a:solidFill>
            </c:spPr>
            <c:extLst>
              <c:ext xmlns:c16="http://schemas.microsoft.com/office/drawing/2014/chart" uri="{C3380CC4-5D6E-409C-BE32-E72D297353CC}">
                <c16:uniqueId val="{00000003-068C-4EA6-95C9-75DFD8317BCA}"/>
              </c:ext>
            </c:extLst>
          </c:dPt>
          <c:dPt>
            <c:idx val="6"/>
            <c:invertIfNegative val="0"/>
            <c:bubble3D val="0"/>
            <c:spPr>
              <a:solidFill>
                <a:srgbClr val="FF0000"/>
              </a:solidFill>
            </c:spPr>
            <c:extLst>
              <c:ext xmlns:c16="http://schemas.microsoft.com/office/drawing/2014/chart" uri="{C3380CC4-5D6E-409C-BE32-E72D297353CC}">
                <c16:uniqueId val="{00000004-068C-4EA6-95C9-75DFD8317BCA}"/>
              </c:ext>
            </c:extLst>
          </c:dPt>
          <c:cat>
            <c:strRef>
              <c:f>Solution!$AI$96:$AI$115</c:f>
              <c:strCache>
                <c:ptCount val="20"/>
                <c:pt idx="0">
                  <c:v>-50% to -40%</c:v>
                </c:pt>
                <c:pt idx="1">
                  <c:v>-40% to -30%</c:v>
                </c:pt>
                <c:pt idx="2">
                  <c:v>-30% to -20%</c:v>
                </c:pt>
                <c:pt idx="3">
                  <c:v>-20% to -10%</c:v>
                </c:pt>
                <c:pt idx="4">
                  <c:v>-10% to 0%</c:v>
                </c:pt>
                <c:pt idx="5">
                  <c:v>0% to 10%</c:v>
                </c:pt>
                <c:pt idx="6">
                  <c:v>10% to 15%</c:v>
                </c:pt>
                <c:pt idx="7">
                  <c:v>15% to 20%</c:v>
                </c:pt>
                <c:pt idx="8">
                  <c:v>20% to 30%</c:v>
                </c:pt>
                <c:pt idx="9">
                  <c:v>30% to 40%</c:v>
                </c:pt>
                <c:pt idx="10">
                  <c:v>40% to 50%</c:v>
                </c:pt>
                <c:pt idx="11">
                  <c:v>50% to 60%</c:v>
                </c:pt>
                <c:pt idx="12">
                  <c:v>60% to 70%</c:v>
                </c:pt>
                <c:pt idx="13">
                  <c:v>70% to 80%</c:v>
                </c:pt>
                <c:pt idx="14">
                  <c:v>80% to 90%</c:v>
                </c:pt>
                <c:pt idx="15">
                  <c:v>90% to 100%</c:v>
                </c:pt>
                <c:pt idx="16">
                  <c:v>100% to 200%</c:v>
                </c:pt>
                <c:pt idx="17">
                  <c:v>200% to 300%</c:v>
                </c:pt>
                <c:pt idx="18">
                  <c:v>300% to 400%</c:v>
                </c:pt>
                <c:pt idx="19">
                  <c:v>400% to 500%</c:v>
                </c:pt>
              </c:strCache>
            </c:strRef>
          </c:cat>
          <c:val>
            <c:numRef>
              <c:f>Solution!$AJ$96:$AJ$115</c:f>
              <c:numCache>
                <c:formatCode>General</c:formatCode>
                <c:ptCount val="20"/>
                <c:pt idx="0">
                  <c:v>0</c:v>
                </c:pt>
                <c:pt idx="1">
                  <c:v>0</c:v>
                </c:pt>
                <c:pt idx="2">
                  <c:v>0</c:v>
                </c:pt>
                <c:pt idx="3">
                  <c:v>3</c:v>
                </c:pt>
                <c:pt idx="4">
                  <c:v>17</c:v>
                </c:pt>
                <c:pt idx="5">
                  <c:v>19</c:v>
                </c:pt>
                <c:pt idx="6">
                  <c:v>12</c:v>
                </c:pt>
                <c:pt idx="7">
                  <c:v>13</c:v>
                </c:pt>
                <c:pt idx="8">
                  <c:v>26</c:v>
                </c:pt>
                <c:pt idx="9">
                  <c:v>29</c:v>
                </c:pt>
                <c:pt idx="10">
                  <c:v>29</c:v>
                </c:pt>
                <c:pt idx="11">
                  <c:v>26</c:v>
                </c:pt>
                <c:pt idx="12">
                  <c:v>38</c:v>
                </c:pt>
                <c:pt idx="13">
                  <c:v>36</c:v>
                </c:pt>
                <c:pt idx="14">
                  <c:v>20</c:v>
                </c:pt>
                <c:pt idx="15">
                  <c:v>26</c:v>
                </c:pt>
                <c:pt idx="16">
                  <c:v>163</c:v>
                </c:pt>
                <c:pt idx="17">
                  <c:v>17</c:v>
                </c:pt>
                <c:pt idx="18">
                  <c:v>0</c:v>
                </c:pt>
                <c:pt idx="19">
                  <c:v>0</c:v>
                </c:pt>
              </c:numCache>
            </c:numRef>
          </c:val>
          <c:extLst>
            <c:ext xmlns:c16="http://schemas.microsoft.com/office/drawing/2014/chart" uri="{C3380CC4-5D6E-409C-BE32-E72D297353CC}">
              <c16:uniqueId val="{00000005-068C-4EA6-95C9-75DFD8317BCA}"/>
            </c:ext>
          </c:extLst>
        </c:ser>
        <c:dLbls>
          <c:showLegendKey val="0"/>
          <c:showVal val="0"/>
          <c:showCatName val="0"/>
          <c:showSerName val="0"/>
          <c:showPercent val="0"/>
          <c:showBubbleSize val="0"/>
        </c:dLbls>
        <c:gapWidth val="150"/>
        <c:axId val="103315712"/>
        <c:axId val="103317888"/>
      </c:barChart>
      <c:catAx>
        <c:axId val="103315712"/>
        <c:scaling>
          <c:orientation val="minMax"/>
        </c:scaling>
        <c:delete val="0"/>
        <c:axPos val="b"/>
        <c:title>
          <c:tx>
            <c:rich>
              <a:bodyPr/>
              <a:lstStyle/>
              <a:p>
                <a:pPr>
                  <a:defRPr/>
                </a:pPr>
                <a:r>
                  <a:rPr lang="en-US"/>
                  <a:t>IRR</a:t>
                </a:r>
              </a:p>
            </c:rich>
          </c:tx>
          <c:overlay val="0"/>
        </c:title>
        <c:numFmt formatCode="General" sourceLinked="0"/>
        <c:majorTickMark val="out"/>
        <c:minorTickMark val="none"/>
        <c:tickLblPos val="nextTo"/>
        <c:crossAx val="103317888"/>
        <c:crosses val="autoZero"/>
        <c:auto val="1"/>
        <c:lblAlgn val="ctr"/>
        <c:lblOffset val="100"/>
        <c:noMultiLvlLbl val="0"/>
      </c:catAx>
      <c:valAx>
        <c:axId val="103317888"/>
        <c:scaling>
          <c:orientation val="minMax"/>
        </c:scaling>
        <c:delete val="0"/>
        <c:axPos val="l"/>
        <c:majorGridlines/>
        <c:title>
          <c:tx>
            <c:rich>
              <a:bodyPr rot="-5400000" vert="horz"/>
              <a:lstStyle/>
              <a:p>
                <a:pPr>
                  <a:defRPr/>
                </a:pPr>
                <a:r>
                  <a:rPr lang="en-US"/>
                  <a:t>Number of Observations</a:t>
                </a:r>
              </a:p>
            </c:rich>
          </c:tx>
          <c:overlay val="0"/>
        </c:title>
        <c:numFmt formatCode="General" sourceLinked="1"/>
        <c:majorTickMark val="out"/>
        <c:minorTickMark val="none"/>
        <c:tickLblPos val="nextTo"/>
        <c:crossAx val="103315712"/>
        <c:crosses val="autoZero"/>
        <c:crossBetween val="between"/>
      </c:valAx>
    </c:plotArea>
    <c:plotVisOnly val="1"/>
    <c:dispBlanksAs val="gap"/>
    <c:showDLblsOverMax val="0"/>
  </c:chart>
  <c:printSettings>
    <c:headerFooter/>
    <c:pageMargins b="0.75000000000000133" l="0.70000000000000062" r="0.70000000000000062" t="0.75000000000000133"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Probability Distribution of</a:t>
            </a:r>
            <a:r>
              <a:rPr lang="en-US" baseline="0"/>
              <a:t> IRR for Solar Powered Cell Phone Battery Project</a:t>
            </a:r>
          </a:p>
        </c:rich>
      </c:tx>
      <c:overlay val="0"/>
    </c:title>
    <c:autoTitleDeleted val="0"/>
    <c:plotArea>
      <c:layout/>
      <c:barChart>
        <c:barDir val="col"/>
        <c:grouping val="clustered"/>
        <c:varyColors val="0"/>
        <c:ser>
          <c:idx val="0"/>
          <c:order val="0"/>
          <c:invertIfNegative val="0"/>
          <c:dPt>
            <c:idx val="0"/>
            <c:invertIfNegative val="0"/>
            <c:bubble3D val="0"/>
            <c:spPr>
              <a:solidFill>
                <a:srgbClr val="FF0000"/>
              </a:solidFill>
            </c:spPr>
            <c:extLst>
              <c:ext xmlns:c16="http://schemas.microsoft.com/office/drawing/2014/chart" uri="{C3380CC4-5D6E-409C-BE32-E72D297353CC}">
                <c16:uniqueId val="{00000000-D9B7-4D13-B693-51109EC7E083}"/>
              </c:ext>
            </c:extLst>
          </c:dPt>
          <c:dPt>
            <c:idx val="1"/>
            <c:invertIfNegative val="0"/>
            <c:bubble3D val="0"/>
            <c:spPr>
              <a:solidFill>
                <a:srgbClr val="FF0000"/>
              </a:solidFill>
            </c:spPr>
            <c:extLst>
              <c:ext xmlns:c16="http://schemas.microsoft.com/office/drawing/2014/chart" uri="{C3380CC4-5D6E-409C-BE32-E72D297353CC}">
                <c16:uniqueId val="{00000001-D9B7-4D13-B693-51109EC7E083}"/>
              </c:ext>
            </c:extLst>
          </c:dPt>
          <c:dPt>
            <c:idx val="2"/>
            <c:invertIfNegative val="0"/>
            <c:bubble3D val="0"/>
            <c:spPr>
              <a:solidFill>
                <a:srgbClr val="FF0000"/>
              </a:solidFill>
            </c:spPr>
            <c:extLst>
              <c:ext xmlns:c16="http://schemas.microsoft.com/office/drawing/2014/chart" uri="{C3380CC4-5D6E-409C-BE32-E72D297353CC}">
                <c16:uniqueId val="{00000002-D9B7-4D13-B693-51109EC7E083}"/>
              </c:ext>
            </c:extLst>
          </c:dPt>
          <c:dPt>
            <c:idx val="3"/>
            <c:invertIfNegative val="0"/>
            <c:bubble3D val="0"/>
            <c:spPr>
              <a:solidFill>
                <a:srgbClr val="FF0000"/>
              </a:solidFill>
            </c:spPr>
            <c:extLst>
              <c:ext xmlns:c16="http://schemas.microsoft.com/office/drawing/2014/chart" uri="{C3380CC4-5D6E-409C-BE32-E72D297353CC}">
                <c16:uniqueId val="{00000003-D9B7-4D13-B693-51109EC7E083}"/>
              </c:ext>
            </c:extLst>
          </c:dPt>
          <c:dPt>
            <c:idx val="4"/>
            <c:invertIfNegative val="0"/>
            <c:bubble3D val="0"/>
            <c:spPr>
              <a:solidFill>
                <a:srgbClr val="FF0000"/>
              </a:solidFill>
            </c:spPr>
            <c:extLst>
              <c:ext xmlns:c16="http://schemas.microsoft.com/office/drawing/2014/chart" uri="{C3380CC4-5D6E-409C-BE32-E72D297353CC}">
                <c16:uniqueId val="{00000004-D9B7-4D13-B693-51109EC7E083}"/>
              </c:ext>
            </c:extLst>
          </c:dPt>
          <c:dPt>
            <c:idx val="5"/>
            <c:invertIfNegative val="0"/>
            <c:bubble3D val="0"/>
            <c:spPr>
              <a:solidFill>
                <a:srgbClr val="FF0000"/>
              </a:solidFill>
            </c:spPr>
            <c:extLst>
              <c:ext xmlns:c16="http://schemas.microsoft.com/office/drawing/2014/chart" uri="{C3380CC4-5D6E-409C-BE32-E72D297353CC}">
                <c16:uniqueId val="{00000005-D9B7-4D13-B693-51109EC7E083}"/>
              </c:ext>
            </c:extLst>
          </c:dPt>
          <c:dPt>
            <c:idx val="6"/>
            <c:invertIfNegative val="0"/>
            <c:bubble3D val="0"/>
            <c:spPr>
              <a:solidFill>
                <a:srgbClr val="FF0000"/>
              </a:solidFill>
            </c:spPr>
            <c:extLst>
              <c:ext xmlns:c16="http://schemas.microsoft.com/office/drawing/2014/chart" uri="{C3380CC4-5D6E-409C-BE32-E72D297353CC}">
                <c16:uniqueId val="{00000006-D9B7-4D13-B693-51109EC7E083}"/>
              </c:ext>
            </c:extLst>
          </c:dPt>
          <c:cat>
            <c:strRef>
              <c:f>Solution!$AI$96:$AI$115</c:f>
              <c:strCache>
                <c:ptCount val="20"/>
                <c:pt idx="0">
                  <c:v>-50% to -40%</c:v>
                </c:pt>
                <c:pt idx="1">
                  <c:v>-40% to -30%</c:v>
                </c:pt>
                <c:pt idx="2">
                  <c:v>-30% to -20%</c:v>
                </c:pt>
                <c:pt idx="3">
                  <c:v>-20% to -10%</c:v>
                </c:pt>
                <c:pt idx="4">
                  <c:v>-10% to 0%</c:v>
                </c:pt>
                <c:pt idx="5">
                  <c:v>0% to 10%</c:v>
                </c:pt>
                <c:pt idx="6">
                  <c:v>10% to 15%</c:v>
                </c:pt>
                <c:pt idx="7">
                  <c:v>15% to 20%</c:v>
                </c:pt>
                <c:pt idx="8">
                  <c:v>20% to 30%</c:v>
                </c:pt>
                <c:pt idx="9">
                  <c:v>30% to 40%</c:v>
                </c:pt>
                <c:pt idx="10">
                  <c:v>40% to 50%</c:v>
                </c:pt>
                <c:pt idx="11">
                  <c:v>50% to 60%</c:v>
                </c:pt>
                <c:pt idx="12">
                  <c:v>60% to 70%</c:v>
                </c:pt>
                <c:pt idx="13">
                  <c:v>70% to 80%</c:v>
                </c:pt>
                <c:pt idx="14">
                  <c:v>80% to 90%</c:v>
                </c:pt>
                <c:pt idx="15">
                  <c:v>90% to 100%</c:v>
                </c:pt>
                <c:pt idx="16">
                  <c:v>100% to 200%</c:v>
                </c:pt>
                <c:pt idx="17">
                  <c:v>200% to 300%</c:v>
                </c:pt>
                <c:pt idx="18">
                  <c:v>300% to 400%</c:v>
                </c:pt>
                <c:pt idx="19">
                  <c:v>400% to 500%</c:v>
                </c:pt>
              </c:strCache>
            </c:strRef>
          </c:cat>
          <c:val>
            <c:numRef>
              <c:f>Solution!$AK$96:$AK$115</c:f>
              <c:numCache>
                <c:formatCode>0.00%</c:formatCode>
                <c:ptCount val="20"/>
                <c:pt idx="0">
                  <c:v>5.1999999999999998E-2</c:v>
                </c:pt>
                <c:pt idx="1">
                  <c:v>5.1999999999999998E-2</c:v>
                </c:pt>
                <c:pt idx="2">
                  <c:v>5.1999999999999998E-2</c:v>
                </c:pt>
                <c:pt idx="3">
                  <c:v>5.8000000000000003E-2</c:v>
                </c:pt>
                <c:pt idx="4">
                  <c:v>9.1999999999999998E-2</c:v>
                </c:pt>
                <c:pt idx="5">
                  <c:v>0.13</c:v>
                </c:pt>
                <c:pt idx="6">
                  <c:v>0.154</c:v>
                </c:pt>
                <c:pt idx="7">
                  <c:v>0.84599999999999997</c:v>
                </c:pt>
                <c:pt idx="8">
                  <c:v>0.82</c:v>
                </c:pt>
                <c:pt idx="9">
                  <c:v>0.76800000000000002</c:v>
                </c:pt>
                <c:pt idx="10">
                  <c:v>0.71</c:v>
                </c:pt>
                <c:pt idx="11">
                  <c:v>0.65200000000000002</c:v>
                </c:pt>
                <c:pt idx="12">
                  <c:v>0.6</c:v>
                </c:pt>
                <c:pt idx="13">
                  <c:v>0.52400000000000002</c:v>
                </c:pt>
                <c:pt idx="14">
                  <c:v>0.45200000000000001</c:v>
                </c:pt>
                <c:pt idx="15">
                  <c:v>0.41199999999999998</c:v>
                </c:pt>
                <c:pt idx="16">
                  <c:v>0.36</c:v>
                </c:pt>
                <c:pt idx="17">
                  <c:v>3.4000000000000002E-2</c:v>
                </c:pt>
                <c:pt idx="18">
                  <c:v>0</c:v>
                </c:pt>
                <c:pt idx="19">
                  <c:v>0</c:v>
                </c:pt>
              </c:numCache>
            </c:numRef>
          </c:val>
          <c:extLst>
            <c:ext xmlns:c16="http://schemas.microsoft.com/office/drawing/2014/chart" uri="{C3380CC4-5D6E-409C-BE32-E72D297353CC}">
              <c16:uniqueId val="{00000007-D9B7-4D13-B693-51109EC7E083}"/>
            </c:ext>
          </c:extLst>
        </c:ser>
        <c:dLbls>
          <c:showLegendKey val="0"/>
          <c:showVal val="0"/>
          <c:showCatName val="0"/>
          <c:showSerName val="0"/>
          <c:showPercent val="0"/>
          <c:showBubbleSize val="0"/>
        </c:dLbls>
        <c:gapWidth val="150"/>
        <c:axId val="103345152"/>
        <c:axId val="103228544"/>
      </c:barChart>
      <c:catAx>
        <c:axId val="103345152"/>
        <c:scaling>
          <c:orientation val="minMax"/>
        </c:scaling>
        <c:delete val="0"/>
        <c:axPos val="b"/>
        <c:title>
          <c:tx>
            <c:rich>
              <a:bodyPr/>
              <a:lstStyle/>
              <a:p>
                <a:pPr>
                  <a:defRPr/>
                </a:pPr>
                <a:r>
                  <a:rPr lang="en-US"/>
                  <a:t>IRR</a:t>
                </a:r>
              </a:p>
            </c:rich>
          </c:tx>
          <c:overlay val="0"/>
        </c:title>
        <c:numFmt formatCode="General" sourceLinked="0"/>
        <c:majorTickMark val="out"/>
        <c:minorTickMark val="none"/>
        <c:tickLblPos val="nextTo"/>
        <c:crossAx val="103228544"/>
        <c:crosses val="autoZero"/>
        <c:auto val="1"/>
        <c:lblAlgn val="ctr"/>
        <c:lblOffset val="100"/>
        <c:noMultiLvlLbl val="0"/>
      </c:catAx>
      <c:valAx>
        <c:axId val="103228544"/>
        <c:scaling>
          <c:orientation val="minMax"/>
          <c:max val="0.9"/>
          <c:min val="0"/>
        </c:scaling>
        <c:delete val="0"/>
        <c:axPos val="l"/>
        <c:majorGridlines/>
        <c:title>
          <c:tx>
            <c:rich>
              <a:bodyPr rot="-5400000" vert="horz"/>
              <a:lstStyle/>
              <a:p>
                <a:pPr>
                  <a:defRPr/>
                </a:pPr>
                <a:r>
                  <a:rPr lang="en-US"/>
                  <a:t>Probability of Equaling or Exceeding IRR</a:t>
                </a:r>
              </a:p>
            </c:rich>
          </c:tx>
          <c:overlay val="0"/>
        </c:title>
        <c:numFmt formatCode="0%" sourceLinked="0"/>
        <c:majorTickMark val="out"/>
        <c:minorTickMark val="none"/>
        <c:tickLblPos val="nextTo"/>
        <c:crossAx val="103345152"/>
        <c:crosses val="autoZero"/>
        <c:crossBetween val="between"/>
      </c:valAx>
    </c:plotArea>
    <c:plotVisOnly val="1"/>
    <c:dispBlanksAs val="gap"/>
    <c:showDLblsOverMax val="0"/>
  </c:chart>
  <c:printSettings>
    <c:headerFooter/>
    <c:pageMargins b="0.75000000000000111" l="0.70000000000000062" r="0.70000000000000062" t="0.75000000000000111" header="0.30000000000000032" footer="0.30000000000000032"/>
    <c:pageSetup/>
  </c:printSettings>
</c:chartSpace>
</file>

<file path=xl/drawings/_rels/drawing1.xml.rels><?xml version="1.0" encoding="UTF-8" standalone="yes"?>
<Relationships xmlns="http://schemas.openxmlformats.org/package/2006/relationships"><Relationship Id="rId8" Type="http://schemas.openxmlformats.org/officeDocument/2006/relationships/hyperlink" Target="#'Section 7.4'!A37"/><Relationship Id="rId3" Type="http://schemas.openxmlformats.org/officeDocument/2006/relationships/hyperlink" Target="#'Section 7.1'!A305"/><Relationship Id="rId7" Type="http://schemas.openxmlformats.org/officeDocument/2006/relationships/hyperlink" Target="#'Section 7.2'!A24"/><Relationship Id="rId2" Type="http://schemas.openxmlformats.org/officeDocument/2006/relationships/hyperlink" Target="#'Section 7.1'!A164"/><Relationship Id="rId1" Type="http://schemas.openxmlformats.org/officeDocument/2006/relationships/hyperlink" Target="#'Section 7.1'!A51"/><Relationship Id="rId6" Type="http://schemas.openxmlformats.org/officeDocument/2006/relationships/hyperlink" Target="#'Section 7.2'!A93"/><Relationship Id="rId5" Type="http://schemas.openxmlformats.org/officeDocument/2006/relationships/hyperlink" Target="#'Section 7.2'!A39"/><Relationship Id="rId4" Type="http://schemas.openxmlformats.org/officeDocument/2006/relationships/hyperlink" Target="#'Section 7.1'!A36"/><Relationship Id="rId9"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chart" Target="../charts/chart1.xml"/><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chart" Target="../charts/chart2.xml"/><Relationship Id="rId9" Type="http://schemas.openxmlformats.org/officeDocument/2006/relationships/image" Target="../media/image7.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0</xdr:colOff>
      <xdr:row>12</xdr:row>
      <xdr:rowOff>0</xdr:rowOff>
    </xdr:from>
    <xdr:to>
      <xdr:col>3</xdr:col>
      <xdr:colOff>2743200</xdr:colOff>
      <xdr:row>12</xdr:row>
      <xdr:rowOff>274320</xdr:rowOff>
    </xdr:to>
    <xdr:sp macro="" textlink="">
      <xdr:nvSpPr>
        <xdr:cNvPr id="3" name="TextBox 2">
          <a:hlinkClick xmlns:r="http://schemas.openxmlformats.org/officeDocument/2006/relationships" r:id="rId1"/>
        </xdr:cNvPr>
        <xdr:cNvSpPr txBox="1"/>
      </xdr:nvSpPr>
      <xdr:spPr>
        <a:xfrm>
          <a:off x="1828800" y="2505075"/>
          <a:ext cx="2743200" cy="274320"/>
        </a:xfrm>
        <a:prstGeom prst="rect">
          <a:avLst/>
        </a:prstGeom>
        <a:gradFill>
          <a:gsLst>
            <a:gs pos="0">
              <a:schemeClr val="bg1">
                <a:lumMod val="75000"/>
              </a:schemeClr>
            </a:gs>
            <a:gs pos="50000">
              <a:schemeClr val="accent1">
                <a:tint val="44500"/>
                <a:satMod val="160000"/>
              </a:schemeClr>
            </a:gs>
            <a:gs pos="100000">
              <a:schemeClr val="accent1">
                <a:tint val="23500"/>
                <a:satMod val="160000"/>
              </a:schemeClr>
            </a:gs>
          </a:gsLst>
          <a:lin ang="5400000" scaled="0"/>
        </a:gradFill>
        <a:effectLst>
          <a:innerShdw blurRad="114300">
            <a:prstClr val="black"/>
          </a:innerShdw>
        </a:effectLst>
        <a:scene3d>
          <a:camera prst="orthographicFront"/>
          <a:lightRig rig="threePt" dir="t"/>
        </a:scene3d>
        <a:sp3d>
          <a:bevelT prst="angle"/>
        </a:sp3d>
      </xdr:spPr>
      <xdr:style>
        <a:lnRef idx="0">
          <a:scrgbClr r="0" g="0" b="0"/>
        </a:lnRef>
        <a:fillRef idx="0">
          <a:scrgbClr r="0" g="0" b="0"/>
        </a:fillRef>
        <a:effectRef idx="0">
          <a:scrgbClr r="0" g="0" b="0"/>
        </a:effectRef>
        <a:fontRef idx="minor">
          <a:schemeClr val="tx1"/>
        </a:fontRef>
      </xdr:style>
      <xdr:txBody>
        <a:bodyPr wrap="square" rtlCol="0" anchor="ctr" anchorCtr="0">
          <a:noAutofit/>
        </a:bodyPr>
        <a:lstStyle/>
        <a:p>
          <a:pPr algn="ctr"/>
          <a:r>
            <a:rPr lang="en-US" sz="1400" b="1"/>
            <a:t>Scenario</a:t>
          </a:r>
          <a:r>
            <a:rPr lang="en-US" sz="1400" b="1" baseline="0"/>
            <a:t> Manager</a:t>
          </a:r>
          <a:endParaRPr lang="en-US" sz="1400" b="1"/>
        </a:p>
      </xdr:txBody>
    </xdr:sp>
    <xdr:clientData/>
  </xdr:twoCellAnchor>
  <xdr:oneCellAnchor>
    <xdr:from>
      <xdr:col>3</xdr:col>
      <xdr:colOff>0</xdr:colOff>
      <xdr:row>13</xdr:row>
      <xdr:rowOff>0</xdr:rowOff>
    </xdr:from>
    <xdr:ext cx="2743200" cy="274320"/>
    <xdr:sp macro="" textlink="">
      <xdr:nvSpPr>
        <xdr:cNvPr id="4" name="TextBox 3">
          <a:hlinkClick xmlns:r="http://schemas.openxmlformats.org/officeDocument/2006/relationships" r:id="rId2"/>
        </xdr:cNvPr>
        <xdr:cNvSpPr txBox="1"/>
      </xdr:nvSpPr>
      <xdr:spPr>
        <a:xfrm>
          <a:off x="1828800" y="3000375"/>
          <a:ext cx="2743200" cy="274320"/>
        </a:xfrm>
        <a:prstGeom prst="rect">
          <a:avLst/>
        </a:prstGeom>
        <a:gradFill>
          <a:gsLst>
            <a:gs pos="0">
              <a:schemeClr val="bg1">
                <a:lumMod val="75000"/>
              </a:schemeClr>
            </a:gs>
            <a:gs pos="50000">
              <a:schemeClr val="accent1">
                <a:tint val="44500"/>
                <a:satMod val="160000"/>
              </a:schemeClr>
            </a:gs>
            <a:gs pos="100000">
              <a:schemeClr val="accent1">
                <a:tint val="23500"/>
                <a:satMod val="160000"/>
              </a:schemeClr>
            </a:gs>
          </a:gsLst>
          <a:lin ang="5400000" scaled="0"/>
        </a:gradFill>
        <a:effectLst>
          <a:innerShdw blurRad="114300">
            <a:prstClr val="black"/>
          </a:innerShdw>
        </a:effectLst>
        <a:scene3d>
          <a:camera prst="orthographicFront"/>
          <a:lightRig rig="threePt" dir="t"/>
        </a:scene3d>
        <a:sp3d>
          <a:bevelT prst="angle"/>
        </a:sp3d>
      </xdr:spPr>
      <xdr:style>
        <a:lnRef idx="0">
          <a:scrgbClr r="0" g="0" b="0"/>
        </a:lnRef>
        <a:fillRef idx="0">
          <a:scrgbClr r="0" g="0" b="0"/>
        </a:fillRef>
        <a:effectRef idx="0">
          <a:scrgbClr r="0" g="0" b="0"/>
        </a:effectRef>
        <a:fontRef idx="minor">
          <a:schemeClr val="tx1"/>
        </a:fontRef>
      </xdr:style>
      <xdr:txBody>
        <a:bodyPr wrap="square" rtlCol="0" anchor="ctr" anchorCtr="0">
          <a:spAutoFit/>
        </a:bodyPr>
        <a:lstStyle/>
        <a:p>
          <a:pPr algn="ctr"/>
          <a:r>
            <a:rPr lang="en-US" sz="1400" b="1"/>
            <a:t>One-way</a:t>
          </a:r>
          <a:r>
            <a:rPr lang="en-US" sz="1400" b="1" baseline="0"/>
            <a:t> Data Table</a:t>
          </a:r>
          <a:endParaRPr lang="en-US" sz="1400" b="1"/>
        </a:p>
      </xdr:txBody>
    </xdr:sp>
    <xdr:clientData/>
  </xdr:oneCellAnchor>
  <xdr:oneCellAnchor>
    <xdr:from>
      <xdr:col>3</xdr:col>
      <xdr:colOff>0</xdr:colOff>
      <xdr:row>14</xdr:row>
      <xdr:rowOff>0</xdr:rowOff>
    </xdr:from>
    <xdr:ext cx="2743200" cy="274320"/>
    <xdr:sp macro="" textlink="">
      <xdr:nvSpPr>
        <xdr:cNvPr id="5" name="TextBox 4">
          <a:hlinkClick xmlns:r="http://schemas.openxmlformats.org/officeDocument/2006/relationships" r:id="rId3"/>
        </xdr:cNvPr>
        <xdr:cNvSpPr txBox="1"/>
      </xdr:nvSpPr>
      <xdr:spPr>
        <a:xfrm>
          <a:off x="1828800" y="3095625"/>
          <a:ext cx="2743200" cy="274320"/>
        </a:xfrm>
        <a:prstGeom prst="rect">
          <a:avLst/>
        </a:prstGeom>
        <a:gradFill>
          <a:gsLst>
            <a:gs pos="0">
              <a:schemeClr val="bg1">
                <a:lumMod val="75000"/>
              </a:schemeClr>
            </a:gs>
            <a:gs pos="50000">
              <a:schemeClr val="accent1">
                <a:tint val="44500"/>
                <a:satMod val="160000"/>
              </a:schemeClr>
            </a:gs>
            <a:gs pos="100000">
              <a:schemeClr val="accent1">
                <a:tint val="23500"/>
                <a:satMod val="160000"/>
              </a:schemeClr>
            </a:gs>
          </a:gsLst>
          <a:lin ang="5400000" scaled="0"/>
        </a:gradFill>
        <a:effectLst>
          <a:innerShdw blurRad="114300">
            <a:prstClr val="black"/>
          </a:innerShdw>
        </a:effectLst>
        <a:scene3d>
          <a:camera prst="orthographicFront"/>
          <a:lightRig rig="threePt" dir="t"/>
        </a:scene3d>
        <a:sp3d>
          <a:bevelT prst="angle"/>
        </a:sp3d>
      </xdr:spPr>
      <xdr:style>
        <a:lnRef idx="0">
          <a:scrgbClr r="0" g="0" b="0"/>
        </a:lnRef>
        <a:fillRef idx="0">
          <a:scrgbClr r="0" g="0" b="0"/>
        </a:fillRef>
        <a:effectRef idx="0">
          <a:scrgbClr r="0" g="0" b="0"/>
        </a:effectRef>
        <a:fontRef idx="minor">
          <a:schemeClr val="tx1"/>
        </a:fontRef>
      </xdr:style>
      <xdr:txBody>
        <a:bodyPr wrap="square" rtlCol="0" anchor="ctr" anchorCtr="0">
          <a:spAutoFit/>
        </a:bodyPr>
        <a:lstStyle/>
        <a:p>
          <a:pPr algn="ctr"/>
          <a:r>
            <a:rPr lang="en-US" sz="1400" b="1"/>
            <a:t>Goal</a:t>
          </a:r>
          <a:r>
            <a:rPr lang="en-US" sz="1400" b="1" baseline="0"/>
            <a:t> Seek</a:t>
          </a:r>
          <a:endParaRPr lang="en-US" sz="1400" b="1"/>
        </a:p>
      </xdr:txBody>
    </xdr:sp>
    <xdr:clientData/>
  </xdr:oneCellAnchor>
  <xdr:twoCellAnchor>
    <xdr:from>
      <xdr:col>3</xdr:col>
      <xdr:colOff>0</xdr:colOff>
      <xdr:row>11</xdr:row>
      <xdr:rowOff>0</xdr:rowOff>
    </xdr:from>
    <xdr:to>
      <xdr:col>3</xdr:col>
      <xdr:colOff>2743200</xdr:colOff>
      <xdr:row>11</xdr:row>
      <xdr:rowOff>274320</xdr:rowOff>
    </xdr:to>
    <xdr:sp macro="" textlink="">
      <xdr:nvSpPr>
        <xdr:cNvPr id="6" name="TextBox 5">
          <a:hlinkClick xmlns:r="http://schemas.openxmlformats.org/officeDocument/2006/relationships" r:id="rId4"/>
        </xdr:cNvPr>
        <xdr:cNvSpPr txBox="1"/>
      </xdr:nvSpPr>
      <xdr:spPr>
        <a:xfrm>
          <a:off x="1828800" y="2705100"/>
          <a:ext cx="2743200" cy="274320"/>
        </a:xfrm>
        <a:prstGeom prst="rect">
          <a:avLst/>
        </a:prstGeom>
        <a:gradFill>
          <a:gsLst>
            <a:gs pos="0">
              <a:schemeClr val="bg1">
                <a:lumMod val="75000"/>
              </a:schemeClr>
            </a:gs>
            <a:gs pos="50000">
              <a:schemeClr val="accent1">
                <a:tint val="44500"/>
                <a:satMod val="160000"/>
              </a:schemeClr>
            </a:gs>
            <a:gs pos="100000">
              <a:schemeClr val="accent1">
                <a:tint val="23500"/>
                <a:satMod val="160000"/>
              </a:schemeClr>
            </a:gs>
          </a:gsLst>
          <a:lin ang="5400000" scaled="0"/>
        </a:gradFill>
        <a:effectLst>
          <a:innerShdw blurRad="114300">
            <a:prstClr val="black"/>
          </a:innerShdw>
        </a:effectLst>
        <a:scene3d>
          <a:camera prst="orthographicFront"/>
          <a:lightRig rig="threePt" dir="t"/>
        </a:scene3d>
        <a:sp3d>
          <a:bevelT prst="angle"/>
        </a:sp3d>
      </xdr:spPr>
      <xdr:style>
        <a:lnRef idx="0">
          <a:scrgbClr r="0" g="0" b="0"/>
        </a:lnRef>
        <a:fillRef idx="0">
          <a:scrgbClr r="0" g="0" b="0"/>
        </a:fillRef>
        <a:effectRef idx="0">
          <a:scrgbClr r="0" g="0" b="0"/>
        </a:effectRef>
        <a:fontRef idx="minor">
          <a:schemeClr val="tx1"/>
        </a:fontRef>
      </xdr:style>
      <xdr:txBody>
        <a:bodyPr wrap="square" rtlCol="0" anchor="ctr" anchorCtr="0">
          <a:noAutofit/>
        </a:bodyPr>
        <a:lstStyle/>
        <a:p>
          <a:pPr algn="ctr"/>
          <a:r>
            <a:rPr lang="en-US" sz="1400" b="1"/>
            <a:t>Naming</a:t>
          </a:r>
          <a:r>
            <a:rPr lang="en-US" sz="1400" b="1" baseline="0"/>
            <a:t> cells</a:t>
          </a:r>
          <a:endParaRPr lang="en-US" sz="1400" b="1"/>
        </a:p>
      </xdr:txBody>
    </xdr:sp>
    <xdr:clientData/>
  </xdr:twoCellAnchor>
  <xdr:oneCellAnchor>
    <xdr:from>
      <xdr:col>3</xdr:col>
      <xdr:colOff>0</xdr:colOff>
      <xdr:row>16</xdr:row>
      <xdr:rowOff>0</xdr:rowOff>
    </xdr:from>
    <xdr:ext cx="2743200" cy="274320"/>
    <xdr:sp macro="" textlink="">
      <xdr:nvSpPr>
        <xdr:cNvPr id="7" name="TextBox 6">
          <a:hlinkClick xmlns:r="http://schemas.openxmlformats.org/officeDocument/2006/relationships" r:id="rId5"/>
        </xdr:cNvPr>
        <xdr:cNvSpPr txBox="1"/>
      </xdr:nvSpPr>
      <xdr:spPr>
        <a:xfrm>
          <a:off x="1828800" y="4181475"/>
          <a:ext cx="2743200" cy="274320"/>
        </a:xfrm>
        <a:prstGeom prst="rect">
          <a:avLst/>
        </a:prstGeom>
        <a:gradFill>
          <a:gsLst>
            <a:gs pos="0">
              <a:schemeClr val="bg1">
                <a:lumMod val="75000"/>
              </a:schemeClr>
            </a:gs>
            <a:gs pos="50000">
              <a:schemeClr val="accent1">
                <a:tint val="44500"/>
                <a:satMod val="160000"/>
              </a:schemeClr>
            </a:gs>
            <a:gs pos="100000">
              <a:schemeClr val="accent1">
                <a:tint val="23500"/>
                <a:satMod val="160000"/>
              </a:schemeClr>
            </a:gs>
          </a:gsLst>
          <a:lin ang="5400000" scaled="0"/>
        </a:gradFill>
        <a:effectLst>
          <a:innerShdw blurRad="114300">
            <a:prstClr val="black"/>
          </a:innerShdw>
        </a:effectLst>
        <a:scene3d>
          <a:camera prst="orthographicFront"/>
          <a:lightRig rig="threePt" dir="t"/>
        </a:scene3d>
        <a:sp3d>
          <a:bevelT prst="angle"/>
        </a:sp3d>
      </xdr:spPr>
      <xdr:style>
        <a:lnRef idx="0">
          <a:scrgbClr r="0" g="0" b="0"/>
        </a:lnRef>
        <a:fillRef idx="0">
          <a:scrgbClr r="0" g="0" b="0"/>
        </a:fillRef>
        <a:effectRef idx="0">
          <a:scrgbClr r="0" g="0" b="0"/>
        </a:effectRef>
        <a:fontRef idx="minor">
          <a:schemeClr val="tx1"/>
        </a:fontRef>
      </xdr:style>
      <xdr:txBody>
        <a:bodyPr wrap="square" rtlCol="0" anchor="ctr" anchorCtr="0">
          <a:spAutoFit/>
        </a:bodyPr>
        <a:lstStyle/>
        <a:p>
          <a:pPr algn="ctr"/>
          <a:r>
            <a:rPr lang="en-US" sz="1400" b="1"/>
            <a:t>Frequency</a:t>
          </a:r>
          <a:r>
            <a:rPr lang="en-US" sz="1400" b="1" baseline="0"/>
            <a:t> distribution</a:t>
          </a:r>
          <a:endParaRPr lang="en-US" sz="1400" b="1"/>
        </a:p>
      </xdr:txBody>
    </xdr:sp>
    <xdr:clientData/>
  </xdr:oneCellAnchor>
  <xdr:oneCellAnchor>
    <xdr:from>
      <xdr:col>3</xdr:col>
      <xdr:colOff>0</xdr:colOff>
      <xdr:row>17</xdr:row>
      <xdr:rowOff>0</xdr:rowOff>
    </xdr:from>
    <xdr:ext cx="2743200" cy="274320"/>
    <xdr:sp macro="" textlink="">
      <xdr:nvSpPr>
        <xdr:cNvPr id="8" name="TextBox 7">
          <a:hlinkClick xmlns:r="http://schemas.openxmlformats.org/officeDocument/2006/relationships" r:id="rId6"/>
        </xdr:cNvPr>
        <xdr:cNvSpPr txBox="1"/>
      </xdr:nvSpPr>
      <xdr:spPr>
        <a:xfrm>
          <a:off x="1828800" y="4476750"/>
          <a:ext cx="2743200" cy="274320"/>
        </a:xfrm>
        <a:prstGeom prst="rect">
          <a:avLst/>
        </a:prstGeom>
        <a:gradFill>
          <a:gsLst>
            <a:gs pos="0">
              <a:schemeClr val="bg1">
                <a:lumMod val="75000"/>
              </a:schemeClr>
            </a:gs>
            <a:gs pos="50000">
              <a:schemeClr val="accent1">
                <a:tint val="44500"/>
                <a:satMod val="160000"/>
              </a:schemeClr>
            </a:gs>
            <a:gs pos="100000">
              <a:schemeClr val="accent1">
                <a:tint val="23500"/>
                <a:satMod val="160000"/>
              </a:schemeClr>
            </a:gs>
          </a:gsLst>
          <a:lin ang="5400000" scaled="0"/>
        </a:gradFill>
        <a:effectLst>
          <a:innerShdw blurRad="114300">
            <a:prstClr val="black"/>
          </a:innerShdw>
        </a:effectLst>
        <a:scene3d>
          <a:camera prst="orthographicFront"/>
          <a:lightRig rig="threePt" dir="t"/>
        </a:scene3d>
        <a:sp3d>
          <a:bevelT prst="angle"/>
        </a:sp3d>
      </xdr:spPr>
      <xdr:style>
        <a:lnRef idx="0">
          <a:scrgbClr r="0" g="0" b="0"/>
        </a:lnRef>
        <a:fillRef idx="0">
          <a:scrgbClr r="0" g="0" b="0"/>
        </a:fillRef>
        <a:effectRef idx="0">
          <a:scrgbClr r="0" g="0" b="0"/>
        </a:effectRef>
        <a:fontRef idx="minor">
          <a:schemeClr val="tx1"/>
        </a:fontRef>
      </xdr:style>
      <xdr:txBody>
        <a:bodyPr wrap="square" rtlCol="0" anchor="ctr" anchorCtr="0">
          <a:spAutoFit/>
        </a:bodyPr>
        <a:lstStyle/>
        <a:p>
          <a:pPr algn="ctr"/>
          <a:r>
            <a:rPr lang="en-US" sz="1400" b="1"/>
            <a:t>Frequency</a:t>
          </a:r>
          <a:r>
            <a:rPr lang="en-US" sz="1400" b="1" baseline="0"/>
            <a:t> distribution charts</a:t>
          </a:r>
          <a:endParaRPr lang="en-US" sz="1400" b="1"/>
        </a:p>
      </xdr:txBody>
    </xdr:sp>
    <xdr:clientData/>
  </xdr:oneCellAnchor>
  <xdr:oneCellAnchor>
    <xdr:from>
      <xdr:col>3</xdr:col>
      <xdr:colOff>0</xdr:colOff>
      <xdr:row>15</xdr:row>
      <xdr:rowOff>0</xdr:rowOff>
    </xdr:from>
    <xdr:ext cx="2743200" cy="274320"/>
    <xdr:sp macro="" textlink="">
      <xdr:nvSpPr>
        <xdr:cNvPr id="9" name="TextBox 8">
          <a:hlinkClick xmlns:r="http://schemas.openxmlformats.org/officeDocument/2006/relationships" r:id="rId7"/>
        </xdr:cNvPr>
        <xdr:cNvSpPr txBox="1"/>
      </xdr:nvSpPr>
      <xdr:spPr>
        <a:xfrm>
          <a:off x="1828800" y="3886200"/>
          <a:ext cx="2743200" cy="274320"/>
        </a:xfrm>
        <a:prstGeom prst="rect">
          <a:avLst/>
        </a:prstGeom>
        <a:gradFill>
          <a:gsLst>
            <a:gs pos="0">
              <a:schemeClr val="bg1">
                <a:lumMod val="75000"/>
              </a:schemeClr>
            </a:gs>
            <a:gs pos="50000">
              <a:schemeClr val="accent1">
                <a:tint val="44500"/>
                <a:satMod val="160000"/>
              </a:schemeClr>
            </a:gs>
            <a:gs pos="100000">
              <a:schemeClr val="accent1">
                <a:tint val="23500"/>
                <a:satMod val="160000"/>
              </a:schemeClr>
            </a:gs>
          </a:gsLst>
          <a:lin ang="5400000" scaled="0"/>
        </a:gradFill>
        <a:effectLst>
          <a:innerShdw blurRad="114300">
            <a:prstClr val="black"/>
          </a:innerShdw>
        </a:effectLst>
        <a:scene3d>
          <a:camera prst="orthographicFront"/>
          <a:lightRig rig="threePt" dir="t"/>
        </a:scene3d>
        <a:sp3d>
          <a:bevelT prst="angle"/>
        </a:sp3d>
      </xdr:spPr>
      <xdr:style>
        <a:lnRef idx="0">
          <a:scrgbClr r="0" g="0" b="0"/>
        </a:lnRef>
        <a:fillRef idx="0">
          <a:scrgbClr r="0" g="0" b="0"/>
        </a:fillRef>
        <a:effectRef idx="0">
          <a:scrgbClr r="0" g="0" b="0"/>
        </a:effectRef>
        <a:fontRef idx="minor">
          <a:schemeClr val="tx1"/>
        </a:fontRef>
      </xdr:style>
      <xdr:txBody>
        <a:bodyPr wrap="square" rtlCol="0" anchor="ctr" anchorCtr="0">
          <a:spAutoFit/>
        </a:bodyPr>
        <a:lstStyle/>
        <a:p>
          <a:pPr algn="ctr"/>
          <a:r>
            <a:rPr lang="en-US" sz="1400" b="1"/>
            <a:t>RAND</a:t>
          </a:r>
        </a:p>
      </xdr:txBody>
    </xdr:sp>
    <xdr:clientData/>
  </xdr:oneCellAnchor>
  <xdr:oneCellAnchor>
    <xdr:from>
      <xdr:col>3</xdr:col>
      <xdr:colOff>0</xdr:colOff>
      <xdr:row>18</xdr:row>
      <xdr:rowOff>0</xdr:rowOff>
    </xdr:from>
    <xdr:ext cx="2743200" cy="274320"/>
    <xdr:sp macro="" textlink="">
      <xdr:nvSpPr>
        <xdr:cNvPr id="10" name="TextBox 9">
          <a:hlinkClick xmlns:r="http://schemas.openxmlformats.org/officeDocument/2006/relationships" r:id="rId8"/>
        </xdr:cNvPr>
        <xdr:cNvSpPr txBox="1"/>
      </xdr:nvSpPr>
      <xdr:spPr>
        <a:xfrm>
          <a:off x="1828800" y="4772025"/>
          <a:ext cx="2743200" cy="274320"/>
        </a:xfrm>
        <a:prstGeom prst="rect">
          <a:avLst/>
        </a:prstGeom>
        <a:gradFill>
          <a:gsLst>
            <a:gs pos="0">
              <a:schemeClr val="bg1">
                <a:lumMod val="75000"/>
              </a:schemeClr>
            </a:gs>
            <a:gs pos="50000">
              <a:schemeClr val="accent1">
                <a:tint val="44500"/>
                <a:satMod val="160000"/>
              </a:schemeClr>
            </a:gs>
            <a:gs pos="100000">
              <a:schemeClr val="accent1">
                <a:tint val="23500"/>
                <a:satMod val="160000"/>
              </a:schemeClr>
            </a:gs>
          </a:gsLst>
          <a:lin ang="5400000" scaled="0"/>
        </a:gradFill>
        <a:effectLst>
          <a:innerShdw blurRad="114300">
            <a:prstClr val="black"/>
          </a:innerShdw>
        </a:effectLst>
        <a:scene3d>
          <a:camera prst="orthographicFront"/>
          <a:lightRig rig="threePt" dir="t"/>
        </a:scene3d>
        <a:sp3d>
          <a:bevelT prst="angle"/>
        </a:sp3d>
      </xdr:spPr>
      <xdr:style>
        <a:lnRef idx="0">
          <a:scrgbClr r="0" g="0" b="0"/>
        </a:lnRef>
        <a:fillRef idx="0">
          <a:scrgbClr r="0" g="0" b="0"/>
        </a:fillRef>
        <a:effectRef idx="0">
          <a:scrgbClr r="0" g="0" b="0"/>
        </a:effectRef>
        <a:fontRef idx="minor">
          <a:schemeClr val="tx1"/>
        </a:fontRef>
      </xdr:style>
      <xdr:txBody>
        <a:bodyPr wrap="square" rtlCol="0" anchor="ctr" anchorCtr="0">
          <a:spAutoFit/>
        </a:bodyPr>
        <a:lstStyle/>
        <a:p>
          <a:pPr algn="ctr"/>
          <a:r>
            <a:rPr lang="en-US" sz="1400" b="1"/>
            <a:t>Shapes</a:t>
          </a:r>
          <a:r>
            <a:rPr lang="en-US" sz="1400" b="1" baseline="0"/>
            <a:t> and lines</a:t>
          </a:r>
          <a:endParaRPr lang="en-US" sz="1400" b="1"/>
        </a:p>
      </xdr:txBody>
    </xdr:sp>
    <xdr:clientData/>
  </xdr:oneCellAnchor>
  <xdr:twoCellAnchor editAs="oneCell">
    <xdr:from>
      <xdr:col>4</xdr:col>
      <xdr:colOff>0</xdr:colOff>
      <xdr:row>29</xdr:row>
      <xdr:rowOff>0</xdr:rowOff>
    </xdr:from>
    <xdr:to>
      <xdr:col>4</xdr:col>
      <xdr:colOff>514422</xdr:colOff>
      <xdr:row>30</xdr:row>
      <xdr:rowOff>28607</xdr:rowOff>
    </xdr:to>
    <xdr:pic>
      <xdr:nvPicPr>
        <xdr:cNvPr id="11" name="Picture 10"/>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4667250" y="7334250"/>
          <a:ext cx="514422" cy="2286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133350</xdr:colOff>
      <xdr:row>140</xdr:row>
      <xdr:rowOff>152400</xdr:rowOff>
    </xdr:from>
    <xdr:to>
      <xdr:col>8</xdr:col>
      <xdr:colOff>895350</xdr:colOff>
      <xdr:row>159</xdr:row>
      <xdr:rowOff>133350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0</xdr:colOff>
      <xdr:row>53</xdr:row>
      <xdr:rowOff>0</xdr:rowOff>
    </xdr:from>
    <xdr:to>
      <xdr:col>4</xdr:col>
      <xdr:colOff>857250</xdr:colOff>
      <xdr:row>70</xdr:row>
      <xdr:rowOff>28575</xdr:rowOff>
    </xdr:to>
    <xdr:pic>
      <xdr:nvPicPr>
        <xdr:cNvPr id="6" name="Picture 5" descr="Scenario Manager1.BMP"/>
        <xdr:cNvPicPr>
          <a:picLocks noChangeAspect="1"/>
        </xdr:cNvPicPr>
      </xdr:nvPicPr>
      <xdr:blipFill>
        <a:blip xmlns:r="http://schemas.openxmlformats.org/officeDocument/2006/relationships" r:embed="rId2" cstate="print"/>
        <a:stretch>
          <a:fillRect/>
        </a:stretch>
      </xdr:blipFill>
      <xdr:spPr>
        <a:xfrm>
          <a:off x="1295400" y="9620250"/>
          <a:ext cx="3467100" cy="3429000"/>
        </a:xfrm>
        <a:prstGeom prst="rect">
          <a:avLst/>
        </a:prstGeom>
      </xdr:spPr>
    </xdr:pic>
    <xdr:clientData/>
  </xdr:twoCellAnchor>
  <xdr:twoCellAnchor editAs="oneCell">
    <xdr:from>
      <xdr:col>2</xdr:col>
      <xdr:colOff>95250</xdr:colOff>
      <xdr:row>165</xdr:row>
      <xdr:rowOff>104775</xdr:rowOff>
    </xdr:from>
    <xdr:to>
      <xdr:col>3</xdr:col>
      <xdr:colOff>752475</xdr:colOff>
      <xdr:row>171</xdr:row>
      <xdr:rowOff>133350</xdr:rowOff>
    </xdr:to>
    <xdr:pic>
      <xdr:nvPicPr>
        <xdr:cNvPr id="11" name="Picture 10" descr="One-way data table.BMP"/>
        <xdr:cNvPicPr>
          <a:picLocks noChangeAspect="1"/>
        </xdr:cNvPicPr>
      </xdr:nvPicPr>
      <xdr:blipFill>
        <a:blip xmlns:r="http://schemas.openxmlformats.org/officeDocument/2006/relationships" r:embed="rId3" cstate="print"/>
        <a:stretch>
          <a:fillRect/>
        </a:stretch>
      </xdr:blipFill>
      <xdr:spPr>
        <a:xfrm>
          <a:off x="1390650" y="33728025"/>
          <a:ext cx="2085975" cy="1228725"/>
        </a:xfrm>
        <a:prstGeom prst="rect">
          <a:avLst/>
        </a:prstGeom>
      </xdr:spPr>
    </xdr:pic>
    <xdr:clientData/>
  </xdr:twoCellAnchor>
  <xdr:twoCellAnchor>
    <xdr:from>
      <xdr:col>1</xdr:col>
      <xdr:colOff>752476</xdr:colOff>
      <xdr:row>217</xdr:row>
      <xdr:rowOff>95249</xdr:rowOff>
    </xdr:from>
    <xdr:to>
      <xdr:col>8</xdr:col>
      <xdr:colOff>923925</xdr:colOff>
      <xdr:row>241</xdr:row>
      <xdr:rowOff>142875</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0</xdr:colOff>
      <xdr:row>73</xdr:row>
      <xdr:rowOff>0</xdr:rowOff>
    </xdr:from>
    <xdr:to>
      <xdr:col>4</xdr:col>
      <xdr:colOff>1104900</xdr:colOff>
      <xdr:row>88</xdr:row>
      <xdr:rowOff>104775</xdr:rowOff>
    </xdr:to>
    <xdr:pic>
      <xdr:nvPicPr>
        <xdr:cNvPr id="9" name="Picture 8" descr="Scenario Manager2.BMP"/>
        <xdr:cNvPicPr>
          <a:picLocks noChangeAspect="1"/>
        </xdr:cNvPicPr>
      </xdr:nvPicPr>
      <xdr:blipFill>
        <a:blip xmlns:r="http://schemas.openxmlformats.org/officeDocument/2006/relationships" r:embed="rId5" cstate="print"/>
        <a:stretch>
          <a:fillRect/>
        </a:stretch>
      </xdr:blipFill>
      <xdr:spPr>
        <a:xfrm>
          <a:off x="1466850" y="17040225"/>
          <a:ext cx="3714750" cy="3105150"/>
        </a:xfrm>
        <a:prstGeom prst="rect">
          <a:avLst/>
        </a:prstGeom>
      </xdr:spPr>
    </xdr:pic>
    <xdr:clientData/>
  </xdr:twoCellAnchor>
  <xdr:twoCellAnchor editAs="oneCell">
    <xdr:from>
      <xdr:col>2</xdr:col>
      <xdr:colOff>666750</xdr:colOff>
      <xdr:row>111</xdr:row>
      <xdr:rowOff>0</xdr:rowOff>
    </xdr:from>
    <xdr:to>
      <xdr:col>4</xdr:col>
      <xdr:colOff>228600</xdr:colOff>
      <xdr:row>119</xdr:row>
      <xdr:rowOff>104775</xdr:rowOff>
    </xdr:to>
    <xdr:pic>
      <xdr:nvPicPr>
        <xdr:cNvPr id="13" name="Picture 12" descr="Scenario Manager4.BMP"/>
        <xdr:cNvPicPr>
          <a:picLocks noChangeAspect="1"/>
        </xdr:cNvPicPr>
      </xdr:nvPicPr>
      <xdr:blipFill>
        <a:blip xmlns:r="http://schemas.openxmlformats.org/officeDocument/2006/relationships" r:embed="rId6" cstate="print"/>
        <a:stretch>
          <a:fillRect/>
        </a:stretch>
      </xdr:blipFill>
      <xdr:spPr>
        <a:xfrm>
          <a:off x="2133600" y="25441275"/>
          <a:ext cx="2171700" cy="1704975"/>
        </a:xfrm>
        <a:prstGeom prst="rect">
          <a:avLst/>
        </a:prstGeom>
      </xdr:spPr>
    </xdr:pic>
    <xdr:clientData/>
  </xdr:twoCellAnchor>
  <xdr:twoCellAnchor editAs="oneCell">
    <xdr:from>
      <xdr:col>2</xdr:col>
      <xdr:colOff>152400</xdr:colOff>
      <xdr:row>90</xdr:row>
      <xdr:rowOff>161925</xdr:rowOff>
    </xdr:from>
    <xdr:to>
      <xdr:col>4</xdr:col>
      <xdr:colOff>876300</xdr:colOff>
      <xdr:row>108</xdr:row>
      <xdr:rowOff>47625</xdr:rowOff>
    </xdr:to>
    <xdr:pic>
      <xdr:nvPicPr>
        <xdr:cNvPr id="14" name="Picture 13" descr="Scenario Manager3.BMP"/>
        <xdr:cNvPicPr>
          <a:picLocks noChangeAspect="1"/>
        </xdr:cNvPicPr>
      </xdr:nvPicPr>
      <xdr:blipFill>
        <a:blip xmlns:r="http://schemas.openxmlformats.org/officeDocument/2006/relationships" r:embed="rId7" cstate="print"/>
        <a:stretch>
          <a:fillRect/>
        </a:stretch>
      </xdr:blipFill>
      <xdr:spPr>
        <a:xfrm>
          <a:off x="1619250" y="21202650"/>
          <a:ext cx="3333750" cy="3486150"/>
        </a:xfrm>
        <a:prstGeom prst="rect">
          <a:avLst/>
        </a:prstGeom>
      </xdr:spPr>
    </xdr:pic>
    <xdr:clientData/>
  </xdr:twoCellAnchor>
  <xdr:twoCellAnchor>
    <xdr:from>
      <xdr:col>0</xdr:col>
      <xdr:colOff>314324</xdr:colOff>
      <xdr:row>271</xdr:row>
      <xdr:rowOff>0</xdr:rowOff>
    </xdr:from>
    <xdr:to>
      <xdr:col>9</xdr:col>
      <xdr:colOff>933450</xdr:colOff>
      <xdr:row>300</xdr:row>
      <xdr:rowOff>28575</xdr:rowOff>
    </xdr:to>
    <xdr:graphicFrame macro="">
      <xdr:nvGraphicFramePr>
        <xdr:cNvPr id="20" name="Chart 1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xdr:col>
      <xdr:colOff>0</xdr:colOff>
      <xdr:row>307</xdr:row>
      <xdr:rowOff>0</xdr:rowOff>
    </xdr:from>
    <xdr:to>
      <xdr:col>3</xdr:col>
      <xdr:colOff>561975</xdr:colOff>
      <xdr:row>313</xdr:row>
      <xdr:rowOff>190500</xdr:rowOff>
    </xdr:to>
    <xdr:pic>
      <xdr:nvPicPr>
        <xdr:cNvPr id="21" name="Picture 20" descr="Goal Seek.BMP"/>
        <xdr:cNvPicPr>
          <a:picLocks noChangeAspect="1"/>
        </xdr:cNvPicPr>
      </xdr:nvPicPr>
      <xdr:blipFill>
        <a:blip xmlns:r="http://schemas.openxmlformats.org/officeDocument/2006/relationships" r:embed="rId9" cstate="print"/>
        <a:stretch>
          <a:fillRect/>
        </a:stretch>
      </xdr:blipFill>
      <xdr:spPr>
        <a:xfrm>
          <a:off x="1495425" y="68846700"/>
          <a:ext cx="1990725" cy="13906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65</xdr:row>
      <xdr:rowOff>0</xdr:rowOff>
    </xdr:from>
    <xdr:to>
      <xdr:col>10</xdr:col>
      <xdr:colOff>885825</xdr:colOff>
      <xdr:row>90</xdr:row>
      <xdr:rowOff>66675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100</xdr:row>
      <xdr:rowOff>0</xdr:rowOff>
    </xdr:from>
    <xdr:to>
      <xdr:col>11</xdr:col>
      <xdr:colOff>47625</xdr:colOff>
      <xdr:row>130</xdr:row>
      <xdr:rowOff>57150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0</xdr:colOff>
      <xdr:row>48</xdr:row>
      <xdr:rowOff>0</xdr:rowOff>
    </xdr:from>
    <xdr:to>
      <xdr:col>7</xdr:col>
      <xdr:colOff>266700</xdr:colOff>
      <xdr:row>61</xdr:row>
      <xdr:rowOff>85725</xdr:rowOff>
    </xdr:to>
    <xdr:pic>
      <xdr:nvPicPr>
        <xdr:cNvPr id="4" name="Picture 3" descr="Frequency.BMP"/>
        <xdr:cNvPicPr>
          <a:picLocks noChangeAspect="1"/>
        </xdr:cNvPicPr>
      </xdr:nvPicPr>
      <xdr:blipFill>
        <a:blip xmlns:r="http://schemas.openxmlformats.org/officeDocument/2006/relationships" r:embed="rId3" cstate="print"/>
        <a:stretch>
          <a:fillRect/>
        </a:stretch>
      </xdr:blipFill>
      <xdr:spPr>
        <a:xfrm>
          <a:off x="1352550" y="14954250"/>
          <a:ext cx="5467350" cy="2686050"/>
        </a:xfrm>
        <a:prstGeom prst="rect">
          <a:avLst/>
        </a:prstGeom>
      </xdr:spPr>
    </xdr:pic>
    <xdr:clientData/>
  </xdr:twoCellAnchor>
</xdr:wsDr>
</file>

<file path=xl/drawings/drawing4.xml><?xml version="1.0" encoding="utf-8"?>
<c:userShapes xmlns:c="http://schemas.openxmlformats.org/drawingml/2006/chart">
  <cdr:relSizeAnchor xmlns:cdr="http://schemas.openxmlformats.org/drawingml/2006/chartDrawing">
    <cdr:from>
      <cdr:x>0.40858</cdr:x>
      <cdr:y>0.10692</cdr:y>
    </cdr:from>
    <cdr:to>
      <cdr:x>0.56063</cdr:x>
      <cdr:y>0.15723</cdr:y>
    </cdr:to>
    <cdr:sp macro="" textlink="">
      <cdr:nvSpPr>
        <cdr:cNvPr id="2" name="TextBox 1"/>
        <cdr:cNvSpPr txBox="1"/>
      </cdr:nvSpPr>
      <cdr:spPr>
        <a:xfrm xmlns:a="http://schemas.openxmlformats.org/drawingml/2006/main">
          <a:off x="4171950" y="647700"/>
          <a:ext cx="1552575" cy="304800"/>
        </a:xfrm>
        <a:prstGeom xmlns:a="http://schemas.openxmlformats.org/drawingml/2006/main" prst="rect">
          <a:avLst/>
        </a:prstGeom>
      </cdr:spPr>
      <cdr:txBody>
        <a:bodyPr xmlns:a="http://schemas.openxmlformats.org/drawingml/2006/main" wrap="square" rtlCol="0"/>
        <a:lstStyle xmlns:a="http://schemas.openxmlformats.org/drawingml/2006/main"/>
        <a:p xmlns:a="http://schemas.openxmlformats.org/drawingml/2006/main">
          <a:endParaRPr lang="en-US" sz="1100"/>
        </a:p>
      </cdr:txBody>
    </cdr:sp>
  </cdr:relSizeAnchor>
</c:userShapes>
</file>

<file path=xl/drawings/drawing5.xml><?xml version="1.0" encoding="utf-8"?>
<xdr:wsDr xmlns:xdr="http://schemas.openxmlformats.org/drawingml/2006/spreadsheetDrawing" xmlns:a="http://schemas.openxmlformats.org/drawingml/2006/main">
  <xdr:twoCellAnchor>
    <xdr:from>
      <xdr:col>2</xdr:col>
      <xdr:colOff>19050</xdr:colOff>
      <xdr:row>26</xdr:row>
      <xdr:rowOff>28575</xdr:rowOff>
    </xdr:from>
    <xdr:to>
      <xdr:col>2</xdr:col>
      <xdr:colOff>114300</xdr:colOff>
      <xdr:row>26</xdr:row>
      <xdr:rowOff>104775</xdr:rowOff>
    </xdr:to>
    <xdr:sp macro="" textlink="">
      <xdr:nvSpPr>
        <xdr:cNvPr id="11" name="Flowchart: Process 10"/>
        <xdr:cNvSpPr/>
      </xdr:nvSpPr>
      <xdr:spPr>
        <a:xfrm>
          <a:off x="333375" y="5248275"/>
          <a:ext cx="95250" cy="76200"/>
        </a:xfrm>
        <a:prstGeom prst="flowChartProcess">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2</xdr:col>
      <xdr:colOff>114300</xdr:colOff>
      <xdr:row>19</xdr:row>
      <xdr:rowOff>171450</xdr:rowOff>
    </xdr:from>
    <xdr:to>
      <xdr:col>3</xdr:col>
      <xdr:colOff>247650</xdr:colOff>
      <xdr:row>26</xdr:row>
      <xdr:rowOff>66675</xdr:rowOff>
    </xdr:to>
    <xdr:cxnSp macro="">
      <xdr:nvCxnSpPr>
        <xdr:cNvPr id="13" name="Straight Connector 12"/>
        <xdr:cNvCxnSpPr>
          <a:stCxn id="11" idx="3"/>
        </xdr:cNvCxnSpPr>
      </xdr:nvCxnSpPr>
      <xdr:spPr>
        <a:xfrm flipV="1">
          <a:off x="428625" y="3990975"/>
          <a:ext cx="1114425" cy="12954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26</xdr:row>
      <xdr:rowOff>66675</xdr:rowOff>
    </xdr:from>
    <xdr:to>
      <xdr:col>3</xdr:col>
      <xdr:colOff>76200</xdr:colOff>
      <xdr:row>32</xdr:row>
      <xdr:rowOff>85725</xdr:rowOff>
    </xdr:to>
    <xdr:cxnSp macro="">
      <xdr:nvCxnSpPr>
        <xdr:cNvPr id="15" name="Straight Connector 14"/>
        <xdr:cNvCxnSpPr>
          <a:stCxn id="11" idx="3"/>
        </xdr:cNvCxnSpPr>
      </xdr:nvCxnSpPr>
      <xdr:spPr>
        <a:xfrm>
          <a:off x="428625" y="5286375"/>
          <a:ext cx="942975" cy="1219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114300</xdr:colOff>
      <xdr:row>32</xdr:row>
      <xdr:rowOff>76200</xdr:rowOff>
    </xdr:from>
    <xdr:to>
      <xdr:col>4</xdr:col>
      <xdr:colOff>762000</xdr:colOff>
      <xdr:row>32</xdr:row>
      <xdr:rowOff>95250</xdr:rowOff>
    </xdr:to>
    <xdr:cxnSp macro="">
      <xdr:nvCxnSpPr>
        <xdr:cNvPr id="17" name="Straight Connector 16"/>
        <xdr:cNvCxnSpPr/>
      </xdr:nvCxnSpPr>
      <xdr:spPr>
        <a:xfrm flipV="1">
          <a:off x="2390775" y="6696075"/>
          <a:ext cx="1628775" cy="190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761206</xdr:colOff>
      <xdr:row>31</xdr:row>
      <xdr:rowOff>172244</xdr:rowOff>
    </xdr:from>
    <xdr:to>
      <xdr:col>4</xdr:col>
      <xdr:colOff>762794</xdr:colOff>
      <xdr:row>33</xdr:row>
      <xdr:rowOff>38894</xdr:rowOff>
    </xdr:to>
    <xdr:cxnSp macro="">
      <xdr:nvCxnSpPr>
        <xdr:cNvPr id="19" name="Straight Connector 18"/>
        <xdr:cNvCxnSpPr/>
      </xdr:nvCxnSpPr>
      <xdr:spPr>
        <a:xfrm rot="5400000">
          <a:off x="2905125" y="6524625"/>
          <a:ext cx="266700"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247650</xdr:colOff>
      <xdr:row>19</xdr:row>
      <xdr:rowOff>152400</xdr:rowOff>
    </xdr:from>
    <xdr:to>
      <xdr:col>4</xdr:col>
      <xdr:colOff>895350</xdr:colOff>
      <xdr:row>19</xdr:row>
      <xdr:rowOff>171450</xdr:rowOff>
    </xdr:to>
    <xdr:cxnSp macro="">
      <xdr:nvCxnSpPr>
        <xdr:cNvPr id="20" name="Straight Connector 19"/>
        <xdr:cNvCxnSpPr/>
      </xdr:nvCxnSpPr>
      <xdr:spPr>
        <a:xfrm flipV="1">
          <a:off x="1543050" y="3971925"/>
          <a:ext cx="1628775" cy="190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914400</xdr:colOff>
      <xdr:row>19</xdr:row>
      <xdr:rowOff>95249</xdr:rowOff>
    </xdr:from>
    <xdr:to>
      <xdr:col>5</xdr:col>
      <xdr:colOff>19050</xdr:colOff>
      <xdr:row>20</xdr:row>
      <xdr:rowOff>28575</xdr:rowOff>
    </xdr:to>
    <xdr:sp macro="" textlink="">
      <xdr:nvSpPr>
        <xdr:cNvPr id="21" name="Flowchart: Connector 20"/>
        <xdr:cNvSpPr/>
      </xdr:nvSpPr>
      <xdr:spPr>
        <a:xfrm>
          <a:off x="3190875" y="3914774"/>
          <a:ext cx="85725" cy="133351"/>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US" sz="1100"/>
        </a:p>
      </xdr:txBody>
    </xdr:sp>
    <xdr:clientData/>
  </xdr:twoCellAnchor>
  <xdr:twoCellAnchor>
    <xdr:from>
      <xdr:col>5</xdr:col>
      <xdr:colOff>9525</xdr:colOff>
      <xdr:row>13</xdr:row>
      <xdr:rowOff>57150</xdr:rowOff>
    </xdr:from>
    <xdr:to>
      <xdr:col>6</xdr:col>
      <xdr:colOff>142875</xdr:colOff>
      <xdr:row>19</xdr:row>
      <xdr:rowOff>152400</xdr:rowOff>
    </xdr:to>
    <xdr:cxnSp macro="">
      <xdr:nvCxnSpPr>
        <xdr:cNvPr id="22" name="Straight Connector 21"/>
        <xdr:cNvCxnSpPr/>
      </xdr:nvCxnSpPr>
      <xdr:spPr>
        <a:xfrm flipV="1">
          <a:off x="3267075" y="2676525"/>
          <a:ext cx="1114425" cy="12954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971550</xdr:colOff>
      <xdr:row>19</xdr:row>
      <xdr:rowOff>152400</xdr:rowOff>
    </xdr:from>
    <xdr:to>
      <xdr:col>5</xdr:col>
      <xdr:colOff>933450</xdr:colOff>
      <xdr:row>25</xdr:row>
      <xdr:rowOff>171450</xdr:rowOff>
    </xdr:to>
    <xdr:cxnSp macro="">
      <xdr:nvCxnSpPr>
        <xdr:cNvPr id="23" name="Straight Connector 22"/>
        <xdr:cNvCxnSpPr/>
      </xdr:nvCxnSpPr>
      <xdr:spPr>
        <a:xfrm>
          <a:off x="3248025" y="3971925"/>
          <a:ext cx="942975" cy="1219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142875</xdr:colOff>
      <xdr:row>13</xdr:row>
      <xdr:rowOff>47625</xdr:rowOff>
    </xdr:from>
    <xdr:to>
      <xdr:col>7</xdr:col>
      <xdr:colOff>790575</xdr:colOff>
      <xdr:row>13</xdr:row>
      <xdr:rowOff>66675</xdr:rowOff>
    </xdr:to>
    <xdr:cxnSp macro="">
      <xdr:nvCxnSpPr>
        <xdr:cNvPr id="24" name="Straight Connector 23"/>
        <xdr:cNvCxnSpPr/>
      </xdr:nvCxnSpPr>
      <xdr:spPr>
        <a:xfrm flipV="1">
          <a:off x="4381500" y="2667000"/>
          <a:ext cx="1628775" cy="190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952500</xdr:colOff>
      <xdr:row>25</xdr:row>
      <xdr:rowOff>161925</xdr:rowOff>
    </xdr:from>
    <xdr:to>
      <xdr:col>7</xdr:col>
      <xdr:colOff>733425</xdr:colOff>
      <xdr:row>25</xdr:row>
      <xdr:rowOff>180975</xdr:rowOff>
    </xdr:to>
    <xdr:cxnSp macro="">
      <xdr:nvCxnSpPr>
        <xdr:cNvPr id="25" name="Straight Connector 24"/>
        <xdr:cNvCxnSpPr/>
      </xdr:nvCxnSpPr>
      <xdr:spPr>
        <a:xfrm flipV="1">
          <a:off x="4210050" y="5181600"/>
          <a:ext cx="1743075" cy="190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800100</xdr:colOff>
      <xdr:row>13</xdr:row>
      <xdr:rowOff>19050</xdr:rowOff>
    </xdr:from>
    <xdr:to>
      <xdr:col>7</xdr:col>
      <xdr:colOff>895350</xdr:colOff>
      <xdr:row>13</xdr:row>
      <xdr:rowOff>95250</xdr:rowOff>
    </xdr:to>
    <xdr:sp macro="" textlink="">
      <xdr:nvSpPr>
        <xdr:cNvPr id="27" name="Flowchart: Process 26"/>
        <xdr:cNvSpPr/>
      </xdr:nvSpPr>
      <xdr:spPr>
        <a:xfrm>
          <a:off x="6019800" y="2638425"/>
          <a:ext cx="95250" cy="76200"/>
        </a:xfrm>
        <a:prstGeom prst="flowChartProcess">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7</xdr:col>
      <xdr:colOff>714374</xdr:colOff>
      <xdr:row>25</xdr:row>
      <xdr:rowOff>104775</xdr:rowOff>
    </xdr:from>
    <xdr:to>
      <xdr:col>7</xdr:col>
      <xdr:colOff>805814</xdr:colOff>
      <xdr:row>25</xdr:row>
      <xdr:rowOff>177927</xdr:rowOff>
    </xdr:to>
    <xdr:sp macro="" textlink="">
      <xdr:nvSpPr>
        <xdr:cNvPr id="29" name="Flowchart: Process 28"/>
        <xdr:cNvSpPr/>
      </xdr:nvSpPr>
      <xdr:spPr>
        <a:xfrm>
          <a:off x="5934074" y="5124450"/>
          <a:ext cx="91440" cy="73152"/>
        </a:xfrm>
        <a:prstGeom prst="flowChartProcess">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800101</xdr:colOff>
      <xdr:row>21</xdr:row>
      <xdr:rowOff>38100</xdr:rowOff>
    </xdr:from>
    <xdr:to>
      <xdr:col>2</xdr:col>
      <xdr:colOff>733426</xdr:colOff>
      <xdr:row>22</xdr:row>
      <xdr:rowOff>104775</xdr:rowOff>
    </xdr:to>
    <xdr:sp macro="" textlink="">
      <xdr:nvSpPr>
        <xdr:cNvPr id="30" name="TextBox 29"/>
        <xdr:cNvSpPr txBox="1"/>
      </xdr:nvSpPr>
      <xdr:spPr>
        <a:xfrm>
          <a:off x="1114426" y="4257675"/>
          <a:ext cx="914400" cy="266700"/>
        </a:xfrm>
        <a:prstGeom prst="rect">
          <a:avLst/>
        </a:prstGeom>
        <a:solidFill>
          <a:srgbClr val="CC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100"/>
            <a:t>Test</a:t>
          </a:r>
        </a:p>
      </xdr:txBody>
    </xdr:sp>
    <xdr:clientData/>
  </xdr:twoCellAnchor>
  <xdr:twoCellAnchor>
    <xdr:from>
      <xdr:col>1</xdr:col>
      <xdr:colOff>771524</xdr:colOff>
      <xdr:row>29</xdr:row>
      <xdr:rowOff>0</xdr:rowOff>
    </xdr:from>
    <xdr:to>
      <xdr:col>2</xdr:col>
      <xdr:colOff>504824</xdr:colOff>
      <xdr:row>30</xdr:row>
      <xdr:rowOff>66675</xdr:rowOff>
    </xdr:to>
    <xdr:sp macro="" textlink="">
      <xdr:nvSpPr>
        <xdr:cNvPr id="31" name="TextBox 30"/>
        <xdr:cNvSpPr txBox="1"/>
      </xdr:nvSpPr>
      <xdr:spPr>
        <a:xfrm>
          <a:off x="1085849" y="5819775"/>
          <a:ext cx="714375" cy="266700"/>
        </a:xfrm>
        <a:prstGeom prst="rect">
          <a:avLst/>
        </a:prstGeom>
        <a:solidFill>
          <a:srgbClr val="CC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100"/>
            <a:t>No Test</a:t>
          </a:r>
        </a:p>
      </xdr:txBody>
    </xdr:sp>
    <xdr:clientData/>
  </xdr:twoCellAnchor>
  <xdr:twoCellAnchor>
    <xdr:from>
      <xdr:col>5</xdr:col>
      <xdr:colOff>333375</xdr:colOff>
      <xdr:row>17</xdr:row>
      <xdr:rowOff>200024</xdr:rowOff>
    </xdr:from>
    <xdr:to>
      <xdr:col>6</xdr:col>
      <xdr:colOff>390525</xdr:colOff>
      <xdr:row>20</xdr:row>
      <xdr:rowOff>200024</xdr:rowOff>
    </xdr:to>
    <xdr:sp macro="" textlink="">
      <xdr:nvSpPr>
        <xdr:cNvPr id="32" name="TextBox 31"/>
        <xdr:cNvSpPr txBox="1"/>
      </xdr:nvSpPr>
      <xdr:spPr>
        <a:xfrm>
          <a:off x="4572000" y="3619499"/>
          <a:ext cx="1038225" cy="600075"/>
        </a:xfrm>
        <a:prstGeom prst="rect">
          <a:avLst/>
        </a:prstGeom>
        <a:solidFill>
          <a:srgbClr val="CC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100"/>
            <a:t>Test results</a:t>
          </a:r>
        </a:p>
        <a:p>
          <a:pPr algn="ctr"/>
          <a:r>
            <a:rPr lang="en-US" sz="1100"/>
            <a:t>revealed</a:t>
          </a:r>
        </a:p>
      </xdr:txBody>
    </xdr:sp>
    <xdr:clientData/>
  </xdr:twoCellAnchor>
  <xdr:twoCellAnchor>
    <xdr:from>
      <xdr:col>6</xdr:col>
      <xdr:colOff>285750</xdr:colOff>
      <xdr:row>11</xdr:row>
      <xdr:rowOff>0</xdr:rowOff>
    </xdr:from>
    <xdr:to>
      <xdr:col>7</xdr:col>
      <xdr:colOff>485775</xdr:colOff>
      <xdr:row>12</xdr:row>
      <xdr:rowOff>66675</xdr:rowOff>
    </xdr:to>
    <xdr:sp macro="" textlink="">
      <xdr:nvSpPr>
        <xdr:cNvPr id="33" name="TextBox 32"/>
        <xdr:cNvSpPr txBox="1"/>
      </xdr:nvSpPr>
      <xdr:spPr>
        <a:xfrm>
          <a:off x="5505450" y="2219325"/>
          <a:ext cx="1181100" cy="266700"/>
        </a:xfrm>
        <a:prstGeom prst="rect">
          <a:avLst/>
        </a:prstGeom>
        <a:solidFill>
          <a:srgbClr val="CC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100"/>
            <a:t>Success</a:t>
          </a:r>
        </a:p>
      </xdr:txBody>
    </xdr:sp>
    <xdr:clientData/>
  </xdr:twoCellAnchor>
  <xdr:twoCellAnchor>
    <xdr:from>
      <xdr:col>6</xdr:col>
      <xdr:colOff>304800</xdr:colOff>
      <xdr:row>24</xdr:row>
      <xdr:rowOff>0</xdr:rowOff>
    </xdr:from>
    <xdr:to>
      <xdr:col>7</xdr:col>
      <xdr:colOff>457199</xdr:colOff>
      <xdr:row>25</xdr:row>
      <xdr:rowOff>66675</xdr:rowOff>
    </xdr:to>
    <xdr:sp macro="" textlink="">
      <xdr:nvSpPr>
        <xdr:cNvPr id="34" name="TextBox 33"/>
        <xdr:cNvSpPr txBox="1"/>
      </xdr:nvSpPr>
      <xdr:spPr>
        <a:xfrm>
          <a:off x="5524500" y="4819650"/>
          <a:ext cx="1133474" cy="266700"/>
        </a:xfrm>
        <a:prstGeom prst="rect">
          <a:avLst/>
        </a:prstGeom>
        <a:solidFill>
          <a:srgbClr val="CC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100"/>
            <a:t>Failure</a:t>
          </a:r>
        </a:p>
      </xdr:txBody>
    </xdr:sp>
    <xdr:clientData/>
  </xdr:twoCellAnchor>
  <xdr:twoCellAnchor>
    <xdr:from>
      <xdr:col>7</xdr:col>
      <xdr:colOff>805814</xdr:colOff>
      <xdr:row>21</xdr:row>
      <xdr:rowOff>38100</xdr:rowOff>
    </xdr:from>
    <xdr:to>
      <xdr:col>9</xdr:col>
      <xdr:colOff>171450</xdr:colOff>
      <xdr:row>25</xdr:row>
      <xdr:rowOff>141351</xdr:rowOff>
    </xdr:to>
    <xdr:cxnSp macro="">
      <xdr:nvCxnSpPr>
        <xdr:cNvPr id="36" name="Straight Connector 35"/>
        <xdr:cNvCxnSpPr>
          <a:stCxn id="29" idx="3"/>
        </xdr:cNvCxnSpPr>
      </xdr:nvCxnSpPr>
      <xdr:spPr>
        <a:xfrm flipV="1">
          <a:off x="7006589" y="5857875"/>
          <a:ext cx="1327786" cy="90335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895350</xdr:colOff>
      <xdr:row>13</xdr:row>
      <xdr:rowOff>85725</xdr:rowOff>
    </xdr:from>
    <xdr:to>
      <xdr:col>9</xdr:col>
      <xdr:colOff>123825</xdr:colOff>
      <xdr:row>17</xdr:row>
      <xdr:rowOff>180975</xdr:rowOff>
    </xdr:to>
    <xdr:cxnSp macro="">
      <xdr:nvCxnSpPr>
        <xdr:cNvPr id="37" name="Straight Connector 36"/>
        <xdr:cNvCxnSpPr/>
      </xdr:nvCxnSpPr>
      <xdr:spPr>
        <a:xfrm>
          <a:off x="7096125" y="4305300"/>
          <a:ext cx="1190625" cy="8953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838200</xdr:colOff>
      <xdr:row>25</xdr:row>
      <xdr:rowOff>161925</xdr:rowOff>
    </xdr:from>
    <xdr:to>
      <xdr:col>9</xdr:col>
      <xdr:colOff>66675</xdr:colOff>
      <xdr:row>30</xdr:row>
      <xdr:rowOff>19050</xdr:rowOff>
    </xdr:to>
    <xdr:cxnSp macro="">
      <xdr:nvCxnSpPr>
        <xdr:cNvPr id="41" name="Straight Connector 40"/>
        <xdr:cNvCxnSpPr/>
      </xdr:nvCxnSpPr>
      <xdr:spPr>
        <a:xfrm>
          <a:off x="7038975" y="6781800"/>
          <a:ext cx="1190625" cy="8572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876300</xdr:colOff>
      <xdr:row>8</xdr:row>
      <xdr:rowOff>57150</xdr:rowOff>
    </xdr:from>
    <xdr:to>
      <xdr:col>9</xdr:col>
      <xdr:colOff>200025</xdr:colOff>
      <xdr:row>13</xdr:row>
      <xdr:rowOff>57151</xdr:rowOff>
    </xdr:to>
    <xdr:cxnSp macro="">
      <xdr:nvCxnSpPr>
        <xdr:cNvPr id="42" name="Straight Connector 41"/>
        <xdr:cNvCxnSpPr/>
      </xdr:nvCxnSpPr>
      <xdr:spPr>
        <a:xfrm flipV="1">
          <a:off x="7077075" y="3276600"/>
          <a:ext cx="1285875" cy="100012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209550</xdr:colOff>
      <xdr:row>8</xdr:row>
      <xdr:rowOff>38100</xdr:rowOff>
    </xdr:from>
    <xdr:to>
      <xdr:col>10</xdr:col>
      <xdr:colOff>857250</xdr:colOff>
      <xdr:row>8</xdr:row>
      <xdr:rowOff>57150</xdr:rowOff>
    </xdr:to>
    <xdr:cxnSp macro="">
      <xdr:nvCxnSpPr>
        <xdr:cNvPr id="43" name="Straight Connector 42"/>
        <xdr:cNvCxnSpPr/>
      </xdr:nvCxnSpPr>
      <xdr:spPr>
        <a:xfrm flipV="1">
          <a:off x="8372475" y="3257550"/>
          <a:ext cx="1628775" cy="190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123825</xdr:colOff>
      <xdr:row>17</xdr:row>
      <xdr:rowOff>171450</xdr:rowOff>
    </xdr:from>
    <xdr:to>
      <xdr:col>10</xdr:col>
      <xdr:colOff>771525</xdr:colOff>
      <xdr:row>17</xdr:row>
      <xdr:rowOff>190500</xdr:rowOff>
    </xdr:to>
    <xdr:cxnSp macro="">
      <xdr:nvCxnSpPr>
        <xdr:cNvPr id="44" name="Straight Connector 43"/>
        <xdr:cNvCxnSpPr/>
      </xdr:nvCxnSpPr>
      <xdr:spPr>
        <a:xfrm flipV="1">
          <a:off x="8286750" y="5191125"/>
          <a:ext cx="1628775" cy="190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180975</xdr:colOff>
      <xdr:row>21</xdr:row>
      <xdr:rowOff>0</xdr:rowOff>
    </xdr:from>
    <xdr:to>
      <xdr:col>10</xdr:col>
      <xdr:colOff>828675</xdr:colOff>
      <xdr:row>21</xdr:row>
      <xdr:rowOff>19050</xdr:rowOff>
    </xdr:to>
    <xdr:cxnSp macro="">
      <xdr:nvCxnSpPr>
        <xdr:cNvPr id="45" name="Straight Connector 44"/>
        <xdr:cNvCxnSpPr/>
      </xdr:nvCxnSpPr>
      <xdr:spPr>
        <a:xfrm flipV="1">
          <a:off x="8343900" y="5819775"/>
          <a:ext cx="1628775" cy="190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66675</xdr:colOff>
      <xdr:row>30</xdr:row>
      <xdr:rowOff>0</xdr:rowOff>
    </xdr:from>
    <xdr:to>
      <xdr:col>10</xdr:col>
      <xdr:colOff>714375</xdr:colOff>
      <xdr:row>30</xdr:row>
      <xdr:rowOff>19050</xdr:rowOff>
    </xdr:to>
    <xdr:cxnSp macro="">
      <xdr:nvCxnSpPr>
        <xdr:cNvPr id="46" name="Straight Connector 45"/>
        <xdr:cNvCxnSpPr/>
      </xdr:nvCxnSpPr>
      <xdr:spPr>
        <a:xfrm flipV="1">
          <a:off x="8229600" y="7620000"/>
          <a:ext cx="1628775" cy="190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9</xdr:row>
      <xdr:rowOff>142875</xdr:rowOff>
    </xdr:from>
    <xdr:to>
      <xdr:col>9</xdr:col>
      <xdr:colOff>200025</xdr:colOff>
      <xdr:row>11</xdr:row>
      <xdr:rowOff>8001</xdr:rowOff>
    </xdr:to>
    <xdr:sp macro="" textlink="">
      <xdr:nvSpPr>
        <xdr:cNvPr id="47" name="TextBox 46"/>
        <xdr:cNvSpPr txBox="1"/>
      </xdr:nvSpPr>
      <xdr:spPr>
        <a:xfrm>
          <a:off x="7181850" y="3562350"/>
          <a:ext cx="1181100" cy="265176"/>
        </a:xfrm>
        <a:prstGeom prst="rect">
          <a:avLst/>
        </a:prstGeom>
        <a:solidFill>
          <a:srgbClr val="CC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100"/>
            <a:t>Invest</a:t>
          </a:r>
        </a:p>
      </xdr:txBody>
    </xdr:sp>
    <xdr:clientData/>
  </xdr:twoCellAnchor>
  <xdr:twoCellAnchor>
    <xdr:from>
      <xdr:col>8</xdr:col>
      <xdr:colOff>0</xdr:colOff>
      <xdr:row>14</xdr:row>
      <xdr:rowOff>152400</xdr:rowOff>
    </xdr:from>
    <xdr:to>
      <xdr:col>9</xdr:col>
      <xdr:colOff>200025</xdr:colOff>
      <xdr:row>16</xdr:row>
      <xdr:rowOff>17526</xdr:rowOff>
    </xdr:to>
    <xdr:sp macro="" textlink="">
      <xdr:nvSpPr>
        <xdr:cNvPr id="48" name="TextBox 47"/>
        <xdr:cNvSpPr txBox="1"/>
      </xdr:nvSpPr>
      <xdr:spPr>
        <a:xfrm>
          <a:off x="7181850" y="4572000"/>
          <a:ext cx="1181100" cy="265176"/>
        </a:xfrm>
        <a:prstGeom prst="rect">
          <a:avLst/>
        </a:prstGeom>
        <a:solidFill>
          <a:srgbClr val="CC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100"/>
            <a:t>Do not invest</a:t>
          </a:r>
        </a:p>
      </xdr:txBody>
    </xdr:sp>
    <xdr:clientData/>
  </xdr:twoCellAnchor>
  <xdr:twoCellAnchor>
    <xdr:from>
      <xdr:col>8</xdr:col>
      <xdr:colOff>0</xdr:colOff>
      <xdr:row>22</xdr:row>
      <xdr:rowOff>0</xdr:rowOff>
    </xdr:from>
    <xdr:to>
      <xdr:col>9</xdr:col>
      <xdr:colOff>200025</xdr:colOff>
      <xdr:row>23</xdr:row>
      <xdr:rowOff>66675</xdr:rowOff>
    </xdr:to>
    <xdr:sp macro="" textlink="">
      <xdr:nvSpPr>
        <xdr:cNvPr id="49" name="TextBox 48"/>
        <xdr:cNvSpPr txBox="1"/>
      </xdr:nvSpPr>
      <xdr:spPr>
        <a:xfrm>
          <a:off x="7181850" y="6019800"/>
          <a:ext cx="1181100" cy="266700"/>
        </a:xfrm>
        <a:prstGeom prst="rect">
          <a:avLst/>
        </a:prstGeom>
        <a:solidFill>
          <a:srgbClr val="CC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100"/>
            <a:t>Invest</a:t>
          </a:r>
        </a:p>
      </xdr:txBody>
    </xdr:sp>
    <xdr:clientData/>
  </xdr:twoCellAnchor>
  <xdr:twoCellAnchor>
    <xdr:from>
      <xdr:col>8</xdr:col>
      <xdr:colOff>0</xdr:colOff>
      <xdr:row>27</xdr:row>
      <xdr:rowOff>0</xdr:rowOff>
    </xdr:from>
    <xdr:to>
      <xdr:col>9</xdr:col>
      <xdr:colOff>200025</xdr:colOff>
      <xdr:row>28</xdr:row>
      <xdr:rowOff>66675</xdr:rowOff>
    </xdr:to>
    <xdr:sp macro="" textlink="">
      <xdr:nvSpPr>
        <xdr:cNvPr id="50" name="TextBox 49"/>
        <xdr:cNvSpPr txBox="1"/>
      </xdr:nvSpPr>
      <xdr:spPr>
        <a:xfrm>
          <a:off x="7181850" y="7019925"/>
          <a:ext cx="1181100" cy="266700"/>
        </a:xfrm>
        <a:prstGeom prst="rect">
          <a:avLst/>
        </a:prstGeom>
        <a:solidFill>
          <a:srgbClr val="CC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100"/>
            <a:t>Do not invest</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26</xdr:row>
      <xdr:rowOff>200024</xdr:rowOff>
    </xdr:from>
    <xdr:to>
      <xdr:col>10</xdr:col>
      <xdr:colOff>485775</xdr:colOff>
      <xdr:row>55</xdr:row>
      <xdr:rowOff>200024</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314324</xdr:colOff>
      <xdr:row>57</xdr:row>
      <xdr:rowOff>190500</xdr:rowOff>
    </xdr:from>
    <xdr:to>
      <xdr:col>10</xdr:col>
      <xdr:colOff>447675</xdr:colOff>
      <xdr:row>90</xdr:row>
      <xdr:rowOff>47624</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nts%20and%20Settings\smoliraj\Desktop\Core%202nd%20edition%20Excel%20master\Proofed\Core%20Chapter%2009%20Excel%20Mas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pter 9"/>
      <sheetName val="Section 9.2"/>
      <sheetName val="Scenario Summary"/>
      <sheetName val="Section 9.3"/>
      <sheetName val="Section 9.5"/>
      <sheetName val="Master it!"/>
      <sheetName val="Solution"/>
    </sheetNames>
    <sheetDataSet>
      <sheetData sheetId="0"/>
      <sheetData sheetId="1">
        <row r="9">
          <cell r="D9">
            <v>3000</v>
          </cell>
        </row>
        <row r="10">
          <cell r="D10">
            <v>2000000</v>
          </cell>
        </row>
        <row r="11">
          <cell r="D11">
            <v>1000000</v>
          </cell>
        </row>
        <row r="12">
          <cell r="D12">
            <v>1791000000</v>
          </cell>
        </row>
        <row r="14">
          <cell r="D14">
            <v>1500000000</v>
          </cell>
        </row>
        <row r="32">
          <cell r="C32">
            <v>1516738458.9043798</v>
          </cell>
        </row>
      </sheetData>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7"/>
  <sheetViews>
    <sheetView workbookViewId="0"/>
  </sheetViews>
  <sheetFormatPr defaultRowHeight="12.75" x14ac:dyDescent="0.2"/>
  <cols>
    <col min="1" max="3" width="9.140625" style="4"/>
    <col min="4" max="4" width="42.5703125" style="4" customWidth="1"/>
    <col min="5" max="16384" width="9.140625" style="4"/>
  </cols>
  <sheetData>
    <row r="1" spans="1:29" x14ac:dyDescent="0.2">
      <c r="A1" s="18"/>
      <c r="B1" s="18"/>
      <c r="C1" s="18"/>
      <c r="D1" s="18"/>
      <c r="E1" s="18"/>
      <c r="F1" s="18"/>
      <c r="G1" s="18"/>
      <c r="H1" s="18"/>
      <c r="I1" s="18"/>
      <c r="J1" s="18"/>
      <c r="K1" s="18"/>
      <c r="L1" s="18"/>
      <c r="M1" s="3"/>
      <c r="N1" s="3"/>
      <c r="O1" s="3"/>
      <c r="P1" s="3"/>
      <c r="Q1" s="3"/>
      <c r="R1" s="3"/>
      <c r="S1" s="3"/>
      <c r="T1" s="3"/>
      <c r="U1" s="3"/>
      <c r="V1" s="3"/>
      <c r="W1" s="3"/>
      <c r="X1" s="3"/>
      <c r="Y1" s="3"/>
      <c r="Z1" s="3"/>
      <c r="AA1" s="3"/>
      <c r="AB1" s="3"/>
      <c r="AC1" s="3"/>
    </row>
    <row r="2" spans="1:29" x14ac:dyDescent="0.2">
      <c r="A2" s="18"/>
      <c r="B2" s="18"/>
      <c r="C2" s="18"/>
      <c r="D2" s="18"/>
      <c r="E2" s="18"/>
      <c r="F2" s="18"/>
      <c r="G2" s="18"/>
      <c r="H2" s="18"/>
      <c r="I2" s="18"/>
      <c r="J2" s="18"/>
      <c r="K2" s="18"/>
      <c r="L2" s="18"/>
      <c r="M2" s="3"/>
      <c r="N2" s="3"/>
      <c r="O2" s="3"/>
      <c r="P2" s="3"/>
      <c r="Q2" s="3"/>
      <c r="R2" s="3"/>
      <c r="S2" s="3"/>
      <c r="T2" s="3"/>
      <c r="U2" s="3"/>
      <c r="V2" s="3"/>
      <c r="W2" s="3"/>
      <c r="X2" s="3"/>
      <c r="Y2" s="3"/>
      <c r="Z2" s="3"/>
      <c r="AA2" s="3"/>
      <c r="AB2" s="3"/>
      <c r="AC2" s="3"/>
    </row>
    <row r="3" spans="1:29" ht="15.75" x14ac:dyDescent="0.25">
      <c r="A3" s="18"/>
      <c r="B3" s="18"/>
      <c r="C3" s="18"/>
      <c r="D3" s="8" t="s">
        <v>188</v>
      </c>
      <c r="E3" s="7"/>
      <c r="F3" s="7"/>
      <c r="G3" s="18"/>
      <c r="H3" s="18"/>
      <c r="I3" s="18"/>
      <c r="J3" s="18"/>
      <c r="K3" s="18"/>
      <c r="L3" s="18"/>
      <c r="M3" s="3"/>
      <c r="N3" s="3"/>
      <c r="O3" s="3"/>
      <c r="P3" s="3"/>
      <c r="Q3" s="3"/>
      <c r="R3" s="3"/>
      <c r="S3" s="3"/>
      <c r="T3" s="3"/>
      <c r="U3" s="3"/>
      <c r="V3" s="3"/>
      <c r="W3" s="3"/>
      <c r="X3" s="3"/>
      <c r="Y3" s="3"/>
      <c r="Z3" s="3"/>
      <c r="AA3" s="3"/>
      <c r="AB3" s="3"/>
      <c r="AC3" s="3"/>
    </row>
    <row r="4" spans="1:29" ht="15.75" x14ac:dyDescent="0.25">
      <c r="A4" s="18"/>
      <c r="B4" s="18"/>
      <c r="C4" s="18"/>
      <c r="D4" s="9" t="s">
        <v>189</v>
      </c>
      <c r="E4" s="7"/>
      <c r="F4" s="7"/>
      <c r="G4" s="18"/>
      <c r="H4" s="18"/>
      <c r="I4" s="18"/>
      <c r="J4" s="18"/>
      <c r="K4" s="18"/>
      <c r="L4" s="18"/>
      <c r="M4" s="3"/>
      <c r="N4" s="3"/>
      <c r="O4" s="3"/>
      <c r="P4" s="3"/>
      <c r="Q4" s="3"/>
      <c r="R4" s="3"/>
      <c r="S4" s="3"/>
      <c r="T4" s="3"/>
      <c r="U4" s="3"/>
      <c r="V4" s="3"/>
      <c r="W4" s="3"/>
      <c r="X4" s="3"/>
      <c r="Y4" s="3"/>
      <c r="Z4" s="3"/>
      <c r="AA4" s="3"/>
      <c r="AB4" s="3"/>
      <c r="AC4" s="3"/>
    </row>
    <row r="5" spans="1:29" ht="15.75" x14ac:dyDescent="0.25">
      <c r="A5" s="18"/>
      <c r="B5" s="18"/>
      <c r="C5" s="18"/>
      <c r="D5" s="8" t="s">
        <v>60</v>
      </c>
      <c r="E5" s="7"/>
      <c r="F5" s="7"/>
      <c r="G5" s="18"/>
      <c r="H5" s="18"/>
      <c r="I5" s="18"/>
      <c r="J5" s="18"/>
      <c r="K5" s="18"/>
      <c r="L5" s="18"/>
      <c r="M5" s="3"/>
      <c r="N5" s="3"/>
      <c r="O5" s="3"/>
      <c r="P5" s="3"/>
      <c r="Q5" s="3"/>
      <c r="R5" s="3"/>
      <c r="S5" s="3"/>
      <c r="T5" s="3"/>
      <c r="U5" s="3"/>
      <c r="V5" s="3"/>
      <c r="W5" s="3"/>
      <c r="X5" s="3"/>
      <c r="Y5" s="3"/>
      <c r="Z5" s="3"/>
      <c r="AA5" s="3"/>
      <c r="AB5" s="3"/>
      <c r="AC5" s="3"/>
    </row>
    <row r="6" spans="1:29" ht="15.75" x14ac:dyDescent="0.25">
      <c r="A6" s="18"/>
      <c r="B6" s="18"/>
      <c r="C6" s="18"/>
      <c r="D6" s="8" t="s">
        <v>190</v>
      </c>
      <c r="E6" s="7"/>
      <c r="F6" s="7"/>
      <c r="G6" s="18"/>
      <c r="H6" s="18"/>
      <c r="I6" s="18"/>
      <c r="J6" s="18"/>
      <c r="K6" s="18"/>
      <c r="L6" s="18"/>
      <c r="M6" s="3"/>
      <c r="N6" s="3"/>
      <c r="O6" s="3"/>
      <c r="P6" s="3"/>
      <c r="Q6" s="3"/>
      <c r="R6" s="3"/>
      <c r="S6" s="3"/>
      <c r="T6" s="3"/>
      <c r="U6" s="3"/>
      <c r="V6" s="3"/>
      <c r="W6" s="3"/>
      <c r="X6" s="3"/>
      <c r="Y6" s="3"/>
      <c r="Z6" s="3"/>
      <c r="AA6" s="3"/>
      <c r="AB6" s="3"/>
      <c r="AC6" s="3"/>
    </row>
    <row r="7" spans="1:29" x14ac:dyDescent="0.2">
      <c r="A7" s="18"/>
      <c r="B7" s="18"/>
      <c r="C7" s="18"/>
      <c r="D7" s="18"/>
      <c r="E7" s="18"/>
      <c r="F7" s="18"/>
      <c r="G7" s="18"/>
      <c r="H7" s="18"/>
      <c r="I7" s="18"/>
      <c r="J7" s="18"/>
      <c r="K7" s="18"/>
      <c r="L7" s="18"/>
      <c r="M7" s="3"/>
      <c r="N7" s="3"/>
      <c r="O7" s="3"/>
      <c r="P7" s="3"/>
      <c r="Q7" s="3"/>
      <c r="R7" s="3"/>
      <c r="S7" s="3"/>
      <c r="T7" s="3"/>
      <c r="U7" s="3"/>
      <c r="V7" s="3"/>
      <c r="W7" s="3"/>
      <c r="X7" s="3"/>
      <c r="Y7" s="3"/>
      <c r="Z7" s="3"/>
      <c r="AA7" s="3"/>
      <c r="AB7" s="3"/>
      <c r="AC7" s="3"/>
    </row>
    <row r="8" spans="1:29" ht="61.5" x14ac:dyDescent="0.9">
      <c r="A8" s="18"/>
      <c r="B8" s="18"/>
      <c r="C8" s="18"/>
      <c r="D8" s="22" t="s">
        <v>61</v>
      </c>
      <c r="E8" s="18"/>
      <c r="F8" s="5"/>
      <c r="G8" s="18"/>
      <c r="H8" s="18"/>
      <c r="I8" s="18"/>
      <c r="J8" s="18"/>
      <c r="K8" s="18"/>
      <c r="L8" s="18"/>
      <c r="M8" s="3"/>
      <c r="N8" s="3"/>
      <c r="O8" s="3"/>
      <c r="P8" s="3"/>
      <c r="Q8" s="3"/>
      <c r="R8" s="3"/>
      <c r="S8" s="3"/>
      <c r="T8" s="3"/>
      <c r="U8" s="3"/>
      <c r="V8" s="3"/>
      <c r="W8" s="3"/>
      <c r="X8" s="3"/>
      <c r="Y8" s="3"/>
      <c r="Z8" s="3"/>
      <c r="AA8" s="3"/>
      <c r="AB8" s="3"/>
      <c r="AC8" s="3"/>
    </row>
    <row r="9" spans="1:29" x14ac:dyDescent="0.2">
      <c r="A9" s="18"/>
      <c r="B9" s="18"/>
      <c r="C9" s="18"/>
      <c r="D9" s="18"/>
      <c r="E9" s="18"/>
      <c r="F9" s="18"/>
      <c r="G9" s="18"/>
      <c r="H9" s="18"/>
      <c r="I9" s="18"/>
      <c r="J9" s="18"/>
      <c r="K9" s="18"/>
      <c r="L9" s="18"/>
      <c r="M9" s="3"/>
      <c r="N9" s="3"/>
      <c r="O9" s="3"/>
      <c r="P9" s="3"/>
      <c r="Q9" s="3"/>
      <c r="R9" s="3"/>
      <c r="S9" s="3"/>
      <c r="T9" s="3"/>
      <c r="U9" s="3"/>
      <c r="V9" s="3"/>
      <c r="W9" s="3"/>
      <c r="X9" s="3"/>
      <c r="Y9" s="3"/>
      <c r="Z9" s="3"/>
      <c r="AA9" s="3"/>
      <c r="AB9" s="3"/>
      <c r="AC9" s="3"/>
    </row>
    <row r="10" spans="1:29" ht="18.75" x14ac:dyDescent="0.3">
      <c r="A10" s="18"/>
      <c r="B10" s="18"/>
      <c r="C10" s="18"/>
      <c r="D10" s="17" t="s">
        <v>1</v>
      </c>
      <c r="E10" s="17"/>
      <c r="F10" s="17"/>
      <c r="G10" s="17"/>
      <c r="H10" s="18"/>
      <c r="I10" s="18"/>
      <c r="J10" s="18"/>
      <c r="K10" s="18"/>
      <c r="L10" s="18"/>
      <c r="M10" s="3"/>
      <c r="N10" s="3"/>
      <c r="O10" s="3"/>
      <c r="P10" s="3"/>
      <c r="Q10" s="3"/>
      <c r="R10" s="3"/>
      <c r="S10" s="3"/>
      <c r="T10" s="3"/>
      <c r="U10" s="3"/>
      <c r="V10" s="3"/>
      <c r="W10" s="3"/>
      <c r="X10" s="3"/>
      <c r="Y10" s="3"/>
      <c r="Z10" s="3"/>
      <c r="AA10" s="3"/>
      <c r="AB10" s="3"/>
      <c r="AC10" s="3"/>
    </row>
    <row r="11" spans="1:29" ht="18.75" x14ac:dyDescent="0.3">
      <c r="A11" s="18"/>
      <c r="B11" s="18"/>
      <c r="C11" s="18"/>
      <c r="D11" s="17"/>
      <c r="E11" s="17"/>
      <c r="F11" s="17"/>
      <c r="G11" s="17"/>
      <c r="H11" s="18"/>
      <c r="I11" s="18"/>
      <c r="J11" s="18"/>
      <c r="K11" s="18"/>
      <c r="L11" s="18"/>
      <c r="M11" s="3"/>
      <c r="N11" s="3"/>
      <c r="O11" s="3"/>
      <c r="P11" s="3"/>
      <c r="Q11" s="3"/>
      <c r="R11" s="3"/>
      <c r="S11" s="3"/>
      <c r="T11" s="3"/>
      <c r="U11" s="3"/>
      <c r="V11" s="3"/>
      <c r="W11" s="3"/>
      <c r="X11" s="3"/>
      <c r="Y11" s="3"/>
      <c r="Z11" s="3"/>
      <c r="AA11" s="3"/>
      <c r="AB11" s="3"/>
      <c r="AC11" s="3"/>
    </row>
    <row r="12" spans="1:29" ht="23.45" customHeight="1" x14ac:dyDescent="0.3">
      <c r="A12" s="18"/>
      <c r="B12" s="18"/>
      <c r="C12" s="18"/>
      <c r="D12" s="17"/>
      <c r="E12" s="17"/>
      <c r="F12" s="17"/>
      <c r="G12" s="17"/>
      <c r="H12" s="18"/>
      <c r="I12" s="18"/>
      <c r="J12" s="18"/>
      <c r="K12" s="18"/>
      <c r="L12" s="18"/>
      <c r="M12" s="3"/>
      <c r="N12" s="3"/>
      <c r="O12" s="3"/>
      <c r="P12" s="3"/>
      <c r="Q12" s="3"/>
      <c r="R12" s="3"/>
      <c r="S12" s="3"/>
      <c r="T12" s="3"/>
      <c r="U12" s="3"/>
      <c r="V12" s="3"/>
      <c r="W12" s="3"/>
      <c r="X12" s="3"/>
      <c r="Y12" s="3"/>
      <c r="Z12" s="3"/>
      <c r="AA12" s="3"/>
      <c r="AB12" s="3"/>
      <c r="AC12" s="3"/>
    </row>
    <row r="13" spans="1:29" ht="23.45" customHeight="1" x14ac:dyDescent="0.3">
      <c r="A13" s="18"/>
      <c r="B13" s="18"/>
      <c r="C13" s="18"/>
      <c r="F13" s="17"/>
      <c r="G13" s="18"/>
      <c r="H13" s="18"/>
      <c r="I13" s="18"/>
      <c r="J13" s="18"/>
      <c r="K13" s="18"/>
      <c r="L13" s="3"/>
      <c r="M13" s="3"/>
      <c r="N13" s="3"/>
      <c r="O13" s="3"/>
      <c r="P13" s="3"/>
      <c r="Q13" s="3"/>
      <c r="R13" s="3"/>
      <c r="S13" s="3"/>
      <c r="T13" s="3"/>
      <c r="U13" s="3"/>
      <c r="V13" s="3"/>
      <c r="W13" s="3"/>
      <c r="X13" s="3"/>
      <c r="Y13" s="3"/>
      <c r="Z13" s="3"/>
      <c r="AA13" s="3"/>
      <c r="AB13" s="3"/>
    </row>
    <row r="14" spans="1:29" ht="23.45" customHeight="1" x14ac:dyDescent="0.3">
      <c r="A14" s="18"/>
      <c r="B14" s="18"/>
      <c r="C14" s="18"/>
      <c r="F14" s="17"/>
      <c r="G14" s="18"/>
      <c r="H14" s="18"/>
      <c r="I14" s="18"/>
      <c r="J14" s="18"/>
      <c r="K14" s="18"/>
      <c r="L14" s="3"/>
      <c r="M14" s="3"/>
      <c r="N14" s="3"/>
      <c r="O14" s="3"/>
      <c r="P14" s="3"/>
      <c r="Q14" s="3"/>
      <c r="R14" s="3"/>
      <c r="S14" s="3"/>
      <c r="T14" s="3"/>
      <c r="U14" s="3"/>
      <c r="V14" s="3"/>
      <c r="W14" s="3"/>
      <c r="X14" s="3"/>
      <c r="Y14" s="3"/>
      <c r="Z14" s="3"/>
      <c r="AA14" s="3"/>
      <c r="AB14" s="3"/>
    </row>
    <row r="15" spans="1:29" ht="23.45" customHeight="1" x14ac:dyDescent="0.3">
      <c r="A15" s="18"/>
      <c r="B15" s="18"/>
      <c r="C15" s="18"/>
      <c r="F15" s="17"/>
      <c r="G15" s="18"/>
      <c r="H15" s="18"/>
      <c r="I15" s="18"/>
      <c r="J15" s="18"/>
      <c r="K15" s="18"/>
      <c r="L15" s="3"/>
      <c r="M15" s="3"/>
      <c r="N15" s="3"/>
      <c r="O15" s="3"/>
      <c r="P15" s="3"/>
      <c r="Q15" s="3"/>
      <c r="R15" s="3"/>
      <c r="S15" s="3"/>
      <c r="T15" s="3"/>
      <c r="U15" s="3"/>
      <c r="V15" s="3"/>
      <c r="W15" s="3"/>
      <c r="X15" s="3"/>
      <c r="Y15" s="3"/>
      <c r="Z15" s="3"/>
      <c r="AA15" s="3"/>
      <c r="AB15" s="3"/>
    </row>
    <row r="16" spans="1:29" ht="23.45" customHeight="1" x14ac:dyDescent="0.3">
      <c r="A16" s="18"/>
      <c r="B16" s="18"/>
      <c r="C16" s="18"/>
      <c r="F16" s="17"/>
      <c r="G16" s="18"/>
      <c r="H16" s="18"/>
      <c r="I16" s="18"/>
      <c r="J16" s="18"/>
      <c r="K16" s="18"/>
      <c r="L16" s="3"/>
      <c r="M16" s="3"/>
      <c r="N16" s="3"/>
      <c r="O16" s="3"/>
      <c r="P16" s="3"/>
      <c r="Q16" s="3"/>
      <c r="R16" s="3"/>
      <c r="S16" s="3"/>
      <c r="T16" s="3"/>
      <c r="U16" s="3"/>
      <c r="V16" s="3"/>
      <c r="W16" s="3"/>
      <c r="X16" s="3"/>
      <c r="Y16" s="3"/>
      <c r="Z16" s="3"/>
      <c r="AA16" s="3"/>
      <c r="AB16" s="3"/>
    </row>
    <row r="17" spans="1:29" ht="23.45" customHeight="1" x14ac:dyDescent="0.3">
      <c r="A17" s="18"/>
      <c r="B17" s="18"/>
      <c r="C17" s="18"/>
      <c r="F17" s="17"/>
      <c r="G17" s="18"/>
      <c r="H17" s="18"/>
      <c r="I17" s="18"/>
      <c r="J17" s="18"/>
      <c r="K17" s="18"/>
      <c r="L17" s="3"/>
      <c r="M17" s="3"/>
      <c r="N17" s="3"/>
      <c r="O17" s="3"/>
      <c r="P17" s="3"/>
      <c r="Q17" s="3"/>
      <c r="R17" s="3"/>
      <c r="S17" s="3"/>
      <c r="T17" s="3"/>
      <c r="U17" s="3"/>
      <c r="V17" s="3"/>
      <c r="W17" s="3"/>
      <c r="X17" s="3"/>
      <c r="Y17" s="3"/>
      <c r="Z17" s="3"/>
      <c r="AA17" s="3"/>
      <c r="AB17" s="3"/>
    </row>
    <row r="18" spans="1:29" ht="23.45" customHeight="1" x14ac:dyDescent="0.3">
      <c r="A18" s="18"/>
      <c r="B18" s="18"/>
      <c r="C18" s="18"/>
      <c r="F18" s="17"/>
      <c r="G18" s="18"/>
      <c r="H18" s="18"/>
      <c r="I18" s="18"/>
      <c r="J18" s="18"/>
      <c r="K18" s="18"/>
      <c r="L18" s="3"/>
      <c r="M18" s="3"/>
      <c r="N18" s="3"/>
      <c r="O18" s="3"/>
      <c r="P18" s="3"/>
      <c r="Q18" s="3"/>
      <c r="R18" s="3"/>
      <c r="S18" s="3"/>
      <c r="T18" s="3"/>
      <c r="U18" s="3"/>
      <c r="V18" s="3"/>
      <c r="W18" s="3"/>
      <c r="X18" s="3"/>
      <c r="Y18" s="3"/>
      <c r="Z18" s="3"/>
      <c r="AA18" s="3"/>
      <c r="AB18" s="3"/>
    </row>
    <row r="19" spans="1:29" s="197" customFormat="1" ht="23.45" customHeight="1" x14ac:dyDescent="0.3">
      <c r="A19" s="199"/>
      <c r="B19" s="199"/>
      <c r="C19" s="199"/>
      <c r="F19" s="198"/>
      <c r="G19" s="199"/>
      <c r="H19" s="199"/>
      <c r="I19" s="199"/>
      <c r="J19" s="199"/>
      <c r="K19" s="199"/>
      <c r="L19" s="196"/>
      <c r="M19" s="196"/>
      <c r="N19" s="196"/>
      <c r="O19" s="196"/>
      <c r="P19" s="196"/>
      <c r="Q19" s="196"/>
      <c r="R19" s="196"/>
      <c r="S19" s="196"/>
      <c r="T19" s="196"/>
      <c r="U19" s="196"/>
      <c r="V19" s="196"/>
      <c r="W19" s="196"/>
      <c r="X19" s="196"/>
      <c r="Y19" s="196"/>
      <c r="Z19" s="196"/>
      <c r="AA19" s="196"/>
      <c r="AB19" s="196"/>
    </row>
    <row r="20" spans="1:29" ht="18.75" x14ac:dyDescent="0.3">
      <c r="A20" s="18"/>
      <c r="B20" s="18"/>
      <c r="C20" s="18"/>
      <c r="D20" s="17"/>
      <c r="E20" s="18"/>
      <c r="F20" s="18"/>
      <c r="G20" s="18"/>
      <c r="H20" s="18"/>
      <c r="I20" s="18"/>
      <c r="J20" s="18"/>
      <c r="K20" s="18"/>
      <c r="L20" s="18"/>
      <c r="M20" s="3"/>
      <c r="N20" s="3"/>
      <c r="O20" s="3"/>
      <c r="P20" s="3"/>
      <c r="Q20" s="3"/>
      <c r="R20" s="3"/>
      <c r="S20" s="3"/>
      <c r="T20" s="3"/>
      <c r="U20" s="3"/>
      <c r="V20" s="3"/>
      <c r="W20" s="3"/>
      <c r="X20" s="3"/>
      <c r="Y20" s="3"/>
      <c r="Z20" s="3"/>
      <c r="AA20" s="3"/>
      <c r="AB20" s="3"/>
      <c r="AC20" s="3"/>
    </row>
    <row r="21" spans="1:29" s="197" customFormat="1" ht="18.75" x14ac:dyDescent="0.3">
      <c r="A21" s="199"/>
      <c r="B21" s="199"/>
      <c r="C21" s="199"/>
      <c r="D21" s="198" t="s">
        <v>122</v>
      </c>
      <c r="E21" s="199"/>
      <c r="F21" s="199"/>
      <c r="G21" s="199"/>
      <c r="H21" s="199"/>
      <c r="I21" s="199"/>
      <c r="J21" s="199"/>
      <c r="K21" s="199"/>
      <c r="L21" s="199"/>
      <c r="M21" s="196"/>
      <c r="N21" s="196"/>
      <c r="O21" s="196"/>
      <c r="P21" s="196"/>
      <c r="Q21" s="196"/>
      <c r="R21" s="196"/>
      <c r="S21" s="196"/>
      <c r="T21" s="196"/>
      <c r="U21" s="196"/>
      <c r="V21" s="196"/>
      <c r="W21" s="196"/>
      <c r="X21" s="196"/>
      <c r="Y21" s="196"/>
      <c r="Z21" s="196"/>
      <c r="AA21" s="196"/>
      <c r="AB21" s="196"/>
      <c r="AC21" s="196"/>
    </row>
    <row r="22" spans="1:29" s="197" customFormat="1" ht="18.75" x14ac:dyDescent="0.3">
      <c r="A22" s="199"/>
      <c r="B22" s="199"/>
      <c r="C22" s="199"/>
      <c r="D22" s="198"/>
      <c r="E22" s="199"/>
      <c r="F22" s="199"/>
      <c r="G22" s="199"/>
      <c r="H22" s="199"/>
      <c r="I22" s="199"/>
      <c r="J22" s="199"/>
      <c r="K22" s="199"/>
      <c r="L22" s="199"/>
      <c r="M22" s="196"/>
      <c r="N22" s="196"/>
      <c r="O22" s="196"/>
      <c r="P22" s="196"/>
      <c r="Q22" s="196"/>
      <c r="R22" s="196"/>
      <c r="S22" s="196"/>
      <c r="T22" s="196"/>
      <c r="U22" s="196"/>
      <c r="V22" s="196"/>
      <c r="W22" s="196"/>
      <c r="X22" s="196"/>
      <c r="Y22" s="196"/>
      <c r="Z22" s="196"/>
      <c r="AA22" s="196"/>
      <c r="AB22" s="196"/>
      <c r="AC22" s="196"/>
    </row>
    <row r="23" spans="1:29" ht="18.75" x14ac:dyDescent="0.3">
      <c r="A23" s="18"/>
      <c r="B23" s="18"/>
      <c r="C23" s="18"/>
      <c r="D23" s="17" t="s">
        <v>2</v>
      </c>
      <c r="E23" s="18"/>
      <c r="F23" s="18"/>
      <c r="G23" s="18"/>
      <c r="H23" s="18"/>
      <c r="I23" s="18"/>
      <c r="J23" s="18"/>
      <c r="K23" s="18"/>
      <c r="L23" s="18"/>
      <c r="M23" s="3"/>
      <c r="N23" s="3"/>
      <c r="O23" s="3"/>
      <c r="P23" s="3"/>
      <c r="Q23" s="3"/>
      <c r="R23" s="3"/>
      <c r="S23" s="3"/>
      <c r="T23" s="3"/>
      <c r="U23" s="3"/>
      <c r="V23" s="3"/>
      <c r="W23" s="3"/>
      <c r="X23" s="3"/>
      <c r="Y23" s="3"/>
      <c r="Z23" s="3"/>
      <c r="AA23" s="3"/>
      <c r="AB23" s="3"/>
      <c r="AC23" s="3"/>
    </row>
    <row r="24" spans="1:29" ht="18.75" x14ac:dyDescent="0.3">
      <c r="A24" s="18"/>
      <c r="B24" s="18"/>
      <c r="C24" s="18"/>
      <c r="D24" s="17"/>
      <c r="E24" s="18"/>
      <c r="F24" s="18"/>
      <c r="G24" s="18"/>
      <c r="H24" s="18"/>
      <c r="I24" s="18"/>
      <c r="J24" s="18"/>
      <c r="K24" s="18"/>
      <c r="L24" s="18"/>
      <c r="M24" s="3"/>
      <c r="N24" s="3"/>
      <c r="O24" s="3"/>
      <c r="P24" s="3"/>
      <c r="Q24" s="3"/>
      <c r="R24" s="3"/>
      <c r="S24" s="3"/>
      <c r="T24" s="3"/>
      <c r="U24" s="3"/>
      <c r="V24" s="3"/>
      <c r="W24" s="3"/>
      <c r="X24" s="3"/>
      <c r="Y24" s="3"/>
      <c r="Z24" s="3"/>
      <c r="AA24" s="3"/>
      <c r="AB24" s="3"/>
      <c r="AC24" s="3"/>
    </row>
    <row r="25" spans="1:29" ht="18.75" x14ac:dyDescent="0.3">
      <c r="A25" s="18"/>
      <c r="B25" s="18"/>
      <c r="C25" s="18"/>
      <c r="D25" s="13" t="s">
        <v>55</v>
      </c>
      <c r="E25" s="18"/>
      <c r="F25" s="18"/>
      <c r="G25" s="18"/>
      <c r="H25" s="18"/>
      <c r="I25" s="18"/>
      <c r="J25" s="18"/>
      <c r="K25" s="18"/>
      <c r="L25" s="18"/>
      <c r="M25" s="3"/>
      <c r="N25" s="3"/>
      <c r="O25" s="3"/>
      <c r="P25" s="3"/>
      <c r="Q25" s="3"/>
      <c r="R25" s="3"/>
      <c r="S25" s="3"/>
      <c r="T25" s="3"/>
      <c r="U25" s="3"/>
      <c r="V25" s="3"/>
      <c r="W25" s="3"/>
      <c r="X25" s="3"/>
      <c r="Y25" s="3"/>
      <c r="Z25" s="3"/>
      <c r="AA25" s="3"/>
      <c r="AB25" s="3"/>
      <c r="AC25" s="3"/>
    </row>
    <row r="26" spans="1:29" ht="18.75" x14ac:dyDescent="0.3">
      <c r="A26" s="18"/>
      <c r="B26" s="18"/>
      <c r="C26" s="18"/>
      <c r="D26" s="14" t="s">
        <v>56</v>
      </c>
      <c r="E26" s="18"/>
      <c r="F26" s="18"/>
      <c r="G26" s="18"/>
      <c r="H26" s="18"/>
      <c r="I26" s="18"/>
      <c r="J26" s="18"/>
      <c r="K26" s="18"/>
      <c r="L26" s="18"/>
      <c r="M26" s="3"/>
      <c r="N26" s="3"/>
      <c r="O26" s="3"/>
      <c r="P26" s="3"/>
      <c r="Q26" s="3"/>
      <c r="R26" s="3"/>
      <c r="S26" s="3"/>
      <c r="T26" s="3"/>
      <c r="U26" s="3"/>
      <c r="V26" s="3"/>
      <c r="W26" s="3"/>
      <c r="X26" s="3"/>
      <c r="Y26" s="3"/>
      <c r="Z26" s="3"/>
      <c r="AA26" s="3"/>
      <c r="AB26" s="3"/>
      <c r="AC26" s="3"/>
    </row>
    <row r="27" spans="1:29" ht="15.75" x14ac:dyDescent="0.25">
      <c r="A27" s="18"/>
      <c r="B27" s="18"/>
      <c r="C27" s="18"/>
      <c r="D27" s="10"/>
      <c r="E27" s="18"/>
      <c r="F27" s="18"/>
      <c r="G27" s="18"/>
      <c r="H27" s="18"/>
      <c r="I27" s="18"/>
      <c r="J27" s="18"/>
      <c r="K27" s="18"/>
      <c r="L27" s="18"/>
      <c r="M27" s="3"/>
      <c r="N27" s="3"/>
      <c r="O27" s="3"/>
      <c r="P27" s="3"/>
      <c r="Q27" s="3"/>
      <c r="R27" s="3"/>
      <c r="S27" s="3"/>
      <c r="T27" s="3"/>
      <c r="U27" s="3"/>
      <c r="V27" s="3"/>
      <c r="W27" s="3"/>
      <c r="X27" s="3"/>
      <c r="Y27" s="3"/>
      <c r="Z27" s="3"/>
      <c r="AA27" s="3"/>
      <c r="AB27" s="3"/>
      <c r="AC27" s="3"/>
    </row>
    <row r="28" spans="1:29" ht="15.75" x14ac:dyDescent="0.25">
      <c r="A28" s="18"/>
      <c r="B28" s="18"/>
      <c r="C28" s="18"/>
      <c r="D28" s="11" t="s">
        <v>0</v>
      </c>
      <c r="E28" s="18"/>
      <c r="F28" s="18"/>
      <c r="G28" s="18"/>
      <c r="H28" s="18"/>
      <c r="I28" s="18"/>
      <c r="J28" s="18"/>
      <c r="K28" s="18"/>
      <c r="L28" s="18"/>
      <c r="M28" s="3"/>
      <c r="N28" s="3"/>
      <c r="O28" s="3"/>
      <c r="P28" s="3"/>
      <c r="Q28" s="3"/>
      <c r="R28" s="3"/>
      <c r="S28" s="3"/>
      <c r="T28" s="3"/>
      <c r="U28" s="3"/>
      <c r="V28" s="3"/>
      <c r="W28" s="3"/>
      <c r="X28" s="3"/>
      <c r="Y28" s="3"/>
      <c r="Z28" s="3"/>
      <c r="AA28" s="3"/>
      <c r="AB28" s="3"/>
      <c r="AC28" s="3"/>
    </row>
    <row r="29" spans="1:29" ht="15.75" x14ac:dyDescent="0.25">
      <c r="A29" s="18"/>
      <c r="B29" s="18"/>
      <c r="C29" s="18"/>
      <c r="D29" s="11" t="s">
        <v>3</v>
      </c>
      <c r="E29" s="18"/>
      <c r="F29" s="18"/>
      <c r="G29" s="18"/>
      <c r="H29" s="18"/>
      <c r="I29" s="18"/>
      <c r="J29" s="18"/>
      <c r="K29" s="18"/>
      <c r="L29" s="18"/>
      <c r="M29" s="3"/>
      <c r="N29" s="3"/>
      <c r="O29" s="3"/>
      <c r="P29" s="3"/>
      <c r="Q29" s="3"/>
      <c r="R29" s="3"/>
      <c r="S29" s="3"/>
      <c r="T29" s="3"/>
      <c r="U29" s="3"/>
      <c r="V29" s="3"/>
      <c r="W29" s="3"/>
      <c r="X29" s="3"/>
      <c r="Y29" s="3"/>
      <c r="Z29" s="3"/>
      <c r="AA29" s="3"/>
      <c r="AB29" s="3"/>
      <c r="AC29" s="3"/>
    </row>
    <row r="30" spans="1:29" ht="15.75" x14ac:dyDescent="0.25">
      <c r="A30" s="18"/>
      <c r="B30" s="18"/>
      <c r="C30" s="18"/>
      <c r="D30" s="11" t="s">
        <v>191</v>
      </c>
      <c r="E30" s="18"/>
      <c r="F30" s="18"/>
      <c r="G30" s="18"/>
      <c r="H30" s="18"/>
      <c r="I30" s="18"/>
      <c r="J30" s="18"/>
      <c r="K30" s="18"/>
      <c r="L30" s="18"/>
      <c r="M30" s="3"/>
      <c r="N30" s="3"/>
      <c r="O30" s="3"/>
      <c r="P30" s="3"/>
      <c r="Q30" s="3"/>
      <c r="R30" s="3"/>
      <c r="S30" s="3"/>
      <c r="T30" s="3"/>
      <c r="U30" s="3"/>
      <c r="V30" s="3"/>
      <c r="W30" s="3"/>
      <c r="X30" s="3"/>
      <c r="Y30" s="3"/>
      <c r="Z30" s="3"/>
      <c r="AA30" s="3"/>
      <c r="AB30" s="3"/>
      <c r="AC30" s="3"/>
    </row>
    <row r="31" spans="1:29" ht="15.75" x14ac:dyDescent="0.25">
      <c r="A31" s="18"/>
      <c r="B31" s="18"/>
      <c r="C31" s="18"/>
      <c r="D31" s="11" t="s">
        <v>4</v>
      </c>
      <c r="E31" s="18"/>
      <c r="F31" s="18"/>
      <c r="G31" s="18"/>
      <c r="H31" s="18"/>
      <c r="I31" s="18"/>
      <c r="J31" s="18"/>
      <c r="K31" s="18"/>
      <c r="L31" s="18"/>
      <c r="M31" s="3"/>
      <c r="N31" s="3"/>
      <c r="O31" s="3"/>
      <c r="P31" s="3"/>
      <c r="Q31" s="3"/>
      <c r="R31" s="3"/>
      <c r="S31" s="3"/>
      <c r="T31" s="3"/>
      <c r="U31" s="3"/>
      <c r="V31" s="3"/>
      <c r="W31" s="3"/>
      <c r="X31" s="3"/>
      <c r="Y31" s="3"/>
      <c r="Z31" s="3"/>
      <c r="AA31" s="3"/>
      <c r="AB31" s="3"/>
      <c r="AC31" s="3"/>
    </row>
    <row r="32" spans="1:29" ht="15.75" x14ac:dyDescent="0.25">
      <c r="A32" s="18"/>
      <c r="B32" s="18"/>
      <c r="C32" s="18"/>
      <c r="D32" s="12" t="s">
        <v>57</v>
      </c>
      <c r="E32" s="18"/>
      <c r="F32" s="18"/>
      <c r="G32" s="18"/>
      <c r="H32" s="18"/>
      <c r="I32" s="18"/>
      <c r="J32" s="18"/>
      <c r="K32" s="18"/>
      <c r="L32" s="18"/>
      <c r="M32" s="3"/>
      <c r="N32" s="3"/>
      <c r="O32" s="3"/>
      <c r="P32" s="3"/>
      <c r="Q32" s="3"/>
      <c r="R32" s="3"/>
      <c r="S32" s="3"/>
      <c r="T32" s="3"/>
      <c r="U32" s="3"/>
      <c r="V32" s="3"/>
      <c r="W32" s="3"/>
      <c r="X32" s="3"/>
      <c r="Y32" s="3"/>
      <c r="Z32" s="3"/>
      <c r="AA32" s="3"/>
      <c r="AB32" s="3"/>
      <c r="AC32" s="3"/>
    </row>
    <row r="33" spans="1:29" ht="15.75" x14ac:dyDescent="0.25">
      <c r="A33" s="18"/>
      <c r="B33" s="18"/>
      <c r="C33" s="18"/>
      <c r="D33" s="12" t="s">
        <v>5</v>
      </c>
      <c r="E33" s="18"/>
      <c r="F33" s="18"/>
      <c r="G33" s="18"/>
      <c r="H33" s="18"/>
      <c r="I33" s="18"/>
      <c r="J33" s="18"/>
      <c r="K33" s="18"/>
      <c r="L33" s="18"/>
      <c r="M33" s="3"/>
      <c r="N33" s="3"/>
      <c r="O33" s="3"/>
      <c r="P33" s="3"/>
      <c r="Q33" s="3"/>
      <c r="R33" s="3"/>
      <c r="S33" s="3"/>
      <c r="T33" s="3"/>
      <c r="U33" s="3"/>
      <c r="V33" s="3"/>
      <c r="W33" s="3"/>
      <c r="X33" s="3"/>
      <c r="Y33" s="3"/>
      <c r="Z33" s="3"/>
      <c r="AA33" s="3"/>
      <c r="AB33" s="3"/>
      <c r="AC33" s="3"/>
    </row>
    <row r="34" spans="1:29" x14ac:dyDescent="0.2">
      <c r="A34" s="18"/>
      <c r="B34" s="18"/>
      <c r="C34" s="18"/>
      <c r="D34" s="18"/>
      <c r="E34" s="18"/>
      <c r="F34" s="18"/>
      <c r="G34" s="18"/>
      <c r="H34" s="18"/>
      <c r="I34" s="18"/>
      <c r="J34" s="18"/>
      <c r="K34" s="18"/>
      <c r="L34" s="18"/>
      <c r="M34" s="3"/>
      <c r="N34" s="3"/>
      <c r="O34" s="3"/>
      <c r="P34" s="3"/>
      <c r="Q34" s="3"/>
      <c r="R34" s="3"/>
      <c r="S34" s="3"/>
      <c r="T34" s="3"/>
      <c r="U34" s="3"/>
      <c r="V34" s="3"/>
      <c r="W34" s="3"/>
      <c r="X34" s="3"/>
      <c r="Y34" s="3"/>
      <c r="Z34" s="3"/>
      <c r="AA34" s="3"/>
      <c r="AB34" s="3"/>
      <c r="AC34" s="3"/>
    </row>
    <row r="35" spans="1:29" x14ac:dyDescent="0.2">
      <c r="A35" s="18"/>
      <c r="B35" s="18"/>
      <c r="C35" s="18"/>
      <c r="D35" s="18"/>
      <c r="E35" s="18"/>
      <c r="F35" s="18"/>
      <c r="G35" s="18"/>
      <c r="H35" s="18"/>
      <c r="I35" s="18"/>
      <c r="J35" s="18"/>
      <c r="K35" s="18"/>
      <c r="L35" s="18"/>
      <c r="M35" s="3"/>
      <c r="N35" s="3"/>
      <c r="O35" s="3"/>
      <c r="P35" s="3"/>
      <c r="Q35" s="3"/>
      <c r="R35" s="3"/>
      <c r="S35" s="3"/>
      <c r="T35" s="3"/>
      <c r="U35" s="3"/>
      <c r="V35" s="3"/>
      <c r="W35" s="3"/>
      <c r="X35" s="3"/>
      <c r="Y35" s="3"/>
      <c r="Z35" s="3"/>
      <c r="AA35" s="3"/>
      <c r="AB35" s="3"/>
      <c r="AC35" s="3"/>
    </row>
    <row r="36" spans="1:29" x14ac:dyDescent="0.2">
      <c r="A36" s="18"/>
      <c r="B36" s="18"/>
      <c r="C36" s="18"/>
      <c r="D36" s="18"/>
      <c r="E36" s="18"/>
      <c r="F36" s="18"/>
      <c r="G36" s="18"/>
      <c r="H36" s="18"/>
      <c r="I36" s="18"/>
      <c r="J36" s="18"/>
      <c r="K36" s="18"/>
      <c r="L36" s="18"/>
      <c r="M36" s="3"/>
      <c r="N36" s="3"/>
      <c r="O36" s="3"/>
      <c r="P36" s="3"/>
      <c r="Q36" s="3"/>
      <c r="R36" s="3"/>
      <c r="S36" s="3"/>
      <c r="T36" s="3"/>
      <c r="U36" s="3"/>
      <c r="V36" s="3"/>
      <c r="W36" s="3"/>
      <c r="X36" s="3"/>
      <c r="Y36" s="3"/>
      <c r="Z36" s="3"/>
      <c r="AA36" s="3"/>
      <c r="AB36" s="3"/>
      <c r="AC36" s="3"/>
    </row>
    <row r="37" spans="1:29" x14ac:dyDescent="0.2">
      <c r="A37" s="18"/>
      <c r="B37" s="18"/>
      <c r="C37" s="18"/>
      <c r="D37" s="18"/>
      <c r="E37" s="18"/>
      <c r="F37" s="18"/>
      <c r="G37" s="18"/>
      <c r="H37" s="18"/>
      <c r="I37" s="18"/>
      <c r="J37" s="18"/>
      <c r="K37" s="18"/>
      <c r="L37" s="18"/>
      <c r="M37" s="3"/>
      <c r="N37" s="3"/>
      <c r="O37" s="3"/>
      <c r="P37" s="3"/>
      <c r="Q37" s="3"/>
      <c r="R37" s="3"/>
      <c r="S37" s="3"/>
      <c r="T37" s="3"/>
      <c r="U37" s="3"/>
      <c r="V37" s="3"/>
      <c r="W37" s="3"/>
      <c r="X37" s="3"/>
      <c r="Y37" s="3"/>
      <c r="Z37" s="3"/>
      <c r="AA37" s="3"/>
      <c r="AB37" s="3"/>
      <c r="AC37" s="3"/>
    </row>
    <row r="38" spans="1:29" x14ac:dyDescent="0.2">
      <c r="A38" s="18"/>
      <c r="B38" s="18"/>
      <c r="C38" s="18"/>
      <c r="D38" s="18"/>
      <c r="E38" s="18"/>
      <c r="F38" s="18"/>
      <c r="G38" s="18"/>
      <c r="H38" s="18"/>
      <c r="I38" s="18"/>
      <c r="J38" s="18"/>
      <c r="K38" s="18"/>
      <c r="L38" s="18"/>
      <c r="M38" s="3"/>
      <c r="N38" s="3"/>
      <c r="O38" s="3"/>
      <c r="P38" s="3"/>
      <c r="Q38" s="3"/>
      <c r="R38" s="3"/>
      <c r="S38" s="3"/>
      <c r="T38" s="3"/>
      <c r="U38" s="3"/>
      <c r="V38" s="3"/>
      <c r="W38" s="3"/>
      <c r="X38" s="3"/>
      <c r="Y38" s="3"/>
      <c r="Z38" s="3"/>
      <c r="AA38" s="3"/>
      <c r="AB38" s="3"/>
      <c r="AC38" s="3"/>
    </row>
    <row r="39" spans="1:29" x14ac:dyDescent="0.2">
      <c r="A39" s="18"/>
      <c r="B39" s="18"/>
      <c r="C39" s="18"/>
      <c r="D39" s="18"/>
      <c r="E39" s="18"/>
      <c r="F39" s="18"/>
      <c r="G39" s="18"/>
      <c r="H39" s="18"/>
      <c r="I39" s="18"/>
      <c r="J39" s="18"/>
      <c r="K39" s="18"/>
      <c r="L39" s="18"/>
      <c r="M39" s="3"/>
      <c r="N39" s="3"/>
      <c r="O39" s="3"/>
      <c r="P39" s="3"/>
      <c r="Q39" s="3"/>
      <c r="R39" s="3"/>
      <c r="S39" s="3"/>
      <c r="T39" s="3"/>
      <c r="U39" s="3"/>
      <c r="V39" s="3"/>
      <c r="W39" s="3"/>
      <c r="X39" s="3"/>
      <c r="Y39" s="3"/>
      <c r="Z39" s="3"/>
      <c r="AA39" s="3"/>
      <c r="AB39" s="3"/>
      <c r="AC39" s="3"/>
    </row>
    <row r="40" spans="1:29" x14ac:dyDescent="0.2">
      <c r="A40" s="18"/>
      <c r="B40" s="18"/>
      <c r="C40" s="18"/>
      <c r="D40" s="18"/>
      <c r="E40" s="18"/>
      <c r="F40" s="18"/>
      <c r="G40" s="18"/>
      <c r="H40" s="18"/>
      <c r="I40" s="18"/>
      <c r="J40" s="18"/>
      <c r="K40" s="18"/>
      <c r="L40" s="18"/>
      <c r="M40" s="3"/>
      <c r="N40" s="3"/>
      <c r="O40" s="3"/>
      <c r="P40" s="3"/>
      <c r="Q40" s="3"/>
      <c r="R40" s="3"/>
      <c r="S40" s="3"/>
      <c r="T40" s="3"/>
      <c r="U40" s="3"/>
      <c r="V40" s="3"/>
      <c r="W40" s="3"/>
      <c r="X40" s="3"/>
      <c r="Y40" s="3"/>
      <c r="Z40" s="3"/>
      <c r="AA40" s="3"/>
      <c r="AB40" s="3"/>
      <c r="AC40" s="3"/>
    </row>
    <row r="41" spans="1:29" x14ac:dyDescent="0.2">
      <c r="A41" s="18"/>
      <c r="B41" s="18"/>
      <c r="C41" s="18"/>
      <c r="D41" s="18"/>
      <c r="E41" s="18"/>
      <c r="F41" s="18"/>
      <c r="G41" s="18"/>
      <c r="H41" s="18"/>
      <c r="I41" s="18"/>
      <c r="J41" s="18"/>
      <c r="K41" s="18"/>
      <c r="L41" s="18"/>
      <c r="M41" s="3"/>
      <c r="N41" s="3"/>
      <c r="O41" s="3"/>
      <c r="P41" s="3"/>
      <c r="Q41" s="3"/>
      <c r="R41" s="3"/>
      <c r="S41" s="3"/>
      <c r="T41" s="3"/>
      <c r="U41" s="3"/>
      <c r="V41" s="3"/>
      <c r="W41" s="3"/>
      <c r="X41" s="3"/>
      <c r="Y41" s="3"/>
      <c r="Z41" s="3"/>
      <c r="AA41" s="3"/>
      <c r="AB41" s="3"/>
      <c r="AC41" s="3"/>
    </row>
    <row r="42" spans="1:29" x14ac:dyDescent="0.2">
      <c r="A42" s="6"/>
      <c r="B42" s="6"/>
      <c r="C42" s="6"/>
      <c r="D42" s="6"/>
      <c r="E42" s="6"/>
      <c r="F42" s="6"/>
      <c r="G42" s="6"/>
      <c r="H42" s="6"/>
      <c r="I42" s="6"/>
      <c r="J42" s="6"/>
      <c r="K42" s="6"/>
      <c r="L42" s="6"/>
    </row>
    <row r="43" spans="1:29" x14ac:dyDescent="0.2">
      <c r="A43" s="6"/>
      <c r="B43" s="6"/>
      <c r="C43" s="6"/>
      <c r="D43" s="6"/>
      <c r="E43" s="6"/>
      <c r="F43" s="6"/>
      <c r="G43" s="6"/>
      <c r="H43" s="6"/>
      <c r="I43" s="6"/>
      <c r="J43" s="6"/>
      <c r="K43" s="6"/>
      <c r="L43" s="6"/>
    </row>
    <row r="44" spans="1:29" x14ac:dyDescent="0.2">
      <c r="A44" s="6"/>
      <c r="B44" s="6"/>
      <c r="C44" s="6"/>
      <c r="D44" s="6"/>
      <c r="E44" s="6"/>
      <c r="F44" s="6"/>
      <c r="G44" s="6"/>
      <c r="H44" s="6"/>
      <c r="I44" s="6"/>
      <c r="J44" s="6"/>
      <c r="K44" s="6"/>
      <c r="L44" s="6"/>
    </row>
    <row r="45" spans="1:29" x14ac:dyDescent="0.2">
      <c r="A45" s="6"/>
      <c r="B45" s="6"/>
      <c r="C45" s="6"/>
      <c r="D45" s="6"/>
      <c r="E45" s="6"/>
      <c r="F45" s="6"/>
      <c r="G45" s="6"/>
      <c r="H45" s="6"/>
      <c r="I45" s="6"/>
      <c r="J45" s="6"/>
      <c r="K45" s="6"/>
      <c r="L45" s="6"/>
    </row>
    <row r="46" spans="1:29" x14ac:dyDescent="0.2">
      <c r="A46" s="6"/>
      <c r="B46" s="6"/>
      <c r="C46" s="6"/>
      <c r="D46" s="6"/>
      <c r="E46" s="6"/>
      <c r="F46" s="6"/>
      <c r="G46" s="6"/>
      <c r="H46" s="6"/>
      <c r="I46" s="6"/>
      <c r="J46" s="6"/>
      <c r="K46" s="6"/>
      <c r="L46" s="6"/>
    </row>
    <row r="47" spans="1:29" x14ac:dyDescent="0.2">
      <c r="A47" s="6"/>
      <c r="B47" s="6"/>
      <c r="C47" s="6"/>
      <c r="D47" s="6"/>
      <c r="E47" s="6"/>
      <c r="F47" s="6"/>
      <c r="G47" s="6"/>
      <c r="H47" s="6"/>
      <c r="I47" s="6"/>
      <c r="J47" s="6"/>
      <c r="K47" s="6"/>
      <c r="L47" s="6"/>
    </row>
    <row r="48" spans="1:29" x14ac:dyDescent="0.2">
      <c r="A48" s="6"/>
      <c r="B48" s="6"/>
      <c r="C48" s="6"/>
      <c r="D48" s="6"/>
      <c r="E48" s="6"/>
      <c r="F48" s="6"/>
      <c r="G48" s="6"/>
      <c r="H48" s="6"/>
      <c r="I48" s="6"/>
      <c r="J48" s="6"/>
      <c r="K48" s="6"/>
      <c r="L48" s="6"/>
    </row>
    <row r="49" spans="1:12" x14ac:dyDescent="0.2">
      <c r="A49" s="6"/>
      <c r="B49" s="6"/>
      <c r="C49" s="6"/>
      <c r="D49" s="6"/>
      <c r="E49" s="6"/>
      <c r="F49" s="6"/>
      <c r="G49" s="6"/>
      <c r="H49" s="6"/>
      <c r="I49" s="6"/>
      <c r="J49" s="6"/>
      <c r="K49" s="6"/>
      <c r="L49" s="6"/>
    </row>
    <row r="50" spans="1:12" x14ac:dyDescent="0.2">
      <c r="A50" s="6"/>
      <c r="B50" s="6"/>
      <c r="C50" s="6"/>
      <c r="D50" s="6"/>
      <c r="E50" s="6"/>
      <c r="F50" s="6"/>
      <c r="G50" s="6"/>
      <c r="H50" s="6"/>
      <c r="I50" s="6"/>
      <c r="J50" s="6"/>
      <c r="K50" s="6"/>
      <c r="L50" s="6"/>
    </row>
    <row r="51" spans="1:12" x14ac:dyDescent="0.2">
      <c r="A51" s="6"/>
      <c r="B51" s="6"/>
      <c r="C51" s="6"/>
      <c r="D51" s="6"/>
      <c r="E51" s="6"/>
      <c r="F51" s="6"/>
      <c r="G51" s="6"/>
      <c r="H51" s="6"/>
      <c r="I51" s="6"/>
      <c r="J51" s="6"/>
      <c r="K51" s="6"/>
      <c r="L51" s="6"/>
    </row>
    <row r="52" spans="1:12" x14ac:dyDescent="0.2">
      <c r="A52" s="6"/>
      <c r="B52" s="6"/>
      <c r="C52" s="6"/>
      <c r="D52" s="6"/>
      <c r="E52" s="6"/>
      <c r="F52" s="6"/>
      <c r="G52" s="6"/>
      <c r="H52" s="6"/>
      <c r="I52" s="6"/>
      <c r="J52" s="6"/>
      <c r="K52" s="6"/>
      <c r="L52" s="6"/>
    </row>
    <row r="53" spans="1:12" x14ac:dyDescent="0.2">
      <c r="A53" s="6"/>
      <c r="B53" s="6"/>
      <c r="C53" s="6"/>
      <c r="D53" s="6"/>
      <c r="E53" s="6"/>
      <c r="F53" s="6"/>
      <c r="G53" s="6"/>
      <c r="H53" s="6"/>
      <c r="I53" s="6"/>
      <c r="J53" s="6"/>
      <c r="K53" s="6"/>
      <c r="L53" s="6"/>
    </row>
    <row r="54" spans="1:12" x14ac:dyDescent="0.2">
      <c r="A54" s="6"/>
      <c r="B54" s="6"/>
      <c r="C54" s="6"/>
      <c r="D54" s="6"/>
      <c r="E54" s="6"/>
      <c r="F54" s="6"/>
      <c r="G54" s="6"/>
      <c r="H54" s="6"/>
      <c r="I54" s="6"/>
      <c r="J54" s="6"/>
      <c r="K54" s="6"/>
      <c r="L54" s="6"/>
    </row>
    <row r="55" spans="1:12" x14ac:dyDescent="0.2">
      <c r="A55" s="6"/>
      <c r="B55" s="6"/>
      <c r="C55" s="6"/>
      <c r="D55" s="6"/>
      <c r="E55" s="6"/>
      <c r="F55" s="6"/>
      <c r="G55" s="6"/>
      <c r="H55" s="6"/>
      <c r="I55" s="6"/>
      <c r="J55" s="6"/>
      <c r="K55" s="6"/>
      <c r="L55" s="6"/>
    </row>
    <row r="56" spans="1:12" x14ac:dyDescent="0.2">
      <c r="A56" s="6"/>
      <c r="B56" s="6"/>
      <c r="C56" s="6"/>
      <c r="D56" s="6"/>
      <c r="E56" s="6"/>
      <c r="F56" s="6"/>
      <c r="G56" s="6"/>
      <c r="H56" s="6"/>
      <c r="I56" s="6"/>
      <c r="J56" s="6"/>
      <c r="K56" s="6"/>
      <c r="L56" s="6"/>
    </row>
    <row r="57" spans="1:12" x14ac:dyDescent="0.2">
      <c r="A57" s="6"/>
      <c r="B57" s="6"/>
      <c r="C57" s="6"/>
      <c r="D57" s="6"/>
      <c r="E57" s="6"/>
      <c r="F57" s="6"/>
      <c r="G57" s="6"/>
      <c r="H57" s="6"/>
      <c r="I57" s="6"/>
      <c r="J57" s="6"/>
      <c r="K57" s="6"/>
      <c r="L57" s="6"/>
    </row>
    <row r="58" spans="1:12" x14ac:dyDescent="0.2">
      <c r="A58" s="6"/>
      <c r="B58" s="6"/>
      <c r="C58" s="6"/>
      <c r="D58" s="6"/>
      <c r="E58" s="6"/>
      <c r="F58" s="6"/>
      <c r="G58" s="6"/>
      <c r="H58" s="6"/>
      <c r="I58" s="6"/>
      <c r="J58" s="6"/>
      <c r="K58" s="6"/>
      <c r="L58" s="6"/>
    </row>
    <row r="59" spans="1:12" x14ac:dyDescent="0.2">
      <c r="A59" s="6"/>
      <c r="B59" s="6"/>
      <c r="C59" s="6"/>
      <c r="D59" s="6"/>
      <c r="E59" s="6"/>
      <c r="F59" s="6"/>
      <c r="G59" s="6"/>
      <c r="H59" s="6"/>
      <c r="I59" s="6"/>
      <c r="J59" s="6"/>
      <c r="K59" s="6"/>
      <c r="L59" s="6"/>
    </row>
    <row r="60" spans="1:12" x14ac:dyDescent="0.2">
      <c r="A60" s="6"/>
      <c r="B60" s="6"/>
      <c r="C60" s="6"/>
      <c r="D60" s="6"/>
      <c r="E60" s="6"/>
      <c r="F60" s="6"/>
      <c r="G60" s="6"/>
      <c r="H60" s="6"/>
      <c r="I60" s="6"/>
      <c r="J60" s="6"/>
      <c r="K60" s="6"/>
      <c r="L60" s="6"/>
    </row>
    <row r="61" spans="1:12" x14ac:dyDescent="0.2">
      <c r="A61" s="6"/>
      <c r="B61" s="6"/>
      <c r="C61" s="6"/>
      <c r="D61" s="6"/>
      <c r="E61" s="6"/>
      <c r="F61" s="6"/>
      <c r="G61" s="6"/>
      <c r="H61" s="6"/>
      <c r="I61" s="6"/>
      <c r="J61" s="6"/>
      <c r="K61" s="6"/>
      <c r="L61" s="6"/>
    </row>
    <row r="62" spans="1:12" x14ac:dyDescent="0.2">
      <c r="A62" s="6"/>
      <c r="B62" s="6"/>
      <c r="C62" s="6"/>
      <c r="D62" s="6"/>
      <c r="E62" s="6"/>
      <c r="F62" s="6"/>
      <c r="G62" s="6"/>
      <c r="H62" s="6"/>
      <c r="I62" s="6"/>
      <c r="J62" s="6"/>
      <c r="K62" s="6"/>
      <c r="L62" s="6"/>
    </row>
    <row r="63" spans="1:12" x14ac:dyDescent="0.2">
      <c r="A63" s="6"/>
      <c r="B63" s="6"/>
      <c r="C63" s="6"/>
      <c r="D63" s="6"/>
      <c r="E63" s="6"/>
      <c r="F63" s="6"/>
      <c r="G63" s="6"/>
      <c r="H63" s="6"/>
      <c r="I63" s="6"/>
      <c r="J63" s="6"/>
      <c r="K63" s="6"/>
      <c r="L63" s="6"/>
    </row>
    <row r="64" spans="1:12" x14ac:dyDescent="0.2">
      <c r="A64" s="6"/>
      <c r="B64" s="6"/>
      <c r="C64" s="6"/>
      <c r="D64" s="6"/>
      <c r="E64" s="6"/>
      <c r="F64" s="6"/>
      <c r="G64" s="6"/>
      <c r="H64" s="6"/>
      <c r="I64" s="6"/>
      <c r="J64" s="6"/>
      <c r="K64" s="6"/>
      <c r="L64" s="6"/>
    </row>
    <row r="65" spans="1:12" x14ac:dyDescent="0.2">
      <c r="A65" s="6"/>
      <c r="B65" s="6"/>
      <c r="C65" s="6"/>
      <c r="D65" s="6"/>
      <c r="E65" s="6"/>
      <c r="F65" s="6"/>
      <c r="G65" s="6"/>
      <c r="H65" s="6"/>
      <c r="I65" s="6"/>
      <c r="J65" s="6"/>
      <c r="K65" s="6"/>
      <c r="L65" s="6"/>
    </row>
    <row r="66" spans="1:12" x14ac:dyDescent="0.2">
      <c r="A66" s="6"/>
      <c r="B66" s="6"/>
      <c r="C66" s="6"/>
      <c r="D66" s="6"/>
      <c r="E66" s="6"/>
      <c r="F66" s="6"/>
      <c r="G66" s="6"/>
      <c r="H66" s="6"/>
      <c r="I66" s="6"/>
      <c r="J66" s="6"/>
      <c r="K66" s="6"/>
      <c r="L66" s="6"/>
    </row>
    <row r="67" spans="1:12" x14ac:dyDescent="0.2">
      <c r="A67" s="6"/>
      <c r="B67" s="6"/>
      <c r="C67" s="6"/>
      <c r="D67" s="6"/>
      <c r="E67" s="6"/>
      <c r="F67" s="6"/>
      <c r="G67" s="6"/>
      <c r="H67" s="6"/>
      <c r="I67" s="6"/>
      <c r="J67" s="6"/>
      <c r="K67" s="6"/>
      <c r="L67" s="6"/>
    </row>
    <row r="68" spans="1:12" x14ac:dyDescent="0.2">
      <c r="A68" s="6"/>
      <c r="B68" s="6"/>
      <c r="C68" s="6"/>
      <c r="D68" s="6"/>
      <c r="E68" s="6"/>
      <c r="F68" s="6"/>
      <c r="G68" s="6"/>
      <c r="H68" s="6"/>
      <c r="I68" s="6"/>
      <c r="J68" s="6"/>
      <c r="K68" s="6"/>
      <c r="L68" s="6"/>
    </row>
    <row r="69" spans="1:12" x14ac:dyDescent="0.2">
      <c r="A69" s="6"/>
      <c r="B69" s="6"/>
      <c r="C69" s="6"/>
      <c r="D69" s="6"/>
      <c r="E69" s="6"/>
      <c r="F69" s="6"/>
      <c r="G69" s="6"/>
      <c r="H69" s="6"/>
      <c r="I69" s="6"/>
      <c r="J69" s="6"/>
      <c r="K69" s="6"/>
      <c r="L69" s="6"/>
    </row>
    <row r="70" spans="1:12" x14ac:dyDescent="0.2">
      <c r="A70" s="6"/>
      <c r="B70" s="6"/>
      <c r="C70" s="6"/>
      <c r="D70" s="6"/>
      <c r="E70" s="6"/>
      <c r="F70" s="6"/>
      <c r="G70" s="6"/>
      <c r="H70" s="6"/>
      <c r="I70" s="6"/>
      <c r="J70" s="6"/>
      <c r="K70" s="6"/>
      <c r="L70" s="6"/>
    </row>
    <row r="71" spans="1:12" x14ac:dyDescent="0.2">
      <c r="A71" s="6"/>
      <c r="B71" s="6"/>
      <c r="C71" s="6"/>
      <c r="D71" s="6"/>
      <c r="E71" s="6"/>
      <c r="F71" s="6"/>
      <c r="G71" s="6"/>
      <c r="H71" s="6"/>
      <c r="I71" s="6"/>
      <c r="J71" s="6"/>
      <c r="K71" s="6"/>
      <c r="L71" s="6"/>
    </row>
    <row r="72" spans="1:12" x14ac:dyDescent="0.2">
      <c r="A72" s="6"/>
      <c r="B72" s="6"/>
      <c r="C72" s="6"/>
      <c r="D72" s="6"/>
      <c r="E72" s="6"/>
      <c r="F72" s="6"/>
      <c r="G72" s="6"/>
      <c r="H72" s="6"/>
      <c r="I72" s="6"/>
      <c r="J72" s="6"/>
      <c r="K72" s="6"/>
      <c r="L72" s="6"/>
    </row>
    <row r="73" spans="1:12" x14ac:dyDescent="0.2">
      <c r="A73" s="6"/>
      <c r="B73" s="6"/>
      <c r="C73" s="6"/>
      <c r="D73" s="6"/>
      <c r="E73" s="6"/>
      <c r="F73" s="6"/>
      <c r="G73" s="6"/>
      <c r="H73" s="6"/>
      <c r="I73" s="6"/>
      <c r="J73" s="6"/>
      <c r="K73" s="6"/>
      <c r="L73" s="6"/>
    </row>
    <row r="74" spans="1:12" x14ac:dyDescent="0.2">
      <c r="A74" s="6"/>
      <c r="B74" s="6"/>
      <c r="C74" s="6"/>
      <c r="D74" s="6"/>
      <c r="E74" s="6"/>
      <c r="F74" s="6"/>
      <c r="G74" s="6"/>
      <c r="H74" s="6"/>
      <c r="I74" s="6"/>
      <c r="J74" s="6"/>
      <c r="K74" s="6"/>
      <c r="L74" s="6"/>
    </row>
    <row r="75" spans="1:12" x14ac:dyDescent="0.2">
      <c r="A75" s="6"/>
      <c r="B75" s="6"/>
      <c r="C75" s="6"/>
      <c r="D75" s="6"/>
      <c r="E75" s="6"/>
      <c r="F75" s="6"/>
      <c r="G75" s="6"/>
      <c r="H75" s="6"/>
      <c r="I75" s="6"/>
      <c r="J75" s="6"/>
      <c r="K75" s="6"/>
      <c r="L75" s="6"/>
    </row>
    <row r="76" spans="1:12" x14ac:dyDescent="0.2">
      <c r="A76" s="6"/>
      <c r="B76" s="6"/>
      <c r="C76" s="6"/>
      <c r="D76" s="6"/>
      <c r="E76" s="6"/>
      <c r="F76" s="6"/>
      <c r="G76" s="6"/>
      <c r="H76" s="6"/>
      <c r="I76" s="6"/>
      <c r="J76" s="6"/>
      <c r="K76" s="6"/>
      <c r="L76" s="6"/>
    </row>
    <row r="77" spans="1:12" x14ac:dyDescent="0.2">
      <c r="A77" s="6"/>
      <c r="B77" s="6"/>
      <c r="C77" s="6"/>
      <c r="D77" s="6"/>
      <c r="E77" s="6"/>
      <c r="F77" s="6"/>
      <c r="G77" s="6"/>
      <c r="H77" s="6"/>
      <c r="I77" s="6"/>
      <c r="J77" s="6"/>
      <c r="K77" s="6"/>
      <c r="L77" s="6"/>
    </row>
    <row r="78" spans="1:12" x14ac:dyDescent="0.2">
      <c r="A78" s="6"/>
      <c r="B78" s="6"/>
      <c r="C78" s="6"/>
      <c r="D78" s="6"/>
      <c r="E78" s="6"/>
      <c r="F78" s="6"/>
      <c r="G78" s="6"/>
      <c r="H78" s="6"/>
      <c r="I78" s="6"/>
      <c r="J78" s="6"/>
      <c r="K78" s="6"/>
      <c r="L78" s="6"/>
    </row>
    <row r="79" spans="1:12" x14ac:dyDescent="0.2">
      <c r="A79" s="6"/>
      <c r="B79" s="6"/>
      <c r="C79" s="6"/>
      <c r="D79" s="6"/>
      <c r="E79" s="6"/>
      <c r="F79" s="6"/>
      <c r="G79" s="6"/>
      <c r="H79" s="6"/>
      <c r="I79" s="6"/>
      <c r="J79" s="6"/>
      <c r="K79" s="6"/>
      <c r="L79" s="6"/>
    </row>
    <row r="80" spans="1:12" x14ac:dyDescent="0.2">
      <c r="A80" s="6"/>
      <c r="B80" s="6"/>
      <c r="C80" s="6"/>
      <c r="D80" s="6"/>
      <c r="E80" s="6"/>
      <c r="F80" s="6"/>
      <c r="G80" s="6"/>
      <c r="H80" s="6"/>
      <c r="I80" s="6"/>
      <c r="J80" s="6"/>
      <c r="K80" s="6"/>
      <c r="L80" s="6"/>
    </row>
    <row r="81" spans="1:12" x14ac:dyDescent="0.2">
      <c r="A81" s="6"/>
      <c r="B81" s="6"/>
      <c r="C81" s="6"/>
      <c r="D81" s="6"/>
      <c r="E81" s="6"/>
      <c r="F81" s="6"/>
      <c r="G81" s="6"/>
      <c r="H81" s="6"/>
      <c r="I81" s="6"/>
      <c r="J81" s="6"/>
      <c r="K81" s="6"/>
      <c r="L81" s="6"/>
    </row>
    <row r="82" spans="1:12" x14ac:dyDescent="0.2">
      <c r="A82" s="6"/>
      <c r="B82" s="6"/>
      <c r="C82" s="6"/>
      <c r="D82" s="6"/>
      <c r="E82" s="6"/>
      <c r="F82" s="6"/>
      <c r="G82" s="6"/>
      <c r="H82" s="6"/>
      <c r="I82" s="6"/>
      <c r="J82" s="6"/>
      <c r="K82" s="6"/>
      <c r="L82" s="6"/>
    </row>
    <row r="83" spans="1:12" x14ac:dyDescent="0.2">
      <c r="A83" s="6"/>
      <c r="B83" s="6"/>
      <c r="C83" s="6"/>
      <c r="D83" s="6"/>
      <c r="E83" s="6"/>
      <c r="F83" s="6"/>
      <c r="G83" s="6"/>
      <c r="H83" s="6"/>
      <c r="I83" s="6"/>
      <c r="J83" s="6"/>
      <c r="K83" s="6"/>
      <c r="L83" s="6"/>
    </row>
    <row r="84" spans="1:12" x14ac:dyDescent="0.2">
      <c r="A84" s="6"/>
      <c r="B84" s="6"/>
      <c r="C84" s="6"/>
      <c r="D84" s="6"/>
      <c r="E84" s="6"/>
      <c r="F84" s="6"/>
      <c r="G84" s="6"/>
      <c r="H84" s="6"/>
      <c r="I84" s="6"/>
      <c r="J84" s="6"/>
      <c r="K84" s="6"/>
      <c r="L84" s="6"/>
    </row>
    <row r="85" spans="1:12" x14ac:dyDescent="0.2">
      <c r="A85" s="6"/>
      <c r="B85" s="6"/>
      <c r="C85" s="6"/>
      <c r="D85" s="6"/>
      <c r="E85" s="6"/>
      <c r="F85" s="6"/>
      <c r="G85" s="6"/>
      <c r="H85" s="6"/>
      <c r="I85" s="6"/>
      <c r="J85" s="6"/>
      <c r="K85" s="6"/>
      <c r="L85" s="6"/>
    </row>
    <row r="86" spans="1:12" x14ac:dyDescent="0.2">
      <c r="A86" s="6"/>
      <c r="B86" s="6"/>
      <c r="C86" s="6"/>
      <c r="D86" s="6"/>
      <c r="E86" s="6"/>
      <c r="F86" s="6"/>
      <c r="G86" s="6"/>
      <c r="H86" s="6"/>
      <c r="I86" s="6"/>
      <c r="J86" s="6"/>
      <c r="K86" s="6"/>
      <c r="L86" s="6"/>
    </row>
    <row r="87" spans="1:12" x14ac:dyDescent="0.2">
      <c r="A87" s="6"/>
      <c r="B87" s="6"/>
      <c r="C87" s="6"/>
      <c r="D87" s="6"/>
      <c r="E87" s="6"/>
      <c r="F87" s="6"/>
      <c r="G87" s="6"/>
      <c r="H87" s="6"/>
      <c r="I87" s="6"/>
      <c r="J87" s="6"/>
      <c r="K87" s="6"/>
      <c r="L87" s="6"/>
    </row>
    <row r="88" spans="1:12" x14ac:dyDescent="0.2">
      <c r="A88" s="6"/>
      <c r="B88" s="6"/>
      <c r="C88" s="6"/>
      <c r="D88" s="6"/>
      <c r="E88" s="6"/>
      <c r="F88" s="6"/>
      <c r="G88" s="6"/>
      <c r="H88" s="6"/>
      <c r="I88" s="6"/>
      <c r="J88" s="6"/>
      <c r="K88" s="6"/>
      <c r="L88" s="6"/>
    </row>
    <row r="89" spans="1:12" x14ac:dyDescent="0.2">
      <c r="A89" s="6"/>
      <c r="B89" s="6"/>
      <c r="C89" s="6"/>
      <c r="D89" s="6"/>
      <c r="E89" s="6"/>
      <c r="F89" s="6"/>
      <c r="G89" s="6"/>
      <c r="H89" s="6"/>
      <c r="I89" s="6"/>
      <c r="J89" s="6"/>
      <c r="K89" s="6"/>
      <c r="L89" s="6"/>
    </row>
    <row r="90" spans="1:12" x14ac:dyDescent="0.2">
      <c r="A90" s="6"/>
      <c r="B90" s="6"/>
      <c r="C90" s="6"/>
      <c r="D90" s="6"/>
      <c r="E90" s="6"/>
      <c r="F90" s="6"/>
      <c r="G90" s="6"/>
      <c r="H90" s="6"/>
      <c r="I90" s="6"/>
      <c r="J90" s="6"/>
      <c r="K90" s="6"/>
      <c r="L90" s="6"/>
    </row>
    <row r="91" spans="1:12" x14ac:dyDescent="0.2">
      <c r="A91" s="6"/>
      <c r="B91" s="6"/>
      <c r="C91" s="6"/>
      <c r="D91" s="6"/>
      <c r="E91" s="6"/>
      <c r="F91" s="6"/>
      <c r="G91" s="6"/>
      <c r="H91" s="6"/>
      <c r="I91" s="6"/>
      <c r="J91" s="6"/>
      <c r="K91" s="6"/>
      <c r="L91" s="6"/>
    </row>
    <row r="92" spans="1:12" x14ac:dyDescent="0.2">
      <c r="A92" s="6"/>
      <c r="B92" s="6"/>
      <c r="C92" s="6"/>
      <c r="D92" s="6"/>
      <c r="E92" s="6"/>
      <c r="F92" s="6"/>
      <c r="G92" s="6"/>
      <c r="H92" s="6"/>
      <c r="I92" s="6"/>
      <c r="J92" s="6"/>
      <c r="K92" s="6"/>
      <c r="L92" s="6"/>
    </row>
    <row r="93" spans="1:12" x14ac:dyDescent="0.2">
      <c r="A93" s="6"/>
      <c r="B93" s="6"/>
      <c r="C93" s="6"/>
      <c r="D93" s="6"/>
      <c r="E93" s="6"/>
      <c r="F93" s="6"/>
      <c r="G93" s="6"/>
      <c r="H93" s="6"/>
      <c r="I93" s="6"/>
      <c r="J93" s="6"/>
      <c r="K93" s="6"/>
      <c r="L93" s="6"/>
    </row>
    <row r="94" spans="1:12" x14ac:dyDescent="0.2">
      <c r="A94" s="6"/>
      <c r="B94" s="6"/>
      <c r="C94" s="6"/>
      <c r="D94" s="6"/>
      <c r="E94" s="6"/>
      <c r="F94" s="6"/>
      <c r="G94" s="6"/>
      <c r="H94" s="6"/>
      <c r="I94" s="6"/>
      <c r="J94" s="6"/>
      <c r="K94" s="6"/>
      <c r="L94" s="6"/>
    </row>
    <row r="95" spans="1:12" x14ac:dyDescent="0.2">
      <c r="A95" s="6"/>
      <c r="B95" s="6"/>
      <c r="C95" s="6"/>
      <c r="D95" s="6"/>
      <c r="E95" s="6"/>
      <c r="F95" s="6"/>
      <c r="G95" s="6"/>
      <c r="H95" s="6"/>
      <c r="I95" s="6"/>
      <c r="J95" s="6"/>
      <c r="K95" s="6"/>
      <c r="L95" s="6"/>
    </row>
    <row r="96" spans="1:12" x14ac:dyDescent="0.2">
      <c r="A96" s="6"/>
      <c r="B96" s="6"/>
      <c r="C96" s="6"/>
      <c r="D96" s="6"/>
      <c r="E96" s="6"/>
      <c r="F96" s="6"/>
      <c r="G96" s="6"/>
      <c r="H96" s="6"/>
      <c r="I96" s="6"/>
      <c r="J96" s="6"/>
      <c r="K96" s="6"/>
      <c r="L96" s="6"/>
    </row>
    <row r="97" spans="1:12" x14ac:dyDescent="0.2">
      <c r="A97" s="6"/>
      <c r="B97" s="6"/>
      <c r="C97" s="6"/>
      <c r="D97" s="6"/>
      <c r="E97" s="6"/>
      <c r="F97" s="6"/>
      <c r="G97" s="6"/>
      <c r="H97" s="6"/>
      <c r="I97" s="6"/>
      <c r="J97" s="6"/>
      <c r="K97" s="6"/>
      <c r="L97" s="6"/>
    </row>
    <row r="98" spans="1:12" x14ac:dyDescent="0.2">
      <c r="A98" s="6"/>
      <c r="B98" s="6"/>
      <c r="C98" s="6"/>
      <c r="D98" s="6"/>
      <c r="E98" s="6"/>
      <c r="F98" s="6"/>
      <c r="G98" s="6"/>
      <c r="H98" s="6"/>
      <c r="I98" s="6"/>
      <c r="J98" s="6"/>
      <c r="K98" s="6"/>
      <c r="L98" s="6"/>
    </row>
    <row r="99" spans="1:12" x14ac:dyDescent="0.2">
      <c r="A99" s="6"/>
      <c r="B99" s="6"/>
      <c r="C99" s="6"/>
      <c r="D99" s="6"/>
      <c r="E99" s="6"/>
      <c r="F99" s="6"/>
      <c r="G99" s="6"/>
      <c r="H99" s="6"/>
      <c r="I99" s="6"/>
      <c r="J99" s="6"/>
      <c r="K99" s="6"/>
      <c r="L99" s="6"/>
    </row>
    <row r="100" spans="1:12" x14ac:dyDescent="0.2">
      <c r="A100" s="6"/>
      <c r="B100" s="6"/>
      <c r="C100" s="6"/>
      <c r="D100" s="6"/>
      <c r="E100" s="6"/>
      <c r="F100" s="6"/>
      <c r="G100" s="6"/>
      <c r="H100" s="6"/>
      <c r="I100" s="6"/>
      <c r="J100" s="6"/>
      <c r="K100" s="6"/>
      <c r="L100" s="6"/>
    </row>
    <row r="101" spans="1:12" x14ac:dyDescent="0.2">
      <c r="A101" s="6"/>
      <c r="B101" s="6"/>
      <c r="C101" s="6"/>
      <c r="D101" s="6"/>
      <c r="E101" s="6"/>
      <c r="F101" s="6"/>
      <c r="G101" s="6"/>
      <c r="H101" s="6"/>
      <c r="I101" s="6"/>
      <c r="J101" s="6"/>
      <c r="K101" s="6"/>
      <c r="L101" s="6"/>
    </row>
    <row r="102" spans="1:12" x14ac:dyDescent="0.2">
      <c r="A102" s="6"/>
      <c r="B102" s="6"/>
      <c r="C102" s="6"/>
      <c r="D102" s="6"/>
      <c r="E102" s="6"/>
      <c r="F102" s="6"/>
      <c r="G102" s="6"/>
      <c r="H102" s="6"/>
      <c r="I102" s="6"/>
      <c r="J102" s="6"/>
      <c r="K102" s="6"/>
      <c r="L102" s="6"/>
    </row>
    <row r="103" spans="1:12" x14ac:dyDescent="0.2">
      <c r="A103" s="6"/>
      <c r="B103" s="6"/>
      <c r="C103" s="6"/>
      <c r="D103" s="6"/>
      <c r="E103" s="6"/>
      <c r="F103" s="6"/>
      <c r="G103" s="6"/>
      <c r="H103" s="6"/>
      <c r="I103" s="6"/>
      <c r="J103" s="6"/>
      <c r="K103" s="6"/>
      <c r="L103" s="6"/>
    </row>
    <row r="104" spans="1:12" x14ac:dyDescent="0.2">
      <c r="A104" s="6"/>
      <c r="B104" s="6"/>
      <c r="C104" s="6"/>
      <c r="D104" s="6"/>
      <c r="E104" s="6"/>
      <c r="F104" s="6"/>
      <c r="G104" s="6"/>
      <c r="H104" s="6"/>
      <c r="I104" s="6"/>
      <c r="J104" s="6"/>
      <c r="K104" s="6"/>
      <c r="L104" s="6"/>
    </row>
    <row r="105" spans="1:12" x14ac:dyDescent="0.2">
      <c r="A105" s="6"/>
      <c r="B105" s="6"/>
      <c r="C105" s="6"/>
      <c r="D105" s="6"/>
      <c r="E105" s="6"/>
      <c r="F105" s="6"/>
      <c r="G105" s="6"/>
      <c r="H105" s="6"/>
      <c r="I105" s="6"/>
      <c r="J105" s="6"/>
      <c r="K105" s="6"/>
      <c r="L105" s="6"/>
    </row>
    <row r="106" spans="1:12" x14ac:dyDescent="0.2">
      <c r="A106" s="6"/>
      <c r="B106" s="6"/>
      <c r="C106" s="6"/>
      <c r="D106" s="6"/>
      <c r="E106" s="6"/>
      <c r="F106" s="6"/>
      <c r="G106" s="6"/>
      <c r="H106" s="6"/>
      <c r="I106" s="6"/>
      <c r="J106" s="6"/>
      <c r="K106" s="6"/>
      <c r="L106" s="6"/>
    </row>
    <row r="107" spans="1:12" x14ac:dyDescent="0.2">
      <c r="A107" s="6"/>
      <c r="B107" s="6"/>
      <c r="C107" s="6"/>
      <c r="D107" s="6"/>
      <c r="E107" s="6"/>
      <c r="F107" s="6"/>
      <c r="G107" s="6"/>
      <c r="H107" s="6"/>
      <c r="I107" s="6"/>
      <c r="J107" s="6"/>
      <c r="K107" s="6"/>
      <c r="L107" s="6"/>
    </row>
  </sheetData>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9"/>
  <sheetViews>
    <sheetView tabSelected="1" workbookViewId="0">
      <selection activeCell="I186" sqref="I186"/>
    </sheetView>
  </sheetViews>
  <sheetFormatPr defaultRowHeight="15.75" x14ac:dyDescent="0.25"/>
  <cols>
    <col min="1" max="1" width="4.7109375" style="21" customWidth="1"/>
    <col min="2" max="2" width="17.7109375" style="21" customWidth="1"/>
    <col min="3" max="3" width="21.42578125" style="21" customWidth="1"/>
    <col min="4" max="6" width="17.7109375" style="21" customWidth="1"/>
    <col min="7" max="8" width="17.28515625" style="21" customWidth="1"/>
    <col min="9" max="9" width="17.42578125" style="21" customWidth="1"/>
    <col min="10" max="11" width="17.28515625" style="21" customWidth="1"/>
    <col min="12" max="33" width="14.7109375" style="21" customWidth="1"/>
    <col min="34" max="67" width="10.7109375" style="21" customWidth="1"/>
    <col min="68" max="16384" width="9.140625" style="21"/>
  </cols>
  <sheetData>
    <row r="1" spans="1:10" ht="16.5" thickBot="1" x14ac:dyDescent="0.3"/>
    <row r="2" spans="1:10" ht="21" x14ac:dyDescent="0.35">
      <c r="B2" s="94" t="s">
        <v>62</v>
      </c>
      <c r="C2" s="106"/>
      <c r="D2" s="106"/>
      <c r="E2" s="95"/>
      <c r="F2" s="96"/>
    </row>
    <row r="3" spans="1:10" ht="21.75" thickBot="1" x14ac:dyDescent="0.4">
      <c r="B3" s="97" t="s">
        <v>63</v>
      </c>
      <c r="C3" s="107"/>
      <c r="D3" s="107"/>
      <c r="E3" s="98"/>
      <c r="F3" s="99"/>
    </row>
    <row r="4" spans="1:10" ht="21" x14ac:dyDescent="0.35">
      <c r="B4" s="16"/>
      <c r="C4" s="1"/>
      <c r="D4" s="1"/>
    </row>
    <row r="5" spans="1:10" x14ac:dyDescent="0.25">
      <c r="A5" s="1" t="s">
        <v>22</v>
      </c>
    </row>
    <row r="6" spans="1:10" s="23" customFormat="1" ht="47.25" customHeight="1" x14ac:dyDescent="0.25">
      <c r="A6" s="236" t="s">
        <v>170</v>
      </c>
      <c r="B6" s="236"/>
      <c r="C6" s="236"/>
      <c r="D6" s="236"/>
      <c r="E6" s="236"/>
      <c r="F6" s="236"/>
      <c r="G6" s="236"/>
      <c r="H6" s="236"/>
      <c r="I6" s="236"/>
      <c r="J6" s="236"/>
    </row>
    <row r="8" spans="1:10" x14ac:dyDescent="0.25">
      <c r="D8" s="26" t="s">
        <v>9</v>
      </c>
      <c r="E8" s="26"/>
      <c r="F8" s="26"/>
    </row>
    <row r="9" spans="1:10" x14ac:dyDescent="0.25">
      <c r="B9" s="21" t="s">
        <v>6</v>
      </c>
      <c r="D9" s="25">
        <v>10000</v>
      </c>
      <c r="E9" s="25"/>
      <c r="F9" s="25"/>
    </row>
    <row r="10" spans="1:10" x14ac:dyDescent="0.25">
      <c r="B10" s="21" t="s">
        <v>7</v>
      </c>
      <c r="D10" s="24">
        <v>2200000</v>
      </c>
      <c r="E10" s="24"/>
      <c r="F10" s="24"/>
    </row>
    <row r="11" spans="1:10" x14ac:dyDescent="0.25">
      <c r="B11" s="21" t="s">
        <v>38</v>
      </c>
      <c r="D11" s="24">
        <v>800000</v>
      </c>
      <c r="E11" s="24"/>
      <c r="F11" s="24"/>
    </row>
    <row r="12" spans="1:10" x14ac:dyDescent="0.25">
      <c r="B12" s="21" t="s">
        <v>8</v>
      </c>
      <c r="D12" s="24">
        <v>1741000000</v>
      </c>
      <c r="E12" s="24"/>
      <c r="F12" s="24"/>
    </row>
    <row r="13" spans="1:10" x14ac:dyDescent="0.25">
      <c r="D13" s="24"/>
      <c r="E13" s="24"/>
      <c r="F13" s="24"/>
    </row>
    <row r="14" spans="1:10" x14ac:dyDescent="0.25">
      <c r="B14" s="21" t="s">
        <v>17</v>
      </c>
      <c r="D14" s="24">
        <v>1000000000</v>
      </c>
      <c r="E14" s="24"/>
      <c r="F14" s="24"/>
    </row>
    <row r="15" spans="1:10" x14ac:dyDescent="0.25">
      <c r="B15" s="21" t="s">
        <v>10</v>
      </c>
      <c r="D15" s="25">
        <v>5</v>
      </c>
      <c r="E15" s="24"/>
      <c r="F15" s="24"/>
    </row>
    <row r="16" spans="1:10" x14ac:dyDescent="0.25">
      <c r="B16" s="21" t="s">
        <v>11</v>
      </c>
      <c r="D16" s="27">
        <v>0.15</v>
      </c>
      <c r="E16" s="24"/>
      <c r="F16" s="24"/>
    </row>
    <row r="17" spans="1:11" x14ac:dyDescent="0.25">
      <c r="B17" s="21" t="s">
        <v>18</v>
      </c>
      <c r="D17" s="27">
        <v>0.34</v>
      </c>
      <c r="E17" s="24"/>
      <c r="F17" s="24"/>
    </row>
    <row r="19" spans="1:11" ht="31.5" customHeight="1" x14ac:dyDescent="0.25">
      <c r="A19" s="236" t="s">
        <v>48</v>
      </c>
      <c r="B19" s="236"/>
      <c r="C19" s="236"/>
      <c r="D19" s="236"/>
      <c r="E19" s="236"/>
      <c r="F19" s="236"/>
      <c r="G19" s="236"/>
      <c r="H19" s="236"/>
      <c r="I19" s="236"/>
      <c r="J19" s="236"/>
      <c r="K19" s="23"/>
    </row>
    <row r="21" spans="1:11" x14ac:dyDescent="0.25">
      <c r="B21" s="242" t="s">
        <v>43</v>
      </c>
      <c r="C21" s="243"/>
      <c r="D21" s="40"/>
      <c r="E21" s="40"/>
    </row>
    <row r="22" spans="1:11" x14ac:dyDescent="0.25">
      <c r="B22" s="36" t="s">
        <v>12</v>
      </c>
      <c r="C22" s="65">
        <f>Unit_sales*Price</f>
        <v>22000000000</v>
      </c>
      <c r="D22" s="41"/>
      <c r="E22" s="41"/>
    </row>
    <row r="23" spans="1:11" x14ac:dyDescent="0.25">
      <c r="B23" s="36" t="s">
        <v>13</v>
      </c>
      <c r="C23" s="69">
        <f>Unit_sales*Variable_cost_per_unit</f>
        <v>8000000000</v>
      </c>
      <c r="D23" s="42"/>
      <c r="E23" s="42"/>
    </row>
    <row r="24" spans="1:11" x14ac:dyDescent="0.25">
      <c r="B24" s="36" t="s">
        <v>14</v>
      </c>
      <c r="C24" s="69">
        <f>Fixed_costs</f>
        <v>1741000000</v>
      </c>
      <c r="D24" s="42"/>
      <c r="E24" s="42"/>
    </row>
    <row r="25" spans="1:11" x14ac:dyDescent="0.25">
      <c r="B25" s="36" t="s">
        <v>15</v>
      </c>
      <c r="C25" s="70">
        <f>$D$14/$D$15</f>
        <v>200000000</v>
      </c>
      <c r="D25" s="42"/>
      <c r="E25" s="42"/>
    </row>
    <row r="26" spans="1:11" x14ac:dyDescent="0.25">
      <c r="B26" s="36" t="s">
        <v>16</v>
      </c>
      <c r="C26" s="65">
        <f>C22-C23-C24-C25</f>
        <v>12059000000</v>
      </c>
      <c r="D26" s="41"/>
      <c r="E26" s="41"/>
    </row>
    <row r="27" spans="1:11" x14ac:dyDescent="0.25">
      <c r="B27" s="36" t="str">
        <f>"Taxes (" &amp; D17*100 &amp; "%)"</f>
        <v>Taxes (34%)</v>
      </c>
      <c r="C27" s="69">
        <f>C26*$D$17</f>
        <v>4100060000.0000005</v>
      </c>
      <c r="D27" s="42"/>
      <c r="E27" s="42"/>
    </row>
    <row r="28" spans="1:11" ht="16.5" thickBot="1" x14ac:dyDescent="0.3">
      <c r="B28" s="36" t="s">
        <v>19</v>
      </c>
      <c r="C28" s="71">
        <f>C26-C27</f>
        <v>7958940000</v>
      </c>
      <c r="D28" s="41"/>
      <c r="E28" s="41"/>
    </row>
    <row r="29" spans="1:11" ht="16.5" thickTop="1" x14ac:dyDescent="0.25">
      <c r="B29" s="36"/>
      <c r="C29" s="65"/>
      <c r="D29" s="41"/>
      <c r="E29" s="41"/>
    </row>
    <row r="30" spans="1:11" x14ac:dyDescent="0.25">
      <c r="B30" s="36" t="s">
        <v>20</v>
      </c>
      <c r="C30" s="65">
        <f>C28+C25</f>
        <v>8158940000</v>
      </c>
      <c r="D30" s="41"/>
      <c r="E30" s="41"/>
    </row>
    <row r="31" spans="1:11" x14ac:dyDescent="0.25">
      <c r="B31" s="36"/>
      <c r="C31" s="65"/>
      <c r="D31" s="41"/>
      <c r="E31" s="41"/>
    </row>
    <row r="32" spans="1:11" x14ac:dyDescent="0.25">
      <c r="B32" s="37" t="s">
        <v>21</v>
      </c>
      <c r="C32" s="67">
        <f>-$D$14+PV($D$16,$D$15,-C30)</f>
        <v>26350032315.369137</v>
      </c>
      <c r="D32" s="41"/>
      <c r="E32" s="41"/>
    </row>
    <row r="34" spans="1:14" ht="31.5" customHeight="1" x14ac:dyDescent="0.25">
      <c r="A34" s="236" t="s">
        <v>64</v>
      </c>
      <c r="B34" s="236"/>
      <c r="C34" s="236"/>
      <c r="D34" s="236"/>
      <c r="E34" s="236"/>
      <c r="F34" s="236"/>
      <c r="G34" s="236"/>
      <c r="H34" s="236"/>
      <c r="I34" s="236"/>
      <c r="J34" s="236"/>
      <c r="K34" s="23"/>
    </row>
    <row r="35" spans="1:14" ht="15.75" customHeight="1" x14ac:dyDescent="0.25">
      <c r="A35" s="105"/>
      <c r="B35" s="105"/>
      <c r="C35" s="105"/>
      <c r="D35" s="105"/>
      <c r="E35" s="105"/>
      <c r="F35" s="105"/>
      <c r="G35" s="105"/>
      <c r="H35" s="105"/>
      <c r="I35" s="105"/>
      <c r="J35" s="105"/>
      <c r="K35" s="105"/>
    </row>
    <row r="36" spans="1:14" s="32" customFormat="1" x14ac:dyDescent="0.25">
      <c r="A36" s="29" t="s">
        <v>26</v>
      </c>
      <c r="B36" s="30"/>
      <c r="C36" s="30"/>
      <c r="D36" s="30"/>
      <c r="E36" s="31"/>
      <c r="F36" s="30"/>
      <c r="G36" s="30"/>
      <c r="H36" s="30"/>
      <c r="I36" s="30"/>
      <c r="J36" s="30"/>
      <c r="K36" s="30"/>
      <c r="L36" s="30"/>
      <c r="M36" s="30"/>
      <c r="N36" s="30"/>
    </row>
    <row r="37" spans="1:14" s="32" customFormat="1" ht="78.75" customHeight="1" x14ac:dyDescent="0.25">
      <c r="A37" s="240" t="s">
        <v>171</v>
      </c>
      <c r="B37" s="240"/>
      <c r="C37" s="240"/>
      <c r="D37" s="240"/>
      <c r="E37" s="240"/>
      <c r="F37" s="240"/>
      <c r="G37" s="240"/>
      <c r="H37" s="240"/>
      <c r="I37" s="240"/>
      <c r="J37" s="240"/>
      <c r="K37" s="111"/>
      <c r="L37" s="30"/>
      <c r="M37" s="30"/>
      <c r="N37" s="30"/>
    </row>
    <row r="38" spans="1:14" s="32" customFormat="1" x14ac:dyDescent="0.25"/>
    <row r="39" spans="1:14" ht="15.75" customHeight="1" x14ac:dyDescent="0.25">
      <c r="A39" s="39"/>
      <c r="B39" s="39"/>
      <c r="C39" s="39"/>
      <c r="D39" s="39"/>
      <c r="E39" s="39"/>
      <c r="F39" s="39"/>
      <c r="G39" s="39"/>
      <c r="H39" s="39"/>
      <c r="I39" s="39"/>
      <c r="J39" s="39"/>
    </row>
    <row r="40" spans="1:14" ht="15.75" customHeight="1" x14ac:dyDescent="0.25">
      <c r="A40" s="236" t="s">
        <v>169</v>
      </c>
      <c r="B40" s="236"/>
      <c r="C40" s="236"/>
      <c r="D40" s="236"/>
      <c r="E40" s="236"/>
      <c r="F40" s="236"/>
      <c r="G40" s="236"/>
      <c r="H40" s="236"/>
      <c r="I40" s="236"/>
      <c r="J40" s="236"/>
    </row>
    <row r="41" spans="1:14" ht="15.75" customHeight="1" x14ac:dyDescent="0.25">
      <c r="A41" s="109"/>
      <c r="B41" s="109"/>
      <c r="C41" s="109"/>
      <c r="D41" s="109"/>
      <c r="E41" s="109"/>
      <c r="F41" s="109"/>
      <c r="G41" s="109"/>
      <c r="H41" s="109"/>
      <c r="I41" s="109"/>
      <c r="J41" s="109"/>
    </row>
    <row r="42" spans="1:14" ht="15.75" customHeight="1" x14ac:dyDescent="0.25">
      <c r="A42" s="109"/>
      <c r="B42" s="114"/>
      <c r="C42" s="115"/>
      <c r="D42" s="116" t="s">
        <v>70</v>
      </c>
      <c r="E42" s="116" t="s">
        <v>73</v>
      </c>
      <c r="F42" s="117" t="s">
        <v>71</v>
      </c>
      <c r="G42" s="109"/>
      <c r="H42" s="109"/>
      <c r="I42" s="109"/>
      <c r="J42" s="109"/>
    </row>
    <row r="43" spans="1:14" ht="15.75" customHeight="1" x14ac:dyDescent="0.25">
      <c r="A43" s="109"/>
      <c r="B43" s="244" t="s">
        <v>65</v>
      </c>
      <c r="C43" s="245"/>
      <c r="D43" s="118">
        <v>5000</v>
      </c>
      <c r="E43" s="118">
        <v>10000</v>
      </c>
      <c r="F43" s="119">
        <v>20000</v>
      </c>
      <c r="G43" s="109"/>
      <c r="H43" s="109"/>
      <c r="I43" s="109"/>
      <c r="J43" s="109"/>
    </row>
    <row r="44" spans="1:14" ht="15.75" customHeight="1" x14ac:dyDescent="0.25">
      <c r="A44" s="109"/>
      <c r="B44" s="246" t="s">
        <v>66</v>
      </c>
      <c r="C44" s="247"/>
      <c r="D44" s="120">
        <v>0.2</v>
      </c>
      <c r="E44" s="120">
        <v>0.3</v>
      </c>
      <c r="F44" s="121">
        <v>0.5</v>
      </c>
      <c r="G44" s="109"/>
      <c r="H44" s="109"/>
      <c r="I44" s="109"/>
      <c r="J44" s="109"/>
    </row>
    <row r="45" spans="1:14" ht="15.75" customHeight="1" x14ac:dyDescent="0.25">
      <c r="A45" s="109"/>
      <c r="B45" s="122" t="s">
        <v>72</v>
      </c>
      <c r="C45" s="123"/>
      <c r="D45" s="124">
        <f>D43*D44</f>
        <v>1000</v>
      </c>
      <c r="E45" s="124">
        <f>E43*E44</f>
        <v>3000</v>
      </c>
      <c r="F45" s="125">
        <f>F43*F44</f>
        <v>10000</v>
      </c>
      <c r="G45" s="109"/>
      <c r="H45" s="109"/>
      <c r="I45" s="109"/>
      <c r="J45" s="109"/>
    </row>
    <row r="46" spans="1:14" ht="15.75" customHeight="1" x14ac:dyDescent="0.25">
      <c r="A46" s="109"/>
      <c r="B46" s="246" t="s">
        <v>40</v>
      </c>
      <c r="C46" s="247"/>
      <c r="D46" s="126">
        <v>1900000</v>
      </c>
      <c r="E46" s="126">
        <v>2000000</v>
      </c>
      <c r="F46" s="127">
        <v>2200000</v>
      </c>
      <c r="G46" s="109"/>
      <c r="H46" s="109"/>
      <c r="I46" s="109"/>
      <c r="J46" s="109"/>
    </row>
    <row r="47" spans="1:14" ht="15.75" customHeight="1" x14ac:dyDescent="0.25">
      <c r="A47" s="109"/>
      <c r="B47" s="246" t="s">
        <v>67</v>
      </c>
      <c r="C47" s="247"/>
      <c r="D47" s="126">
        <v>1200000</v>
      </c>
      <c r="E47" s="126">
        <v>1000000</v>
      </c>
      <c r="F47" s="127">
        <v>800000</v>
      </c>
      <c r="G47" s="109"/>
      <c r="H47" s="109"/>
      <c r="I47" s="109"/>
      <c r="J47" s="109"/>
    </row>
    <row r="48" spans="1:14" ht="15.75" customHeight="1" x14ac:dyDescent="0.25">
      <c r="A48" s="109"/>
      <c r="B48" s="246" t="s">
        <v>68</v>
      </c>
      <c r="C48" s="247"/>
      <c r="D48" s="126">
        <v>1891000000</v>
      </c>
      <c r="E48" s="126">
        <v>1791000000</v>
      </c>
      <c r="F48" s="127">
        <v>1741000000</v>
      </c>
      <c r="G48" s="109"/>
      <c r="H48" s="109"/>
      <c r="I48" s="109"/>
      <c r="J48" s="109"/>
    </row>
    <row r="49" spans="1:14" ht="15.75" customHeight="1" x14ac:dyDescent="0.25">
      <c r="A49" s="109"/>
      <c r="B49" s="128" t="s">
        <v>69</v>
      </c>
      <c r="C49" s="129"/>
      <c r="D49" s="130">
        <v>1900000000</v>
      </c>
      <c r="E49" s="130">
        <v>1500000000</v>
      </c>
      <c r="F49" s="131">
        <v>1000000000</v>
      </c>
      <c r="G49" s="109"/>
      <c r="H49" s="109"/>
      <c r="I49" s="109"/>
      <c r="J49" s="109"/>
    </row>
    <row r="50" spans="1:14" ht="15.75" customHeight="1" x14ac:dyDescent="0.25">
      <c r="A50" s="109"/>
      <c r="B50" s="109"/>
      <c r="C50" s="109"/>
      <c r="D50" s="109"/>
      <c r="E50" s="109"/>
      <c r="F50" s="109"/>
      <c r="G50" s="109"/>
      <c r="H50" s="109"/>
      <c r="I50" s="109"/>
      <c r="J50" s="109"/>
    </row>
    <row r="51" spans="1:14" s="32" customFormat="1" x14ac:dyDescent="0.25">
      <c r="A51" s="29" t="s">
        <v>26</v>
      </c>
      <c r="B51" s="30"/>
      <c r="C51" s="30"/>
      <c r="D51" s="30"/>
      <c r="E51" s="31"/>
      <c r="F51" s="30"/>
      <c r="G51" s="30"/>
      <c r="H51" s="30"/>
      <c r="I51" s="30"/>
      <c r="J51" s="30"/>
      <c r="K51" s="30"/>
      <c r="L51" s="30"/>
      <c r="M51" s="30"/>
      <c r="N51" s="30"/>
    </row>
    <row r="52" spans="1:14" s="32" customFormat="1" ht="47.25" customHeight="1" x14ac:dyDescent="0.25">
      <c r="A52" s="240" t="s">
        <v>74</v>
      </c>
      <c r="B52" s="240"/>
      <c r="C52" s="240"/>
      <c r="D52" s="240"/>
      <c r="E52" s="240"/>
      <c r="F52" s="240"/>
      <c r="G52" s="240"/>
      <c r="H52" s="240"/>
      <c r="I52" s="240"/>
      <c r="J52" s="240"/>
      <c r="K52" s="111"/>
      <c r="L52" s="30"/>
      <c r="M52" s="30"/>
      <c r="N52" s="30"/>
    </row>
    <row r="53" spans="1:14" s="32" customFormat="1" ht="15.75" customHeight="1" x14ac:dyDescent="0.25">
      <c r="A53" s="38"/>
      <c r="B53" s="38"/>
      <c r="C53" s="38"/>
      <c r="D53" s="38"/>
      <c r="E53" s="38"/>
      <c r="F53" s="38"/>
      <c r="G53" s="38"/>
      <c r="H53" s="38"/>
      <c r="I53" s="38"/>
      <c r="J53" s="38"/>
      <c r="K53" s="38"/>
      <c r="L53" s="30"/>
      <c r="M53" s="30"/>
      <c r="N53" s="30"/>
    </row>
    <row r="54" spans="1:14" s="32" customFormat="1" ht="15.75" customHeight="1" x14ac:dyDescent="0.25">
      <c r="A54" s="38"/>
      <c r="B54" s="38"/>
      <c r="C54" s="38"/>
      <c r="D54" s="38"/>
      <c r="E54" s="38"/>
      <c r="F54" s="38"/>
      <c r="G54" s="38"/>
      <c r="H54" s="38"/>
      <c r="I54" s="38"/>
      <c r="J54" s="38"/>
      <c r="K54" s="38"/>
      <c r="L54" s="30"/>
      <c r="M54" s="30"/>
      <c r="N54" s="30"/>
    </row>
    <row r="55" spans="1:14" s="32" customFormat="1" ht="15.75" customHeight="1" x14ac:dyDescent="0.25">
      <c r="A55" s="38"/>
      <c r="B55" s="38"/>
      <c r="C55" s="38"/>
      <c r="D55" s="38"/>
      <c r="E55" s="38"/>
      <c r="F55" s="38"/>
      <c r="G55" s="38"/>
      <c r="H55" s="38"/>
      <c r="I55" s="38"/>
      <c r="J55" s="38"/>
      <c r="K55" s="38"/>
      <c r="L55" s="30"/>
      <c r="M55" s="30"/>
      <c r="N55" s="30"/>
    </row>
    <row r="56" spans="1:14" s="32" customFormat="1" ht="15.75" customHeight="1" x14ac:dyDescent="0.25">
      <c r="A56" s="38"/>
      <c r="B56" s="38"/>
      <c r="C56" s="38"/>
      <c r="D56" s="38"/>
      <c r="E56" s="38"/>
      <c r="F56" s="38"/>
      <c r="G56" s="38"/>
      <c r="H56" s="38"/>
      <c r="I56" s="38"/>
      <c r="J56" s="38"/>
      <c r="K56" s="38"/>
      <c r="L56" s="30"/>
      <c r="M56" s="30"/>
      <c r="N56" s="30"/>
    </row>
    <row r="57" spans="1:14" s="32" customFormat="1" ht="15.75" customHeight="1" x14ac:dyDescent="0.25">
      <c r="A57" s="38"/>
      <c r="B57" s="38"/>
      <c r="C57" s="38"/>
      <c r="D57" s="38"/>
      <c r="E57" s="38"/>
      <c r="F57" s="38"/>
      <c r="G57" s="38"/>
      <c r="H57" s="38"/>
      <c r="I57" s="38"/>
      <c r="J57" s="38"/>
      <c r="K57" s="38"/>
      <c r="L57" s="30"/>
      <c r="M57" s="30"/>
      <c r="N57" s="30"/>
    </row>
    <row r="58" spans="1:14" s="32" customFormat="1" ht="15.75" customHeight="1" x14ac:dyDescent="0.25">
      <c r="A58" s="38"/>
      <c r="B58" s="38"/>
      <c r="C58" s="38"/>
      <c r="D58" s="38"/>
      <c r="E58" s="38"/>
      <c r="F58" s="38"/>
      <c r="G58" s="38"/>
      <c r="H58" s="38"/>
      <c r="I58" s="38"/>
      <c r="J58" s="38"/>
      <c r="K58" s="38"/>
      <c r="L58" s="30"/>
      <c r="M58" s="30"/>
      <c r="N58" s="30"/>
    </row>
    <row r="59" spans="1:14" s="32" customFormat="1" ht="15.75" customHeight="1" x14ac:dyDescent="0.25">
      <c r="A59" s="38"/>
      <c r="B59" s="38"/>
      <c r="C59" s="38"/>
      <c r="D59" s="38"/>
      <c r="E59" s="38"/>
      <c r="F59" s="38"/>
      <c r="G59" s="38"/>
      <c r="H59" s="38"/>
      <c r="I59" s="38"/>
      <c r="J59" s="38"/>
      <c r="K59" s="38"/>
      <c r="L59" s="30"/>
      <c r="M59" s="30"/>
      <c r="N59" s="30"/>
    </row>
    <row r="60" spans="1:14" s="32" customFormat="1" ht="15.75" customHeight="1" x14ac:dyDescent="0.25">
      <c r="A60" s="38"/>
      <c r="B60" s="38"/>
      <c r="C60" s="38"/>
      <c r="D60" s="38"/>
      <c r="E60" s="38"/>
      <c r="F60" s="38"/>
      <c r="G60" s="38"/>
      <c r="H60" s="38"/>
      <c r="I60" s="38"/>
      <c r="J60" s="38"/>
      <c r="K60" s="38"/>
      <c r="L60" s="30"/>
      <c r="M60" s="30"/>
      <c r="N60" s="30"/>
    </row>
    <row r="61" spans="1:14" s="32" customFormat="1" ht="15.75" customHeight="1" x14ac:dyDescent="0.25">
      <c r="A61" s="38"/>
      <c r="B61" s="38"/>
      <c r="C61" s="38"/>
      <c r="D61" s="38"/>
      <c r="E61" s="38"/>
      <c r="F61" s="38"/>
      <c r="G61" s="38"/>
      <c r="H61" s="38"/>
      <c r="I61" s="38"/>
      <c r="J61" s="38"/>
      <c r="K61" s="38"/>
      <c r="L61" s="30"/>
      <c r="M61" s="30"/>
      <c r="N61" s="30"/>
    </row>
    <row r="62" spans="1:14" s="32" customFormat="1" ht="15.75" customHeight="1" x14ac:dyDescent="0.25">
      <c r="A62" s="38"/>
      <c r="B62" s="38"/>
      <c r="C62" s="38"/>
      <c r="D62" s="38"/>
      <c r="E62" s="38"/>
      <c r="F62" s="38"/>
      <c r="G62" s="38"/>
      <c r="H62" s="38"/>
      <c r="I62" s="38"/>
      <c r="J62" s="38"/>
      <c r="K62" s="38"/>
      <c r="L62" s="30"/>
      <c r="M62" s="30"/>
      <c r="N62" s="30"/>
    </row>
    <row r="63" spans="1:14" s="32" customFormat="1" ht="15.75" customHeight="1" x14ac:dyDescent="0.25">
      <c r="A63" s="38"/>
      <c r="B63" s="38"/>
      <c r="C63" s="38"/>
      <c r="D63" s="38"/>
      <c r="E63" s="38"/>
      <c r="F63" s="38"/>
      <c r="G63" s="38"/>
      <c r="H63" s="38"/>
      <c r="I63" s="38"/>
      <c r="J63" s="38"/>
      <c r="K63" s="38"/>
      <c r="L63" s="30"/>
      <c r="M63" s="30"/>
      <c r="N63" s="30"/>
    </row>
    <row r="64" spans="1:14" s="32" customFormat="1" ht="15.75" customHeight="1" x14ac:dyDescent="0.25">
      <c r="A64" s="38"/>
      <c r="B64" s="38"/>
      <c r="C64" s="38"/>
      <c r="D64" s="38"/>
      <c r="E64" s="38"/>
      <c r="F64" s="38"/>
      <c r="G64" s="38"/>
      <c r="H64" s="38"/>
      <c r="I64" s="38"/>
      <c r="J64" s="38"/>
      <c r="K64" s="38"/>
      <c r="L64" s="30"/>
      <c r="M64" s="30"/>
      <c r="N64" s="30"/>
    </row>
    <row r="65" spans="1:14" s="32" customFormat="1" ht="15.75" customHeight="1" x14ac:dyDescent="0.25">
      <c r="A65" s="38"/>
      <c r="B65" s="38"/>
      <c r="C65" s="38"/>
      <c r="D65" s="38"/>
      <c r="E65" s="38"/>
      <c r="F65" s="38"/>
      <c r="G65" s="38"/>
      <c r="H65" s="38"/>
      <c r="I65" s="38"/>
      <c r="J65" s="38"/>
      <c r="K65" s="38"/>
      <c r="L65" s="30"/>
      <c r="M65" s="30"/>
      <c r="N65" s="30"/>
    </row>
    <row r="66" spans="1:14" s="32" customFormat="1" ht="15.75" customHeight="1" x14ac:dyDescent="0.25">
      <c r="A66" s="38"/>
      <c r="B66" s="38"/>
      <c r="C66" s="38"/>
      <c r="D66" s="38"/>
      <c r="E66" s="38"/>
      <c r="F66" s="38"/>
      <c r="G66" s="38"/>
      <c r="H66" s="38"/>
      <c r="I66" s="38"/>
      <c r="J66" s="38"/>
      <c r="K66" s="38"/>
      <c r="L66" s="30"/>
      <c r="M66" s="30"/>
      <c r="N66" s="30"/>
    </row>
    <row r="67" spans="1:14" s="32" customFormat="1" ht="15.75" customHeight="1" x14ac:dyDescent="0.25">
      <c r="A67" s="38"/>
      <c r="B67" s="38"/>
      <c r="C67" s="38"/>
      <c r="D67" s="38"/>
      <c r="E67" s="38"/>
      <c r="F67" s="38"/>
      <c r="G67" s="38"/>
      <c r="H67" s="38"/>
      <c r="I67" s="38"/>
      <c r="J67" s="38"/>
      <c r="K67" s="38"/>
      <c r="L67" s="30"/>
      <c r="M67" s="30"/>
      <c r="N67" s="30"/>
    </row>
    <row r="68" spans="1:14" s="32" customFormat="1" ht="15.75" customHeight="1" x14ac:dyDescent="0.25">
      <c r="A68" s="38"/>
      <c r="B68" s="38"/>
      <c r="C68" s="38"/>
      <c r="D68" s="38"/>
      <c r="E68" s="38"/>
      <c r="F68" s="38"/>
      <c r="G68" s="38"/>
      <c r="H68" s="38"/>
      <c r="I68" s="38"/>
      <c r="J68" s="38"/>
      <c r="K68" s="38"/>
      <c r="L68" s="30"/>
      <c r="M68" s="30"/>
      <c r="N68" s="30"/>
    </row>
    <row r="69" spans="1:14" s="32" customFormat="1" ht="15.75" customHeight="1" x14ac:dyDescent="0.25">
      <c r="A69" s="38"/>
      <c r="B69" s="38"/>
      <c r="C69" s="38"/>
      <c r="D69" s="38"/>
      <c r="E69" s="38"/>
      <c r="F69" s="38"/>
      <c r="G69" s="38"/>
      <c r="H69" s="38"/>
      <c r="I69" s="38"/>
      <c r="J69" s="38"/>
      <c r="K69" s="38"/>
      <c r="L69" s="30"/>
      <c r="M69" s="30"/>
      <c r="N69" s="30"/>
    </row>
    <row r="70" spans="1:14" s="32" customFormat="1" ht="15.75" customHeight="1" x14ac:dyDescent="0.25">
      <c r="A70" s="38"/>
      <c r="B70" s="38"/>
      <c r="C70" s="38"/>
      <c r="D70" s="38"/>
      <c r="E70" s="38"/>
      <c r="F70" s="38"/>
      <c r="G70" s="38"/>
      <c r="H70" s="38"/>
      <c r="I70" s="38"/>
      <c r="J70" s="38"/>
      <c r="K70" s="38"/>
      <c r="L70" s="30"/>
      <c r="M70" s="30"/>
      <c r="N70" s="30"/>
    </row>
    <row r="71" spans="1:14" s="32" customFormat="1" ht="15.75" customHeight="1" x14ac:dyDescent="0.25">
      <c r="A71" s="38"/>
      <c r="B71" s="38"/>
      <c r="C71" s="38"/>
      <c r="D71" s="38"/>
      <c r="E71" s="38"/>
      <c r="F71" s="38"/>
      <c r="G71" s="38"/>
      <c r="H71" s="38"/>
      <c r="I71" s="38"/>
      <c r="J71" s="38"/>
      <c r="K71" s="38"/>
      <c r="L71" s="30"/>
      <c r="M71" s="30"/>
      <c r="N71" s="30"/>
    </row>
    <row r="72" spans="1:14" s="32" customFormat="1" ht="15.75" customHeight="1" x14ac:dyDescent="0.25">
      <c r="A72" s="38"/>
      <c r="B72" s="38"/>
      <c r="C72" s="38"/>
      <c r="D72" s="38"/>
      <c r="E72" s="38"/>
      <c r="F72" s="38"/>
      <c r="G72" s="38"/>
      <c r="H72" s="38"/>
      <c r="I72" s="38"/>
      <c r="J72" s="38"/>
      <c r="K72" s="38"/>
      <c r="L72" s="30"/>
      <c r="M72" s="30"/>
      <c r="N72" s="30"/>
    </row>
    <row r="73" spans="1:14" s="32" customFormat="1" ht="31.5" customHeight="1" x14ac:dyDescent="0.25">
      <c r="A73" s="235" t="s">
        <v>52</v>
      </c>
      <c r="B73" s="235"/>
      <c r="C73" s="235"/>
      <c r="D73" s="235"/>
      <c r="E73" s="235"/>
      <c r="F73" s="235"/>
      <c r="G73" s="235"/>
      <c r="H73" s="235"/>
      <c r="I73" s="235"/>
      <c r="J73" s="235"/>
      <c r="K73" s="53"/>
    </row>
    <row r="74" spans="1:14" s="32" customFormat="1" ht="15.75" customHeight="1" x14ac:dyDescent="0.25">
      <c r="A74" s="52"/>
      <c r="B74" s="52"/>
      <c r="C74" s="52"/>
      <c r="D74" s="52"/>
      <c r="E74" s="52"/>
      <c r="F74" s="52"/>
      <c r="G74" s="52"/>
      <c r="H74" s="52"/>
      <c r="I74" s="52"/>
      <c r="J74" s="52"/>
      <c r="K74" s="52"/>
    </row>
    <row r="75" spans="1:14" s="32" customFormat="1" ht="15.75" customHeight="1" x14ac:dyDescent="0.25">
      <c r="A75" s="52"/>
      <c r="B75" s="52"/>
      <c r="C75" s="52"/>
      <c r="D75" s="52"/>
      <c r="E75" s="52"/>
      <c r="F75" s="52"/>
      <c r="G75" s="52"/>
      <c r="H75" s="52"/>
      <c r="I75" s="52"/>
      <c r="J75" s="52"/>
      <c r="K75" s="52"/>
    </row>
    <row r="76" spans="1:14" s="32" customFormat="1" ht="15.75" customHeight="1" x14ac:dyDescent="0.25">
      <c r="A76" s="52"/>
      <c r="B76" s="52"/>
      <c r="C76" s="52"/>
      <c r="D76" s="52"/>
      <c r="E76" s="52"/>
      <c r="F76" s="52"/>
      <c r="G76" s="52"/>
      <c r="H76" s="52"/>
      <c r="I76" s="52"/>
      <c r="J76" s="52"/>
      <c r="K76" s="52"/>
    </row>
    <row r="77" spans="1:14" s="32" customFormat="1" ht="15.75" customHeight="1" x14ac:dyDescent="0.25">
      <c r="A77" s="52"/>
      <c r="B77" s="52"/>
      <c r="C77" s="52"/>
      <c r="D77" s="52"/>
      <c r="E77" s="52"/>
      <c r="F77" s="52"/>
      <c r="G77" s="52"/>
      <c r="H77" s="52"/>
      <c r="I77" s="52"/>
      <c r="J77" s="52"/>
      <c r="K77" s="52"/>
    </row>
    <row r="78" spans="1:14" s="32" customFormat="1" ht="15.75" customHeight="1" x14ac:dyDescent="0.25">
      <c r="A78" s="52"/>
      <c r="B78" s="52"/>
      <c r="C78" s="52"/>
      <c r="D78" s="52"/>
      <c r="E78" s="52"/>
      <c r="F78" s="52"/>
      <c r="G78" s="52"/>
      <c r="H78" s="52"/>
      <c r="I78" s="52"/>
      <c r="J78" s="52"/>
      <c r="K78" s="52"/>
    </row>
    <row r="79" spans="1:14" s="32" customFormat="1" ht="15.75" customHeight="1" x14ac:dyDescent="0.25">
      <c r="A79" s="52"/>
      <c r="B79" s="52"/>
      <c r="C79" s="52"/>
      <c r="D79" s="52"/>
      <c r="E79" s="52"/>
      <c r="F79" s="52"/>
      <c r="G79" s="52"/>
      <c r="H79" s="52"/>
      <c r="I79" s="52"/>
      <c r="J79" s="52"/>
      <c r="K79" s="52"/>
    </row>
    <row r="80" spans="1:14" s="32" customFormat="1" ht="15.75" customHeight="1" x14ac:dyDescent="0.25">
      <c r="A80" s="52"/>
      <c r="B80" s="52"/>
      <c r="C80" s="52"/>
      <c r="D80" s="52"/>
      <c r="E80" s="52"/>
      <c r="F80" s="52"/>
      <c r="G80" s="52"/>
      <c r="H80" s="52"/>
      <c r="I80" s="52"/>
      <c r="J80" s="52"/>
      <c r="K80" s="52"/>
    </row>
    <row r="81" spans="1:11" s="32" customFormat="1" ht="15.75" customHeight="1" x14ac:dyDescent="0.25">
      <c r="A81" s="52"/>
      <c r="B81" s="52"/>
      <c r="C81" s="52"/>
      <c r="D81" s="52"/>
      <c r="E81" s="52"/>
      <c r="F81" s="52"/>
      <c r="G81" s="52"/>
      <c r="H81" s="52"/>
      <c r="I81" s="52"/>
      <c r="J81" s="52"/>
      <c r="K81" s="52"/>
    </row>
    <row r="82" spans="1:11" s="32" customFormat="1" ht="15.75" customHeight="1" x14ac:dyDescent="0.25">
      <c r="A82" s="52"/>
      <c r="B82" s="52"/>
      <c r="C82" s="52"/>
      <c r="D82" s="52"/>
      <c r="E82" s="52"/>
      <c r="F82" s="52"/>
      <c r="G82" s="52"/>
      <c r="H82" s="52"/>
      <c r="I82" s="52"/>
      <c r="J82" s="52"/>
      <c r="K82" s="52"/>
    </row>
    <row r="83" spans="1:11" s="32" customFormat="1" ht="15.75" customHeight="1" x14ac:dyDescent="0.25">
      <c r="A83" s="52"/>
      <c r="B83" s="52"/>
      <c r="C83" s="52"/>
      <c r="D83" s="52"/>
      <c r="E83" s="52"/>
      <c r="F83" s="52"/>
      <c r="G83" s="52"/>
      <c r="H83" s="52"/>
      <c r="I83" s="52"/>
      <c r="J83" s="52"/>
      <c r="K83" s="52"/>
    </row>
    <row r="84" spans="1:11" s="32" customFormat="1" ht="15.75" customHeight="1" x14ac:dyDescent="0.25">
      <c r="A84" s="52"/>
      <c r="B84" s="52"/>
      <c r="C84" s="52"/>
      <c r="D84" s="52"/>
      <c r="E84" s="52"/>
      <c r="F84" s="52"/>
      <c r="G84" s="52"/>
      <c r="H84" s="52"/>
      <c r="I84" s="52"/>
      <c r="J84" s="52"/>
      <c r="K84" s="52"/>
    </row>
    <row r="85" spans="1:11" s="32" customFormat="1" ht="15.75" customHeight="1" x14ac:dyDescent="0.25">
      <c r="A85" s="52"/>
      <c r="B85" s="52"/>
      <c r="C85" s="52"/>
      <c r="D85" s="52"/>
      <c r="E85" s="52"/>
      <c r="F85" s="52"/>
      <c r="G85" s="52"/>
      <c r="H85" s="52"/>
      <c r="I85" s="52"/>
      <c r="J85" s="52"/>
      <c r="K85" s="52"/>
    </row>
    <row r="86" spans="1:11" s="32" customFormat="1" ht="15.75" customHeight="1" x14ac:dyDescent="0.25">
      <c r="A86" s="52"/>
      <c r="B86" s="52"/>
      <c r="C86" s="52"/>
      <c r="D86" s="52"/>
      <c r="E86" s="52"/>
      <c r="F86" s="52"/>
      <c r="G86" s="52"/>
      <c r="H86" s="52"/>
      <c r="I86" s="52"/>
      <c r="J86" s="52"/>
      <c r="K86" s="52"/>
    </row>
    <row r="87" spans="1:11" s="32" customFormat="1" ht="15.75" customHeight="1" x14ac:dyDescent="0.25">
      <c r="A87" s="52"/>
      <c r="B87" s="52"/>
      <c r="C87" s="52"/>
      <c r="D87" s="52"/>
      <c r="E87" s="52"/>
      <c r="F87" s="52"/>
      <c r="G87" s="52"/>
      <c r="H87" s="52"/>
      <c r="I87" s="52"/>
      <c r="J87" s="52"/>
      <c r="K87" s="52"/>
    </row>
    <row r="88" spans="1:11" s="32" customFormat="1" ht="15.75" customHeight="1" x14ac:dyDescent="0.25">
      <c r="A88" s="52"/>
      <c r="B88" s="52"/>
      <c r="C88" s="52"/>
      <c r="D88" s="52"/>
      <c r="E88" s="52"/>
      <c r="F88" s="52"/>
      <c r="G88" s="52"/>
      <c r="H88" s="52"/>
      <c r="I88" s="52"/>
      <c r="J88" s="52"/>
      <c r="K88" s="52"/>
    </row>
    <row r="89" spans="1:11" s="32" customFormat="1" ht="15.75" customHeight="1" x14ac:dyDescent="0.25">
      <c r="A89" s="52"/>
      <c r="B89" s="52"/>
      <c r="C89" s="52"/>
      <c r="D89" s="52"/>
      <c r="E89" s="52"/>
      <c r="F89" s="52"/>
      <c r="G89" s="52"/>
      <c r="H89" s="52"/>
      <c r="I89" s="52"/>
      <c r="J89" s="52"/>
      <c r="K89" s="52"/>
    </row>
    <row r="90" spans="1:11" s="53" customFormat="1" ht="47.25" customHeight="1" x14ac:dyDescent="0.25">
      <c r="A90" s="235" t="s">
        <v>172</v>
      </c>
      <c r="B90" s="235"/>
      <c r="C90" s="235"/>
      <c r="D90" s="235"/>
      <c r="E90" s="235"/>
      <c r="F90" s="235"/>
      <c r="G90" s="235"/>
      <c r="H90" s="235"/>
      <c r="I90" s="235"/>
      <c r="J90" s="235"/>
    </row>
    <row r="91" spans="1:11" s="32" customFormat="1" ht="15.75" customHeight="1" x14ac:dyDescent="0.25">
      <c r="A91" s="52"/>
      <c r="B91" s="52"/>
      <c r="C91" s="52"/>
      <c r="D91" s="52"/>
      <c r="E91" s="52"/>
      <c r="F91" s="52"/>
      <c r="G91" s="52"/>
      <c r="H91" s="52"/>
      <c r="I91" s="52"/>
      <c r="J91" s="52"/>
      <c r="K91" s="52"/>
    </row>
    <row r="92" spans="1:11" s="32" customFormat="1" ht="15.75" customHeight="1" x14ac:dyDescent="0.25">
      <c r="A92" s="52"/>
      <c r="B92" s="52"/>
      <c r="C92" s="52"/>
      <c r="D92" s="52"/>
      <c r="E92" s="52"/>
      <c r="F92" s="52"/>
      <c r="G92" s="52"/>
      <c r="H92" s="52"/>
      <c r="I92" s="52"/>
      <c r="J92" s="52"/>
      <c r="K92" s="52"/>
    </row>
    <row r="93" spans="1:11" s="32" customFormat="1" ht="15.75" customHeight="1" x14ac:dyDescent="0.25">
      <c r="A93" s="52"/>
      <c r="B93" s="52"/>
      <c r="C93" s="52"/>
      <c r="D93" s="52"/>
      <c r="E93" s="52"/>
      <c r="F93" s="52"/>
      <c r="G93" s="52"/>
      <c r="H93" s="52"/>
      <c r="I93" s="52"/>
      <c r="J93" s="52"/>
      <c r="K93" s="52"/>
    </row>
    <row r="94" spans="1:11" s="32" customFormat="1" ht="15.75" customHeight="1" x14ac:dyDescent="0.25">
      <c r="A94" s="52"/>
      <c r="B94" s="52"/>
      <c r="C94" s="52"/>
      <c r="D94" s="52"/>
      <c r="E94" s="52"/>
      <c r="F94" s="52"/>
      <c r="G94" s="52"/>
      <c r="H94" s="52"/>
      <c r="I94" s="52"/>
      <c r="J94" s="52"/>
      <c r="K94" s="52"/>
    </row>
    <row r="95" spans="1:11" s="32" customFormat="1" ht="15.75" customHeight="1" x14ac:dyDescent="0.25">
      <c r="A95" s="52"/>
      <c r="B95" s="52"/>
      <c r="C95" s="52"/>
      <c r="D95" s="52"/>
      <c r="E95" s="52"/>
      <c r="F95" s="52"/>
      <c r="G95" s="52"/>
      <c r="H95" s="52"/>
      <c r="I95" s="52"/>
      <c r="J95" s="52"/>
      <c r="K95" s="52"/>
    </row>
    <row r="96" spans="1:11" s="32" customFormat="1" ht="15.75" customHeight="1" x14ac:dyDescent="0.25">
      <c r="A96" s="52"/>
      <c r="B96" s="52"/>
      <c r="C96" s="52"/>
      <c r="D96" s="52"/>
      <c r="E96" s="52"/>
      <c r="F96" s="52"/>
      <c r="G96" s="52"/>
      <c r="H96" s="52"/>
      <c r="I96" s="52"/>
      <c r="J96" s="52"/>
      <c r="K96" s="52"/>
    </row>
    <row r="97" spans="1:11" s="32" customFormat="1" ht="15.75" customHeight="1" x14ac:dyDescent="0.25">
      <c r="A97" s="52"/>
      <c r="B97" s="52"/>
      <c r="C97" s="52"/>
      <c r="D97" s="52"/>
      <c r="E97" s="52"/>
      <c r="F97" s="52"/>
      <c r="G97" s="52"/>
      <c r="H97" s="52"/>
      <c r="I97" s="52"/>
      <c r="J97" s="52"/>
      <c r="K97" s="52"/>
    </row>
    <row r="98" spans="1:11" s="32" customFormat="1" ht="15.75" customHeight="1" x14ac:dyDescent="0.25">
      <c r="A98" s="52"/>
      <c r="B98" s="52"/>
      <c r="C98" s="52"/>
      <c r="D98" s="52"/>
      <c r="E98" s="52"/>
      <c r="F98" s="52"/>
      <c r="G98" s="52"/>
      <c r="H98" s="52"/>
      <c r="I98" s="52"/>
      <c r="J98" s="52"/>
      <c r="K98" s="52"/>
    </row>
    <row r="99" spans="1:11" s="32" customFormat="1" ht="15.75" customHeight="1" x14ac:dyDescent="0.25">
      <c r="A99" s="52"/>
      <c r="B99" s="52"/>
      <c r="C99" s="52"/>
      <c r="D99" s="52"/>
      <c r="E99" s="52"/>
      <c r="F99" s="52"/>
      <c r="G99" s="52"/>
      <c r="H99" s="52"/>
      <c r="I99" s="52"/>
      <c r="J99" s="52"/>
      <c r="K99" s="52"/>
    </row>
    <row r="100" spans="1:11" s="32" customFormat="1" ht="15.75" customHeight="1" x14ac:dyDescent="0.25">
      <c r="A100" s="52"/>
      <c r="B100" s="52"/>
      <c r="C100" s="52"/>
      <c r="D100" s="52"/>
      <c r="E100" s="52"/>
      <c r="F100" s="52"/>
      <c r="G100" s="52"/>
      <c r="H100" s="52"/>
      <c r="I100" s="52"/>
      <c r="J100" s="52"/>
      <c r="K100" s="52"/>
    </row>
    <row r="101" spans="1:11" s="32" customFormat="1" ht="15.75" customHeight="1" x14ac:dyDescent="0.25">
      <c r="A101" s="52"/>
      <c r="B101" s="52"/>
      <c r="C101" s="52"/>
      <c r="D101" s="52"/>
      <c r="E101" s="52"/>
      <c r="F101" s="52"/>
      <c r="G101" s="52"/>
      <c r="H101" s="52"/>
      <c r="I101" s="52"/>
      <c r="J101" s="52"/>
      <c r="K101" s="52"/>
    </row>
    <row r="102" spans="1:11" s="32" customFormat="1" ht="15.75" customHeight="1" x14ac:dyDescent="0.25">
      <c r="A102" s="52"/>
      <c r="B102" s="52"/>
      <c r="C102" s="52"/>
      <c r="D102" s="52"/>
      <c r="E102" s="52"/>
      <c r="F102" s="52"/>
      <c r="G102" s="52"/>
      <c r="H102" s="52"/>
      <c r="I102" s="52"/>
      <c r="J102" s="52"/>
      <c r="K102" s="52"/>
    </row>
    <row r="103" spans="1:11" s="32" customFormat="1" ht="15.75" customHeight="1" x14ac:dyDescent="0.25">
      <c r="A103" s="52"/>
      <c r="B103" s="52"/>
      <c r="C103" s="52"/>
      <c r="D103" s="52"/>
      <c r="E103" s="52"/>
      <c r="F103" s="52"/>
      <c r="G103" s="52"/>
      <c r="H103" s="52"/>
      <c r="I103" s="52"/>
      <c r="J103" s="52"/>
      <c r="K103" s="52"/>
    </row>
    <row r="104" spans="1:11" s="32" customFormat="1" ht="15.75" customHeight="1" x14ac:dyDescent="0.25">
      <c r="A104" s="52"/>
      <c r="B104" s="52"/>
      <c r="C104" s="52"/>
      <c r="D104" s="52"/>
      <c r="E104" s="52"/>
      <c r="F104" s="52"/>
      <c r="G104" s="52"/>
      <c r="H104" s="52"/>
      <c r="I104" s="52"/>
      <c r="J104" s="52"/>
      <c r="K104" s="52"/>
    </row>
    <row r="105" spans="1:11" s="32" customFormat="1" ht="15.75" customHeight="1" x14ac:dyDescent="0.25">
      <c r="A105" s="52"/>
      <c r="B105" s="52"/>
      <c r="C105" s="52"/>
      <c r="D105" s="52"/>
      <c r="E105" s="52"/>
      <c r="F105" s="52"/>
      <c r="G105" s="52"/>
      <c r="H105" s="52"/>
      <c r="I105" s="52"/>
      <c r="J105" s="52"/>
      <c r="K105" s="52"/>
    </row>
    <row r="106" spans="1:11" s="32" customFormat="1" ht="15.75" customHeight="1" x14ac:dyDescent="0.25">
      <c r="A106" s="52"/>
      <c r="B106" s="52"/>
      <c r="C106" s="52"/>
      <c r="D106" s="52"/>
      <c r="E106" s="52"/>
      <c r="F106" s="52"/>
      <c r="G106" s="52"/>
      <c r="H106" s="52"/>
      <c r="I106" s="52"/>
      <c r="J106" s="52"/>
      <c r="K106" s="52"/>
    </row>
    <row r="107" spans="1:11" s="32" customFormat="1" ht="15.75" customHeight="1" x14ac:dyDescent="0.25">
      <c r="A107" s="52"/>
      <c r="B107" s="52"/>
      <c r="C107" s="52"/>
      <c r="D107" s="52"/>
      <c r="E107" s="52"/>
      <c r="F107" s="52"/>
      <c r="G107" s="52"/>
      <c r="H107" s="52"/>
      <c r="I107" s="52"/>
      <c r="J107" s="52"/>
      <c r="K107" s="52"/>
    </row>
    <row r="108" spans="1:11" s="32" customFormat="1" ht="15.75" customHeight="1" x14ac:dyDescent="0.25">
      <c r="A108" s="52"/>
      <c r="B108" s="52"/>
      <c r="C108" s="52"/>
      <c r="D108" s="52"/>
      <c r="E108" s="52"/>
      <c r="F108" s="52"/>
      <c r="G108" s="52"/>
      <c r="H108" s="52"/>
      <c r="I108" s="52"/>
      <c r="J108" s="52"/>
      <c r="K108" s="52"/>
    </row>
    <row r="109" spans="1:11" s="32" customFormat="1" ht="15.75" customHeight="1" x14ac:dyDescent="0.25">
      <c r="A109" s="52"/>
      <c r="B109" s="52"/>
      <c r="C109" s="52"/>
      <c r="D109" s="52"/>
      <c r="E109" s="52"/>
      <c r="F109" s="52"/>
      <c r="G109" s="52"/>
      <c r="H109" s="52"/>
      <c r="I109" s="52"/>
      <c r="J109" s="52"/>
      <c r="K109" s="52"/>
    </row>
    <row r="110" spans="1:11" s="32" customFormat="1" ht="31.5" customHeight="1" x14ac:dyDescent="0.25">
      <c r="A110" s="235" t="s">
        <v>173</v>
      </c>
      <c r="B110" s="235"/>
      <c r="C110" s="235"/>
      <c r="D110" s="235"/>
      <c r="E110" s="235"/>
      <c r="F110" s="235"/>
      <c r="G110" s="235"/>
      <c r="H110" s="235"/>
      <c r="I110" s="235"/>
      <c r="J110" s="235"/>
      <c r="K110" s="53"/>
    </row>
    <row r="111" spans="1:11" s="32" customFormat="1" ht="15.75" customHeight="1" x14ac:dyDescent="0.25">
      <c r="A111" s="52"/>
      <c r="B111" s="52"/>
      <c r="C111" s="52"/>
      <c r="D111" s="52"/>
      <c r="E111" s="52"/>
      <c r="F111" s="52"/>
      <c r="G111" s="52"/>
      <c r="H111" s="52"/>
      <c r="I111" s="52"/>
      <c r="J111" s="52"/>
      <c r="K111" s="52"/>
    </row>
    <row r="112" spans="1:11" s="32" customFormat="1" ht="15.75" customHeight="1" x14ac:dyDescent="0.25">
      <c r="A112" s="52"/>
      <c r="B112" s="52"/>
      <c r="C112" s="52"/>
      <c r="D112" s="52"/>
      <c r="E112" s="52"/>
      <c r="F112" s="52"/>
      <c r="G112" s="52"/>
      <c r="H112" s="52"/>
      <c r="I112" s="52"/>
      <c r="J112" s="52"/>
      <c r="K112" s="52"/>
    </row>
    <row r="113" spans="1:11" s="32" customFormat="1" ht="15.75" customHeight="1" x14ac:dyDescent="0.25">
      <c r="A113" s="52"/>
      <c r="B113" s="52"/>
      <c r="C113" s="52"/>
      <c r="D113" s="52"/>
      <c r="E113" s="52"/>
      <c r="F113" s="52"/>
      <c r="G113" s="52"/>
      <c r="H113" s="52"/>
      <c r="I113" s="52"/>
      <c r="J113" s="52"/>
      <c r="K113" s="52"/>
    </row>
    <row r="114" spans="1:11" s="32" customFormat="1" ht="15.75" customHeight="1" x14ac:dyDescent="0.25">
      <c r="A114" s="52"/>
      <c r="B114" s="52"/>
      <c r="C114" s="52"/>
      <c r="D114" s="52"/>
      <c r="E114" s="52"/>
      <c r="F114" s="52"/>
      <c r="G114" s="52"/>
      <c r="H114" s="52"/>
      <c r="I114" s="52"/>
      <c r="J114" s="52"/>
      <c r="K114" s="52"/>
    </row>
    <row r="115" spans="1:11" s="32" customFormat="1" ht="15.75" customHeight="1" x14ac:dyDescent="0.25">
      <c r="A115" s="52"/>
      <c r="B115" s="52"/>
      <c r="C115" s="52"/>
      <c r="D115" s="52"/>
      <c r="E115" s="52"/>
      <c r="F115" s="52"/>
      <c r="G115" s="52"/>
      <c r="H115" s="52"/>
      <c r="I115" s="52"/>
      <c r="J115" s="52"/>
      <c r="K115" s="52"/>
    </row>
    <row r="116" spans="1:11" s="32" customFormat="1" ht="15.75" customHeight="1" x14ac:dyDescent="0.25">
      <c r="A116" s="52"/>
      <c r="B116" s="52"/>
      <c r="C116" s="52"/>
      <c r="D116" s="52"/>
      <c r="E116" s="52"/>
      <c r="F116" s="52"/>
      <c r="G116" s="52"/>
      <c r="H116" s="52"/>
      <c r="I116" s="52"/>
      <c r="J116" s="52"/>
      <c r="K116" s="52"/>
    </row>
    <row r="117" spans="1:11" s="32" customFormat="1" ht="15.75" customHeight="1" x14ac:dyDescent="0.25">
      <c r="A117" s="52"/>
      <c r="B117" s="52"/>
      <c r="C117" s="52"/>
      <c r="D117" s="52"/>
      <c r="E117" s="52"/>
      <c r="F117" s="52"/>
      <c r="G117" s="52"/>
      <c r="H117" s="52"/>
      <c r="I117" s="52"/>
      <c r="J117" s="52"/>
      <c r="K117" s="52"/>
    </row>
    <row r="118" spans="1:11" s="32" customFormat="1" ht="15.75" customHeight="1" x14ac:dyDescent="0.25">
      <c r="A118" s="52"/>
      <c r="B118" s="52"/>
      <c r="C118" s="52"/>
      <c r="D118" s="52"/>
      <c r="E118" s="52"/>
      <c r="F118" s="52"/>
      <c r="G118" s="52"/>
      <c r="H118" s="52"/>
      <c r="I118" s="52"/>
      <c r="J118" s="52"/>
      <c r="K118" s="52"/>
    </row>
    <row r="119" spans="1:11" s="32" customFormat="1" ht="15.75" customHeight="1" x14ac:dyDescent="0.25">
      <c r="A119" s="52"/>
      <c r="B119" s="52"/>
      <c r="C119" s="52"/>
      <c r="D119" s="52"/>
      <c r="E119" s="52"/>
      <c r="F119" s="52"/>
      <c r="G119" s="52"/>
      <c r="H119" s="52"/>
      <c r="I119" s="52"/>
      <c r="J119" s="52"/>
      <c r="K119" s="52"/>
    </row>
    <row r="120" spans="1:11" s="32" customFormat="1" ht="15.75" customHeight="1" x14ac:dyDescent="0.25">
      <c r="A120" s="52"/>
      <c r="B120" s="52"/>
      <c r="C120" s="52"/>
      <c r="D120" s="52"/>
      <c r="E120" s="52"/>
      <c r="F120" s="52"/>
      <c r="G120" s="52"/>
      <c r="H120" s="52"/>
      <c r="I120" s="52"/>
      <c r="J120" s="52"/>
      <c r="K120" s="52"/>
    </row>
    <row r="121" spans="1:11" ht="15.75" customHeight="1" x14ac:dyDescent="0.25">
      <c r="A121" s="39"/>
      <c r="B121" s="39"/>
      <c r="C121" s="39"/>
      <c r="D121" s="39"/>
      <c r="E121" s="39"/>
      <c r="F121" s="39"/>
      <c r="G121" s="39"/>
      <c r="H121" s="39"/>
      <c r="I121" s="39"/>
      <c r="J121" s="39"/>
    </row>
    <row r="122" spans="1:11" x14ac:dyDescent="0.25">
      <c r="A122" s="1" t="s">
        <v>23</v>
      </c>
    </row>
    <row r="123" spans="1:11" ht="47.25" customHeight="1" x14ac:dyDescent="0.25">
      <c r="A123" s="236" t="s">
        <v>58</v>
      </c>
      <c r="B123" s="236"/>
      <c r="C123" s="236"/>
      <c r="D123" s="236"/>
      <c r="E123" s="236"/>
      <c r="F123" s="236"/>
      <c r="G123" s="236"/>
      <c r="H123" s="236"/>
      <c r="I123" s="236"/>
      <c r="J123" s="236"/>
      <c r="K123" s="23"/>
    </row>
    <row r="125" spans="1:11" x14ac:dyDescent="0.25">
      <c r="B125" s="61" t="s">
        <v>14</v>
      </c>
      <c r="C125" s="62" t="s">
        <v>21</v>
      </c>
    </row>
    <row r="126" spans="1:11" hidden="1" x14ac:dyDescent="0.25">
      <c r="B126" s="36"/>
      <c r="C126" s="63">
        <f>C32</f>
        <v>26350032315.369137</v>
      </c>
    </row>
    <row r="127" spans="1:11" x14ac:dyDescent="0.25">
      <c r="B127" s="64">
        <v>1291000000</v>
      </c>
      <c r="C127" s="65">
        <f t="dataTable" ref="C127:C137" dt2D="0" dtr="0" r1="D12" ca="1"/>
        <v>27345622379.478523</v>
      </c>
    </row>
    <row r="128" spans="1:11" x14ac:dyDescent="0.25">
      <c r="B128" s="64">
        <v>1391000000</v>
      </c>
      <c r="C128" s="65">
        <v>27124380143.009769</v>
      </c>
    </row>
    <row r="129" spans="1:11" x14ac:dyDescent="0.25">
      <c r="B129" s="64">
        <v>1491000000</v>
      </c>
      <c r="C129" s="65">
        <v>26903137906.541019</v>
      </c>
    </row>
    <row r="130" spans="1:11" x14ac:dyDescent="0.25">
      <c r="B130" s="64">
        <v>1591000000</v>
      </c>
      <c r="C130" s="65">
        <v>26681895670.072266</v>
      </c>
    </row>
    <row r="131" spans="1:11" x14ac:dyDescent="0.25">
      <c r="B131" s="64">
        <v>1691000000</v>
      </c>
      <c r="C131" s="65">
        <v>26460653433.603512</v>
      </c>
    </row>
    <row r="132" spans="1:11" x14ac:dyDescent="0.25">
      <c r="B132" s="64">
        <v>1791000000</v>
      </c>
      <c r="C132" s="65">
        <v>26239411197.134762</v>
      </c>
    </row>
    <row r="133" spans="1:11" x14ac:dyDescent="0.25">
      <c r="B133" s="64">
        <v>1891000000</v>
      </c>
      <c r="C133" s="65">
        <v>26018168960.666012</v>
      </c>
    </row>
    <row r="134" spans="1:11" x14ac:dyDescent="0.25">
      <c r="B134" s="64">
        <v>1991000000</v>
      </c>
      <c r="C134" s="65">
        <v>25796926724.197258</v>
      </c>
    </row>
    <row r="135" spans="1:11" x14ac:dyDescent="0.25">
      <c r="B135" s="64">
        <v>2091000000</v>
      </c>
      <c r="C135" s="65">
        <v>25575684487.728508</v>
      </c>
    </row>
    <row r="136" spans="1:11" x14ac:dyDescent="0.25">
      <c r="B136" s="64">
        <v>2191000000</v>
      </c>
      <c r="C136" s="65">
        <v>25354442251.259754</v>
      </c>
    </row>
    <row r="137" spans="1:11" x14ac:dyDescent="0.25">
      <c r="B137" s="66">
        <v>2291000000</v>
      </c>
      <c r="C137" s="67">
        <v>25133200014.791</v>
      </c>
    </row>
    <row r="139" spans="1:11" x14ac:dyDescent="0.25">
      <c r="A139" s="239" t="s">
        <v>24</v>
      </c>
      <c r="B139" s="239"/>
      <c r="C139" s="239"/>
      <c r="D139" s="239"/>
      <c r="E139" s="239"/>
      <c r="F139" s="239"/>
      <c r="G139" s="239"/>
      <c r="H139" s="239"/>
      <c r="I139" s="239"/>
      <c r="J139" s="239"/>
      <c r="K139" s="112"/>
    </row>
    <row r="162" spans="1:14" ht="15.75" customHeight="1" x14ac:dyDescent="0.25">
      <c r="A162" s="236" t="s">
        <v>25</v>
      </c>
      <c r="B162" s="236"/>
      <c r="C162" s="236"/>
      <c r="D162" s="236"/>
      <c r="E162" s="236"/>
      <c r="F162" s="236"/>
      <c r="G162" s="236"/>
      <c r="H162" s="236"/>
      <c r="I162" s="236"/>
      <c r="J162" s="236"/>
    </row>
    <row r="164" spans="1:14" s="32" customFormat="1" x14ac:dyDescent="0.25">
      <c r="A164" s="29" t="s">
        <v>26</v>
      </c>
      <c r="B164" s="30"/>
      <c r="C164" s="30"/>
      <c r="D164" s="30"/>
      <c r="E164" s="31"/>
      <c r="F164" s="30"/>
      <c r="G164" s="30"/>
      <c r="H164" s="30"/>
      <c r="I164" s="30"/>
      <c r="J164" s="30"/>
      <c r="K164" s="30"/>
      <c r="L164" s="30"/>
      <c r="M164" s="30"/>
      <c r="N164" s="30"/>
    </row>
    <row r="165" spans="1:14" s="32" customFormat="1" ht="94.5" customHeight="1" x14ac:dyDescent="0.25">
      <c r="A165" s="240" t="s">
        <v>78</v>
      </c>
      <c r="B165" s="240"/>
      <c r="C165" s="240"/>
      <c r="D165" s="240"/>
      <c r="E165" s="240"/>
      <c r="F165" s="240"/>
      <c r="G165" s="240"/>
      <c r="H165" s="240"/>
      <c r="I165" s="240"/>
      <c r="J165" s="240"/>
      <c r="K165" s="111"/>
      <c r="L165" s="30"/>
      <c r="M165" s="30"/>
      <c r="N165" s="30"/>
    </row>
    <row r="166" spans="1:14" s="32" customFormat="1" x14ac:dyDescent="0.25"/>
    <row r="167" spans="1:14" s="32" customFormat="1" x14ac:dyDescent="0.25"/>
    <row r="168" spans="1:14" s="33" customFormat="1" x14ac:dyDescent="0.25"/>
    <row r="169" spans="1:14" s="33" customFormat="1" x14ac:dyDescent="0.25"/>
    <row r="170" spans="1:14" s="33" customFormat="1" x14ac:dyDescent="0.25"/>
    <row r="171" spans="1:14" s="33" customFormat="1" x14ac:dyDescent="0.25"/>
    <row r="172" spans="1:14" s="33" customFormat="1" x14ac:dyDescent="0.25"/>
    <row r="173" spans="1:14" s="33" customFormat="1" ht="31.5" customHeight="1" x14ac:dyDescent="0.25">
      <c r="A173" s="241" t="s">
        <v>54</v>
      </c>
      <c r="B173" s="241"/>
      <c r="C173" s="241"/>
      <c r="D173" s="241"/>
      <c r="E173" s="241"/>
      <c r="F173" s="241"/>
      <c r="G173" s="241"/>
      <c r="H173" s="241"/>
      <c r="I173" s="241"/>
      <c r="J173" s="241"/>
      <c r="K173" s="113"/>
    </row>
    <row r="174" spans="1:14" s="33" customFormat="1" x14ac:dyDescent="0.25"/>
    <row r="176" spans="1:14" ht="47.25" customHeight="1" x14ac:dyDescent="0.25">
      <c r="A176" s="236" t="s">
        <v>80</v>
      </c>
      <c r="B176" s="236"/>
      <c r="C176" s="236"/>
      <c r="D176" s="236"/>
      <c r="E176" s="236"/>
      <c r="F176" s="236"/>
      <c r="G176" s="236"/>
      <c r="H176" s="236"/>
      <c r="I176" s="236"/>
      <c r="J176" s="236"/>
    </row>
    <row r="178" spans="1:10" x14ac:dyDescent="0.25">
      <c r="B178" s="54"/>
      <c r="C178" s="55"/>
      <c r="D178" s="237" t="s">
        <v>28</v>
      </c>
      <c r="E178" s="237"/>
      <c r="F178" s="237"/>
      <c r="G178" s="237"/>
      <c r="H178" s="237"/>
      <c r="I178" s="237"/>
      <c r="J178" s="238"/>
    </row>
    <row r="179" spans="1:10" x14ac:dyDescent="0.25">
      <c r="B179" s="248" t="s">
        <v>27</v>
      </c>
      <c r="C179" s="56">
        <f>C32</f>
        <v>26350032315.369137</v>
      </c>
      <c r="D179" s="57">
        <v>1700000</v>
      </c>
      <c r="E179" s="57">
        <v>1800000</v>
      </c>
      <c r="F179" s="57">
        <v>1900000</v>
      </c>
      <c r="G179" s="57">
        <v>2000000</v>
      </c>
      <c r="H179" s="57">
        <v>2100000</v>
      </c>
      <c r="I179" s="57">
        <v>2200000</v>
      </c>
      <c r="J179" s="58">
        <v>2300000</v>
      </c>
    </row>
    <row r="180" spans="1:10" x14ac:dyDescent="0.25">
      <c r="B180" s="248"/>
      <c r="C180" s="59">
        <v>2750</v>
      </c>
      <c r="D180" s="138">
        <f t="dataTable" ref="D180:J190" dt2D="1" dtr="1" r1="D10" r2="D9" ca="1"/>
        <v>851864562.34541821</v>
      </c>
      <c r="E180" s="138">
        <v>1460280712.6344876</v>
      </c>
      <c r="F180" s="138">
        <v>2068696862.9235568</v>
      </c>
      <c r="G180" s="138">
        <v>2677113013.212626</v>
      </c>
      <c r="H180" s="138">
        <v>3285529163.5016952</v>
      </c>
      <c r="I180" s="138">
        <v>3893945313.7907648</v>
      </c>
      <c r="J180" s="139">
        <v>4502361464.079833</v>
      </c>
    </row>
    <row r="181" spans="1:10" x14ac:dyDescent="0.25">
      <c r="B181" s="248"/>
      <c r="C181" s="59">
        <v>2800</v>
      </c>
      <c r="D181" s="138">
        <v>951423568.75635695</v>
      </c>
      <c r="E181" s="138">
        <v>1570901830.8688641</v>
      </c>
      <c r="F181" s="138">
        <v>2190380092.9813704</v>
      </c>
      <c r="G181" s="138">
        <v>2809858355.0938773</v>
      </c>
      <c r="H181" s="138">
        <v>3429336617.2063847</v>
      </c>
      <c r="I181" s="138">
        <v>4048814879.3188915</v>
      </c>
      <c r="J181" s="139">
        <v>4668293141.4313974</v>
      </c>
    </row>
    <row r="182" spans="1:10" x14ac:dyDescent="0.25">
      <c r="B182" s="248"/>
      <c r="C182" s="59">
        <v>2850</v>
      </c>
      <c r="D182" s="138">
        <v>1050982575.1672955</v>
      </c>
      <c r="E182" s="138">
        <v>1681522949.1032395</v>
      </c>
      <c r="F182" s="138">
        <v>2312063323.0391846</v>
      </c>
      <c r="G182" s="138">
        <v>2942603696.9751291</v>
      </c>
      <c r="H182" s="138">
        <v>3573144070.9110737</v>
      </c>
      <c r="I182" s="138">
        <v>4203684444.8470182</v>
      </c>
      <c r="J182" s="139">
        <v>4834224818.7829618</v>
      </c>
    </row>
    <row r="183" spans="1:10" x14ac:dyDescent="0.25">
      <c r="B183" s="248"/>
      <c r="C183" s="59">
        <v>2900</v>
      </c>
      <c r="D183" s="138">
        <v>1150541581.5782342</v>
      </c>
      <c r="E183" s="138">
        <v>1792144067.337616</v>
      </c>
      <c r="F183" s="138">
        <v>2433746553.0969982</v>
      </c>
      <c r="G183" s="138">
        <v>3075349038.8563805</v>
      </c>
      <c r="H183" s="138">
        <v>3716951524.6157627</v>
      </c>
      <c r="I183" s="138">
        <v>4358554010.375144</v>
      </c>
      <c r="J183" s="139">
        <v>5000156496.1345263</v>
      </c>
    </row>
    <row r="184" spans="1:10" x14ac:dyDescent="0.25">
      <c r="B184" s="248"/>
      <c r="C184" s="59">
        <v>2950</v>
      </c>
      <c r="D184" s="138">
        <v>1250100587.9891725</v>
      </c>
      <c r="E184" s="138">
        <v>1902765185.5719924</v>
      </c>
      <c r="F184" s="138">
        <v>2555429783.1548119</v>
      </c>
      <c r="G184" s="138">
        <v>3208094380.7376318</v>
      </c>
      <c r="H184" s="138">
        <v>3860758978.3204517</v>
      </c>
      <c r="I184" s="138">
        <v>4513423575.9032707</v>
      </c>
      <c r="J184" s="139">
        <v>5166088173.4860907</v>
      </c>
    </row>
    <row r="185" spans="1:10" x14ac:dyDescent="0.25">
      <c r="B185" s="248"/>
      <c r="C185" s="59">
        <v>3000</v>
      </c>
      <c r="D185" s="138">
        <v>1349659594.4001112</v>
      </c>
      <c r="E185" s="138">
        <v>2013386303.8063688</v>
      </c>
      <c r="F185" s="138">
        <v>2677113013.212626</v>
      </c>
      <c r="G185" s="138">
        <v>3340839722.6188831</v>
      </c>
      <c r="H185" s="138">
        <v>4004566432.0251408</v>
      </c>
      <c r="I185" s="138">
        <v>4668293141.4313974</v>
      </c>
      <c r="J185" s="139">
        <v>5332019850.837656</v>
      </c>
    </row>
    <row r="186" spans="1:10" x14ac:dyDescent="0.25">
      <c r="B186" s="248"/>
      <c r="C186" s="59">
        <v>3050</v>
      </c>
      <c r="D186" s="138">
        <v>1449218600.8110499</v>
      </c>
      <c r="E186" s="138">
        <v>2124007422.0407448</v>
      </c>
      <c r="F186" s="138">
        <v>2798796243.2704396</v>
      </c>
      <c r="G186" s="138">
        <v>3473585064.5001345</v>
      </c>
      <c r="H186" s="138">
        <v>4148373885.7298298</v>
      </c>
      <c r="I186" s="138">
        <v>4823162706.9595242</v>
      </c>
      <c r="J186" s="139">
        <v>5497951528.1892204</v>
      </c>
    </row>
    <row r="187" spans="1:10" x14ac:dyDescent="0.25">
      <c r="B187" s="248"/>
      <c r="C187" s="59">
        <v>3100</v>
      </c>
      <c r="D187" s="138">
        <v>1548777607.2219887</v>
      </c>
      <c r="E187" s="138">
        <v>2234628540.2751212</v>
      </c>
      <c r="F187" s="138">
        <v>2920479473.3282537</v>
      </c>
      <c r="G187" s="138">
        <v>3606330406.3813868</v>
      </c>
      <c r="H187" s="138">
        <v>4292181339.4345198</v>
      </c>
      <c r="I187" s="138">
        <v>4978032272.4876518</v>
      </c>
      <c r="J187" s="139">
        <v>5663883205.5407848</v>
      </c>
    </row>
    <row r="188" spans="1:10" x14ac:dyDescent="0.25">
      <c r="B188" s="248"/>
      <c r="C188" s="59">
        <v>3150</v>
      </c>
      <c r="D188" s="138">
        <v>1648336613.6329269</v>
      </c>
      <c r="E188" s="138">
        <v>2345249658.5094976</v>
      </c>
      <c r="F188" s="138">
        <v>3042162703.3860679</v>
      </c>
      <c r="G188" s="138">
        <v>3739075748.2626381</v>
      </c>
      <c r="H188" s="138">
        <v>4435988793.1392078</v>
      </c>
      <c r="I188" s="138">
        <v>5132901838.0157785</v>
      </c>
      <c r="J188" s="139">
        <v>5829814882.8923483</v>
      </c>
    </row>
    <row r="189" spans="1:10" x14ac:dyDescent="0.25">
      <c r="B189" s="248"/>
      <c r="C189" s="59">
        <v>3250</v>
      </c>
      <c r="D189" s="138">
        <v>1847454626.4548039</v>
      </c>
      <c r="E189" s="138">
        <v>2566491894.9782495</v>
      </c>
      <c r="F189" s="138">
        <v>3285529163.5016952</v>
      </c>
      <c r="G189" s="138">
        <v>4004566432.0251408</v>
      </c>
      <c r="H189" s="138">
        <v>4723603700.5485859</v>
      </c>
      <c r="I189" s="138">
        <v>5442640969.072032</v>
      </c>
      <c r="J189" s="139">
        <v>6161678237.5954771</v>
      </c>
    </row>
    <row r="190" spans="1:10" x14ac:dyDescent="0.25">
      <c r="B190" s="249"/>
      <c r="C190" s="60">
        <v>3350</v>
      </c>
      <c r="D190" s="140">
        <v>2046572639.2766814</v>
      </c>
      <c r="E190" s="140">
        <v>2787734131.4470024</v>
      </c>
      <c r="F190" s="140">
        <v>3528895623.6173229</v>
      </c>
      <c r="G190" s="140">
        <v>4270057115.7876444</v>
      </c>
      <c r="H190" s="140">
        <v>5011218607.9579639</v>
      </c>
      <c r="I190" s="140">
        <v>5752380100.1282854</v>
      </c>
      <c r="J190" s="141">
        <v>6493541592.2986059</v>
      </c>
    </row>
    <row r="192" spans="1:10" ht="15.75" customHeight="1" x14ac:dyDescent="0.25">
      <c r="A192" s="236" t="s">
        <v>174</v>
      </c>
      <c r="B192" s="236"/>
      <c r="C192" s="236"/>
      <c r="D192" s="236"/>
      <c r="E192" s="236"/>
      <c r="F192" s="236"/>
      <c r="G192" s="236"/>
      <c r="H192" s="236"/>
      <c r="I192" s="236"/>
      <c r="J192" s="236"/>
    </row>
    <row r="194" spans="1:12" ht="63" customHeight="1" x14ac:dyDescent="0.25">
      <c r="A194" s="236" t="s">
        <v>59</v>
      </c>
      <c r="B194" s="236"/>
      <c r="C194" s="236"/>
      <c r="D194" s="236"/>
      <c r="E194" s="236"/>
      <c r="F194" s="236"/>
      <c r="G194" s="236"/>
      <c r="H194" s="236"/>
      <c r="I194" s="236"/>
      <c r="J194" s="236"/>
    </row>
    <row r="196" spans="1:12" ht="31.5" customHeight="1" x14ac:dyDescent="0.25">
      <c r="B196" s="77" t="s">
        <v>44</v>
      </c>
      <c r="C196" s="78" t="s">
        <v>45</v>
      </c>
      <c r="D196" s="62" t="s">
        <v>21</v>
      </c>
      <c r="G196" s="77" t="s">
        <v>44</v>
      </c>
      <c r="H196" s="78" t="s">
        <v>7</v>
      </c>
      <c r="I196" s="62" t="s">
        <v>21</v>
      </c>
    </row>
    <row r="197" spans="1:12" ht="15.75" customHeight="1" x14ac:dyDescent="0.25">
      <c r="B197" s="79"/>
      <c r="C197" s="68"/>
      <c r="D197" s="142">
        <f>NPV</f>
        <v>26350032315.369137</v>
      </c>
      <c r="E197" s="76"/>
      <c r="F197" s="76"/>
      <c r="G197" s="84"/>
      <c r="H197" s="85"/>
      <c r="I197" s="142">
        <f>NPV</f>
        <v>26350032315.369137</v>
      </c>
    </row>
    <row r="198" spans="1:12" x14ac:dyDescent="0.25">
      <c r="B198" s="80">
        <v>-0.3</v>
      </c>
      <c r="C198" s="81">
        <f>C201*(1+B198)</f>
        <v>2100</v>
      </c>
      <c r="D198" s="139">
        <f t="dataTable" ref="D198:D204" dt2D="0" dtr="0" r1="D9" ca="1"/>
        <v>1880640961.925117</v>
      </c>
      <c r="E198" s="74"/>
      <c r="F198" s="75"/>
      <c r="G198" s="80">
        <v>-0.3</v>
      </c>
      <c r="H198" s="138">
        <f>$H$201*(1+G198)</f>
        <v>1400000</v>
      </c>
      <c r="I198" s="139">
        <f t="dataTable" ref="I198:I204" dt2D="0" dtr="0" r1="D10" ca="1"/>
        <v>8650653397.8689423</v>
      </c>
    </row>
    <row r="199" spans="1:12" x14ac:dyDescent="0.25">
      <c r="B199" s="80">
        <v>-0.2</v>
      </c>
      <c r="C199" s="81">
        <f>C201*(1+B199)</f>
        <v>2400</v>
      </c>
      <c r="D199" s="139">
        <v>2809858355.0938773</v>
      </c>
      <c r="E199" s="74"/>
      <c r="F199" s="75"/>
      <c r="G199" s="80">
        <v>-0.2</v>
      </c>
      <c r="H199" s="138">
        <f>$H$201*(1+G199)</f>
        <v>1600000</v>
      </c>
      <c r="I199" s="139">
        <v>13075498127.24399</v>
      </c>
      <c r="L199" s="73"/>
    </row>
    <row r="200" spans="1:12" x14ac:dyDescent="0.25">
      <c r="B200" s="80">
        <v>-0.1</v>
      </c>
      <c r="C200" s="81">
        <f>C201*(1+B200)</f>
        <v>2700</v>
      </c>
      <c r="D200" s="139">
        <v>3739075748.2626381</v>
      </c>
      <c r="E200" s="74"/>
      <c r="F200" s="75"/>
      <c r="G200" s="80">
        <v>-0.1</v>
      </c>
      <c r="H200" s="138">
        <f>$H$201*(1+G200)</f>
        <v>1800000</v>
      </c>
      <c r="I200" s="139">
        <v>17500342856.619041</v>
      </c>
      <c r="L200" s="73"/>
    </row>
    <row r="201" spans="1:12" x14ac:dyDescent="0.25">
      <c r="B201" s="80">
        <v>0</v>
      </c>
      <c r="C201" s="59">
        <v>3000</v>
      </c>
      <c r="D201" s="139">
        <v>4668293141.4313974</v>
      </c>
      <c r="E201" s="74"/>
      <c r="F201" s="75"/>
      <c r="G201" s="80">
        <v>0</v>
      </c>
      <c r="H201" s="143">
        <v>2000000</v>
      </c>
      <c r="I201" s="139">
        <v>21925187585.994087</v>
      </c>
      <c r="L201" s="73"/>
    </row>
    <row r="202" spans="1:12" x14ac:dyDescent="0.25">
      <c r="B202" s="80">
        <v>0.1</v>
      </c>
      <c r="C202" s="81">
        <f>C201*(1+B202)</f>
        <v>3300.0000000000005</v>
      </c>
      <c r="D202" s="139">
        <v>5597510534.6001587</v>
      </c>
      <c r="E202" s="74"/>
      <c r="F202" s="75"/>
      <c r="G202" s="80">
        <v>0.1</v>
      </c>
      <c r="H202" s="138">
        <f>$H$201*(1+G202)</f>
        <v>2200000</v>
      </c>
      <c r="I202" s="139">
        <v>26350032315.369137</v>
      </c>
      <c r="L202" s="73"/>
    </row>
    <row r="203" spans="1:12" x14ac:dyDescent="0.25">
      <c r="B203" s="80">
        <v>0.2</v>
      </c>
      <c r="C203" s="81">
        <f>C201*(1+B203)</f>
        <v>3600</v>
      </c>
      <c r="D203" s="139">
        <v>6526727927.768919</v>
      </c>
      <c r="E203" s="74"/>
      <c r="F203" s="75"/>
      <c r="G203" s="80">
        <v>0.2</v>
      </c>
      <c r="H203" s="138">
        <f>$H$201*(1+G203)</f>
        <v>2400000</v>
      </c>
      <c r="I203" s="139">
        <v>30774877044.744186</v>
      </c>
      <c r="L203" s="73"/>
    </row>
    <row r="204" spans="1:12" x14ac:dyDescent="0.25">
      <c r="B204" s="82">
        <v>0.3</v>
      </c>
      <c r="C204" s="83">
        <f>C201*(1+B204)</f>
        <v>3900</v>
      </c>
      <c r="D204" s="141">
        <v>7455945320.9376783</v>
      </c>
      <c r="E204" s="74"/>
      <c r="F204" s="75"/>
      <c r="G204" s="82">
        <v>0.3</v>
      </c>
      <c r="H204" s="140">
        <f>$H$201*(1+G204)</f>
        <v>2600000</v>
      </c>
      <c r="I204" s="141">
        <v>35199721774.11924</v>
      </c>
      <c r="L204" s="73"/>
    </row>
    <row r="205" spans="1:12" x14ac:dyDescent="0.25">
      <c r="B205" s="72"/>
      <c r="C205" s="28"/>
      <c r="D205" s="34"/>
      <c r="G205" s="72"/>
      <c r="H205" s="34"/>
      <c r="I205" s="34"/>
    </row>
    <row r="206" spans="1:12" ht="31.5" x14ac:dyDescent="0.25">
      <c r="B206" s="77" t="s">
        <v>44</v>
      </c>
      <c r="C206" s="86" t="s">
        <v>46</v>
      </c>
      <c r="D206" s="62" t="s">
        <v>21</v>
      </c>
      <c r="G206" s="77" t="s">
        <v>44</v>
      </c>
      <c r="H206" s="86" t="s">
        <v>47</v>
      </c>
      <c r="I206" s="62" t="s">
        <v>21</v>
      </c>
    </row>
    <row r="207" spans="1:12" hidden="1" x14ac:dyDescent="0.25">
      <c r="B207" s="87"/>
      <c r="C207" s="88"/>
      <c r="D207" s="89">
        <f>NPV</f>
        <v>26350032315.369137</v>
      </c>
      <c r="E207" s="76"/>
      <c r="F207" s="76"/>
      <c r="G207" s="90"/>
      <c r="H207" s="88"/>
      <c r="I207" s="89">
        <f>NPV</f>
        <v>26350032315.369137</v>
      </c>
    </row>
    <row r="208" spans="1:12" x14ac:dyDescent="0.25">
      <c r="B208" s="80">
        <v>-0.3</v>
      </c>
      <c r="C208" s="138">
        <f>$C$211*(1+B208)</f>
        <v>700000</v>
      </c>
      <c r="D208" s="139">
        <f t="dataTable" ref="D208:D214" dt2D="0" dtr="0" r1="D11" ca="1"/>
        <v>28562454680.056664</v>
      </c>
      <c r="G208" s="80">
        <v>-0.3</v>
      </c>
      <c r="H208" s="138">
        <f>$H$211*(1+G208)</f>
        <v>1253700000</v>
      </c>
      <c r="I208" s="139">
        <f t="dataTable" ref="I208:I214" dt2D="0" dtr="0" r1="D12"/>
        <v>27428145733.68137</v>
      </c>
    </row>
    <row r="209" spans="1:11" x14ac:dyDescent="0.25">
      <c r="B209" s="80">
        <v>-0.2</v>
      </c>
      <c r="C209" s="138">
        <f>$C$211*(1+B209)</f>
        <v>800000</v>
      </c>
      <c r="D209" s="139">
        <v>26350032315.369137</v>
      </c>
      <c r="G209" s="80">
        <v>-0.2</v>
      </c>
      <c r="H209" s="138">
        <f>$H$211*(1+G209)</f>
        <v>1432800000</v>
      </c>
      <c r="I209" s="139">
        <v>27031900888.165833</v>
      </c>
    </row>
    <row r="210" spans="1:11" x14ac:dyDescent="0.25">
      <c r="B210" s="80">
        <v>-0.1</v>
      </c>
      <c r="C210" s="138">
        <f>$C$211*(1+B210)</f>
        <v>900000</v>
      </c>
      <c r="D210" s="139">
        <v>24137609950.681614</v>
      </c>
      <c r="G210" s="80">
        <v>-0.1</v>
      </c>
      <c r="H210" s="138">
        <f>$H$211*(1+G210)</f>
        <v>1611900000</v>
      </c>
      <c r="I210" s="139">
        <v>26635656042.650299</v>
      </c>
    </row>
    <row r="211" spans="1:11" x14ac:dyDescent="0.25">
      <c r="B211" s="80">
        <v>0</v>
      </c>
      <c r="C211" s="143">
        <v>1000000</v>
      </c>
      <c r="D211" s="139">
        <v>21925187585.994087</v>
      </c>
      <c r="G211" s="80">
        <v>0</v>
      </c>
      <c r="H211" s="143">
        <v>1791000000</v>
      </c>
      <c r="I211" s="139">
        <v>26239411197.134762</v>
      </c>
    </row>
    <row r="212" spans="1:11" x14ac:dyDescent="0.25">
      <c r="B212" s="80">
        <v>0.1</v>
      </c>
      <c r="C212" s="138">
        <f>$C$211*(1+B212)</f>
        <v>1100000</v>
      </c>
      <c r="D212" s="139">
        <v>19712765221.306568</v>
      </c>
      <c r="G212" s="80">
        <v>0.1</v>
      </c>
      <c r="H212" s="138">
        <f>$H$211*(1+G212)</f>
        <v>1970100000.0000002</v>
      </c>
      <c r="I212" s="139">
        <v>25843166351.619225</v>
      </c>
    </row>
    <row r="213" spans="1:11" x14ac:dyDescent="0.25">
      <c r="B213" s="80">
        <v>0.2</v>
      </c>
      <c r="C213" s="138">
        <f>$C$211*(1+B213)</f>
        <v>1200000</v>
      </c>
      <c r="D213" s="139">
        <v>17500342856.619041</v>
      </c>
      <c r="G213" s="80">
        <v>0.2</v>
      </c>
      <c r="H213" s="138">
        <f>$H$211*(1+G213)</f>
        <v>2149200000</v>
      </c>
      <c r="I213" s="139">
        <v>25446921506.103691</v>
      </c>
    </row>
    <row r="214" spans="1:11" x14ac:dyDescent="0.25">
      <c r="B214" s="82">
        <v>0.3</v>
      </c>
      <c r="C214" s="140">
        <f>$C$211*(1+B214)</f>
        <v>1300000</v>
      </c>
      <c r="D214" s="141">
        <v>15287920491.931517</v>
      </c>
      <c r="G214" s="82">
        <v>0.3</v>
      </c>
      <c r="H214" s="140">
        <f>$H$211*(1+G214)</f>
        <v>2328300000</v>
      </c>
      <c r="I214" s="141">
        <v>25050676660.588154</v>
      </c>
    </row>
    <row r="215" spans="1:11" x14ac:dyDescent="0.25">
      <c r="B215" s="72"/>
      <c r="C215" s="28"/>
      <c r="D215" s="34"/>
      <c r="G215" s="72"/>
      <c r="H215" s="34"/>
      <c r="I215" s="34"/>
    </row>
    <row r="216" spans="1:11" ht="47.25" customHeight="1" x14ac:dyDescent="0.25">
      <c r="A216" s="236" t="s">
        <v>49</v>
      </c>
      <c r="B216" s="236"/>
      <c r="C216" s="236"/>
      <c r="D216" s="236"/>
      <c r="E216" s="236"/>
      <c r="F216" s="236"/>
      <c r="G216" s="236"/>
      <c r="H216" s="236"/>
      <c r="I216" s="236"/>
      <c r="J216" s="236"/>
      <c r="K216" s="23"/>
    </row>
    <row r="244" spans="1:11" s="23" customFormat="1" ht="31.5" customHeight="1" x14ac:dyDescent="0.25">
      <c r="A244" s="236" t="s">
        <v>175</v>
      </c>
      <c r="B244" s="236"/>
      <c r="C244" s="236"/>
      <c r="D244" s="236"/>
      <c r="E244" s="236"/>
      <c r="F244" s="236"/>
      <c r="G244" s="236"/>
      <c r="H244" s="236"/>
      <c r="I244" s="236"/>
      <c r="J244" s="236"/>
    </row>
    <row r="246" spans="1:11" x14ac:dyDescent="0.25">
      <c r="A246" s="250" t="s">
        <v>79</v>
      </c>
      <c r="B246" s="250"/>
      <c r="C246" s="250"/>
      <c r="D246" s="250"/>
      <c r="E246" s="250"/>
      <c r="F246" s="250"/>
      <c r="G246" s="250"/>
      <c r="H246" s="250"/>
      <c r="I246" s="250"/>
      <c r="J246" s="250"/>
    </row>
    <row r="247" spans="1:11" ht="15.75" customHeight="1" x14ac:dyDescent="0.25">
      <c r="A247" s="236" t="s">
        <v>81</v>
      </c>
      <c r="B247" s="236"/>
      <c r="C247" s="236"/>
      <c r="D247" s="236"/>
      <c r="E247" s="236"/>
      <c r="F247" s="236"/>
      <c r="G247" s="236"/>
      <c r="H247" s="236"/>
      <c r="I247" s="236"/>
      <c r="J247" s="236"/>
      <c r="K247" s="23"/>
    </row>
    <row r="249" spans="1:11" x14ac:dyDescent="0.25">
      <c r="B249" s="54" t="s">
        <v>69</v>
      </c>
      <c r="C249" s="146">
        <f>Investment</f>
        <v>1000000000</v>
      </c>
      <c r="D249" s="55"/>
      <c r="E249" s="55"/>
      <c r="F249" s="147"/>
    </row>
    <row r="250" spans="1:11" x14ac:dyDescent="0.25">
      <c r="B250" s="36"/>
      <c r="C250" s="68"/>
      <c r="D250" s="68"/>
      <c r="E250" s="68"/>
      <c r="F250" s="148"/>
    </row>
    <row r="251" spans="1:11" x14ac:dyDescent="0.25">
      <c r="B251" s="36" t="s">
        <v>82</v>
      </c>
      <c r="C251" s="166">
        <v>0</v>
      </c>
      <c r="D251" s="149">
        <v>1000</v>
      </c>
      <c r="E251" s="149">
        <v>3000</v>
      </c>
      <c r="F251" s="150">
        <v>10000</v>
      </c>
    </row>
    <row r="252" spans="1:11" x14ac:dyDescent="0.25">
      <c r="B252" s="36" t="s">
        <v>83</v>
      </c>
      <c r="C252" s="151">
        <f>C251*Price</f>
        <v>0</v>
      </c>
      <c r="D252" s="151">
        <f>D251*Price</f>
        <v>2200000000</v>
      </c>
      <c r="E252" s="151">
        <f>E251*Price</f>
        <v>6600000000</v>
      </c>
      <c r="F252" s="142">
        <f>F251*Price</f>
        <v>22000000000</v>
      </c>
    </row>
    <row r="253" spans="1:11" x14ac:dyDescent="0.25">
      <c r="B253" s="36" t="s">
        <v>13</v>
      </c>
      <c r="C253" s="154">
        <f>C251*Variable_cost_per_unit</f>
        <v>0</v>
      </c>
      <c r="D253" s="154">
        <f>D251*Variable_cost_per_unit</f>
        <v>800000000</v>
      </c>
      <c r="E253" s="154">
        <f>E251*Variable_cost_per_unit</f>
        <v>2400000000</v>
      </c>
      <c r="F253" s="155">
        <f>F251*Variable_cost_per_unit</f>
        <v>8000000000</v>
      </c>
    </row>
    <row r="254" spans="1:11" x14ac:dyDescent="0.25">
      <c r="B254" s="36" t="s">
        <v>14</v>
      </c>
      <c r="C254" s="154">
        <f>Fixed_costs</f>
        <v>1741000000</v>
      </c>
      <c r="D254" s="154">
        <f>Fixed_costs</f>
        <v>1741000000</v>
      </c>
      <c r="E254" s="154">
        <f>Fixed_costs</f>
        <v>1741000000</v>
      </c>
      <c r="F254" s="155">
        <f>Fixed_costs</f>
        <v>1741000000</v>
      </c>
    </row>
    <row r="255" spans="1:11" x14ac:dyDescent="0.25">
      <c r="B255" s="36" t="s">
        <v>15</v>
      </c>
      <c r="C255" s="156">
        <f>Investment/$D$15</f>
        <v>200000000</v>
      </c>
      <c r="D255" s="156">
        <f>Investment/$D$15</f>
        <v>200000000</v>
      </c>
      <c r="E255" s="156">
        <f>Investment/$D$15</f>
        <v>200000000</v>
      </c>
      <c r="F255" s="157">
        <f>Investment/$D$15</f>
        <v>200000000</v>
      </c>
    </row>
    <row r="256" spans="1:11" x14ac:dyDescent="0.25">
      <c r="B256" s="36" t="s">
        <v>29</v>
      </c>
      <c r="C256" s="151">
        <f>C252-C253-C254-C255</f>
        <v>-1941000000</v>
      </c>
      <c r="D256" s="151">
        <f>D252-D253-D254-D255</f>
        <v>-541000000</v>
      </c>
      <c r="E256" s="151">
        <f>E252-E253-E254-E255</f>
        <v>2259000000</v>
      </c>
      <c r="F256" s="142">
        <f>F252-F253-F254-F255</f>
        <v>12059000000</v>
      </c>
    </row>
    <row r="257" spans="1:10" x14ac:dyDescent="0.25">
      <c r="B257" s="36" t="s">
        <v>84</v>
      </c>
      <c r="C257" s="156">
        <f>C256*$D$17</f>
        <v>-659940000</v>
      </c>
      <c r="D257" s="156">
        <f>D256*$D$17</f>
        <v>-183940000</v>
      </c>
      <c r="E257" s="156">
        <f>E256*$D$17</f>
        <v>768060000</v>
      </c>
      <c r="F257" s="157">
        <f>F256*$D$17</f>
        <v>4100060000.0000005</v>
      </c>
    </row>
    <row r="258" spans="1:10" x14ac:dyDescent="0.25">
      <c r="B258" s="36" t="s">
        <v>19</v>
      </c>
      <c r="C258" s="151">
        <f>C256-C257</f>
        <v>-1281060000</v>
      </c>
      <c r="D258" s="151">
        <f>D256-D257</f>
        <v>-357060000</v>
      </c>
      <c r="E258" s="151">
        <f>E256-E257</f>
        <v>1490940000</v>
      </c>
      <c r="F258" s="142">
        <f>F256-F257</f>
        <v>7958940000</v>
      </c>
    </row>
    <row r="259" spans="1:10" x14ac:dyDescent="0.25">
      <c r="B259" s="36"/>
      <c r="C259" s="151"/>
      <c r="D259" s="151"/>
      <c r="E259" s="151"/>
      <c r="F259" s="142"/>
    </row>
    <row r="260" spans="1:10" x14ac:dyDescent="0.25">
      <c r="B260" s="36" t="s">
        <v>20</v>
      </c>
      <c r="C260" s="151">
        <f>C258+C255</f>
        <v>-1081060000</v>
      </c>
      <c r="D260" s="151">
        <f>D258+D255</f>
        <v>-157060000</v>
      </c>
      <c r="E260" s="151">
        <f>E258+E255</f>
        <v>1690940000</v>
      </c>
      <c r="F260" s="142">
        <f>F258+F255</f>
        <v>8158940000</v>
      </c>
    </row>
    <row r="261" spans="1:10" x14ac:dyDescent="0.25">
      <c r="B261" s="36"/>
      <c r="C261" s="151"/>
      <c r="D261" s="151"/>
      <c r="E261" s="151"/>
      <c r="F261" s="142"/>
    </row>
    <row r="262" spans="1:10" x14ac:dyDescent="0.25">
      <c r="B262" s="37" t="s">
        <v>21</v>
      </c>
      <c r="C262" s="152">
        <f>PV($D$16,$D$15,-C260)-$C$249</f>
        <v>-4623880790.2562046</v>
      </c>
      <c r="D262" s="152">
        <f>PV($D$16,$D$15,-D260)-$C$249</f>
        <v>-1526489479.6936705</v>
      </c>
      <c r="E262" s="152">
        <f>PV($D$16,$D$15,-E260)-$C$249</f>
        <v>4668293141.4313974</v>
      </c>
      <c r="F262" s="153">
        <f>PV($D$16,$D$15,-F260)-$C$249</f>
        <v>26350032315.369137</v>
      </c>
    </row>
    <row r="264" spans="1:10" x14ac:dyDescent="0.25">
      <c r="A264" s="236" t="s">
        <v>176</v>
      </c>
      <c r="B264" s="236"/>
      <c r="C264" s="236"/>
      <c r="D264" s="236"/>
      <c r="E264" s="236"/>
      <c r="F264" s="236"/>
      <c r="G264" s="236"/>
      <c r="H264" s="236"/>
      <c r="I264" s="236"/>
      <c r="J264" s="236"/>
    </row>
    <row r="265" spans="1:10" x14ac:dyDescent="0.25">
      <c r="C265" s="24"/>
    </row>
    <row r="266" spans="1:10" x14ac:dyDescent="0.25">
      <c r="B266" s="162"/>
      <c r="C266" s="163">
        <f t="shared" ref="C266:F268" si="0">C251</f>
        <v>0</v>
      </c>
      <c r="D266" s="164">
        <f t="shared" si="0"/>
        <v>1000</v>
      </c>
      <c r="E266" s="164">
        <f t="shared" si="0"/>
        <v>3000</v>
      </c>
      <c r="F266" s="165">
        <f t="shared" si="0"/>
        <v>10000</v>
      </c>
    </row>
    <row r="267" spans="1:10" x14ac:dyDescent="0.25">
      <c r="B267" s="36" t="s">
        <v>85</v>
      </c>
      <c r="C267" s="159">
        <f t="shared" si="0"/>
        <v>0</v>
      </c>
      <c r="D267" s="159">
        <f t="shared" si="0"/>
        <v>2200000000</v>
      </c>
      <c r="E267" s="159">
        <f t="shared" si="0"/>
        <v>6600000000</v>
      </c>
      <c r="F267" s="65">
        <f t="shared" si="0"/>
        <v>22000000000</v>
      </c>
    </row>
    <row r="268" spans="1:10" x14ac:dyDescent="0.25">
      <c r="B268" s="36" t="s">
        <v>13</v>
      </c>
      <c r="C268" s="159">
        <f t="shared" si="0"/>
        <v>0</v>
      </c>
      <c r="D268" s="159">
        <f t="shared" si="0"/>
        <v>800000000</v>
      </c>
      <c r="E268" s="159">
        <f t="shared" si="0"/>
        <v>2400000000</v>
      </c>
      <c r="F268" s="65">
        <f t="shared" si="0"/>
        <v>8000000000</v>
      </c>
    </row>
    <row r="269" spans="1:10" ht="31.5" customHeight="1" x14ac:dyDescent="0.25">
      <c r="B269" s="79" t="s">
        <v>87</v>
      </c>
      <c r="C269" s="159">
        <f>C254+C255</f>
        <v>1941000000</v>
      </c>
      <c r="D269" s="159">
        <f>D254+D255</f>
        <v>1941000000</v>
      </c>
      <c r="E269" s="159">
        <f>E254+E255</f>
        <v>1941000000</v>
      </c>
      <c r="F269" s="65">
        <f>F254+F255</f>
        <v>1941000000</v>
      </c>
    </row>
    <row r="270" spans="1:10" x14ac:dyDescent="0.25">
      <c r="B270" s="37" t="s">
        <v>86</v>
      </c>
      <c r="C270" s="160">
        <f>C268+C269</f>
        <v>1941000000</v>
      </c>
      <c r="D270" s="160">
        <f>D268+D269</f>
        <v>2741000000</v>
      </c>
      <c r="E270" s="160">
        <f>E268+E269</f>
        <v>4341000000</v>
      </c>
      <c r="F270" s="67">
        <f>F268+F269</f>
        <v>9941000000</v>
      </c>
    </row>
    <row r="271" spans="1:10" x14ac:dyDescent="0.25">
      <c r="C271" s="27"/>
    </row>
    <row r="272" spans="1:10" x14ac:dyDescent="0.25">
      <c r="C272" s="27"/>
    </row>
    <row r="273" spans="3:3" x14ac:dyDescent="0.25">
      <c r="C273" s="27"/>
    </row>
    <row r="274" spans="3:3" x14ac:dyDescent="0.25">
      <c r="C274" s="27"/>
    </row>
    <row r="275" spans="3:3" x14ac:dyDescent="0.25">
      <c r="C275" s="27"/>
    </row>
    <row r="276" spans="3:3" x14ac:dyDescent="0.25">
      <c r="C276" s="27"/>
    </row>
    <row r="277" spans="3:3" x14ac:dyDescent="0.25">
      <c r="C277" s="27"/>
    </row>
    <row r="278" spans="3:3" x14ac:dyDescent="0.25">
      <c r="C278" s="27"/>
    </row>
    <row r="279" spans="3:3" x14ac:dyDescent="0.25">
      <c r="C279" s="27"/>
    </row>
    <row r="303" spans="1:10" ht="31.5" customHeight="1" x14ac:dyDescent="0.25">
      <c r="A303" s="236" t="s">
        <v>88</v>
      </c>
      <c r="B303" s="236"/>
      <c r="C303" s="236"/>
      <c r="D303" s="236"/>
      <c r="E303" s="236"/>
      <c r="F303" s="236"/>
      <c r="G303" s="236"/>
      <c r="H303" s="236"/>
      <c r="I303" s="236"/>
      <c r="J303" s="236"/>
    </row>
    <row r="305" spans="1:14" s="32" customFormat="1" x14ac:dyDescent="0.25">
      <c r="A305" s="29" t="s">
        <v>26</v>
      </c>
      <c r="B305" s="30"/>
      <c r="C305" s="30"/>
      <c r="D305" s="30"/>
      <c r="E305" s="31"/>
      <c r="F305" s="30"/>
      <c r="G305" s="30"/>
      <c r="H305" s="30"/>
      <c r="I305" s="30"/>
      <c r="J305" s="30"/>
      <c r="K305" s="30"/>
      <c r="L305" s="30"/>
      <c r="M305" s="30"/>
      <c r="N305" s="30"/>
    </row>
    <row r="306" spans="1:14" s="32" customFormat="1" ht="31.5" customHeight="1" x14ac:dyDescent="0.25">
      <c r="A306" s="240" t="s">
        <v>53</v>
      </c>
      <c r="B306" s="240"/>
      <c r="C306" s="240"/>
      <c r="D306" s="240"/>
      <c r="E306" s="240"/>
      <c r="F306" s="240"/>
      <c r="G306" s="240"/>
      <c r="H306" s="240"/>
      <c r="I306" s="240"/>
      <c r="J306" s="240"/>
      <c r="K306" s="111"/>
      <c r="L306" s="30"/>
      <c r="M306" s="30"/>
      <c r="N306" s="30"/>
    </row>
    <row r="307" spans="1:14" s="32" customFormat="1" ht="15.75" customHeight="1" x14ac:dyDescent="0.25">
      <c r="A307" s="108"/>
      <c r="B307" s="108"/>
      <c r="C307" s="108"/>
      <c r="D307" s="108"/>
      <c r="E307" s="108"/>
      <c r="F307" s="108"/>
      <c r="G307" s="108"/>
      <c r="H307" s="108"/>
      <c r="I307" s="108"/>
      <c r="J307" s="108"/>
      <c r="K307" s="108"/>
      <c r="L307" s="30"/>
      <c r="M307" s="30"/>
      <c r="N307" s="30"/>
    </row>
    <row r="308" spans="1:14" s="32" customFormat="1" ht="15.75" customHeight="1" x14ac:dyDescent="0.25">
      <c r="A308" s="108"/>
      <c r="B308" s="108"/>
      <c r="C308" s="108"/>
      <c r="D308" s="108"/>
      <c r="E308" s="108"/>
      <c r="F308" s="108"/>
      <c r="G308" s="108"/>
      <c r="H308" s="108"/>
      <c r="I308" s="108"/>
      <c r="J308" s="108"/>
      <c r="K308" s="108"/>
      <c r="L308" s="30"/>
      <c r="M308" s="30"/>
      <c r="N308" s="30"/>
    </row>
    <row r="309" spans="1:14" s="32" customFormat="1" ht="15.75" customHeight="1" x14ac:dyDescent="0.25">
      <c r="A309" s="108"/>
      <c r="B309" s="108"/>
      <c r="C309" s="108"/>
      <c r="D309" s="108"/>
      <c r="E309" s="108"/>
      <c r="F309" s="108"/>
      <c r="G309" s="108"/>
      <c r="H309" s="108"/>
      <c r="I309" s="108"/>
      <c r="J309" s="108"/>
      <c r="K309" s="108"/>
      <c r="L309" s="30"/>
      <c r="M309" s="30"/>
      <c r="N309" s="30"/>
    </row>
    <row r="310" spans="1:14" s="32" customFormat="1" ht="15.75" customHeight="1" x14ac:dyDescent="0.25">
      <c r="A310" s="108"/>
      <c r="B310" s="108"/>
      <c r="C310" s="108"/>
      <c r="D310" s="108"/>
      <c r="E310" s="108"/>
      <c r="F310" s="108"/>
      <c r="G310" s="108"/>
      <c r="H310" s="108"/>
      <c r="I310" s="108"/>
      <c r="J310" s="108"/>
      <c r="K310" s="108"/>
      <c r="L310" s="30"/>
      <c r="M310" s="30"/>
      <c r="N310" s="30"/>
    </row>
    <row r="311" spans="1:14" s="32" customFormat="1" ht="15.75" customHeight="1" x14ac:dyDescent="0.25">
      <c r="A311" s="108"/>
      <c r="B311" s="108"/>
      <c r="C311" s="108"/>
      <c r="D311" s="108"/>
      <c r="E311" s="108"/>
      <c r="F311" s="108"/>
      <c r="G311" s="108"/>
      <c r="H311" s="108"/>
      <c r="I311" s="108"/>
      <c r="J311" s="108"/>
      <c r="K311" s="108"/>
      <c r="L311" s="30"/>
      <c r="M311" s="30"/>
      <c r="N311" s="30"/>
    </row>
    <row r="312" spans="1:14" s="32" customFormat="1" ht="15.75" customHeight="1" x14ac:dyDescent="0.25">
      <c r="A312" s="108"/>
      <c r="B312" s="108"/>
      <c r="C312" s="108"/>
      <c r="D312" s="108"/>
      <c r="E312" s="108"/>
      <c r="F312" s="108"/>
      <c r="G312" s="108"/>
      <c r="H312" s="108"/>
      <c r="I312" s="108"/>
      <c r="J312" s="108"/>
      <c r="K312" s="108"/>
      <c r="L312" s="30"/>
      <c r="M312" s="30"/>
      <c r="N312" s="30"/>
    </row>
    <row r="313" spans="1:14" s="32" customFormat="1" ht="15.75" customHeight="1" x14ac:dyDescent="0.25">
      <c r="A313" s="108"/>
      <c r="B313" s="108"/>
      <c r="C313" s="108"/>
      <c r="D313" s="108"/>
      <c r="E313" s="108"/>
      <c r="F313" s="108"/>
      <c r="G313" s="108"/>
      <c r="H313" s="108"/>
      <c r="I313" s="108"/>
      <c r="J313" s="108"/>
      <c r="K313" s="108"/>
      <c r="L313" s="30"/>
      <c r="M313" s="30"/>
      <c r="N313" s="30"/>
    </row>
    <row r="314" spans="1:14" s="32" customFormat="1" ht="15.75" customHeight="1" x14ac:dyDescent="0.25">
      <c r="A314" s="108"/>
      <c r="B314" s="108"/>
      <c r="C314" s="108"/>
      <c r="D314" s="108"/>
      <c r="E314" s="108"/>
      <c r="F314" s="108"/>
      <c r="G314" s="108"/>
      <c r="H314" s="108"/>
      <c r="I314" s="108"/>
      <c r="J314" s="108"/>
      <c r="K314" s="108"/>
      <c r="L314" s="30"/>
      <c r="M314" s="30"/>
      <c r="N314" s="30"/>
    </row>
    <row r="315" spans="1:14" s="32" customFormat="1" ht="15.75" customHeight="1" x14ac:dyDescent="0.25">
      <c r="A315" s="108"/>
      <c r="B315" s="108"/>
      <c r="C315" s="108"/>
      <c r="D315" s="108"/>
      <c r="E315" s="108"/>
      <c r="F315" s="108"/>
      <c r="G315" s="108"/>
      <c r="H315" s="108"/>
      <c r="I315" s="108"/>
      <c r="J315" s="108"/>
      <c r="K315" s="108"/>
      <c r="L315" s="30"/>
      <c r="M315" s="30"/>
      <c r="N315" s="30"/>
    </row>
    <row r="316" spans="1:14" s="32" customFormat="1" ht="63" customHeight="1" x14ac:dyDescent="0.25">
      <c r="A316" s="240" t="s">
        <v>90</v>
      </c>
      <c r="B316" s="240"/>
      <c r="C316" s="240"/>
      <c r="D316" s="240"/>
      <c r="E316" s="240"/>
      <c r="F316" s="240"/>
      <c r="G316" s="240"/>
      <c r="H316" s="240"/>
      <c r="I316" s="240"/>
      <c r="J316" s="240"/>
      <c r="K316" s="111"/>
      <c r="L316" s="30"/>
      <c r="M316" s="30"/>
      <c r="N316" s="30"/>
    </row>
    <row r="317" spans="1:14" s="32" customFormat="1" ht="15.75" customHeight="1" x14ac:dyDescent="0.25">
      <c r="A317" s="108"/>
      <c r="B317" s="108"/>
      <c r="C317" s="108"/>
      <c r="D317" s="108"/>
      <c r="E317" s="108"/>
      <c r="F317" s="108"/>
      <c r="G317" s="108"/>
      <c r="H317" s="108"/>
      <c r="I317" s="108"/>
      <c r="J317" s="108"/>
      <c r="K317" s="108"/>
      <c r="L317" s="30"/>
      <c r="M317" s="30"/>
      <c r="N317" s="30"/>
    </row>
    <row r="319" spans="1:14" ht="31.5" customHeight="1" x14ac:dyDescent="0.25">
      <c r="A319" s="236" t="s">
        <v>89</v>
      </c>
      <c r="B319" s="236"/>
      <c r="C319" s="236"/>
      <c r="D319" s="236"/>
      <c r="E319" s="236"/>
      <c r="F319" s="236"/>
      <c r="G319" s="236"/>
      <c r="H319" s="236"/>
      <c r="I319" s="236"/>
      <c r="J319" s="236"/>
      <c r="K319" s="23"/>
    </row>
  </sheetData>
  <scenarios current="0" show="0" sqref="C32">
    <scenario name="Best Case" locked="1" count="5" user="Joe Smolira" comment="Created by Joe Smolira on 7/1/2009">
      <inputCells r="D9" val="10000" numFmtId="41"/>
      <inputCells r="D10" val="2200000" numFmtId="42"/>
      <inputCells r="D11" val="800000" numFmtId="42"/>
      <inputCells r="D12" val="1741000000" numFmtId="42"/>
      <inputCells r="D14" val="1000000000" numFmtId="42"/>
    </scenario>
    <scenario name="Worst Case" locked="1" count="5" user="Joe Smolira" comment="Created by Joe Smolira on 7/1/2009">
      <inputCells r="D9" val="1000" numFmtId="41"/>
      <inputCells r="D10" val="1900000" numFmtId="42"/>
      <inputCells r="D11" val="1200000" numFmtId="42"/>
      <inputCells r="D12" val="1891000000" numFmtId="42"/>
      <inputCells r="D14" val="1900000000" numFmtId="42"/>
    </scenario>
  </scenarios>
  <mergeCells count="34">
    <mergeCell ref="A246:J246"/>
    <mergeCell ref="A264:J264"/>
    <mergeCell ref="A303:J303"/>
    <mergeCell ref="A316:J316"/>
    <mergeCell ref="A319:J319"/>
    <mergeCell ref="A247:J247"/>
    <mergeCell ref="A306:J306"/>
    <mergeCell ref="A216:J216"/>
    <mergeCell ref="A244:J244"/>
    <mergeCell ref="B179:B190"/>
    <mergeCell ref="A192:J192"/>
    <mergeCell ref="A194:J194"/>
    <mergeCell ref="A6:J6"/>
    <mergeCell ref="A19:J19"/>
    <mergeCell ref="A34:J34"/>
    <mergeCell ref="A37:J37"/>
    <mergeCell ref="A52:J52"/>
    <mergeCell ref="B21:C21"/>
    <mergeCell ref="B43:C43"/>
    <mergeCell ref="B44:C44"/>
    <mergeCell ref="B46:C46"/>
    <mergeCell ref="B47:C47"/>
    <mergeCell ref="B48:C48"/>
    <mergeCell ref="A40:J40"/>
    <mergeCell ref="A73:J73"/>
    <mergeCell ref="A90:J90"/>
    <mergeCell ref="A110:J110"/>
    <mergeCell ref="A123:J123"/>
    <mergeCell ref="D178:J178"/>
    <mergeCell ref="A176:J176"/>
    <mergeCell ref="A162:J162"/>
    <mergeCell ref="A139:J139"/>
    <mergeCell ref="A165:J165"/>
    <mergeCell ref="A173:J17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1:G15"/>
  <sheetViews>
    <sheetView showGridLines="0" workbookViewId="0">
      <selection activeCell="A25" sqref="A25"/>
    </sheetView>
  </sheetViews>
  <sheetFormatPr defaultRowHeight="15" outlineLevelRow="1" outlineLevelCol="1" x14ac:dyDescent="0.25"/>
  <cols>
    <col min="3" max="3" width="22" bestFit="1" customWidth="1"/>
    <col min="4" max="6" width="16.28515625" hidden="1" customWidth="1" outlineLevel="1"/>
    <col min="7" max="7" width="9.140625" collapsed="1"/>
  </cols>
  <sheetData>
    <row r="1" spans="2:6" ht="15.75" thickBot="1" x14ac:dyDescent="0.3"/>
    <row r="2" spans="2:6" ht="15.75" x14ac:dyDescent="0.25">
      <c r="B2" s="134" t="s">
        <v>33</v>
      </c>
      <c r="C2" s="134"/>
      <c r="D2" s="47"/>
      <c r="E2" s="47"/>
      <c r="F2" s="47"/>
    </row>
    <row r="3" spans="2:6" ht="15.75" collapsed="1" x14ac:dyDescent="0.25">
      <c r="B3" s="133"/>
      <c r="C3" s="133"/>
      <c r="D3" s="48" t="s">
        <v>35</v>
      </c>
      <c r="E3" s="48" t="s">
        <v>31</v>
      </c>
      <c r="F3" s="48" t="s">
        <v>32</v>
      </c>
    </row>
    <row r="4" spans="2:6" ht="22.5" hidden="1" outlineLevel="1" x14ac:dyDescent="0.25">
      <c r="B4" s="135"/>
      <c r="C4" s="135"/>
      <c r="D4" s="43"/>
      <c r="E4" s="51" t="s">
        <v>75</v>
      </c>
      <c r="F4" s="51" t="s">
        <v>75</v>
      </c>
    </row>
    <row r="5" spans="2:6" x14ac:dyDescent="0.25">
      <c r="B5" s="136" t="s">
        <v>34</v>
      </c>
      <c r="C5" s="136"/>
      <c r="D5" s="46"/>
      <c r="E5" s="46"/>
      <c r="F5" s="46"/>
    </row>
    <row r="6" spans="2:6" outlineLevel="1" x14ac:dyDescent="0.25">
      <c r="B6" s="135"/>
      <c r="C6" s="135" t="s">
        <v>39</v>
      </c>
      <c r="D6" s="44">
        <v>3000</v>
      </c>
      <c r="E6" s="49">
        <v>10000</v>
      </c>
      <c r="F6" s="49">
        <v>1000</v>
      </c>
    </row>
    <row r="7" spans="2:6" outlineLevel="1" x14ac:dyDescent="0.25">
      <c r="B7" s="135"/>
      <c r="C7" s="135" t="s">
        <v>40</v>
      </c>
      <c r="D7" s="45">
        <v>2000000</v>
      </c>
      <c r="E7" s="50">
        <v>2200000</v>
      </c>
      <c r="F7" s="50">
        <v>1900000</v>
      </c>
    </row>
    <row r="8" spans="2:6" outlineLevel="1" x14ac:dyDescent="0.25">
      <c r="B8" s="135"/>
      <c r="C8" s="135" t="s">
        <v>41</v>
      </c>
      <c r="D8" s="45">
        <v>1000000</v>
      </c>
      <c r="E8" s="50">
        <v>800000</v>
      </c>
      <c r="F8" s="50">
        <v>1200000</v>
      </c>
    </row>
    <row r="9" spans="2:6" outlineLevel="1" x14ac:dyDescent="0.25">
      <c r="B9" s="135"/>
      <c r="C9" s="135" t="s">
        <v>42</v>
      </c>
      <c r="D9" s="45">
        <v>1791000000</v>
      </c>
      <c r="E9" s="50">
        <v>1741000000</v>
      </c>
      <c r="F9" s="50">
        <v>1891000000</v>
      </c>
    </row>
    <row r="10" spans="2:6" outlineLevel="1" x14ac:dyDescent="0.25">
      <c r="B10" s="135"/>
      <c r="C10" s="135" t="s">
        <v>69</v>
      </c>
      <c r="D10" s="45">
        <v>1500000000</v>
      </c>
      <c r="E10" s="50">
        <v>1000000000</v>
      </c>
      <c r="F10" s="50">
        <v>1900000000</v>
      </c>
    </row>
    <row r="11" spans="2:6" x14ac:dyDescent="0.25">
      <c r="B11" s="136" t="s">
        <v>36</v>
      </c>
      <c r="C11" s="136"/>
      <c r="D11" s="46"/>
      <c r="E11" s="46"/>
      <c r="F11" s="46"/>
    </row>
    <row r="12" spans="2:6" ht="15.75" outlineLevel="1" thickBot="1" x14ac:dyDescent="0.3">
      <c r="B12" s="137"/>
      <c r="C12" s="137" t="s">
        <v>21</v>
      </c>
      <c r="D12" s="132">
        <v>1516738458.9043801</v>
      </c>
      <c r="E12" s="132">
        <v>26350032315.369099</v>
      </c>
      <c r="F12" s="132">
        <v>-4101896597.67977</v>
      </c>
    </row>
    <row r="13" spans="2:6" x14ac:dyDescent="0.25">
      <c r="B13" t="s">
        <v>76</v>
      </c>
    </row>
    <row r="14" spans="2:6" x14ac:dyDescent="0.25">
      <c r="B14" t="s">
        <v>77</v>
      </c>
    </row>
    <row r="15" spans="2:6" x14ac:dyDescent="0.25">
      <c r="B15"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33"/>
  <sheetViews>
    <sheetView workbookViewId="0">
      <selection activeCell="J136" sqref="J136"/>
    </sheetView>
  </sheetViews>
  <sheetFormatPr defaultRowHeight="15.75" x14ac:dyDescent="0.25"/>
  <cols>
    <col min="1" max="1" width="4.7109375" style="195" customWidth="1"/>
    <col min="2" max="3" width="15.5703125" style="195" customWidth="1"/>
    <col min="4" max="4" width="17.28515625" style="195" customWidth="1"/>
    <col min="5" max="5" width="15.7109375" style="195" bestFit="1" customWidth="1"/>
    <col min="6" max="18" width="14.7109375" style="195" customWidth="1"/>
    <col min="19" max="19" width="15.85546875" style="195" bestFit="1" customWidth="1"/>
    <col min="20" max="28" width="14.7109375" style="195" customWidth="1"/>
    <col min="29" max="38" width="10.7109375" style="195" customWidth="1"/>
    <col min="39" max="16384" width="9.140625" style="195"/>
  </cols>
  <sheetData>
    <row r="1" spans="1:13" ht="16.5" thickBot="1" x14ac:dyDescent="0.3"/>
    <row r="2" spans="1:13" ht="21" x14ac:dyDescent="0.35">
      <c r="B2" s="94" t="s">
        <v>91</v>
      </c>
      <c r="C2" s="96"/>
    </row>
    <row r="3" spans="1:13" s="2" customFormat="1" ht="21.75" thickBot="1" x14ac:dyDescent="0.4">
      <c r="B3" s="97" t="s">
        <v>92</v>
      </c>
      <c r="C3" s="100"/>
    </row>
    <row r="5" spans="1:13" ht="31.5" customHeight="1" x14ac:dyDescent="0.25">
      <c r="A5" s="236" t="s">
        <v>112</v>
      </c>
      <c r="B5" s="236"/>
      <c r="C5" s="236"/>
      <c r="D5" s="236"/>
      <c r="E5" s="236"/>
      <c r="F5" s="236"/>
      <c r="G5" s="236"/>
      <c r="H5" s="236"/>
      <c r="I5" s="236"/>
      <c r="J5" s="236"/>
      <c r="K5" s="236"/>
      <c r="L5" s="23"/>
      <c r="M5" s="233"/>
    </row>
    <row r="7" spans="1:13" x14ac:dyDescent="0.25">
      <c r="B7" s="54" t="s">
        <v>93</v>
      </c>
      <c r="C7" s="55"/>
      <c r="D7" s="170">
        <v>0.2</v>
      </c>
      <c r="E7" s="170">
        <v>0.6</v>
      </c>
      <c r="F7" s="171">
        <v>0.2</v>
      </c>
    </row>
    <row r="8" spans="1:13" x14ac:dyDescent="0.25">
      <c r="B8" s="37" t="s">
        <v>168</v>
      </c>
      <c r="C8" s="180"/>
      <c r="D8" s="172">
        <v>10000000</v>
      </c>
      <c r="E8" s="172">
        <v>10500000</v>
      </c>
      <c r="F8" s="173">
        <v>11000000</v>
      </c>
    </row>
    <row r="10" spans="1:13" x14ac:dyDescent="0.25">
      <c r="B10" s="54" t="s">
        <v>93</v>
      </c>
      <c r="C10" s="55"/>
      <c r="D10" s="170">
        <v>0.1</v>
      </c>
      <c r="E10" s="170">
        <v>0.2</v>
      </c>
      <c r="F10" s="170">
        <v>0.3</v>
      </c>
      <c r="G10" s="170">
        <v>0.25</v>
      </c>
      <c r="H10" s="170">
        <v>0.1</v>
      </c>
      <c r="I10" s="171">
        <v>0.05</v>
      </c>
    </row>
    <row r="11" spans="1:13" ht="31.5" customHeight="1" x14ac:dyDescent="0.25">
      <c r="B11" s="251" t="s">
        <v>105</v>
      </c>
      <c r="C11" s="252"/>
      <c r="D11" s="174">
        <v>0.01</v>
      </c>
      <c r="E11" s="174">
        <v>0.02</v>
      </c>
      <c r="F11" s="174">
        <v>0.03</v>
      </c>
      <c r="G11" s="174">
        <v>0.04</v>
      </c>
      <c r="H11" s="174">
        <v>0.05</v>
      </c>
      <c r="I11" s="175">
        <v>0.08</v>
      </c>
    </row>
    <row r="13" spans="1:13" ht="63" customHeight="1" x14ac:dyDescent="0.25">
      <c r="A13" s="236" t="s">
        <v>113</v>
      </c>
      <c r="B13" s="236"/>
      <c r="C13" s="236"/>
      <c r="D13" s="236"/>
      <c r="E13" s="236"/>
      <c r="F13" s="236"/>
      <c r="G13" s="236"/>
      <c r="H13" s="236"/>
      <c r="I13" s="236"/>
      <c r="J13" s="236"/>
      <c r="K13" s="236"/>
    </row>
    <row r="15" spans="1:13" x14ac:dyDescent="0.25">
      <c r="B15" s="195" t="s">
        <v>102</v>
      </c>
      <c r="D15" s="176">
        <v>20000000</v>
      </c>
    </row>
    <row r="16" spans="1:13" x14ac:dyDescent="0.25">
      <c r="B16" s="195" t="s">
        <v>98</v>
      </c>
      <c r="D16" s="176">
        <v>80</v>
      </c>
    </row>
    <row r="17" spans="1:17" x14ac:dyDescent="0.25">
      <c r="B17" s="195" t="s">
        <v>103</v>
      </c>
      <c r="D17" s="176">
        <v>14000000</v>
      </c>
    </row>
    <row r="18" spans="1:17" x14ac:dyDescent="0.25">
      <c r="B18" s="195" t="s">
        <v>99</v>
      </c>
      <c r="D18" s="145">
        <v>10</v>
      </c>
    </row>
    <row r="19" spans="1:17" x14ac:dyDescent="0.25">
      <c r="B19" s="195" t="s">
        <v>100</v>
      </c>
      <c r="D19" s="167">
        <v>0.34</v>
      </c>
    </row>
    <row r="20" spans="1:17" x14ac:dyDescent="0.25">
      <c r="B20" s="195" t="s">
        <v>101</v>
      </c>
      <c r="D20" s="167">
        <v>0.15</v>
      </c>
    </row>
    <row r="21" spans="1:17" x14ac:dyDescent="0.25">
      <c r="D21" s="167"/>
    </row>
    <row r="22" spans="1:17" s="23" customFormat="1" ht="31.5" customHeight="1" x14ac:dyDescent="0.25">
      <c r="A22" s="236" t="s">
        <v>177</v>
      </c>
      <c r="B22" s="236"/>
      <c r="C22" s="236"/>
      <c r="D22" s="236"/>
      <c r="E22" s="236"/>
      <c r="F22" s="236"/>
      <c r="G22" s="236"/>
      <c r="H22" s="236"/>
      <c r="I22" s="236"/>
      <c r="J22" s="236"/>
      <c r="K22" s="236"/>
    </row>
    <row r="23" spans="1:17" s="23" customFormat="1" ht="15.75" customHeight="1" x14ac:dyDescent="0.25">
      <c r="A23" s="233"/>
      <c r="B23" s="233"/>
      <c r="C23" s="233"/>
      <c r="D23" s="233"/>
      <c r="E23" s="233"/>
      <c r="F23" s="233"/>
      <c r="G23" s="233"/>
      <c r="H23" s="233"/>
      <c r="I23" s="233"/>
      <c r="J23" s="233"/>
      <c r="K23" s="233"/>
    </row>
    <row r="24" spans="1:17" s="203" customFormat="1" x14ac:dyDescent="0.25">
      <c r="A24" s="200" t="s">
        <v>26</v>
      </c>
      <c r="B24" s="201"/>
      <c r="C24" s="201"/>
      <c r="D24" s="201"/>
      <c r="E24" s="202"/>
      <c r="F24" s="201"/>
      <c r="G24" s="201"/>
      <c r="H24" s="201"/>
      <c r="I24" s="201"/>
      <c r="J24" s="201"/>
      <c r="K24" s="201"/>
      <c r="L24" s="201"/>
      <c r="M24" s="201"/>
      <c r="N24" s="201"/>
    </row>
    <row r="25" spans="1:17" s="203" customFormat="1" ht="31.5" customHeight="1" x14ac:dyDescent="0.25">
      <c r="A25" s="240" t="s">
        <v>114</v>
      </c>
      <c r="B25" s="240"/>
      <c r="C25" s="240"/>
      <c r="D25" s="240"/>
      <c r="E25" s="240"/>
      <c r="F25" s="240"/>
      <c r="G25" s="240"/>
      <c r="H25" s="240"/>
      <c r="I25" s="240"/>
      <c r="J25" s="240"/>
      <c r="K25" s="240"/>
      <c r="L25" s="201"/>
      <c r="M25" s="201"/>
      <c r="N25" s="201"/>
    </row>
    <row r="26" spans="1:17" s="203" customFormat="1" x14ac:dyDescent="0.25"/>
    <row r="27" spans="1:17" x14ac:dyDescent="0.25">
      <c r="D27" s="167"/>
    </row>
    <row r="28" spans="1:17" ht="47.25" customHeight="1" x14ac:dyDescent="0.25">
      <c r="A28" s="236" t="s">
        <v>160</v>
      </c>
      <c r="B28" s="236"/>
      <c r="C28" s="236"/>
      <c r="D28" s="236"/>
      <c r="E28" s="236"/>
      <c r="F28" s="236"/>
      <c r="G28" s="236"/>
      <c r="H28" s="236"/>
      <c r="I28" s="236"/>
      <c r="J28" s="236"/>
      <c r="K28" s="236"/>
    </row>
    <row r="29" spans="1:17" x14ac:dyDescent="0.25">
      <c r="E29" s="167"/>
    </row>
    <row r="30" spans="1:17" ht="31.5" x14ac:dyDescent="0.25">
      <c r="B30" s="110" t="s">
        <v>106</v>
      </c>
      <c r="C30" s="110" t="s">
        <v>107</v>
      </c>
      <c r="D30" s="110" t="s">
        <v>108</v>
      </c>
      <c r="E30" s="189" t="s">
        <v>94</v>
      </c>
      <c r="F30" s="110" t="s">
        <v>96</v>
      </c>
      <c r="G30" s="110" t="s">
        <v>95</v>
      </c>
      <c r="H30" s="189" t="s">
        <v>7</v>
      </c>
      <c r="I30" s="26"/>
      <c r="J30" s="26"/>
      <c r="K30" s="26"/>
      <c r="L30" s="26"/>
      <c r="M30" s="26"/>
      <c r="N30" s="26"/>
      <c r="O30" s="26"/>
      <c r="P30" s="168"/>
      <c r="Q30" s="26"/>
    </row>
    <row r="31" spans="1:17" x14ac:dyDescent="0.25">
      <c r="B31" s="190">
        <f ca="1">RAND()</f>
        <v>0.13680444000695746</v>
      </c>
      <c r="C31" s="190">
        <f ca="1">RAND()</f>
        <v>0.55421390856857733</v>
      </c>
      <c r="D31" s="190">
        <f ca="1">RAND()</f>
        <v>8.9116804692277674E-2</v>
      </c>
      <c r="E31" s="191">
        <f ca="1">IF(B31&lt;D7,$D$8,IF(B31&lt;D7+E7,$E$8,$F$8))</f>
        <v>10000000</v>
      </c>
      <c r="F31" s="192">
        <f ca="1">IF(C31&lt;$D$10,$D$11,IF(C31&lt;$D$10+$E$10,$E$11,IF(C31&lt;$D$10+$E$10+$F$10,$F$11,IF(C31&lt;$D$10+$E$10+$F$10+$G$10,$G$11,IF(C31&lt;$D$10+$E$10+$F$10+$G$10+$H$10,$H$11,$I$11)))))</f>
        <v>0.03</v>
      </c>
      <c r="G31" s="193">
        <f ca="1">E31*F31</f>
        <v>300000</v>
      </c>
      <c r="H31" s="194">
        <f ca="1">190+IF(D31&lt;0.5,3,-3) +E31/1000000</f>
        <v>203</v>
      </c>
      <c r="I31" s="144"/>
      <c r="J31" s="144"/>
      <c r="K31" s="92"/>
      <c r="L31" s="92"/>
      <c r="M31" s="158"/>
      <c r="N31" s="158"/>
      <c r="O31" s="158"/>
      <c r="P31" s="158"/>
      <c r="Q31" s="177"/>
    </row>
    <row r="32" spans="1:17" x14ac:dyDescent="0.25">
      <c r="E32" s="167"/>
    </row>
    <row r="33" spans="1:11" ht="126" customHeight="1" x14ac:dyDescent="0.25">
      <c r="A33" s="236" t="s">
        <v>178</v>
      </c>
      <c r="B33" s="236"/>
      <c r="C33" s="236"/>
      <c r="D33" s="236"/>
      <c r="E33" s="236"/>
      <c r="F33" s="236"/>
      <c r="G33" s="236"/>
      <c r="H33" s="236"/>
      <c r="I33" s="236"/>
      <c r="J33" s="236"/>
      <c r="K33" s="236"/>
    </row>
    <row r="34" spans="1:11" x14ac:dyDescent="0.25">
      <c r="E34" s="167"/>
    </row>
    <row r="35" spans="1:11" ht="78.75" customHeight="1" x14ac:dyDescent="0.25">
      <c r="A35" s="236" t="s">
        <v>115</v>
      </c>
      <c r="B35" s="236"/>
      <c r="C35" s="236"/>
      <c r="D35" s="236"/>
      <c r="E35" s="236"/>
      <c r="F35" s="236"/>
      <c r="G35" s="236"/>
      <c r="H35" s="236"/>
      <c r="I35" s="236"/>
      <c r="J35" s="236"/>
      <c r="K35" s="236"/>
    </row>
    <row r="36" spans="1:11" ht="15.75" customHeight="1" x14ac:dyDescent="0.25">
      <c r="A36" s="233"/>
      <c r="B36" s="233"/>
      <c r="C36" s="233"/>
      <c r="D36" s="233"/>
      <c r="E36" s="233"/>
      <c r="F36" s="233"/>
      <c r="G36" s="233"/>
      <c r="H36" s="233"/>
      <c r="I36" s="233"/>
      <c r="J36" s="233"/>
      <c r="K36" s="233"/>
    </row>
    <row r="37" spans="1:11" ht="47.25" customHeight="1" x14ac:dyDescent="0.25">
      <c r="A37" s="236" t="s">
        <v>180</v>
      </c>
      <c r="B37" s="236"/>
      <c r="C37" s="236"/>
      <c r="D37" s="236"/>
      <c r="E37" s="236"/>
      <c r="F37" s="236"/>
      <c r="G37" s="236"/>
      <c r="H37" s="236"/>
      <c r="I37" s="236"/>
      <c r="J37" s="236"/>
      <c r="K37" s="236"/>
    </row>
    <row r="38" spans="1:11" ht="15.75" customHeight="1" x14ac:dyDescent="0.25">
      <c r="A38" s="233"/>
      <c r="B38" s="233"/>
      <c r="C38" s="233"/>
      <c r="D38" s="233"/>
      <c r="E38" s="233"/>
      <c r="F38" s="233"/>
      <c r="G38" s="233"/>
      <c r="H38" s="233"/>
      <c r="I38" s="233"/>
      <c r="J38" s="233"/>
      <c r="K38" s="233"/>
    </row>
    <row r="39" spans="1:11" s="203" customFormat="1" ht="15.75" customHeight="1" x14ac:dyDescent="0.25">
      <c r="A39" s="200" t="s">
        <v>26</v>
      </c>
      <c r="B39" s="201"/>
      <c r="C39" s="201"/>
      <c r="D39" s="201"/>
      <c r="E39" s="202"/>
      <c r="F39" s="201"/>
      <c r="G39" s="201"/>
      <c r="H39" s="201"/>
      <c r="I39" s="201"/>
      <c r="J39" s="201"/>
      <c r="K39" s="201"/>
    </row>
    <row r="40" spans="1:11" s="203" customFormat="1" ht="31.5" customHeight="1" x14ac:dyDescent="0.25">
      <c r="A40" s="240" t="s">
        <v>116</v>
      </c>
      <c r="B40" s="240"/>
      <c r="C40" s="240"/>
      <c r="D40" s="240"/>
      <c r="E40" s="240"/>
      <c r="F40" s="240"/>
      <c r="G40" s="240"/>
      <c r="H40" s="240"/>
      <c r="I40" s="240"/>
      <c r="J40" s="240"/>
      <c r="K40" s="240"/>
    </row>
    <row r="41" spans="1:11" s="203" customFormat="1" ht="15.75" customHeight="1" x14ac:dyDescent="0.25">
      <c r="B41" s="253" t="s">
        <v>117</v>
      </c>
      <c r="C41" s="253"/>
      <c r="D41" s="253"/>
      <c r="E41" s="253"/>
      <c r="F41" s="253"/>
      <c r="G41" s="253"/>
      <c r="H41" s="253"/>
      <c r="I41" s="253"/>
      <c r="J41" s="253"/>
      <c r="K41" s="253"/>
    </row>
    <row r="42" spans="1:11" s="203" customFormat="1" ht="31.5" customHeight="1" x14ac:dyDescent="0.25">
      <c r="B42" s="235" t="s">
        <v>181</v>
      </c>
      <c r="C42" s="235"/>
      <c r="D42" s="235"/>
      <c r="E42" s="235"/>
      <c r="F42" s="235"/>
      <c r="G42" s="235"/>
      <c r="H42" s="235"/>
      <c r="I42" s="235"/>
      <c r="J42" s="235"/>
      <c r="K42" s="235"/>
    </row>
    <row r="43" spans="1:11" s="203" customFormat="1" ht="15.75" customHeight="1" x14ac:dyDescent="0.25">
      <c r="B43" s="253" t="s">
        <v>118</v>
      </c>
      <c r="C43" s="253"/>
      <c r="D43" s="253"/>
      <c r="E43" s="253"/>
      <c r="F43" s="253"/>
      <c r="G43" s="253"/>
      <c r="H43" s="253"/>
      <c r="I43" s="253"/>
      <c r="J43" s="253"/>
      <c r="K43" s="253"/>
    </row>
    <row r="44" spans="1:11" s="203" customFormat="1" ht="15.75" customHeight="1" x14ac:dyDescent="0.25">
      <c r="B44" s="235" t="s">
        <v>119</v>
      </c>
      <c r="C44" s="235"/>
      <c r="D44" s="235"/>
      <c r="E44" s="235"/>
      <c r="F44" s="235"/>
      <c r="G44" s="235"/>
      <c r="H44" s="235"/>
      <c r="I44" s="235"/>
      <c r="J44" s="235"/>
      <c r="K44" s="235"/>
    </row>
    <row r="45" spans="1:11" s="203" customFormat="1" ht="31.5" customHeight="1" x14ac:dyDescent="0.25">
      <c r="B45" s="235" t="s">
        <v>120</v>
      </c>
      <c r="C45" s="235"/>
      <c r="D45" s="235"/>
      <c r="E45" s="235"/>
      <c r="F45" s="235"/>
      <c r="G45" s="235"/>
      <c r="H45" s="235"/>
      <c r="I45" s="235"/>
      <c r="J45" s="235"/>
      <c r="K45" s="235"/>
    </row>
    <row r="46" spans="1:11" s="203" customFormat="1" ht="15.75" customHeight="1" x14ac:dyDescent="0.25"/>
    <row r="47" spans="1:11" s="203" customFormat="1" ht="15.75" customHeight="1" x14ac:dyDescent="0.25">
      <c r="A47" s="253" t="s">
        <v>121</v>
      </c>
      <c r="B47" s="253"/>
      <c r="C47" s="253"/>
      <c r="D47" s="253"/>
      <c r="E47" s="253"/>
      <c r="F47" s="253"/>
      <c r="G47" s="253"/>
      <c r="H47" s="253"/>
      <c r="I47" s="253"/>
      <c r="J47" s="253"/>
      <c r="K47" s="253"/>
    </row>
    <row r="48" spans="1:11" s="203" customFormat="1" ht="15.75" customHeight="1" x14ac:dyDescent="0.25"/>
    <row r="49" spans="1:11" s="203" customFormat="1" ht="15.75" customHeight="1" x14ac:dyDescent="0.25"/>
    <row r="50" spans="1:11" s="203" customFormat="1" ht="15.75" customHeight="1" x14ac:dyDescent="0.25"/>
    <row r="51" spans="1:11" s="203" customFormat="1" ht="15.75" customHeight="1" x14ac:dyDescent="0.25"/>
    <row r="52" spans="1:11" s="203" customFormat="1" ht="15.75" customHeight="1" x14ac:dyDescent="0.25"/>
    <row r="53" spans="1:11" s="203" customFormat="1" ht="15.75" customHeight="1" x14ac:dyDescent="0.25"/>
    <row r="54" spans="1:11" s="203" customFormat="1" ht="15.75" customHeight="1" x14ac:dyDescent="0.25"/>
    <row r="55" spans="1:11" s="203" customFormat="1" ht="15.75" customHeight="1" x14ac:dyDescent="0.25"/>
    <row r="56" spans="1:11" s="203" customFormat="1" ht="15.75" customHeight="1" x14ac:dyDescent="0.25"/>
    <row r="57" spans="1:11" s="203" customFormat="1" ht="15.75" customHeight="1" x14ac:dyDescent="0.25"/>
    <row r="58" spans="1:11" s="203" customFormat="1" ht="15.75" customHeight="1" x14ac:dyDescent="0.25"/>
    <row r="59" spans="1:11" s="203" customFormat="1" ht="15.75" customHeight="1" x14ac:dyDescent="0.25"/>
    <row r="60" spans="1:11" s="203" customFormat="1" ht="15.75" customHeight="1" x14ac:dyDescent="0.25"/>
    <row r="61" spans="1:11" s="203" customFormat="1" ht="15.75" customHeight="1" x14ac:dyDescent="0.25"/>
    <row r="62" spans="1:11" s="203" customFormat="1" ht="15.75" customHeight="1" x14ac:dyDescent="0.25"/>
    <row r="63" spans="1:11" ht="15.75" customHeight="1" x14ac:dyDescent="0.25">
      <c r="A63" s="233"/>
      <c r="B63" s="233"/>
      <c r="C63" s="233"/>
      <c r="D63" s="233"/>
      <c r="E63" s="233"/>
      <c r="F63" s="233"/>
      <c r="G63" s="233"/>
      <c r="H63" s="233"/>
      <c r="I63" s="233"/>
      <c r="J63" s="233"/>
      <c r="K63" s="233"/>
    </row>
    <row r="64" spans="1:11" ht="78.75" customHeight="1" x14ac:dyDescent="0.25">
      <c r="A64" s="236" t="s">
        <v>182</v>
      </c>
      <c r="B64" s="236"/>
      <c r="C64" s="236"/>
      <c r="D64" s="236"/>
      <c r="E64" s="236"/>
      <c r="F64" s="236"/>
      <c r="G64" s="236"/>
      <c r="H64" s="236"/>
      <c r="I64" s="236"/>
      <c r="J64" s="236"/>
      <c r="K64" s="236"/>
    </row>
    <row r="65" spans="1:11" ht="15.75" customHeight="1" x14ac:dyDescent="0.25">
      <c r="A65" s="233"/>
      <c r="B65" s="233"/>
      <c r="C65" s="233"/>
      <c r="D65" s="233"/>
      <c r="E65" s="233"/>
      <c r="F65" s="233"/>
      <c r="G65" s="233"/>
      <c r="H65" s="233"/>
      <c r="I65" s="233"/>
      <c r="J65" s="233"/>
      <c r="K65" s="233"/>
    </row>
    <row r="66" spans="1:11" ht="15.75" customHeight="1" x14ac:dyDescent="0.25">
      <c r="E66" s="167"/>
    </row>
    <row r="67" spans="1:11" x14ac:dyDescent="0.25">
      <c r="E67" s="167"/>
    </row>
    <row r="68" spans="1:11" x14ac:dyDescent="0.25">
      <c r="E68" s="167"/>
    </row>
    <row r="69" spans="1:11" x14ac:dyDescent="0.25">
      <c r="E69" s="167"/>
    </row>
    <row r="70" spans="1:11" x14ac:dyDescent="0.25">
      <c r="E70" s="167"/>
    </row>
    <row r="71" spans="1:11" x14ac:dyDescent="0.25">
      <c r="E71" s="167"/>
    </row>
    <row r="72" spans="1:11" x14ac:dyDescent="0.25">
      <c r="E72" s="167"/>
    </row>
    <row r="73" spans="1:11" x14ac:dyDescent="0.25">
      <c r="E73" s="167"/>
    </row>
    <row r="74" spans="1:11" x14ac:dyDescent="0.25">
      <c r="E74" s="167"/>
    </row>
    <row r="75" spans="1:11" x14ac:dyDescent="0.25">
      <c r="E75" s="167"/>
    </row>
    <row r="76" spans="1:11" x14ac:dyDescent="0.25">
      <c r="E76" s="167"/>
    </row>
    <row r="77" spans="1:11" x14ac:dyDescent="0.25">
      <c r="E77" s="167"/>
    </row>
    <row r="78" spans="1:11" x14ac:dyDescent="0.25">
      <c r="E78" s="167"/>
    </row>
    <row r="79" spans="1:11" x14ac:dyDescent="0.25">
      <c r="E79" s="167"/>
    </row>
    <row r="80" spans="1:11" x14ac:dyDescent="0.25">
      <c r="E80" s="167"/>
    </row>
    <row r="81" spans="1:11" x14ac:dyDescent="0.25">
      <c r="E81" s="167"/>
    </row>
    <row r="82" spans="1:11" x14ac:dyDescent="0.25">
      <c r="E82" s="167"/>
    </row>
    <row r="83" spans="1:11" x14ac:dyDescent="0.25">
      <c r="E83" s="167"/>
    </row>
    <row r="84" spans="1:11" x14ac:dyDescent="0.25">
      <c r="E84" s="167"/>
    </row>
    <row r="85" spans="1:11" x14ac:dyDescent="0.25">
      <c r="E85" s="167"/>
    </row>
    <row r="86" spans="1:11" x14ac:dyDescent="0.25">
      <c r="E86" s="167"/>
    </row>
    <row r="87" spans="1:11" x14ac:dyDescent="0.25">
      <c r="E87" s="167"/>
    </row>
    <row r="88" spans="1:11" x14ac:dyDescent="0.25">
      <c r="E88" s="167"/>
    </row>
    <row r="89" spans="1:11" x14ac:dyDescent="0.25">
      <c r="E89" s="167"/>
    </row>
    <row r="90" spans="1:11" x14ac:dyDescent="0.25">
      <c r="E90" s="167"/>
    </row>
    <row r="91" spans="1:11" x14ac:dyDescent="0.25">
      <c r="E91" s="167"/>
    </row>
    <row r="92" spans="1:11" x14ac:dyDescent="0.25">
      <c r="E92" s="167"/>
    </row>
    <row r="93" spans="1:11" s="203" customFormat="1" x14ac:dyDescent="0.25">
      <c r="A93" s="200" t="s">
        <v>26</v>
      </c>
      <c r="B93" s="201"/>
      <c r="C93" s="201"/>
      <c r="D93" s="201"/>
      <c r="E93" s="202"/>
      <c r="F93" s="201"/>
      <c r="G93" s="201"/>
      <c r="H93" s="201"/>
      <c r="I93" s="201"/>
      <c r="J93" s="201"/>
      <c r="K93" s="201"/>
    </row>
    <row r="94" spans="1:11" s="203" customFormat="1" ht="63" customHeight="1" x14ac:dyDescent="0.25">
      <c r="A94" s="240" t="s">
        <v>183</v>
      </c>
      <c r="B94" s="240"/>
      <c r="C94" s="240"/>
      <c r="D94" s="240"/>
      <c r="E94" s="240"/>
      <c r="F94" s="240"/>
      <c r="G94" s="240"/>
      <c r="H94" s="240"/>
      <c r="I94" s="240"/>
      <c r="J94" s="240"/>
      <c r="K94" s="240"/>
    </row>
    <row r="95" spans="1:11" s="203" customFormat="1" ht="15.75" customHeight="1" x14ac:dyDescent="0.25">
      <c r="A95" s="234"/>
      <c r="B95" s="234"/>
      <c r="C95" s="234"/>
      <c r="D95" s="234"/>
      <c r="E95" s="234"/>
      <c r="F95" s="234"/>
      <c r="G95" s="234"/>
      <c r="H95" s="234"/>
      <c r="I95" s="234"/>
      <c r="J95" s="234"/>
      <c r="K95" s="234"/>
    </row>
    <row r="96" spans="1:11" s="203" customFormat="1" ht="63" customHeight="1" x14ac:dyDescent="0.25">
      <c r="A96" s="240" t="s">
        <v>124</v>
      </c>
      <c r="B96" s="240"/>
      <c r="C96" s="240"/>
      <c r="D96" s="240"/>
      <c r="E96" s="240"/>
      <c r="F96" s="240"/>
      <c r="G96" s="240"/>
      <c r="H96" s="240"/>
      <c r="I96" s="240"/>
      <c r="J96" s="240"/>
      <c r="K96" s="240"/>
    </row>
    <row r="97" spans="1:11" s="203" customFormat="1" x14ac:dyDescent="0.25"/>
    <row r="99" spans="1:11" ht="47.25" customHeight="1" x14ac:dyDescent="0.25">
      <c r="A99" s="236" t="s">
        <v>184</v>
      </c>
      <c r="B99" s="236"/>
      <c r="C99" s="236"/>
      <c r="D99" s="236"/>
      <c r="E99" s="236"/>
      <c r="F99" s="236"/>
      <c r="G99" s="236"/>
      <c r="H99" s="236"/>
      <c r="I99" s="236"/>
      <c r="J99" s="236"/>
      <c r="K99" s="236"/>
    </row>
    <row r="133" spans="1:25" ht="31.5" x14ac:dyDescent="0.25">
      <c r="B133" s="110" t="s">
        <v>106</v>
      </c>
      <c r="C133" s="110" t="s">
        <v>107</v>
      </c>
      <c r="D133" s="110" t="s">
        <v>108</v>
      </c>
      <c r="E133" s="26" t="s">
        <v>94</v>
      </c>
      <c r="F133" s="168" t="s">
        <v>96</v>
      </c>
      <c r="G133" s="168" t="s">
        <v>95</v>
      </c>
      <c r="H133" s="26" t="s">
        <v>7</v>
      </c>
      <c r="I133" s="26" t="s">
        <v>97</v>
      </c>
      <c r="J133" s="26" t="s">
        <v>13</v>
      </c>
      <c r="K133" s="26" t="s">
        <v>14</v>
      </c>
      <c r="L133" s="26" t="s">
        <v>15</v>
      </c>
      <c r="M133" s="26" t="s">
        <v>29</v>
      </c>
      <c r="N133" s="26" t="s">
        <v>84</v>
      </c>
      <c r="O133" s="26" t="s">
        <v>19</v>
      </c>
      <c r="P133" s="168" t="s">
        <v>104</v>
      </c>
      <c r="Q133" s="26" t="s">
        <v>21</v>
      </c>
      <c r="S133" s="181" t="s">
        <v>109</v>
      </c>
      <c r="T133" s="182" t="s">
        <v>110</v>
      </c>
      <c r="U133" s="182"/>
      <c r="V133" s="182"/>
      <c r="W133" s="182" t="s">
        <v>111</v>
      </c>
      <c r="X133" s="182" t="s">
        <v>110</v>
      </c>
      <c r="Y133" s="210" t="s">
        <v>123</v>
      </c>
    </row>
    <row r="134" spans="1:25" x14ac:dyDescent="0.25">
      <c r="A134" s="195">
        <v>1</v>
      </c>
      <c r="B134" s="169">
        <f ca="1">RAND()</f>
        <v>0.89587074143297285</v>
      </c>
      <c r="C134" s="169">
        <f ca="1">RAND()</f>
        <v>0.96298047886937932</v>
      </c>
      <c r="D134" s="169">
        <f ca="1">RAND()</f>
        <v>0.40999377395317649</v>
      </c>
      <c r="E134" s="28">
        <f ca="1">IF(B134&lt;0.2,$D$8,IF(B134&lt;0.8,$E$8,$F$8))</f>
        <v>11000000</v>
      </c>
      <c r="F134" s="93">
        <f ca="1">IF(C134&lt;$D$10,$D$11,IF(C134&lt;$D$10+$E$10,$E$11,IF(C134&lt;$D$10+$E$10+$F$10,$F$11,IF(C134&lt;$D$10+$E$10+$F$10+$G$10,$G$11,IF(C134&lt;$D$10+$E$10+$F$10+$G$10+$H$10,$H$11,$I$11)))))</f>
        <v>0.08</v>
      </c>
      <c r="G134" s="161">
        <f ca="1">E134*F134</f>
        <v>880000</v>
      </c>
      <c r="H134" s="34">
        <f t="shared" ref="H134:H135" ca="1" si="0">190+E134/1000000+IF(D134&lt;0.5,3,-3)</f>
        <v>204</v>
      </c>
      <c r="I134" s="144">
        <f ca="1">G134*H134</f>
        <v>179520000</v>
      </c>
      <c r="J134" s="144">
        <f ca="1">$D$16*G134</f>
        <v>70400000</v>
      </c>
      <c r="K134" s="92">
        <f t="shared" ref="K134:K197" si="1">$D$17</f>
        <v>14000000</v>
      </c>
      <c r="L134" s="92">
        <f t="shared" ref="L134:L197" si="2">$D$15/$D$18</f>
        <v>2000000</v>
      </c>
      <c r="M134" s="158">
        <f ca="1">I134-J134-K134-L134</f>
        <v>93120000</v>
      </c>
      <c r="N134" s="158">
        <f ca="1">M134*$D$19</f>
        <v>31660800.000000004</v>
      </c>
      <c r="O134" s="158">
        <f ca="1">M134-N134</f>
        <v>61459200</v>
      </c>
      <c r="P134" s="158">
        <f ca="1">O134+L134</f>
        <v>63459200</v>
      </c>
      <c r="Q134" s="177">
        <f ca="1">PV($D$20,$D$18,-P134)-$D$15</f>
        <v>298487041.98180866</v>
      </c>
      <c r="S134" s="185">
        <v>-50000000</v>
      </c>
      <c r="T134" s="187">
        <f t="array" aca="1" ref="T134:T170" ca="1">FREQUENCY(Q134:Q633,S134:S169)</f>
        <v>0</v>
      </c>
      <c r="U134" s="179"/>
      <c r="V134" s="179"/>
      <c r="W134" s="183"/>
      <c r="X134" s="187"/>
      <c r="Y134" s="208"/>
    </row>
    <row r="135" spans="1:25" x14ac:dyDescent="0.25">
      <c r="A135" s="195">
        <v>2</v>
      </c>
      <c r="B135" s="169">
        <f t="shared" ref="B135:D198" ca="1" si="3">RAND()</f>
        <v>0.54749927752574534</v>
      </c>
      <c r="C135" s="169">
        <f t="shared" ca="1" si="3"/>
        <v>0.77233733192037812</v>
      </c>
      <c r="D135" s="169">
        <f t="shared" ca="1" si="3"/>
        <v>0.50114267981069149</v>
      </c>
      <c r="E135" s="28">
        <f t="shared" ref="E135:E198" ca="1" si="4">IF(B135&lt;0.2,$D$8,IF(B135&lt;0.8,$E$8,$F$8))</f>
        <v>10500000</v>
      </c>
      <c r="F135" s="93">
        <f t="shared" ref="F135:F198" ca="1" si="5">IF(C135&lt;$D$10,$D$11,IF(C135&lt;$D$10+$E$10,$E$11,IF(C135&lt;$D$10+$E$10+$F$10,$F$11,IF(C135&lt;$D$10+$E$10+$F$10+$G$10,$G$11,IF(C135&lt;$D$10+$E$10+$F$10+$G$10+$H$10,$H$11,$I$11)))))</f>
        <v>0.04</v>
      </c>
      <c r="G135" s="161">
        <f t="shared" ref="G135:G198" ca="1" si="6">E135*F135</f>
        <v>420000</v>
      </c>
      <c r="H135" s="34">
        <f t="shared" ca="1" si="0"/>
        <v>197.5</v>
      </c>
      <c r="I135" s="144">
        <f t="shared" ref="I135:I198" ca="1" si="7">G135*H135</f>
        <v>82950000</v>
      </c>
      <c r="J135" s="144">
        <f t="shared" ref="J135:J198" ca="1" si="8">$D$16*G135</f>
        <v>33600000</v>
      </c>
      <c r="K135" s="92">
        <f t="shared" si="1"/>
        <v>14000000</v>
      </c>
      <c r="L135" s="92">
        <f t="shared" si="2"/>
        <v>2000000</v>
      </c>
      <c r="M135" s="158">
        <f t="shared" ref="M135:M198" ca="1" si="9">I135-J135-K135-L135</f>
        <v>33350000</v>
      </c>
      <c r="N135" s="158">
        <f t="shared" ref="N135:N198" ca="1" si="10">M135*$D$19</f>
        <v>11339000</v>
      </c>
      <c r="O135" s="158">
        <f t="shared" ref="O135:O198" ca="1" si="11">M135-N135</f>
        <v>22011000</v>
      </c>
      <c r="P135" s="158">
        <f t="shared" ref="P135:P198" ca="1" si="12">O135+L135</f>
        <v>24011000</v>
      </c>
      <c r="Q135" s="177">
        <f t="shared" ref="Q135:Q198" ca="1" si="13">PV($D$20,$D$18,-P135)-$D$15</f>
        <v>100505653.47538586</v>
      </c>
      <c r="S135" s="185">
        <v>-40000000</v>
      </c>
      <c r="T135" s="187">
        <f ca="1"/>
        <v>0</v>
      </c>
      <c r="U135" s="179"/>
      <c r="V135" s="179"/>
      <c r="W135" s="183" t="str">
        <f t="shared" ref="W135:W169" si="14">"$"&amp;S134/1000000&amp; " to $" &amp;S135/1000000</f>
        <v>$-50 to $-40</v>
      </c>
      <c r="X135" s="187">
        <f t="shared" ref="X135:X169" ca="1" si="15">T135</f>
        <v>0</v>
      </c>
      <c r="Y135" s="208">
        <f ca="1">SUM($X$134:X135)/500</f>
        <v>0</v>
      </c>
    </row>
    <row r="136" spans="1:25" x14ac:dyDescent="0.25">
      <c r="A136" s="195">
        <v>3</v>
      </c>
      <c r="B136" s="169">
        <f t="shared" ca="1" si="3"/>
        <v>0.79528971071300147</v>
      </c>
      <c r="C136" s="169">
        <f t="shared" ca="1" si="3"/>
        <v>0.7042073914336866</v>
      </c>
      <c r="D136" s="169">
        <f t="shared" ca="1" si="3"/>
        <v>0.83667759786020346</v>
      </c>
      <c r="E136" s="28">
        <f t="shared" ca="1" si="4"/>
        <v>10500000</v>
      </c>
      <c r="F136" s="93">
        <f t="shared" ca="1" si="5"/>
        <v>0.04</v>
      </c>
      <c r="G136" s="161">
        <f t="shared" ca="1" si="6"/>
        <v>420000</v>
      </c>
      <c r="H136" s="34">
        <f ca="1">190+E136/1000000+IF(D136&lt;0.5,3,-3)</f>
        <v>197.5</v>
      </c>
      <c r="I136" s="144">
        <f t="shared" ca="1" si="7"/>
        <v>82950000</v>
      </c>
      <c r="J136" s="144">
        <f t="shared" ca="1" si="8"/>
        <v>33600000</v>
      </c>
      <c r="K136" s="92">
        <f t="shared" si="1"/>
        <v>14000000</v>
      </c>
      <c r="L136" s="92">
        <f t="shared" si="2"/>
        <v>2000000</v>
      </c>
      <c r="M136" s="158">
        <f t="shared" ca="1" si="9"/>
        <v>33350000</v>
      </c>
      <c r="N136" s="158">
        <f t="shared" ca="1" si="10"/>
        <v>11339000</v>
      </c>
      <c r="O136" s="158">
        <f t="shared" ca="1" si="11"/>
        <v>22011000</v>
      </c>
      <c r="P136" s="158">
        <f t="shared" ca="1" si="12"/>
        <v>24011000</v>
      </c>
      <c r="Q136" s="177">
        <f t="shared" ca="1" si="13"/>
        <v>100505653.47538586</v>
      </c>
      <c r="S136" s="185">
        <v>-30000000</v>
      </c>
      <c r="T136" s="187">
        <f ca="1"/>
        <v>0</v>
      </c>
      <c r="U136" s="179"/>
      <c r="V136" s="179"/>
      <c r="W136" s="183" t="str">
        <f t="shared" si="14"/>
        <v>$-40 to $-30</v>
      </c>
      <c r="X136" s="187">
        <f t="shared" ca="1" si="15"/>
        <v>0</v>
      </c>
      <c r="Y136" s="208">
        <f ca="1">SUM($X$134:X136)/500</f>
        <v>0</v>
      </c>
    </row>
    <row r="137" spans="1:25" x14ac:dyDescent="0.25">
      <c r="A137" s="195">
        <v>4</v>
      </c>
      <c r="B137" s="169">
        <f t="shared" ca="1" si="3"/>
        <v>0.35821770471717773</v>
      </c>
      <c r="C137" s="169">
        <f t="shared" ca="1" si="3"/>
        <v>0.29461030526019993</v>
      </c>
      <c r="D137" s="169">
        <f t="shared" ca="1" si="3"/>
        <v>0.55417534928387502</v>
      </c>
      <c r="E137" s="28">
        <f t="shared" ca="1" si="4"/>
        <v>10500000</v>
      </c>
      <c r="F137" s="93">
        <f t="shared" ca="1" si="5"/>
        <v>0.02</v>
      </c>
      <c r="G137" s="161">
        <f t="shared" ca="1" si="6"/>
        <v>210000</v>
      </c>
      <c r="H137" s="34">
        <f t="shared" ref="H137:H200" ca="1" si="16">190+E137/1000000+IF(D137&lt;0.5,3,-3)</f>
        <v>197.5</v>
      </c>
      <c r="I137" s="144">
        <f t="shared" ca="1" si="7"/>
        <v>41475000</v>
      </c>
      <c r="J137" s="144">
        <f t="shared" ca="1" si="8"/>
        <v>16800000</v>
      </c>
      <c r="K137" s="92">
        <f t="shared" si="1"/>
        <v>14000000</v>
      </c>
      <c r="L137" s="92">
        <f t="shared" si="2"/>
        <v>2000000</v>
      </c>
      <c r="M137" s="158">
        <f t="shared" ca="1" si="9"/>
        <v>8675000</v>
      </c>
      <c r="N137" s="158">
        <f t="shared" ca="1" si="10"/>
        <v>2949500</v>
      </c>
      <c r="O137" s="158">
        <f t="shared" ca="1" si="11"/>
        <v>5725500</v>
      </c>
      <c r="P137" s="158">
        <f t="shared" ca="1" si="12"/>
        <v>7725500</v>
      </c>
      <c r="Q137" s="177">
        <f t="shared" ca="1" si="13"/>
        <v>18772497.019036837</v>
      </c>
      <c r="S137" s="185">
        <v>-20000000</v>
      </c>
      <c r="T137" s="187">
        <f ca="1"/>
        <v>30</v>
      </c>
      <c r="U137" s="179"/>
      <c r="V137" s="179"/>
      <c r="W137" s="183" t="str">
        <f t="shared" si="14"/>
        <v>$-30 to $-20</v>
      </c>
      <c r="X137" s="187">
        <f t="shared" ca="1" si="15"/>
        <v>30</v>
      </c>
      <c r="Y137" s="208">
        <f ca="1">SUM($X$134:X137)/500</f>
        <v>0.06</v>
      </c>
    </row>
    <row r="138" spans="1:25" x14ac:dyDescent="0.25">
      <c r="A138" s="195">
        <v>5</v>
      </c>
      <c r="B138" s="169">
        <f t="shared" ca="1" si="3"/>
        <v>0.83558388059883948</v>
      </c>
      <c r="C138" s="169">
        <f t="shared" ca="1" si="3"/>
        <v>0.54565558101311451</v>
      </c>
      <c r="D138" s="169">
        <f t="shared" ca="1" si="3"/>
        <v>5.5033572309519774E-2</v>
      </c>
      <c r="E138" s="28">
        <f t="shared" ca="1" si="4"/>
        <v>11000000</v>
      </c>
      <c r="F138" s="93">
        <f t="shared" ca="1" si="5"/>
        <v>0.03</v>
      </c>
      <c r="G138" s="161">
        <f t="shared" ca="1" si="6"/>
        <v>330000</v>
      </c>
      <c r="H138" s="34">
        <f t="shared" ca="1" si="16"/>
        <v>204</v>
      </c>
      <c r="I138" s="144">
        <f t="shared" ca="1" si="7"/>
        <v>67320000</v>
      </c>
      <c r="J138" s="144">
        <f t="shared" ca="1" si="8"/>
        <v>26400000</v>
      </c>
      <c r="K138" s="92">
        <f t="shared" si="1"/>
        <v>14000000</v>
      </c>
      <c r="L138" s="92">
        <f t="shared" si="2"/>
        <v>2000000</v>
      </c>
      <c r="M138" s="158">
        <f t="shared" ca="1" si="9"/>
        <v>24920000</v>
      </c>
      <c r="N138" s="158">
        <f t="shared" ca="1" si="10"/>
        <v>8472800</v>
      </c>
      <c r="O138" s="158">
        <f t="shared" ca="1" si="11"/>
        <v>16447200</v>
      </c>
      <c r="P138" s="158">
        <f t="shared" ca="1" si="12"/>
        <v>18447200</v>
      </c>
      <c r="Q138" s="177">
        <f t="shared" ca="1" si="13"/>
        <v>72582228.59485811</v>
      </c>
      <c r="S138" s="185">
        <v>-10000000</v>
      </c>
      <c r="T138" s="187">
        <f ca="1"/>
        <v>7</v>
      </c>
      <c r="U138" s="179"/>
      <c r="V138" s="179"/>
      <c r="W138" s="183" t="str">
        <f t="shared" si="14"/>
        <v>$-20 to $-10</v>
      </c>
      <c r="X138" s="187">
        <f t="shared" ca="1" si="15"/>
        <v>7</v>
      </c>
      <c r="Y138" s="208">
        <f ca="1">SUM($X$134:X138)/500</f>
        <v>7.3999999999999996E-2</v>
      </c>
    </row>
    <row r="139" spans="1:25" x14ac:dyDescent="0.25">
      <c r="A139" s="195">
        <v>6</v>
      </c>
      <c r="B139" s="169">
        <f t="shared" ca="1" si="3"/>
        <v>0.34451970944895771</v>
      </c>
      <c r="C139" s="169">
        <f t="shared" ca="1" si="3"/>
        <v>0.93136758831496747</v>
      </c>
      <c r="D139" s="169">
        <f t="shared" ca="1" si="3"/>
        <v>0.69108047822087071</v>
      </c>
      <c r="E139" s="28">
        <f t="shared" ca="1" si="4"/>
        <v>10500000</v>
      </c>
      <c r="F139" s="93">
        <f t="shared" ca="1" si="5"/>
        <v>0.05</v>
      </c>
      <c r="G139" s="161">
        <f t="shared" ca="1" si="6"/>
        <v>525000</v>
      </c>
      <c r="H139" s="34">
        <f t="shared" ca="1" si="16"/>
        <v>197.5</v>
      </c>
      <c r="I139" s="144">
        <f t="shared" ca="1" si="7"/>
        <v>103687500</v>
      </c>
      <c r="J139" s="144">
        <f t="shared" ca="1" si="8"/>
        <v>42000000</v>
      </c>
      <c r="K139" s="92">
        <f t="shared" si="1"/>
        <v>14000000</v>
      </c>
      <c r="L139" s="92">
        <f t="shared" si="2"/>
        <v>2000000</v>
      </c>
      <c r="M139" s="158">
        <f t="shared" ca="1" si="9"/>
        <v>45687500</v>
      </c>
      <c r="N139" s="158">
        <f t="shared" ca="1" si="10"/>
        <v>15533750.000000002</v>
      </c>
      <c r="O139" s="158">
        <f t="shared" ca="1" si="11"/>
        <v>30153750</v>
      </c>
      <c r="P139" s="158">
        <f t="shared" ca="1" si="12"/>
        <v>32153750</v>
      </c>
      <c r="Q139" s="177">
        <f t="shared" ca="1" si="13"/>
        <v>141372231.70356038</v>
      </c>
      <c r="S139" s="178">
        <v>0</v>
      </c>
      <c r="T139" s="187">
        <f ca="1"/>
        <v>0</v>
      </c>
      <c r="U139" s="179"/>
      <c r="V139" s="179"/>
      <c r="W139" s="183" t="str">
        <f t="shared" si="14"/>
        <v>$-10 to $0</v>
      </c>
      <c r="X139" s="187">
        <f t="shared" ca="1" si="15"/>
        <v>0</v>
      </c>
      <c r="Y139" s="208">
        <f ca="1">SUM($X$134:X139)/500</f>
        <v>7.3999999999999996E-2</v>
      </c>
    </row>
    <row r="140" spans="1:25" x14ac:dyDescent="0.25">
      <c r="A140" s="195">
        <v>7</v>
      </c>
      <c r="B140" s="169">
        <f t="shared" ca="1" si="3"/>
        <v>0.48369223232944614</v>
      </c>
      <c r="C140" s="169">
        <f t="shared" ca="1" si="3"/>
        <v>0.49621683611112954</v>
      </c>
      <c r="D140" s="169">
        <f t="shared" ca="1" si="3"/>
        <v>0.32963417904836501</v>
      </c>
      <c r="E140" s="28">
        <f t="shared" ca="1" si="4"/>
        <v>10500000</v>
      </c>
      <c r="F140" s="93">
        <f t="shared" ca="1" si="5"/>
        <v>0.03</v>
      </c>
      <c r="G140" s="161">
        <f t="shared" ca="1" si="6"/>
        <v>315000</v>
      </c>
      <c r="H140" s="34">
        <f t="shared" ca="1" si="16"/>
        <v>203.5</v>
      </c>
      <c r="I140" s="144">
        <f t="shared" ca="1" si="7"/>
        <v>64102500</v>
      </c>
      <c r="J140" s="144">
        <f t="shared" ca="1" si="8"/>
        <v>25200000</v>
      </c>
      <c r="K140" s="92">
        <f t="shared" si="1"/>
        <v>14000000</v>
      </c>
      <c r="L140" s="92">
        <f t="shared" si="2"/>
        <v>2000000</v>
      </c>
      <c r="M140" s="158">
        <f t="shared" ca="1" si="9"/>
        <v>22902500</v>
      </c>
      <c r="N140" s="158">
        <f t="shared" ca="1" si="10"/>
        <v>7786850.0000000009</v>
      </c>
      <c r="O140" s="158">
        <f t="shared" ca="1" si="11"/>
        <v>15115650</v>
      </c>
      <c r="P140" s="158">
        <f t="shared" ca="1" si="12"/>
        <v>17115650</v>
      </c>
      <c r="Q140" s="177">
        <f t="shared" ca="1" si="13"/>
        <v>65899487.23110193</v>
      </c>
      <c r="S140" s="185">
        <v>10000000</v>
      </c>
      <c r="T140" s="187">
        <f ca="1"/>
        <v>0</v>
      </c>
      <c r="U140" s="179"/>
      <c r="V140" s="179"/>
      <c r="W140" s="183" t="str">
        <f t="shared" si="14"/>
        <v>$0 to $10</v>
      </c>
      <c r="X140" s="187">
        <f t="shared" ca="1" si="15"/>
        <v>0</v>
      </c>
      <c r="Y140" s="208">
        <f ca="1">SUM(X141:$X$169)/500</f>
        <v>0.92600000000000005</v>
      </c>
    </row>
    <row r="141" spans="1:25" x14ac:dyDescent="0.25">
      <c r="A141" s="195">
        <v>8</v>
      </c>
      <c r="B141" s="169">
        <f t="shared" ca="1" si="3"/>
        <v>0.90749330313487864</v>
      </c>
      <c r="C141" s="169">
        <f t="shared" ca="1" si="3"/>
        <v>0.99930463127617986</v>
      </c>
      <c r="D141" s="169">
        <f t="shared" ca="1" si="3"/>
        <v>0.91088210175966045</v>
      </c>
      <c r="E141" s="28">
        <f t="shared" ca="1" si="4"/>
        <v>11000000</v>
      </c>
      <c r="F141" s="93">
        <f t="shared" ca="1" si="5"/>
        <v>0.08</v>
      </c>
      <c r="G141" s="161">
        <f t="shared" ca="1" si="6"/>
        <v>880000</v>
      </c>
      <c r="H141" s="34">
        <f t="shared" ca="1" si="16"/>
        <v>198</v>
      </c>
      <c r="I141" s="144">
        <f t="shared" ca="1" si="7"/>
        <v>174240000</v>
      </c>
      <c r="J141" s="144">
        <f t="shared" ca="1" si="8"/>
        <v>70400000</v>
      </c>
      <c r="K141" s="92">
        <f t="shared" si="1"/>
        <v>14000000</v>
      </c>
      <c r="L141" s="92">
        <f t="shared" si="2"/>
        <v>2000000</v>
      </c>
      <c r="M141" s="158">
        <f t="shared" ca="1" si="9"/>
        <v>87840000</v>
      </c>
      <c r="N141" s="158">
        <f t="shared" ca="1" si="10"/>
        <v>29865600.000000004</v>
      </c>
      <c r="O141" s="158">
        <f t="shared" ca="1" si="11"/>
        <v>57974400</v>
      </c>
      <c r="P141" s="158">
        <f t="shared" ca="1" si="12"/>
        <v>59974400</v>
      </c>
      <c r="Q141" s="177">
        <f t="shared" ca="1" si="13"/>
        <v>280997637.07443184</v>
      </c>
      <c r="S141" s="185">
        <v>20000000</v>
      </c>
      <c r="T141" s="187">
        <f ca="1"/>
        <v>59</v>
      </c>
      <c r="U141" s="179"/>
      <c r="V141" s="179"/>
      <c r="W141" s="183" t="str">
        <f t="shared" si="14"/>
        <v>$10 to $20</v>
      </c>
      <c r="X141" s="187">
        <f t="shared" ca="1" si="15"/>
        <v>59</v>
      </c>
      <c r="Y141" s="208">
        <f ca="1">SUM(X142:$X$169)/500</f>
        <v>0.80800000000000005</v>
      </c>
    </row>
    <row r="142" spans="1:25" x14ac:dyDescent="0.25">
      <c r="A142" s="195">
        <v>9</v>
      </c>
      <c r="B142" s="169">
        <f t="shared" ca="1" si="3"/>
        <v>0.82042306013432975</v>
      </c>
      <c r="C142" s="169">
        <f t="shared" ca="1" si="3"/>
        <v>0.32064800891623479</v>
      </c>
      <c r="D142" s="169">
        <f t="shared" ca="1" si="3"/>
        <v>0.30406445860696352</v>
      </c>
      <c r="E142" s="28">
        <f t="shared" ca="1" si="4"/>
        <v>11000000</v>
      </c>
      <c r="F142" s="93">
        <f t="shared" ca="1" si="5"/>
        <v>0.03</v>
      </c>
      <c r="G142" s="161">
        <f t="shared" ca="1" si="6"/>
        <v>330000</v>
      </c>
      <c r="H142" s="34">
        <f t="shared" ca="1" si="16"/>
        <v>204</v>
      </c>
      <c r="I142" s="144">
        <f t="shared" ca="1" si="7"/>
        <v>67320000</v>
      </c>
      <c r="J142" s="144">
        <f t="shared" ca="1" si="8"/>
        <v>26400000</v>
      </c>
      <c r="K142" s="92">
        <f t="shared" si="1"/>
        <v>14000000</v>
      </c>
      <c r="L142" s="92">
        <f t="shared" si="2"/>
        <v>2000000</v>
      </c>
      <c r="M142" s="158">
        <f t="shared" ca="1" si="9"/>
        <v>24920000</v>
      </c>
      <c r="N142" s="158">
        <f t="shared" ca="1" si="10"/>
        <v>8472800</v>
      </c>
      <c r="O142" s="158">
        <f t="shared" ca="1" si="11"/>
        <v>16447200</v>
      </c>
      <c r="P142" s="158">
        <f t="shared" ca="1" si="12"/>
        <v>18447200</v>
      </c>
      <c r="Q142" s="177">
        <f t="shared" ca="1" si="13"/>
        <v>72582228.59485811</v>
      </c>
      <c r="S142" s="185">
        <v>30000000</v>
      </c>
      <c r="T142" s="187">
        <f ca="1"/>
        <v>44</v>
      </c>
      <c r="U142" s="179"/>
      <c r="V142" s="179"/>
      <c r="W142" s="183" t="str">
        <f t="shared" si="14"/>
        <v>$20 to $30</v>
      </c>
      <c r="X142" s="187">
        <f t="shared" ca="1" si="15"/>
        <v>44</v>
      </c>
      <c r="Y142" s="208">
        <f ca="1">SUM(X143:$X$169)/500</f>
        <v>0.72</v>
      </c>
    </row>
    <row r="143" spans="1:25" x14ac:dyDescent="0.25">
      <c r="A143" s="195">
        <v>10</v>
      </c>
      <c r="B143" s="169">
        <f t="shared" ca="1" si="3"/>
        <v>0.83416042704826632</v>
      </c>
      <c r="C143" s="169">
        <f t="shared" ca="1" si="3"/>
        <v>0.52465642266011725</v>
      </c>
      <c r="D143" s="169">
        <f t="shared" ca="1" si="3"/>
        <v>0.65312317267094222</v>
      </c>
      <c r="E143" s="28">
        <f t="shared" ca="1" si="4"/>
        <v>11000000</v>
      </c>
      <c r="F143" s="93">
        <f t="shared" ca="1" si="5"/>
        <v>0.03</v>
      </c>
      <c r="G143" s="161">
        <f t="shared" ca="1" si="6"/>
        <v>330000</v>
      </c>
      <c r="H143" s="34">
        <f t="shared" ca="1" si="16"/>
        <v>198</v>
      </c>
      <c r="I143" s="144">
        <f t="shared" ca="1" si="7"/>
        <v>65340000</v>
      </c>
      <c r="J143" s="144">
        <f t="shared" ca="1" si="8"/>
        <v>26400000</v>
      </c>
      <c r="K143" s="92">
        <f t="shared" si="1"/>
        <v>14000000</v>
      </c>
      <c r="L143" s="92">
        <f t="shared" si="2"/>
        <v>2000000</v>
      </c>
      <c r="M143" s="158">
        <f t="shared" ca="1" si="9"/>
        <v>22940000</v>
      </c>
      <c r="N143" s="158">
        <f t="shared" ca="1" si="10"/>
        <v>7799600.0000000009</v>
      </c>
      <c r="O143" s="158">
        <f t="shared" ca="1" si="11"/>
        <v>15140400</v>
      </c>
      <c r="P143" s="158">
        <f t="shared" ca="1" si="12"/>
        <v>17140400</v>
      </c>
      <c r="Q143" s="177">
        <f t="shared" ca="1" si="13"/>
        <v>66023701.754591823</v>
      </c>
      <c r="S143" s="185">
        <v>40000000</v>
      </c>
      <c r="T143" s="187">
        <f ca="1"/>
        <v>0</v>
      </c>
      <c r="U143" s="179"/>
      <c r="V143" s="179"/>
      <c r="W143" s="183" t="str">
        <f t="shared" si="14"/>
        <v>$30 to $40</v>
      </c>
      <c r="X143" s="187">
        <f t="shared" ca="1" si="15"/>
        <v>0</v>
      </c>
      <c r="Y143" s="208">
        <f ca="1">SUM(X144:$X$169)/500</f>
        <v>0.72</v>
      </c>
    </row>
    <row r="144" spans="1:25" x14ac:dyDescent="0.25">
      <c r="A144" s="195">
        <v>11</v>
      </c>
      <c r="B144" s="169">
        <f t="shared" ca="1" si="3"/>
        <v>0.23914660514978203</v>
      </c>
      <c r="C144" s="169">
        <f t="shared" ca="1" si="3"/>
        <v>0.17485561108713588</v>
      </c>
      <c r="D144" s="169">
        <f t="shared" ca="1" si="3"/>
        <v>0.19222612143889295</v>
      </c>
      <c r="E144" s="28">
        <f t="shared" ca="1" si="4"/>
        <v>10500000</v>
      </c>
      <c r="F144" s="93">
        <f t="shared" ca="1" si="5"/>
        <v>0.02</v>
      </c>
      <c r="G144" s="161">
        <f t="shared" ca="1" si="6"/>
        <v>210000</v>
      </c>
      <c r="H144" s="34">
        <f t="shared" ca="1" si="16"/>
        <v>203.5</v>
      </c>
      <c r="I144" s="144">
        <f t="shared" ca="1" si="7"/>
        <v>42735000</v>
      </c>
      <c r="J144" s="144">
        <f t="shared" ca="1" si="8"/>
        <v>16800000</v>
      </c>
      <c r="K144" s="92">
        <f t="shared" si="1"/>
        <v>14000000</v>
      </c>
      <c r="L144" s="92">
        <f t="shared" si="2"/>
        <v>2000000</v>
      </c>
      <c r="M144" s="158">
        <f t="shared" ca="1" si="9"/>
        <v>9935000</v>
      </c>
      <c r="N144" s="158">
        <f t="shared" ca="1" si="10"/>
        <v>3377900.0000000005</v>
      </c>
      <c r="O144" s="158">
        <f t="shared" ca="1" si="11"/>
        <v>6557100</v>
      </c>
      <c r="P144" s="158">
        <f t="shared" ca="1" si="12"/>
        <v>8557100</v>
      </c>
      <c r="Q144" s="177">
        <f t="shared" ca="1" si="13"/>
        <v>22946105.008297212</v>
      </c>
      <c r="S144" s="185">
        <v>50000000</v>
      </c>
      <c r="T144" s="187">
        <f ca="1"/>
        <v>0</v>
      </c>
      <c r="U144" s="179"/>
      <c r="V144" s="179"/>
      <c r="W144" s="183" t="str">
        <f t="shared" si="14"/>
        <v>$40 to $50</v>
      </c>
      <c r="X144" s="187">
        <f t="shared" ca="1" si="15"/>
        <v>0</v>
      </c>
      <c r="Y144" s="208">
        <f ca="1">SUM(X145:$X$169)/500</f>
        <v>0.72</v>
      </c>
    </row>
    <row r="145" spans="1:25" x14ac:dyDescent="0.25">
      <c r="A145" s="195">
        <v>12</v>
      </c>
      <c r="B145" s="169">
        <f t="shared" ca="1" si="3"/>
        <v>0.82266671486344223</v>
      </c>
      <c r="C145" s="169">
        <f t="shared" ca="1" si="3"/>
        <v>0.27966596346258443</v>
      </c>
      <c r="D145" s="169">
        <f t="shared" ca="1" si="3"/>
        <v>0.42915291448734794</v>
      </c>
      <c r="E145" s="28">
        <f t="shared" ca="1" si="4"/>
        <v>11000000</v>
      </c>
      <c r="F145" s="93">
        <f t="shared" ca="1" si="5"/>
        <v>0.02</v>
      </c>
      <c r="G145" s="161">
        <f t="shared" ca="1" si="6"/>
        <v>220000</v>
      </c>
      <c r="H145" s="34">
        <f t="shared" ca="1" si="16"/>
        <v>204</v>
      </c>
      <c r="I145" s="144">
        <f t="shared" ca="1" si="7"/>
        <v>44880000</v>
      </c>
      <c r="J145" s="144">
        <f t="shared" ca="1" si="8"/>
        <v>17600000</v>
      </c>
      <c r="K145" s="92">
        <f t="shared" si="1"/>
        <v>14000000</v>
      </c>
      <c r="L145" s="92">
        <f t="shared" si="2"/>
        <v>2000000</v>
      </c>
      <c r="M145" s="158">
        <f t="shared" ca="1" si="9"/>
        <v>11280000</v>
      </c>
      <c r="N145" s="158">
        <f t="shared" ca="1" si="10"/>
        <v>3835200.0000000005</v>
      </c>
      <c r="O145" s="158">
        <f t="shared" ca="1" si="11"/>
        <v>7444800</v>
      </c>
      <c r="P145" s="158">
        <f t="shared" ca="1" si="12"/>
        <v>9444800</v>
      </c>
      <c r="Q145" s="177">
        <f t="shared" ca="1" si="13"/>
        <v>27401265.917468011</v>
      </c>
      <c r="S145" s="185">
        <v>60000000</v>
      </c>
      <c r="T145" s="187">
        <f ca="1"/>
        <v>85</v>
      </c>
      <c r="U145" s="179"/>
      <c r="V145" s="179"/>
      <c r="W145" s="183" t="str">
        <f t="shared" si="14"/>
        <v>$50 to $60</v>
      </c>
      <c r="X145" s="187">
        <f t="shared" ca="1" si="15"/>
        <v>85</v>
      </c>
      <c r="Y145" s="208">
        <f ca="1">SUM(X146:$X$169)/500</f>
        <v>0.55000000000000004</v>
      </c>
    </row>
    <row r="146" spans="1:25" x14ac:dyDescent="0.25">
      <c r="A146" s="195">
        <v>13</v>
      </c>
      <c r="B146" s="169">
        <f t="shared" ca="1" si="3"/>
        <v>0.72279192630352262</v>
      </c>
      <c r="C146" s="169">
        <f t="shared" ca="1" si="3"/>
        <v>0.49074500021845646</v>
      </c>
      <c r="D146" s="169">
        <f t="shared" ca="1" si="3"/>
        <v>0.35656189863463406</v>
      </c>
      <c r="E146" s="28">
        <f t="shared" ca="1" si="4"/>
        <v>10500000</v>
      </c>
      <c r="F146" s="93">
        <f t="shared" ca="1" si="5"/>
        <v>0.03</v>
      </c>
      <c r="G146" s="161">
        <f t="shared" ca="1" si="6"/>
        <v>315000</v>
      </c>
      <c r="H146" s="34">
        <f t="shared" ca="1" si="16"/>
        <v>203.5</v>
      </c>
      <c r="I146" s="144">
        <f t="shared" ca="1" si="7"/>
        <v>64102500</v>
      </c>
      <c r="J146" s="144">
        <f t="shared" ca="1" si="8"/>
        <v>25200000</v>
      </c>
      <c r="K146" s="92">
        <f t="shared" si="1"/>
        <v>14000000</v>
      </c>
      <c r="L146" s="92">
        <f t="shared" si="2"/>
        <v>2000000</v>
      </c>
      <c r="M146" s="158">
        <f t="shared" ca="1" si="9"/>
        <v>22902500</v>
      </c>
      <c r="N146" s="158">
        <f t="shared" ca="1" si="10"/>
        <v>7786850.0000000009</v>
      </c>
      <c r="O146" s="158">
        <f t="shared" ca="1" si="11"/>
        <v>15115650</v>
      </c>
      <c r="P146" s="158">
        <f t="shared" ca="1" si="12"/>
        <v>17115650</v>
      </c>
      <c r="Q146" s="177">
        <f t="shared" ca="1" si="13"/>
        <v>65899487.23110193</v>
      </c>
      <c r="S146" s="185">
        <v>70000000</v>
      </c>
      <c r="T146" s="187">
        <f ca="1"/>
        <v>54</v>
      </c>
      <c r="U146" s="179"/>
      <c r="V146" s="179"/>
      <c r="W146" s="183" t="str">
        <f t="shared" si="14"/>
        <v>$60 to $70</v>
      </c>
      <c r="X146" s="187">
        <f t="shared" ca="1" si="15"/>
        <v>54</v>
      </c>
      <c r="Y146" s="208">
        <f ca="1">SUM(X147:$X$169)/500</f>
        <v>0.442</v>
      </c>
    </row>
    <row r="147" spans="1:25" x14ac:dyDescent="0.25">
      <c r="A147" s="195">
        <v>14</v>
      </c>
      <c r="B147" s="169">
        <f t="shared" ca="1" si="3"/>
        <v>0.69077390830910113</v>
      </c>
      <c r="C147" s="169">
        <f t="shared" ca="1" si="3"/>
        <v>0.96336495886174145</v>
      </c>
      <c r="D147" s="169">
        <f t="shared" ca="1" si="3"/>
        <v>0.11663281087818744</v>
      </c>
      <c r="E147" s="28">
        <f t="shared" ca="1" si="4"/>
        <v>10500000</v>
      </c>
      <c r="F147" s="93">
        <f t="shared" ca="1" si="5"/>
        <v>0.08</v>
      </c>
      <c r="G147" s="161">
        <f t="shared" ca="1" si="6"/>
        <v>840000</v>
      </c>
      <c r="H147" s="34">
        <f t="shared" ca="1" si="16"/>
        <v>203.5</v>
      </c>
      <c r="I147" s="144">
        <f t="shared" ca="1" si="7"/>
        <v>170940000</v>
      </c>
      <c r="J147" s="144">
        <f t="shared" ca="1" si="8"/>
        <v>67200000</v>
      </c>
      <c r="K147" s="92">
        <f t="shared" si="1"/>
        <v>14000000</v>
      </c>
      <c r="L147" s="92">
        <f t="shared" si="2"/>
        <v>2000000</v>
      </c>
      <c r="M147" s="158">
        <f t="shared" ca="1" si="9"/>
        <v>87740000</v>
      </c>
      <c r="N147" s="158">
        <f t="shared" ca="1" si="10"/>
        <v>29831600.000000004</v>
      </c>
      <c r="O147" s="158">
        <f t="shared" ca="1" si="11"/>
        <v>57908400</v>
      </c>
      <c r="P147" s="158">
        <f t="shared" ca="1" si="12"/>
        <v>59908400</v>
      </c>
      <c r="Q147" s="177">
        <f t="shared" ca="1" si="13"/>
        <v>280666398.34512544</v>
      </c>
      <c r="S147" s="185">
        <v>80000000</v>
      </c>
      <c r="T147" s="187">
        <f ca="1"/>
        <v>23</v>
      </c>
      <c r="U147" s="179"/>
      <c r="V147" s="179"/>
      <c r="W147" s="183" t="str">
        <f t="shared" si="14"/>
        <v>$70 to $80</v>
      </c>
      <c r="X147" s="187">
        <f t="shared" ca="1" si="15"/>
        <v>23</v>
      </c>
      <c r="Y147" s="208">
        <f ca="1">SUM(X148:$X$169)/500</f>
        <v>0.39600000000000002</v>
      </c>
    </row>
    <row r="148" spans="1:25" x14ac:dyDescent="0.25">
      <c r="A148" s="195">
        <v>15</v>
      </c>
      <c r="B148" s="169">
        <f t="shared" ca="1" si="3"/>
        <v>0.9339130967765219</v>
      </c>
      <c r="C148" s="169">
        <f t="shared" ca="1" si="3"/>
        <v>0.6662904725007025</v>
      </c>
      <c r="D148" s="169">
        <f t="shared" ca="1" si="3"/>
        <v>0.53422545625815288</v>
      </c>
      <c r="E148" s="28">
        <f t="shared" ca="1" si="4"/>
        <v>11000000</v>
      </c>
      <c r="F148" s="93">
        <f t="shared" ca="1" si="5"/>
        <v>0.04</v>
      </c>
      <c r="G148" s="161">
        <f t="shared" ca="1" si="6"/>
        <v>440000</v>
      </c>
      <c r="H148" s="34">
        <f t="shared" ca="1" si="16"/>
        <v>198</v>
      </c>
      <c r="I148" s="144">
        <f t="shared" ca="1" si="7"/>
        <v>87120000</v>
      </c>
      <c r="J148" s="144">
        <f t="shared" ca="1" si="8"/>
        <v>35200000</v>
      </c>
      <c r="K148" s="92">
        <f t="shared" si="1"/>
        <v>14000000</v>
      </c>
      <c r="L148" s="92">
        <f t="shared" si="2"/>
        <v>2000000</v>
      </c>
      <c r="M148" s="158">
        <f t="shared" ca="1" si="9"/>
        <v>35920000</v>
      </c>
      <c r="N148" s="158">
        <f t="shared" ca="1" si="10"/>
        <v>12212800</v>
      </c>
      <c r="O148" s="158">
        <f t="shared" ca="1" si="11"/>
        <v>23707200</v>
      </c>
      <c r="P148" s="158">
        <f t="shared" ca="1" si="12"/>
        <v>25707200</v>
      </c>
      <c r="Q148" s="177">
        <f t="shared" ca="1" si="13"/>
        <v>109018488.81855981</v>
      </c>
      <c r="S148" s="185">
        <v>90000000</v>
      </c>
      <c r="T148" s="187">
        <f ca="1"/>
        <v>0</v>
      </c>
      <c r="U148" s="179"/>
      <c r="V148" s="179"/>
      <c r="W148" s="183" t="str">
        <f t="shared" si="14"/>
        <v>$80 to $90</v>
      </c>
      <c r="X148" s="187">
        <f t="shared" ca="1" si="15"/>
        <v>0</v>
      </c>
      <c r="Y148" s="208">
        <f ca="1">SUM(X149:$X$169)/500</f>
        <v>0.39600000000000002</v>
      </c>
    </row>
    <row r="149" spans="1:25" x14ac:dyDescent="0.25">
      <c r="A149" s="195">
        <v>16</v>
      </c>
      <c r="B149" s="169">
        <f t="shared" ca="1" si="3"/>
        <v>0.87430022839654598</v>
      </c>
      <c r="C149" s="169">
        <f t="shared" ca="1" si="3"/>
        <v>0.92035845469436084</v>
      </c>
      <c r="D149" s="169">
        <f t="shared" ca="1" si="3"/>
        <v>0.48440747312079979</v>
      </c>
      <c r="E149" s="28">
        <f t="shared" ca="1" si="4"/>
        <v>11000000</v>
      </c>
      <c r="F149" s="93">
        <f t="shared" ca="1" si="5"/>
        <v>0.05</v>
      </c>
      <c r="G149" s="161">
        <f t="shared" ca="1" si="6"/>
        <v>550000</v>
      </c>
      <c r="H149" s="34">
        <f t="shared" ca="1" si="16"/>
        <v>204</v>
      </c>
      <c r="I149" s="144">
        <f t="shared" ca="1" si="7"/>
        <v>112200000</v>
      </c>
      <c r="J149" s="144">
        <f t="shared" ca="1" si="8"/>
        <v>44000000</v>
      </c>
      <c r="K149" s="92">
        <f t="shared" si="1"/>
        <v>14000000</v>
      </c>
      <c r="L149" s="92">
        <f t="shared" si="2"/>
        <v>2000000</v>
      </c>
      <c r="M149" s="158">
        <f t="shared" ca="1" si="9"/>
        <v>52200000</v>
      </c>
      <c r="N149" s="158">
        <f t="shared" ca="1" si="10"/>
        <v>17748000</v>
      </c>
      <c r="O149" s="158">
        <f t="shared" ca="1" si="11"/>
        <v>34452000</v>
      </c>
      <c r="P149" s="158">
        <f t="shared" ca="1" si="12"/>
        <v>36452000</v>
      </c>
      <c r="Q149" s="177">
        <f t="shared" ca="1" si="13"/>
        <v>162944153.94963834</v>
      </c>
      <c r="S149" s="185">
        <v>100000000</v>
      </c>
      <c r="T149" s="187">
        <f ca="1"/>
        <v>16</v>
      </c>
      <c r="U149" s="179"/>
      <c r="V149" s="179"/>
      <c r="W149" s="183" t="str">
        <f t="shared" si="14"/>
        <v>$90 to $100</v>
      </c>
      <c r="X149" s="187">
        <f t="shared" ca="1" si="15"/>
        <v>16</v>
      </c>
      <c r="Y149" s="208">
        <f ca="1">SUM(X150:$X$169)/500</f>
        <v>0.36399999999999999</v>
      </c>
    </row>
    <row r="150" spans="1:25" x14ac:dyDescent="0.25">
      <c r="A150" s="195">
        <v>17</v>
      </c>
      <c r="B150" s="169">
        <f t="shared" ca="1" si="3"/>
        <v>0.47618426578236983</v>
      </c>
      <c r="C150" s="169">
        <f t="shared" ca="1" si="3"/>
        <v>2.6535924983257964E-2</v>
      </c>
      <c r="D150" s="169">
        <f t="shared" ca="1" si="3"/>
        <v>0.57176804059182984</v>
      </c>
      <c r="E150" s="28">
        <f t="shared" ca="1" si="4"/>
        <v>10500000</v>
      </c>
      <c r="F150" s="93">
        <f t="shared" ca="1" si="5"/>
        <v>0.01</v>
      </c>
      <c r="G150" s="161">
        <f t="shared" ca="1" si="6"/>
        <v>105000</v>
      </c>
      <c r="H150" s="34">
        <f t="shared" ca="1" si="16"/>
        <v>197.5</v>
      </c>
      <c r="I150" s="144">
        <f t="shared" ca="1" si="7"/>
        <v>20737500</v>
      </c>
      <c r="J150" s="144">
        <f t="shared" ca="1" si="8"/>
        <v>8400000</v>
      </c>
      <c r="K150" s="92">
        <f t="shared" si="1"/>
        <v>14000000</v>
      </c>
      <c r="L150" s="92">
        <f t="shared" si="2"/>
        <v>2000000</v>
      </c>
      <c r="M150" s="158">
        <f t="shared" ca="1" si="9"/>
        <v>-3662500</v>
      </c>
      <c r="N150" s="158">
        <f t="shared" ca="1" si="10"/>
        <v>-1245250</v>
      </c>
      <c r="O150" s="158">
        <f t="shared" ca="1" si="11"/>
        <v>-2417250</v>
      </c>
      <c r="P150" s="158">
        <f t="shared" ca="1" si="12"/>
        <v>-417250</v>
      </c>
      <c r="Q150" s="177">
        <f t="shared" ca="1" si="13"/>
        <v>-22094081.209137678</v>
      </c>
      <c r="S150" s="185">
        <v>110000000</v>
      </c>
      <c r="T150" s="187">
        <f ca="1"/>
        <v>99</v>
      </c>
      <c r="U150" s="179"/>
      <c r="V150" s="179"/>
      <c r="W150" s="183" t="str">
        <f t="shared" si="14"/>
        <v>$100 to $110</v>
      </c>
      <c r="X150" s="187">
        <f t="shared" ca="1" si="15"/>
        <v>99</v>
      </c>
      <c r="Y150" s="208">
        <f ca="1">SUM(X151:$X$169)/500</f>
        <v>0.16600000000000001</v>
      </c>
    </row>
    <row r="151" spans="1:25" x14ac:dyDescent="0.25">
      <c r="A151" s="195">
        <v>18</v>
      </c>
      <c r="B151" s="169">
        <f t="shared" ca="1" si="3"/>
        <v>0.17666067804744079</v>
      </c>
      <c r="C151" s="169">
        <f t="shared" ca="1" si="3"/>
        <v>0.34821395370516661</v>
      </c>
      <c r="D151" s="169">
        <f t="shared" ca="1" si="3"/>
        <v>0.27068357153425038</v>
      </c>
      <c r="E151" s="28">
        <f t="shared" ca="1" si="4"/>
        <v>10000000</v>
      </c>
      <c r="F151" s="93">
        <f t="shared" ca="1" si="5"/>
        <v>0.03</v>
      </c>
      <c r="G151" s="161">
        <f t="shared" ca="1" si="6"/>
        <v>300000</v>
      </c>
      <c r="H151" s="34">
        <f t="shared" ca="1" si="16"/>
        <v>203</v>
      </c>
      <c r="I151" s="144">
        <f t="shared" ca="1" si="7"/>
        <v>60900000</v>
      </c>
      <c r="J151" s="144">
        <f t="shared" ca="1" si="8"/>
        <v>24000000</v>
      </c>
      <c r="K151" s="92">
        <f t="shared" si="1"/>
        <v>14000000</v>
      </c>
      <c r="L151" s="92">
        <f t="shared" si="2"/>
        <v>2000000</v>
      </c>
      <c r="M151" s="158">
        <f t="shared" ca="1" si="9"/>
        <v>20900000</v>
      </c>
      <c r="N151" s="158">
        <f t="shared" ca="1" si="10"/>
        <v>7106000.0000000009</v>
      </c>
      <c r="O151" s="158">
        <f t="shared" ca="1" si="11"/>
        <v>13794000</v>
      </c>
      <c r="P151" s="158">
        <f t="shared" ca="1" si="12"/>
        <v>15794000</v>
      </c>
      <c r="Q151" s="177">
        <f t="shared" ca="1" si="13"/>
        <v>59266431.676741675</v>
      </c>
      <c r="S151" s="185">
        <v>120000000</v>
      </c>
      <c r="T151" s="187">
        <f ca="1"/>
        <v>7</v>
      </c>
      <c r="U151" s="179"/>
      <c r="V151" s="179"/>
      <c r="W151" s="183" t="str">
        <f t="shared" si="14"/>
        <v>$110 to $120</v>
      </c>
      <c r="X151" s="187">
        <f t="shared" ca="1" si="15"/>
        <v>7</v>
      </c>
      <c r="Y151" s="208">
        <f ca="1">SUM(X152:$X$169)/500</f>
        <v>0.152</v>
      </c>
    </row>
    <row r="152" spans="1:25" x14ac:dyDescent="0.25">
      <c r="A152" s="195">
        <v>19</v>
      </c>
      <c r="B152" s="169">
        <f t="shared" ca="1" si="3"/>
        <v>0.90223738079074334</v>
      </c>
      <c r="C152" s="169">
        <f t="shared" ca="1" si="3"/>
        <v>0.37957580621625209</v>
      </c>
      <c r="D152" s="169">
        <f t="shared" ca="1" si="3"/>
        <v>8.3309124237327503E-2</v>
      </c>
      <c r="E152" s="28">
        <f t="shared" ca="1" si="4"/>
        <v>11000000</v>
      </c>
      <c r="F152" s="93">
        <f t="shared" ca="1" si="5"/>
        <v>0.03</v>
      </c>
      <c r="G152" s="161">
        <f t="shared" ca="1" si="6"/>
        <v>330000</v>
      </c>
      <c r="H152" s="34">
        <f t="shared" ca="1" si="16"/>
        <v>204</v>
      </c>
      <c r="I152" s="144">
        <f t="shared" ca="1" si="7"/>
        <v>67320000</v>
      </c>
      <c r="J152" s="144">
        <f t="shared" ca="1" si="8"/>
        <v>26400000</v>
      </c>
      <c r="K152" s="92">
        <f t="shared" si="1"/>
        <v>14000000</v>
      </c>
      <c r="L152" s="92">
        <f t="shared" si="2"/>
        <v>2000000</v>
      </c>
      <c r="M152" s="158">
        <f t="shared" ca="1" si="9"/>
        <v>24920000</v>
      </c>
      <c r="N152" s="158">
        <f t="shared" ca="1" si="10"/>
        <v>8472800</v>
      </c>
      <c r="O152" s="158">
        <f t="shared" ca="1" si="11"/>
        <v>16447200</v>
      </c>
      <c r="P152" s="158">
        <f t="shared" ca="1" si="12"/>
        <v>18447200</v>
      </c>
      <c r="Q152" s="177">
        <f t="shared" ca="1" si="13"/>
        <v>72582228.59485811</v>
      </c>
      <c r="S152" s="185">
        <v>130000000</v>
      </c>
      <c r="T152" s="187">
        <f ca="1"/>
        <v>0</v>
      </c>
      <c r="U152" s="179"/>
      <c r="V152" s="179"/>
      <c r="W152" s="183" t="str">
        <f t="shared" si="14"/>
        <v>$120 to $130</v>
      </c>
      <c r="X152" s="187">
        <f t="shared" ca="1" si="15"/>
        <v>0</v>
      </c>
      <c r="Y152" s="208">
        <f ca="1">SUM(X153:$X$169)/500</f>
        <v>0.152</v>
      </c>
    </row>
    <row r="153" spans="1:25" x14ac:dyDescent="0.25">
      <c r="A153" s="195">
        <v>20</v>
      </c>
      <c r="B153" s="169">
        <f t="shared" ca="1" si="3"/>
        <v>0.62005110860513102</v>
      </c>
      <c r="C153" s="169">
        <f t="shared" ca="1" si="3"/>
        <v>0.55694142153480208</v>
      </c>
      <c r="D153" s="169">
        <f t="shared" ca="1" si="3"/>
        <v>0.94610981637015723</v>
      </c>
      <c r="E153" s="28">
        <f t="shared" ca="1" si="4"/>
        <v>10500000</v>
      </c>
      <c r="F153" s="93">
        <f t="shared" ca="1" si="5"/>
        <v>0.03</v>
      </c>
      <c r="G153" s="161">
        <f t="shared" ca="1" si="6"/>
        <v>315000</v>
      </c>
      <c r="H153" s="34">
        <f t="shared" ca="1" si="16"/>
        <v>197.5</v>
      </c>
      <c r="I153" s="144">
        <f t="shared" ca="1" si="7"/>
        <v>62212500</v>
      </c>
      <c r="J153" s="144">
        <f t="shared" ca="1" si="8"/>
        <v>25200000</v>
      </c>
      <c r="K153" s="92">
        <f t="shared" si="1"/>
        <v>14000000</v>
      </c>
      <c r="L153" s="92">
        <f t="shared" si="2"/>
        <v>2000000</v>
      </c>
      <c r="M153" s="158">
        <f t="shared" ca="1" si="9"/>
        <v>21012500</v>
      </c>
      <c r="N153" s="158">
        <f t="shared" ca="1" si="10"/>
        <v>7144250.0000000009</v>
      </c>
      <c r="O153" s="158">
        <f t="shared" ca="1" si="11"/>
        <v>13868250</v>
      </c>
      <c r="P153" s="158">
        <f t="shared" ca="1" si="12"/>
        <v>15868250</v>
      </c>
      <c r="Q153" s="177">
        <f t="shared" ca="1" si="13"/>
        <v>59639075.247211352</v>
      </c>
      <c r="S153" s="185">
        <v>140000000</v>
      </c>
      <c r="T153" s="187">
        <f ca="1"/>
        <v>5</v>
      </c>
      <c r="U153" s="179"/>
      <c r="V153" s="179"/>
      <c r="W153" s="183" t="str">
        <f t="shared" si="14"/>
        <v>$130 to $140</v>
      </c>
      <c r="X153" s="187">
        <f t="shared" ca="1" si="15"/>
        <v>5</v>
      </c>
      <c r="Y153" s="208">
        <f ca="1">SUM(X154:$X$169)/500</f>
        <v>0.14199999999999999</v>
      </c>
    </row>
    <row r="154" spans="1:25" x14ac:dyDescent="0.25">
      <c r="A154" s="195">
        <v>21</v>
      </c>
      <c r="B154" s="169">
        <f t="shared" ca="1" si="3"/>
        <v>0.25856475850703731</v>
      </c>
      <c r="C154" s="169">
        <f t="shared" ca="1" si="3"/>
        <v>0.97916052915371288</v>
      </c>
      <c r="D154" s="169">
        <f t="shared" ca="1" si="3"/>
        <v>0.55487680336873479</v>
      </c>
      <c r="E154" s="28">
        <f t="shared" ca="1" si="4"/>
        <v>10500000</v>
      </c>
      <c r="F154" s="93">
        <f t="shared" ca="1" si="5"/>
        <v>0.08</v>
      </c>
      <c r="G154" s="161">
        <f t="shared" ca="1" si="6"/>
        <v>840000</v>
      </c>
      <c r="H154" s="34">
        <f t="shared" ca="1" si="16"/>
        <v>197.5</v>
      </c>
      <c r="I154" s="144">
        <f t="shared" ca="1" si="7"/>
        <v>165900000</v>
      </c>
      <c r="J154" s="144">
        <f t="shared" ca="1" si="8"/>
        <v>67200000</v>
      </c>
      <c r="K154" s="92">
        <f t="shared" si="1"/>
        <v>14000000</v>
      </c>
      <c r="L154" s="92">
        <f t="shared" si="2"/>
        <v>2000000</v>
      </c>
      <c r="M154" s="158">
        <f t="shared" ca="1" si="9"/>
        <v>82700000</v>
      </c>
      <c r="N154" s="158">
        <f t="shared" ca="1" si="10"/>
        <v>28118000.000000004</v>
      </c>
      <c r="O154" s="158">
        <f t="shared" ca="1" si="11"/>
        <v>54582000</v>
      </c>
      <c r="P154" s="158">
        <f t="shared" ca="1" si="12"/>
        <v>56582000</v>
      </c>
      <c r="Q154" s="177">
        <f t="shared" ca="1" si="13"/>
        <v>263971966.38808393</v>
      </c>
      <c r="S154" s="185">
        <v>150000000</v>
      </c>
      <c r="T154" s="187">
        <f ca="1"/>
        <v>19</v>
      </c>
      <c r="U154" s="179"/>
      <c r="V154" s="179"/>
      <c r="W154" s="183" t="str">
        <f t="shared" si="14"/>
        <v>$140 to $150</v>
      </c>
      <c r="X154" s="187">
        <f t="shared" ca="1" si="15"/>
        <v>19</v>
      </c>
      <c r="Y154" s="208">
        <f ca="1">SUM(X155:$X$169)/500</f>
        <v>0.104</v>
      </c>
    </row>
    <row r="155" spans="1:25" x14ac:dyDescent="0.25">
      <c r="A155" s="195">
        <v>22</v>
      </c>
      <c r="B155" s="169">
        <f t="shared" ca="1" si="3"/>
        <v>7.335979836256723E-2</v>
      </c>
      <c r="C155" s="169">
        <f t="shared" ca="1" si="3"/>
        <v>0.68909163351952263</v>
      </c>
      <c r="D155" s="169">
        <f t="shared" ca="1" si="3"/>
        <v>0.91703420034016248</v>
      </c>
      <c r="E155" s="28">
        <f t="shared" ca="1" si="4"/>
        <v>10000000</v>
      </c>
      <c r="F155" s="93">
        <f t="shared" ca="1" si="5"/>
        <v>0.04</v>
      </c>
      <c r="G155" s="161">
        <f t="shared" ca="1" si="6"/>
        <v>400000</v>
      </c>
      <c r="H155" s="34">
        <f t="shared" ca="1" si="16"/>
        <v>197</v>
      </c>
      <c r="I155" s="144">
        <f t="shared" ca="1" si="7"/>
        <v>78800000</v>
      </c>
      <c r="J155" s="144">
        <f t="shared" ca="1" si="8"/>
        <v>32000000</v>
      </c>
      <c r="K155" s="92">
        <f t="shared" si="1"/>
        <v>14000000</v>
      </c>
      <c r="L155" s="92">
        <f t="shared" si="2"/>
        <v>2000000</v>
      </c>
      <c r="M155" s="158">
        <f t="shared" ca="1" si="9"/>
        <v>30800000</v>
      </c>
      <c r="N155" s="158">
        <f t="shared" ca="1" si="10"/>
        <v>10472000</v>
      </c>
      <c r="O155" s="158">
        <f t="shared" ca="1" si="11"/>
        <v>20328000</v>
      </c>
      <c r="P155" s="158">
        <f t="shared" ca="1" si="12"/>
        <v>22328000</v>
      </c>
      <c r="Q155" s="177">
        <f t="shared" ca="1" si="13"/>
        <v>92059065.878073201</v>
      </c>
      <c r="S155" s="185">
        <v>160000000</v>
      </c>
      <c r="T155" s="187">
        <f ca="1"/>
        <v>14</v>
      </c>
      <c r="U155" s="179"/>
      <c r="V155" s="179"/>
      <c r="W155" s="183" t="str">
        <f t="shared" si="14"/>
        <v>$150 to $160</v>
      </c>
      <c r="X155" s="187">
        <f t="shared" ca="1" si="15"/>
        <v>14</v>
      </c>
      <c r="Y155" s="208">
        <f ca="1">SUM(X156:$X$169)/500</f>
        <v>7.5999999999999998E-2</v>
      </c>
    </row>
    <row r="156" spans="1:25" x14ac:dyDescent="0.25">
      <c r="A156" s="195">
        <v>23</v>
      </c>
      <c r="B156" s="169">
        <f t="shared" ca="1" si="3"/>
        <v>0.9395933406187259</v>
      </c>
      <c r="C156" s="169">
        <f t="shared" ca="1" si="3"/>
        <v>0.52024600851799385</v>
      </c>
      <c r="D156" s="169">
        <f t="shared" ca="1" si="3"/>
        <v>0.45731832166406217</v>
      </c>
      <c r="E156" s="28">
        <f t="shared" ca="1" si="4"/>
        <v>11000000</v>
      </c>
      <c r="F156" s="93">
        <f t="shared" ca="1" si="5"/>
        <v>0.03</v>
      </c>
      <c r="G156" s="161">
        <f t="shared" ca="1" si="6"/>
        <v>330000</v>
      </c>
      <c r="H156" s="34">
        <f t="shared" ca="1" si="16"/>
        <v>204</v>
      </c>
      <c r="I156" s="144">
        <f t="shared" ca="1" si="7"/>
        <v>67320000</v>
      </c>
      <c r="J156" s="144">
        <f t="shared" ca="1" si="8"/>
        <v>26400000</v>
      </c>
      <c r="K156" s="92">
        <f t="shared" si="1"/>
        <v>14000000</v>
      </c>
      <c r="L156" s="92">
        <f t="shared" si="2"/>
        <v>2000000</v>
      </c>
      <c r="M156" s="158">
        <f t="shared" ca="1" si="9"/>
        <v>24920000</v>
      </c>
      <c r="N156" s="158">
        <f t="shared" ca="1" si="10"/>
        <v>8472800</v>
      </c>
      <c r="O156" s="158">
        <f t="shared" ca="1" si="11"/>
        <v>16447200</v>
      </c>
      <c r="P156" s="158">
        <f t="shared" ca="1" si="12"/>
        <v>18447200</v>
      </c>
      <c r="Q156" s="177">
        <f t="shared" ca="1" si="13"/>
        <v>72582228.59485811</v>
      </c>
      <c r="S156" s="185">
        <v>170000000</v>
      </c>
      <c r="T156" s="187">
        <f ca="1"/>
        <v>10</v>
      </c>
      <c r="U156" s="179"/>
      <c r="V156" s="179"/>
      <c r="W156" s="183" t="str">
        <f t="shared" si="14"/>
        <v>$160 to $170</v>
      </c>
      <c r="X156" s="187">
        <f t="shared" ca="1" si="15"/>
        <v>10</v>
      </c>
      <c r="Y156" s="208">
        <f ca="1">SUM(X157:$X$169)/500</f>
        <v>5.6000000000000001E-2</v>
      </c>
    </row>
    <row r="157" spans="1:25" x14ac:dyDescent="0.25">
      <c r="A157" s="195">
        <v>24</v>
      </c>
      <c r="B157" s="169">
        <f t="shared" ca="1" si="3"/>
        <v>0.20572512237690388</v>
      </c>
      <c r="C157" s="169">
        <f t="shared" ca="1" si="3"/>
        <v>0.94709526449786585</v>
      </c>
      <c r="D157" s="169">
        <f t="shared" ca="1" si="3"/>
        <v>0.63834478739894684</v>
      </c>
      <c r="E157" s="28">
        <f t="shared" ca="1" si="4"/>
        <v>10500000</v>
      </c>
      <c r="F157" s="93">
        <f t="shared" ca="1" si="5"/>
        <v>0.05</v>
      </c>
      <c r="G157" s="161">
        <f t="shared" ca="1" si="6"/>
        <v>525000</v>
      </c>
      <c r="H157" s="34">
        <f t="shared" ca="1" si="16"/>
        <v>197.5</v>
      </c>
      <c r="I157" s="144">
        <f t="shared" ca="1" si="7"/>
        <v>103687500</v>
      </c>
      <c r="J157" s="144">
        <f t="shared" ca="1" si="8"/>
        <v>42000000</v>
      </c>
      <c r="K157" s="92">
        <f t="shared" si="1"/>
        <v>14000000</v>
      </c>
      <c r="L157" s="92">
        <f t="shared" si="2"/>
        <v>2000000</v>
      </c>
      <c r="M157" s="158">
        <f t="shared" ca="1" si="9"/>
        <v>45687500</v>
      </c>
      <c r="N157" s="158">
        <f t="shared" ca="1" si="10"/>
        <v>15533750.000000002</v>
      </c>
      <c r="O157" s="158">
        <f t="shared" ca="1" si="11"/>
        <v>30153750</v>
      </c>
      <c r="P157" s="158">
        <f t="shared" ca="1" si="12"/>
        <v>32153750</v>
      </c>
      <c r="Q157" s="177">
        <f t="shared" ca="1" si="13"/>
        <v>141372231.70356038</v>
      </c>
      <c r="S157" s="185">
        <v>180000000</v>
      </c>
      <c r="T157" s="187">
        <f ca="1"/>
        <v>0</v>
      </c>
      <c r="U157" s="179"/>
      <c r="V157" s="179"/>
      <c r="W157" s="183" t="str">
        <f t="shared" si="14"/>
        <v>$170 to $180</v>
      </c>
      <c r="X157" s="187">
        <f t="shared" ca="1" si="15"/>
        <v>0</v>
      </c>
      <c r="Y157" s="208">
        <f ca="1">SUM(X158:$X$169)/500</f>
        <v>5.6000000000000001E-2</v>
      </c>
    </row>
    <row r="158" spans="1:25" x14ac:dyDescent="0.25">
      <c r="A158" s="195">
        <v>25</v>
      </c>
      <c r="B158" s="169">
        <f t="shared" ca="1" si="3"/>
        <v>0.17461309998795105</v>
      </c>
      <c r="C158" s="169">
        <f t="shared" ca="1" si="3"/>
        <v>0.26879525925420766</v>
      </c>
      <c r="D158" s="169">
        <f t="shared" ca="1" si="3"/>
        <v>0.81969229503532226</v>
      </c>
      <c r="E158" s="28">
        <f t="shared" ca="1" si="4"/>
        <v>10000000</v>
      </c>
      <c r="F158" s="93">
        <f t="shared" ca="1" si="5"/>
        <v>0.02</v>
      </c>
      <c r="G158" s="161">
        <f t="shared" ca="1" si="6"/>
        <v>200000</v>
      </c>
      <c r="H158" s="34">
        <f t="shared" ca="1" si="16"/>
        <v>197</v>
      </c>
      <c r="I158" s="144">
        <f t="shared" ca="1" si="7"/>
        <v>39400000</v>
      </c>
      <c r="J158" s="144">
        <f t="shared" ca="1" si="8"/>
        <v>16000000</v>
      </c>
      <c r="K158" s="92">
        <f t="shared" si="1"/>
        <v>14000000</v>
      </c>
      <c r="L158" s="92">
        <f t="shared" si="2"/>
        <v>2000000</v>
      </c>
      <c r="M158" s="158">
        <f t="shared" ca="1" si="9"/>
        <v>7400000</v>
      </c>
      <c r="N158" s="158">
        <f t="shared" ca="1" si="10"/>
        <v>2516000</v>
      </c>
      <c r="O158" s="158">
        <f t="shared" ca="1" si="11"/>
        <v>4884000</v>
      </c>
      <c r="P158" s="158">
        <f t="shared" ca="1" si="12"/>
        <v>6884000</v>
      </c>
      <c r="Q158" s="177">
        <f t="shared" ca="1" si="13"/>
        <v>14549203.220380507</v>
      </c>
      <c r="S158" s="185">
        <v>190000000</v>
      </c>
      <c r="T158" s="187">
        <f ca="1"/>
        <v>0</v>
      </c>
      <c r="U158" s="179"/>
      <c r="V158" s="179"/>
      <c r="W158" s="183" t="str">
        <f t="shared" si="14"/>
        <v>$180 to $190</v>
      </c>
      <c r="X158" s="187">
        <f t="shared" ca="1" si="15"/>
        <v>0</v>
      </c>
      <c r="Y158" s="208">
        <f ca="1">SUM(X159:$X$169)/500</f>
        <v>5.6000000000000001E-2</v>
      </c>
    </row>
    <row r="159" spans="1:25" x14ac:dyDescent="0.25">
      <c r="A159" s="195">
        <v>26</v>
      </c>
      <c r="B159" s="169">
        <f t="shared" ca="1" si="3"/>
        <v>0.36896242788743983</v>
      </c>
      <c r="C159" s="169">
        <f t="shared" ca="1" si="3"/>
        <v>0.75364054035761141</v>
      </c>
      <c r="D159" s="169">
        <f t="shared" ca="1" si="3"/>
        <v>0.61795655133747585</v>
      </c>
      <c r="E159" s="28">
        <f t="shared" ca="1" si="4"/>
        <v>10500000</v>
      </c>
      <c r="F159" s="93">
        <f t="shared" ca="1" si="5"/>
        <v>0.04</v>
      </c>
      <c r="G159" s="161">
        <f t="shared" ca="1" si="6"/>
        <v>420000</v>
      </c>
      <c r="H159" s="34">
        <f t="shared" ca="1" si="16"/>
        <v>197.5</v>
      </c>
      <c r="I159" s="144">
        <f t="shared" ca="1" si="7"/>
        <v>82950000</v>
      </c>
      <c r="J159" s="144">
        <f t="shared" ca="1" si="8"/>
        <v>33600000</v>
      </c>
      <c r="K159" s="92">
        <f t="shared" si="1"/>
        <v>14000000</v>
      </c>
      <c r="L159" s="92">
        <f t="shared" si="2"/>
        <v>2000000</v>
      </c>
      <c r="M159" s="158">
        <f t="shared" ca="1" si="9"/>
        <v>33350000</v>
      </c>
      <c r="N159" s="158">
        <f t="shared" ca="1" si="10"/>
        <v>11339000</v>
      </c>
      <c r="O159" s="158">
        <f t="shared" ca="1" si="11"/>
        <v>22011000</v>
      </c>
      <c r="P159" s="158">
        <f t="shared" ca="1" si="12"/>
        <v>24011000</v>
      </c>
      <c r="Q159" s="177">
        <f t="shared" ca="1" si="13"/>
        <v>100505653.47538586</v>
      </c>
      <c r="S159" s="185">
        <v>200000000</v>
      </c>
      <c r="T159" s="187">
        <f ca="1"/>
        <v>0</v>
      </c>
      <c r="U159" s="179"/>
      <c r="V159" s="179"/>
      <c r="W159" s="183" t="str">
        <f t="shared" si="14"/>
        <v>$190 to $200</v>
      </c>
      <c r="X159" s="187">
        <f t="shared" ca="1" si="15"/>
        <v>0</v>
      </c>
      <c r="Y159" s="208">
        <f ca="1">SUM(X160:$X$169)/500</f>
        <v>5.6000000000000001E-2</v>
      </c>
    </row>
    <row r="160" spans="1:25" x14ac:dyDescent="0.25">
      <c r="A160" s="195">
        <v>27</v>
      </c>
      <c r="B160" s="169">
        <f t="shared" ca="1" si="3"/>
        <v>0.58085313140126504</v>
      </c>
      <c r="C160" s="169">
        <f t="shared" ca="1" si="3"/>
        <v>0.55612621483860958</v>
      </c>
      <c r="D160" s="169">
        <f t="shared" ca="1" si="3"/>
        <v>0.54518216379661766</v>
      </c>
      <c r="E160" s="28">
        <f t="shared" ca="1" si="4"/>
        <v>10500000</v>
      </c>
      <c r="F160" s="93">
        <f t="shared" ca="1" si="5"/>
        <v>0.03</v>
      </c>
      <c r="G160" s="161">
        <f t="shared" ca="1" si="6"/>
        <v>315000</v>
      </c>
      <c r="H160" s="34">
        <f t="shared" ca="1" si="16"/>
        <v>197.5</v>
      </c>
      <c r="I160" s="144">
        <f t="shared" ca="1" si="7"/>
        <v>62212500</v>
      </c>
      <c r="J160" s="144">
        <f t="shared" ca="1" si="8"/>
        <v>25200000</v>
      </c>
      <c r="K160" s="92">
        <f t="shared" si="1"/>
        <v>14000000</v>
      </c>
      <c r="L160" s="92">
        <f t="shared" si="2"/>
        <v>2000000</v>
      </c>
      <c r="M160" s="158">
        <f t="shared" ca="1" si="9"/>
        <v>21012500</v>
      </c>
      <c r="N160" s="158">
        <f t="shared" ca="1" si="10"/>
        <v>7144250.0000000009</v>
      </c>
      <c r="O160" s="158">
        <f t="shared" ca="1" si="11"/>
        <v>13868250</v>
      </c>
      <c r="P160" s="158">
        <f t="shared" ca="1" si="12"/>
        <v>15868250</v>
      </c>
      <c r="Q160" s="177">
        <f t="shared" ca="1" si="13"/>
        <v>59639075.247211352</v>
      </c>
      <c r="S160" s="185">
        <v>210000000</v>
      </c>
      <c r="T160" s="187">
        <f ca="1"/>
        <v>0</v>
      </c>
      <c r="U160" s="179"/>
      <c r="V160" s="179"/>
      <c r="W160" s="183" t="str">
        <f t="shared" si="14"/>
        <v>$200 to $210</v>
      </c>
      <c r="X160" s="187">
        <f t="shared" ca="1" si="15"/>
        <v>0</v>
      </c>
      <c r="Y160" s="208">
        <f ca="1">SUM(X161:$X$169)/500</f>
        <v>5.6000000000000001E-2</v>
      </c>
    </row>
    <row r="161" spans="1:25" x14ac:dyDescent="0.25">
      <c r="A161" s="195">
        <v>28</v>
      </c>
      <c r="B161" s="169">
        <f t="shared" ca="1" si="3"/>
        <v>0.57459969220728024</v>
      </c>
      <c r="C161" s="169">
        <f t="shared" ca="1" si="3"/>
        <v>0.4966991670572638</v>
      </c>
      <c r="D161" s="169">
        <f t="shared" ca="1" si="3"/>
        <v>0.57662167735074144</v>
      </c>
      <c r="E161" s="28">
        <f t="shared" ca="1" si="4"/>
        <v>10500000</v>
      </c>
      <c r="F161" s="93">
        <f t="shared" ca="1" si="5"/>
        <v>0.03</v>
      </c>
      <c r="G161" s="161">
        <f t="shared" ca="1" si="6"/>
        <v>315000</v>
      </c>
      <c r="H161" s="34">
        <f t="shared" ca="1" si="16"/>
        <v>197.5</v>
      </c>
      <c r="I161" s="144">
        <f t="shared" ca="1" si="7"/>
        <v>62212500</v>
      </c>
      <c r="J161" s="144">
        <f t="shared" ca="1" si="8"/>
        <v>25200000</v>
      </c>
      <c r="K161" s="92">
        <f t="shared" si="1"/>
        <v>14000000</v>
      </c>
      <c r="L161" s="92">
        <f t="shared" si="2"/>
        <v>2000000</v>
      </c>
      <c r="M161" s="158">
        <f t="shared" ca="1" si="9"/>
        <v>21012500</v>
      </c>
      <c r="N161" s="158">
        <f t="shared" ca="1" si="10"/>
        <v>7144250.0000000009</v>
      </c>
      <c r="O161" s="158">
        <f t="shared" ca="1" si="11"/>
        <v>13868250</v>
      </c>
      <c r="P161" s="158">
        <f t="shared" ca="1" si="12"/>
        <v>15868250</v>
      </c>
      <c r="Q161" s="177">
        <f t="shared" ca="1" si="13"/>
        <v>59639075.247211352</v>
      </c>
      <c r="S161" s="185">
        <v>220000000</v>
      </c>
      <c r="T161" s="187">
        <f ca="1"/>
        <v>0</v>
      </c>
      <c r="U161" s="179"/>
      <c r="V161" s="179"/>
      <c r="W161" s="183" t="str">
        <f t="shared" si="14"/>
        <v>$210 to $220</v>
      </c>
      <c r="X161" s="187">
        <f t="shared" ca="1" si="15"/>
        <v>0</v>
      </c>
      <c r="Y161" s="208">
        <f ca="1">SUM(X162:$X$169)/500</f>
        <v>5.6000000000000001E-2</v>
      </c>
    </row>
    <row r="162" spans="1:25" x14ac:dyDescent="0.25">
      <c r="A162" s="195">
        <v>29</v>
      </c>
      <c r="B162" s="169">
        <f t="shared" ca="1" si="3"/>
        <v>0.36253968336876996</v>
      </c>
      <c r="C162" s="169">
        <f t="shared" ca="1" si="3"/>
        <v>0.80119920993267746</v>
      </c>
      <c r="D162" s="169">
        <f t="shared" ca="1" si="3"/>
        <v>0.71250846872560125</v>
      </c>
      <c r="E162" s="28">
        <f t="shared" ca="1" si="4"/>
        <v>10500000</v>
      </c>
      <c r="F162" s="93">
        <f t="shared" ca="1" si="5"/>
        <v>0.04</v>
      </c>
      <c r="G162" s="161">
        <f t="shared" ca="1" si="6"/>
        <v>420000</v>
      </c>
      <c r="H162" s="34">
        <f t="shared" ca="1" si="16"/>
        <v>197.5</v>
      </c>
      <c r="I162" s="144">
        <f t="shared" ca="1" si="7"/>
        <v>82950000</v>
      </c>
      <c r="J162" s="144">
        <f t="shared" ca="1" si="8"/>
        <v>33600000</v>
      </c>
      <c r="K162" s="92">
        <f t="shared" si="1"/>
        <v>14000000</v>
      </c>
      <c r="L162" s="92">
        <f t="shared" si="2"/>
        <v>2000000</v>
      </c>
      <c r="M162" s="158">
        <f t="shared" ca="1" si="9"/>
        <v>33350000</v>
      </c>
      <c r="N162" s="158">
        <f t="shared" ca="1" si="10"/>
        <v>11339000</v>
      </c>
      <c r="O162" s="158">
        <f t="shared" ca="1" si="11"/>
        <v>22011000</v>
      </c>
      <c r="P162" s="158">
        <f t="shared" ca="1" si="12"/>
        <v>24011000</v>
      </c>
      <c r="Q162" s="177">
        <f t="shared" ca="1" si="13"/>
        <v>100505653.47538586</v>
      </c>
      <c r="S162" s="185">
        <v>230000000</v>
      </c>
      <c r="T162" s="187">
        <f ca="1"/>
        <v>0</v>
      </c>
      <c r="U162" s="179"/>
      <c r="V162" s="179"/>
      <c r="W162" s="183" t="str">
        <f t="shared" si="14"/>
        <v>$220 to $230</v>
      </c>
      <c r="X162" s="187">
        <f t="shared" ca="1" si="15"/>
        <v>0</v>
      </c>
      <c r="Y162" s="208">
        <f ca="1">SUM(X163:$X$169)/500</f>
        <v>5.6000000000000001E-2</v>
      </c>
    </row>
    <row r="163" spans="1:25" x14ac:dyDescent="0.25">
      <c r="A163" s="195">
        <v>30</v>
      </c>
      <c r="B163" s="169">
        <f t="shared" ca="1" si="3"/>
        <v>2.7150214541845297E-2</v>
      </c>
      <c r="C163" s="169">
        <f t="shared" ca="1" si="3"/>
        <v>0.91574406488655447</v>
      </c>
      <c r="D163" s="169">
        <f t="shared" ca="1" si="3"/>
        <v>9.985556873258028E-2</v>
      </c>
      <c r="E163" s="28">
        <f t="shared" ca="1" si="4"/>
        <v>10000000</v>
      </c>
      <c r="F163" s="93">
        <f t="shared" ca="1" si="5"/>
        <v>0.05</v>
      </c>
      <c r="G163" s="161">
        <f t="shared" ca="1" si="6"/>
        <v>500000</v>
      </c>
      <c r="H163" s="34">
        <f t="shared" ca="1" si="16"/>
        <v>203</v>
      </c>
      <c r="I163" s="144">
        <f t="shared" ca="1" si="7"/>
        <v>101500000</v>
      </c>
      <c r="J163" s="144">
        <f t="shared" ca="1" si="8"/>
        <v>40000000</v>
      </c>
      <c r="K163" s="92">
        <f t="shared" si="1"/>
        <v>14000000</v>
      </c>
      <c r="L163" s="92">
        <f t="shared" si="2"/>
        <v>2000000</v>
      </c>
      <c r="M163" s="158">
        <f t="shared" ca="1" si="9"/>
        <v>45500000</v>
      </c>
      <c r="N163" s="158">
        <f t="shared" ca="1" si="10"/>
        <v>15470000.000000002</v>
      </c>
      <c r="O163" s="158">
        <f t="shared" ca="1" si="11"/>
        <v>30030000</v>
      </c>
      <c r="P163" s="158">
        <f t="shared" ca="1" si="12"/>
        <v>32030000</v>
      </c>
      <c r="Q163" s="177">
        <f t="shared" ca="1" si="13"/>
        <v>140751159.08611092</v>
      </c>
      <c r="S163" s="185">
        <v>240000000</v>
      </c>
      <c r="T163" s="187">
        <f ca="1"/>
        <v>0</v>
      </c>
      <c r="U163" s="179"/>
      <c r="V163" s="179"/>
      <c r="W163" s="183" t="str">
        <f t="shared" si="14"/>
        <v>$230 to $240</v>
      </c>
      <c r="X163" s="187">
        <f t="shared" ca="1" si="15"/>
        <v>0</v>
      </c>
      <c r="Y163" s="208">
        <f ca="1">SUM(X164:$X$169)/500</f>
        <v>5.6000000000000001E-2</v>
      </c>
    </row>
    <row r="164" spans="1:25" x14ac:dyDescent="0.25">
      <c r="A164" s="195">
        <v>31</v>
      </c>
      <c r="B164" s="169">
        <f t="shared" ca="1" si="3"/>
        <v>9.4691028522370102E-3</v>
      </c>
      <c r="C164" s="169">
        <f t="shared" ca="1" si="3"/>
        <v>0.3821723202178261</v>
      </c>
      <c r="D164" s="169">
        <f t="shared" ca="1" si="3"/>
        <v>0.59552104447305876</v>
      </c>
      <c r="E164" s="28">
        <f t="shared" ca="1" si="4"/>
        <v>10000000</v>
      </c>
      <c r="F164" s="93">
        <f t="shared" ca="1" si="5"/>
        <v>0.03</v>
      </c>
      <c r="G164" s="161">
        <f t="shared" ca="1" si="6"/>
        <v>300000</v>
      </c>
      <c r="H164" s="34">
        <f t="shared" ca="1" si="16"/>
        <v>197</v>
      </c>
      <c r="I164" s="144">
        <f t="shared" ca="1" si="7"/>
        <v>59100000</v>
      </c>
      <c r="J164" s="144">
        <f t="shared" ca="1" si="8"/>
        <v>24000000</v>
      </c>
      <c r="K164" s="92">
        <f t="shared" si="1"/>
        <v>14000000</v>
      </c>
      <c r="L164" s="92">
        <f t="shared" si="2"/>
        <v>2000000</v>
      </c>
      <c r="M164" s="158">
        <f t="shared" ca="1" si="9"/>
        <v>19100000</v>
      </c>
      <c r="N164" s="158">
        <f t="shared" ca="1" si="10"/>
        <v>6494000.0000000009</v>
      </c>
      <c r="O164" s="158">
        <f t="shared" ca="1" si="11"/>
        <v>12606000</v>
      </c>
      <c r="P164" s="158">
        <f t="shared" ca="1" si="12"/>
        <v>14606000</v>
      </c>
      <c r="Q164" s="177">
        <f t="shared" ca="1" si="13"/>
        <v>53304134.549226865</v>
      </c>
      <c r="S164" s="185">
        <v>250000000</v>
      </c>
      <c r="T164" s="187">
        <f ca="1"/>
        <v>2</v>
      </c>
      <c r="U164" s="179"/>
      <c r="V164" s="179"/>
      <c r="W164" s="183" t="str">
        <f t="shared" si="14"/>
        <v>$240 to $250</v>
      </c>
      <c r="X164" s="187">
        <f t="shared" ca="1" si="15"/>
        <v>2</v>
      </c>
      <c r="Y164" s="208">
        <f ca="1">SUM(X165:$X$169)/500</f>
        <v>5.1999999999999998E-2</v>
      </c>
    </row>
    <row r="165" spans="1:25" x14ac:dyDescent="0.25">
      <c r="A165" s="195">
        <v>32</v>
      </c>
      <c r="B165" s="169">
        <f t="shared" ca="1" si="3"/>
        <v>0.22827582500255883</v>
      </c>
      <c r="C165" s="169">
        <f t="shared" ca="1" si="3"/>
        <v>0.79729607068757791</v>
      </c>
      <c r="D165" s="169">
        <f t="shared" ca="1" si="3"/>
        <v>0.29713481293574695</v>
      </c>
      <c r="E165" s="28">
        <f t="shared" ca="1" si="4"/>
        <v>10500000</v>
      </c>
      <c r="F165" s="93">
        <f t="shared" ca="1" si="5"/>
        <v>0.04</v>
      </c>
      <c r="G165" s="161">
        <f t="shared" ca="1" si="6"/>
        <v>420000</v>
      </c>
      <c r="H165" s="34">
        <f t="shared" ca="1" si="16"/>
        <v>203.5</v>
      </c>
      <c r="I165" s="144">
        <f t="shared" ca="1" si="7"/>
        <v>85470000</v>
      </c>
      <c r="J165" s="144">
        <f t="shared" ca="1" si="8"/>
        <v>33600000</v>
      </c>
      <c r="K165" s="92">
        <f t="shared" si="1"/>
        <v>14000000</v>
      </c>
      <c r="L165" s="92">
        <f t="shared" si="2"/>
        <v>2000000</v>
      </c>
      <c r="M165" s="158">
        <f t="shared" ca="1" si="9"/>
        <v>35870000</v>
      </c>
      <c r="N165" s="158">
        <f t="shared" ca="1" si="10"/>
        <v>12195800</v>
      </c>
      <c r="O165" s="158">
        <f t="shared" ca="1" si="11"/>
        <v>23674200</v>
      </c>
      <c r="P165" s="158">
        <f t="shared" ca="1" si="12"/>
        <v>25674200</v>
      </c>
      <c r="Q165" s="177">
        <f t="shared" ca="1" si="13"/>
        <v>108852869.45390663</v>
      </c>
      <c r="S165" s="185">
        <v>260000000</v>
      </c>
      <c r="T165" s="187">
        <f ca="1"/>
        <v>0</v>
      </c>
      <c r="U165" s="179"/>
      <c r="V165" s="179"/>
      <c r="W165" s="183" t="str">
        <f t="shared" si="14"/>
        <v>$250 to $260</v>
      </c>
      <c r="X165" s="187">
        <f t="shared" ca="1" si="15"/>
        <v>0</v>
      </c>
      <c r="Y165" s="208">
        <f ca="1">SUM(X166:$X$169)/500</f>
        <v>5.1999999999999998E-2</v>
      </c>
    </row>
    <row r="166" spans="1:25" x14ac:dyDescent="0.25">
      <c r="A166" s="195">
        <v>33</v>
      </c>
      <c r="B166" s="169">
        <f t="shared" ca="1" si="3"/>
        <v>0.51876077380482699</v>
      </c>
      <c r="C166" s="169">
        <f t="shared" ca="1" si="3"/>
        <v>0.55708933501669111</v>
      </c>
      <c r="D166" s="169">
        <f t="shared" ca="1" si="3"/>
        <v>0.97941064395390165</v>
      </c>
      <c r="E166" s="28">
        <f t="shared" ca="1" si="4"/>
        <v>10500000</v>
      </c>
      <c r="F166" s="93">
        <f t="shared" ca="1" si="5"/>
        <v>0.03</v>
      </c>
      <c r="G166" s="161">
        <f t="shared" ca="1" si="6"/>
        <v>315000</v>
      </c>
      <c r="H166" s="34">
        <f t="shared" ca="1" si="16"/>
        <v>197.5</v>
      </c>
      <c r="I166" s="144">
        <f t="shared" ca="1" si="7"/>
        <v>62212500</v>
      </c>
      <c r="J166" s="144">
        <f t="shared" ca="1" si="8"/>
        <v>25200000</v>
      </c>
      <c r="K166" s="92">
        <f t="shared" si="1"/>
        <v>14000000</v>
      </c>
      <c r="L166" s="92">
        <f t="shared" si="2"/>
        <v>2000000</v>
      </c>
      <c r="M166" s="158">
        <f t="shared" ca="1" si="9"/>
        <v>21012500</v>
      </c>
      <c r="N166" s="158">
        <f t="shared" ca="1" si="10"/>
        <v>7144250.0000000009</v>
      </c>
      <c r="O166" s="158">
        <f t="shared" ca="1" si="11"/>
        <v>13868250</v>
      </c>
      <c r="P166" s="158">
        <f t="shared" ca="1" si="12"/>
        <v>15868250</v>
      </c>
      <c r="Q166" s="177">
        <f t="shared" ca="1" si="13"/>
        <v>59639075.247211352</v>
      </c>
      <c r="S166" s="185">
        <v>270000000</v>
      </c>
      <c r="T166" s="187">
        <f ca="1"/>
        <v>11</v>
      </c>
      <c r="U166" s="179"/>
      <c r="V166" s="179"/>
      <c r="W166" s="183" t="str">
        <f t="shared" si="14"/>
        <v>$260 to $270</v>
      </c>
      <c r="X166" s="187">
        <f t="shared" ca="1" si="15"/>
        <v>11</v>
      </c>
      <c r="Y166" s="208">
        <f ca="1">SUM(X167:$X$169)/500</f>
        <v>0.03</v>
      </c>
    </row>
    <row r="167" spans="1:25" x14ac:dyDescent="0.25">
      <c r="A167" s="195">
        <v>34</v>
      </c>
      <c r="B167" s="169">
        <f t="shared" ca="1" si="3"/>
        <v>9.7155170251171152E-2</v>
      </c>
      <c r="C167" s="169">
        <f t="shared" ca="1" si="3"/>
        <v>0.8103393674869821</v>
      </c>
      <c r="D167" s="169">
        <f t="shared" ca="1" si="3"/>
        <v>0.17495639879598313</v>
      </c>
      <c r="E167" s="28">
        <f t="shared" ca="1" si="4"/>
        <v>10000000</v>
      </c>
      <c r="F167" s="93">
        <f t="shared" ca="1" si="5"/>
        <v>0.04</v>
      </c>
      <c r="G167" s="161">
        <f t="shared" ca="1" si="6"/>
        <v>400000</v>
      </c>
      <c r="H167" s="34">
        <f t="shared" ca="1" si="16"/>
        <v>203</v>
      </c>
      <c r="I167" s="144">
        <f t="shared" ca="1" si="7"/>
        <v>81200000</v>
      </c>
      <c r="J167" s="144">
        <f t="shared" ca="1" si="8"/>
        <v>32000000</v>
      </c>
      <c r="K167" s="92">
        <f t="shared" si="1"/>
        <v>14000000</v>
      </c>
      <c r="L167" s="92">
        <f t="shared" si="2"/>
        <v>2000000</v>
      </c>
      <c r="M167" s="158">
        <f t="shared" ca="1" si="9"/>
        <v>33200000</v>
      </c>
      <c r="N167" s="158">
        <f t="shared" ca="1" si="10"/>
        <v>11288000</v>
      </c>
      <c r="O167" s="158">
        <f t="shared" ca="1" si="11"/>
        <v>21912000</v>
      </c>
      <c r="P167" s="158">
        <f t="shared" ca="1" si="12"/>
        <v>23912000</v>
      </c>
      <c r="Q167" s="177">
        <f t="shared" ca="1" si="13"/>
        <v>100008795.38142629</v>
      </c>
      <c r="S167" s="185">
        <v>280000000</v>
      </c>
      <c r="T167" s="187">
        <f ca="1"/>
        <v>0</v>
      </c>
      <c r="U167" s="179"/>
      <c r="V167" s="179"/>
      <c r="W167" s="183" t="str">
        <f t="shared" si="14"/>
        <v>$270 to $280</v>
      </c>
      <c r="X167" s="187">
        <f t="shared" ca="1" si="15"/>
        <v>0</v>
      </c>
      <c r="Y167" s="208">
        <f ca="1">SUM(X168:$X$169)/500</f>
        <v>0.03</v>
      </c>
    </row>
    <row r="168" spans="1:25" x14ac:dyDescent="0.25">
      <c r="A168" s="195">
        <v>35</v>
      </c>
      <c r="B168" s="169">
        <f t="shared" ca="1" si="3"/>
        <v>0.92916122975593218</v>
      </c>
      <c r="C168" s="169">
        <f t="shared" ca="1" si="3"/>
        <v>0.26044214086968687</v>
      </c>
      <c r="D168" s="169">
        <f t="shared" ca="1" si="3"/>
        <v>0.59269006816344538</v>
      </c>
      <c r="E168" s="28">
        <f t="shared" ca="1" si="4"/>
        <v>11000000</v>
      </c>
      <c r="F168" s="93">
        <f t="shared" ca="1" si="5"/>
        <v>0.02</v>
      </c>
      <c r="G168" s="161">
        <f t="shared" ca="1" si="6"/>
        <v>220000</v>
      </c>
      <c r="H168" s="34">
        <f t="shared" ca="1" si="16"/>
        <v>198</v>
      </c>
      <c r="I168" s="144">
        <f t="shared" ca="1" si="7"/>
        <v>43560000</v>
      </c>
      <c r="J168" s="144">
        <f t="shared" ca="1" si="8"/>
        <v>17600000</v>
      </c>
      <c r="K168" s="92">
        <f t="shared" si="1"/>
        <v>14000000</v>
      </c>
      <c r="L168" s="92">
        <f t="shared" si="2"/>
        <v>2000000</v>
      </c>
      <c r="M168" s="158">
        <f t="shared" ca="1" si="9"/>
        <v>9960000</v>
      </c>
      <c r="N168" s="158">
        <f t="shared" ca="1" si="10"/>
        <v>3386400.0000000005</v>
      </c>
      <c r="O168" s="158">
        <f t="shared" ca="1" si="11"/>
        <v>6573600</v>
      </c>
      <c r="P168" s="158">
        <f t="shared" ca="1" si="12"/>
        <v>8573600</v>
      </c>
      <c r="Q168" s="177">
        <f t="shared" ca="1" si="13"/>
        <v>23028914.690623812</v>
      </c>
      <c r="S168" s="185">
        <v>290000000</v>
      </c>
      <c r="T168" s="187">
        <f ca="1"/>
        <v>13</v>
      </c>
      <c r="U168" s="179"/>
      <c r="V168" s="179"/>
      <c r="W168" s="183" t="str">
        <f t="shared" si="14"/>
        <v>$280 to $290</v>
      </c>
      <c r="X168" s="187">
        <f t="shared" ca="1" si="15"/>
        <v>13</v>
      </c>
      <c r="Y168" s="208">
        <f ca="1">SUM(X169:$X$169)/500</f>
        <v>4.0000000000000001E-3</v>
      </c>
    </row>
    <row r="169" spans="1:25" x14ac:dyDescent="0.25">
      <c r="A169" s="195">
        <v>36</v>
      </c>
      <c r="B169" s="169">
        <f t="shared" ca="1" si="3"/>
        <v>0.23080405913982649</v>
      </c>
      <c r="C169" s="169">
        <f t="shared" ca="1" si="3"/>
        <v>0.71291064769789991</v>
      </c>
      <c r="D169" s="169">
        <f t="shared" ca="1" si="3"/>
        <v>0.34423373399282542</v>
      </c>
      <c r="E169" s="28">
        <f t="shared" ca="1" si="4"/>
        <v>10500000</v>
      </c>
      <c r="F169" s="93">
        <f t="shared" ca="1" si="5"/>
        <v>0.04</v>
      </c>
      <c r="G169" s="161">
        <f t="shared" ca="1" si="6"/>
        <v>420000</v>
      </c>
      <c r="H169" s="34">
        <f t="shared" ca="1" si="16"/>
        <v>203.5</v>
      </c>
      <c r="I169" s="144">
        <f t="shared" ca="1" si="7"/>
        <v>85470000</v>
      </c>
      <c r="J169" s="144">
        <f t="shared" ca="1" si="8"/>
        <v>33600000</v>
      </c>
      <c r="K169" s="92">
        <f t="shared" si="1"/>
        <v>14000000</v>
      </c>
      <c r="L169" s="92">
        <f t="shared" si="2"/>
        <v>2000000</v>
      </c>
      <c r="M169" s="158">
        <f t="shared" ca="1" si="9"/>
        <v>35870000</v>
      </c>
      <c r="N169" s="158">
        <f t="shared" ca="1" si="10"/>
        <v>12195800</v>
      </c>
      <c r="O169" s="158">
        <f t="shared" ca="1" si="11"/>
        <v>23674200</v>
      </c>
      <c r="P169" s="158">
        <f t="shared" ca="1" si="12"/>
        <v>25674200</v>
      </c>
      <c r="Q169" s="177">
        <f t="shared" ca="1" si="13"/>
        <v>108852869.45390663</v>
      </c>
      <c r="S169" s="185">
        <v>300000000</v>
      </c>
      <c r="T169" s="187">
        <f ca="1"/>
        <v>2</v>
      </c>
      <c r="U169" s="179"/>
      <c r="V169" s="179"/>
      <c r="W169" s="183" t="str">
        <f t="shared" si="14"/>
        <v>$290 to $300</v>
      </c>
      <c r="X169" s="187">
        <f t="shared" ca="1" si="15"/>
        <v>2</v>
      </c>
      <c r="Y169" s="208">
        <f ca="1">SUM(X$169:$X169)/500</f>
        <v>4.0000000000000001E-3</v>
      </c>
    </row>
    <row r="170" spans="1:25" x14ac:dyDescent="0.25">
      <c r="A170" s="195">
        <v>37</v>
      </c>
      <c r="B170" s="169">
        <f t="shared" ca="1" si="3"/>
        <v>0.12727900949217574</v>
      </c>
      <c r="C170" s="169">
        <f t="shared" ca="1" si="3"/>
        <v>0.79752620097003912</v>
      </c>
      <c r="D170" s="169">
        <f t="shared" ca="1" si="3"/>
        <v>0.40804806431268981</v>
      </c>
      <c r="E170" s="28">
        <f t="shared" ca="1" si="4"/>
        <v>10000000</v>
      </c>
      <c r="F170" s="93">
        <f t="shared" ca="1" si="5"/>
        <v>0.04</v>
      </c>
      <c r="G170" s="161">
        <f t="shared" ca="1" si="6"/>
        <v>400000</v>
      </c>
      <c r="H170" s="34">
        <f t="shared" ca="1" si="16"/>
        <v>203</v>
      </c>
      <c r="I170" s="144">
        <f t="shared" ca="1" si="7"/>
        <v>81200000</v>
      </c>
      <c r="J170" s="144">
        <f t="shared" ca="1" si="8"/>
        <v>32000000</v>
      </c>
      <c r="K170" s="92">
        <f t="shared" si="1"/>
        <v>14000000</v>
      </c>
      <c r="L170" s="92">
        <f t="shared" si="2"/>
        <v>2000000</v>
      </c>
      <c r="M170" s="158">
        <f t="shared" ca="1" si="9"/>
        <v>33200000</v>
      </c>
      <c r="N170" s="158">
        <f t="shared" ca="1" si="10"/>
        <v>11288000</v>
      </c>
      <c r="O170" s="158">
        <f t="shared" ca="1" si="11"/>
        <v>21912000</v>
      </c>
      <c r="P170" s="158">
        <f t="shared" ca="1" si="12"/>
        <v>23912000</v>
      </c>
      <c r="Q170" s="177">
        <f t="shared" ca="1" si="13"/>
        <v>100008795.38142629</v>
      </c>
      <c r="S170" s="186"/>
      <c r="T170" s="188">
        <f ca="1"/>
        <v>0</v>
      </c>
      <c r="U170" s="180"/>
      <c r="V170" s="180"/>
      <c r="W170" s="184"/>
      <c r="X170" s="207"/>
      <c r="Y170" s="209"/>
    </row>
    <row r="171" spans="1:25" x14ac:dyDescent="0.25">
      <c r="A171" s="195">
        <v>38</v>
      </c>
      <c r="B171" s="169">
        <f t="shared" ca="1" si="3"/>
        <v>0.52410398472024367</v>
      </c>
      <c r="C171" s="169">
        <f t="shared" ca="1" si="3"/>
        <v>0.96819953780820012</v>
      </c>
      <c r="D171" s="169">
        <f t="shared" ca="1" si="3"/>
        <v>0.84208537836165587</v>
      </c>
      <c r="E171" s="28">
        <f t="shared" ca="1" si="4"/>
        <v>10500000</v>
      </c>
      <c r="F171" s="93">
        <f t="shared" ca="1" si="5"/>
        <v>0.08</v>
      </c>
      <c r="G171" s="161">
        <f t="shared" ca="1" si="6"/>
        <v>840000</v>
      </c>
      <c r="H171" s="34">
        <f t="shared" ca="1" si="16"/>
        <v>197.5</v>
      </c>
      <c r="I171" s="144">
        <f t="shared" ca="1" si="7"/>
        <v>165900000</v>
      </c>
      <c r="J171" s="144">
        <f t="shared" ca="1" si="8"/>
        <v>67200000</v>
      </c>
      <c r="K171" s="92">
        <f t="shared" si="1"/>
        <v>14000000</v>
      </c>
      <c r="L171" s="92">
        <f t="shared" si="2"/>
        <v>2000000</v>
      </c>
      <c r="M171" s="158">
        <f t="shared" ca="1" si="9"/>
        <v>82700000</v>
      </c>
      <c r="N171" s="158">
        <f t="shared" ca="1" si="10"/>
        <v>28118000.000000004</v>
      </c>
      <c r="O171" s="158">
        <f t="shared" ca="1" si="11"/>
        <v>54582000</v>
      </c>
      <c r="P171" s="158">
        <f t="shared" ca="1" si="12"/>
        <v>56582000</v>
      </c>
      <c r="Q171" s="177">
        <f t="shared" ca="1" si="13"/>
        <v>263971966.38808393</v>
      </c>
    </row>
    <row r="172" spans="1:25" x14ac:dyDescent="0.25">
      <c r="A172" s="195">
        <v>39</v>
      </c>
      <c r="B172" s="169">
        <f t="shared" ca="1" si="3"/>
        <v>0.8266521477483475</v>
      </c>
      <c r="C172" s="169">
        <f t="shared" ca="1" si="3"/>
        <v>0.69372142037113638</v>
      </c>
      <c r="D172" s="169">
        <f t="shared" ca="1" si="3"/>
        <v>0.33138230584257466</v>
      </c>
      <c r="E172" s="28">
        <f t="shared" ca="1" si="4"/>
        <v>11000000</v>
      </c>
      <c r="F172" s="93">
        <f t="shared" ca="1" si="5"/>
        <v>0.04</v>
      </c>
      <c r="G172" s="161">
        <f t="shared" ca="1" si="6"/>
        <v>440000</v>
      </c>
      <c r="H172" s="34">
        <f t="shared" ca="1" si="16"/>
        <v>204</v>
      </c>
      <c r="I172" s="144">
        <f t="shared" ca="1" si="7"/>
        <v>89760000</v>
      </c>
      <c r="J172" s="144">
        <f t="shared" ca="1" si="8"/>
        <v>35200000</v>
      </c>
      <c r="K172" s="92">
        <f t="shared" si="1"/>
        <v>14000000</v>
      </c>
      <c r="L172" s="92">
        <f t="shared" si="2"/>
        <v>2000000</v>
      </c>
      <c r="M172" s="158">
        <f t="shared" ca="1" si="9"/>
        <v>38560000</v>
      </c>
      <c r="N172" s="158">
        <f t="shared" ca="1" si="10"/>
        <v>13110400.000000002</v>
      </c>
      <c r="O172" s="158">
        <f t="shared" ca="1" si="11"/>
        <v>25449600</v>
      </c>
      <c r="P172" s="158">
        <f t="shared" ca="1" si="12"/>
        <v>27449600</v>
      </c>
      <c r="Q172" s="177">
        <f t="shared" ca="1" si="13"/>
        <v>117763191.27224821</v>
      </c>
    </row>
    <row r="173" spans="1:25" x14ac:dyDescent="0.25">
      <c r="A173" s="195">
        <v>40</v>
      </c>
      <c r="B173" s="169">
        <f t="shared" ca="1" si="3"/>
        <v>0.57642943140639913</v>
      </c>
      <c r="C173" s="169">
        <f t="shared" ca="1" si="3"/>
        <v>0.64856974102721932</v>
      </c>
      <c r="D173" s="169">
        <f t="shared" ca="1" si="3"/>
        <v>0.73343818597613364</v>
      </c>
      <c r="E173" s="28">
        <f t="shared" ca="1" si="4"/>
        <v>10500000</v>
      </c>
      <c r="F173" s="93">
        <f t="shared" ca="1" si="5"/>
        <v>0.04</v>
      </c>
      <c r="G173" s="161">
        <f t="shared" ca="1" si="6"/>
        <v>420000</v>
      </c>
      <c r="H173" s="34">
        <f t="shared" ca="1" si="16"/>
        <v>197.5</v>
      </c>
      <c r="I173" s="144">
        <f t="shared" ca="1" si="7"/>
        <v>82950000</v>
      </c>
      <c r="J173" s="144">
        <f t="shared" ca="1" si="8"/>
        <v>33600000</v>
      </c>
      <c r="K173" s="92">
        <f t="shared" si="1"/>
        <v>14000000</v>
      </c>
      <c r="L173" s="92">
        <f t="shared" si="2"/>
        <v>2000000</v>
      </c>
      <c r="M173" s="158">
        <f t="shared" ca="1" si="9"/>
        <v>33350000</v>
      </c>
      <c r="N173" s="158">
        <f t="shared" ca="1" si="10"/>
        <v>11339000</v>
      </c>
      <c r="O173" s="158">
        <f t="shared" ca="1" si="11"/>
        <v>22011000</v>
      </c>
      <c r="P173" s="158">
        <f t="shared" ca="1" si="12"/>
        <v>24011000</v>
      </c>
      <c r="Q173" s="177">
        <f t="shared" ca="1" si="13"/>
        <v>100505653.47538586</v>
      </c>
    </row>
    <row r="174" spans="1:25" x14ac:dyDescent="0.25">
      <c r="A174" s="195">
        <v>41</v>
      </c>
      <c r="B174" s="169">
        <f t="shared" ca="1" si="3"/>
        <v>0.8166279421002014</v>
      </c>
      <c r="C174" s="169">
        <f t="shared" ca="1" si="3"/>
        <v>9.2649411756476563E-2</v>
      </c>
      <c r="D174" s="169">
        <f t="shared" ca="1" si="3"/>
        <v>0.66059112647850016</v>
      </c>
      <c r="E174" s="28">
        <f t="shared" ca="1" si="4"/>
        <v>11000000</v>
      </c>
      <c r="F174" s="93">
        <f t="shared" ca="1" si="5"/>
        <v>0.01</v>
      </c>
      <c r="G174" s="161">
        <f t="shared" ca="1" si="6"/>
        <v>110000</v>
      </c>
      <c r="H174" s="34">
        <f t="shared" ca="1" si="16"/>
        <v>198</v>
      </c>
      <c r="I174" s="144">
        <f t="shared" ca="1" si="7"/>
        <v>21780000</v>
      </c>
      <c r="J174" s="144">
        <f t="shared" ca="1" si="8"/>
        <v>8800000</v>
      </c>
      <c r="K174" s="92">
        <f t="shared" si="1"/>
        <v>14000000</v>
      </c>
      <c r="L174" s="92">
        <f t="shared" si="2"/>
        <v>2000000</v>
      </c>
      <c r="M174" s="158">
        <f t="shared" ca="1" si="9"/>
        <v>-3020000</v>
      </c>
      <c r="N174" s="158">
        <f t="shared" ca="1" si="10"/>
        <v>-1026800.0000000001</v>
      </c>
      <c r="O174" s="158">
        <f t="shared" ca="1" si="11"/>
        <v>-1993200</v>
      </c>
      <c r="P174" s="158">
        <f t="shared" ca="1" si="12"/>
        <v>6800</v>
      </c>
      <c r="Q174" s="177">
        <f t="shared" ca="1" si="13"/>
        <v>-19965872.37334419</v>
      </c>
    </row>
    <row r="175" spans="1:25" x14ac:dyDescent="0.25">
      <c r="A175" s="195">
        <v>42</v>
      </c>
      <c r="B175" s="169">
        <f t="shared" ca="1" si="3"/>
        <v>0.41162322717539701</v>
      </c>
      <c r="C175" s="169">
        <f t="shared" ca="1" si="3"/>
        <v>0.64206831922000218</v>
      </c>
      <c r="D175" s="169">
        <f t="shared" ca="1" si="3"/>
        <v>0.85587392027167775</v>
      </c>
      <c r="E175" s="28">
        <f t="shared" ca="1" si="4"/>
        <v>10500000</v>
      </c>
      <c r="F175" s="93">
        <f t="shared" ca="1" si="5"/>
        <v>0.04</v>
      </c>
      <c r="G175" s="161">
        <f t="shared" ca="1" si="6"/>
        <v>420000</v>
      </c>
      <c r="H175" s="34">
        <f t="shared" ca="1" si="16"/>
        <v>197.5</v>
      </c>
      <c r="I175" s="144">
        <f t="shared" ca="1" si="7"/>
        <v>82950000</v>
      </c>
      <c r="J175" s="144">
        <f t="shared" ca="1" si="8"/>
        <v>33600000</v>
      </c>
      <c r="K175" s="92">
        <f t="shared" si="1"/>
        <v>14000000</v>
      </c>
      <c r="L175" s="92">
        <f t="shared" si="2"/>
        <v>2000000</v>
      </c>
      <c r="M175" s="158">
        <f t="shared" ca="1" si="9"/>
        <v>33350000</v>
      </c>
      <c r="N175" s="158">
        <f t="shared" ca="1" si="10"/>
        <v>11339000</v>
      </c>
      <c r="O175" s="158">
        <f t="shared" ca="1" si="11"/>
        <v>22011000</v>
      </c>
      <c r="P175" s="158">
        <f t="shared" ca="1" si="12"/>
        <v>24011000</v>
      </c>
      <c r="Q175" s="177">
        <f t="shared" ca="1" si="13"/>
        <v>100505653.47538586</v>
      </c>
    </row>
    <row r="176" spans="1:25" x14ac:dyDescent="0.25">
      <c r="A176" s="195">
        <v>43</v>
      </c>
      <c r="B176" s="169">
        <f t="shared" ca="1" si="3"/>
        <v>0.92261356306633668</v>
      </c>
      <c r="C176" s="169">
        <f t="shared" ca="1" si="3"/>
        <v>5.0322670791314028E-2</v>
      </c>
      <c r="D176" s="169">
        <f t="shared" ca="1" si="3"/>
        <v>8.9395929174091449E-2</v>
      </c>
      <c r="E176" s="28">
        <f t="shared" ca="1" si="4"/>
        <v>11000000</v>
      </c>
      <c r="F176" s="93">
        <f t="shared" ca="1" si="5"/>
        <v>0.01</v>
      </c>
      <c r="G176" s="161">
        <f t="shared" ca="1" si="6"/>
        <v>110000</v>
      </c>
      <c r="H176" s="34">
        <f t="shared" ca="1" si="16"/>
        <v>204</v>
      </c>
      <c r="I176" s="144">
        <f t="shared" ca="1" si="7"/>
        <v>22440000</v>
      </c>
      <c r="J176" s="144">
        <f t="shared" ca="1" si="8"/>
        <v>8800000</v>
      </c>
      <c r="K176" s="92">
        <f t="shared" si="1"/>
        <v>14000000</v>
      </c>
      <c r="L176" s="92">
        <f t="shared" si="2"/>
        <v>2000000</v>
      </c>
      <c r="M176" s="158">
        <f t="shared" ca="1" si="9"/>
        <v>-2360000</v>
      </c>
      <c r="N176" s="158">
        <f t="shared" ca="1" si="10"/>
        <v>-802400</v>
      </c>
      <c r="O176" s="158">
        <f t="shared" ca="1" si="11"/>
        <v>-1557600</v>
      </c>
      <c r="P176" s="158">
        <f t="shared" ca="1" si="12"/>
        <v>442400</v>
      </c>
      <c r="Q176" s="177">
        <f t="shared" ca="1" si="13"/>
        <v>-17779696.759922091</v>
      </c>
    </row>
    <row r="177" spans="1:17" x14ac:dyDescent="0.25">
      <c r="A177" s="195">
        <v>44</v>
      </c>
      <c r="B177" s="169">
        <f t="shared" ca="1" si="3"/>
        <v>0.28436424695279794</v>
      </c>
      <c r="C177" s="169">
        <f t="shared" ca="1" si="3"/>
        <v>0.97647440859846657</v>
      </c>
      <c r="D177" s="169">
        <f t="shared" ca="1" si="3"/>
        <v>0.16574270990542739</v>
      </c>
      <c r="E177" s="28">
        <f t="shared" ca="1" si="4"/>
        <v>10500000</v>
      </c>
      <c r="F177" s="93">
        <f t="shared" ca="1" si="5"/>
        <v>0.08</v>
      </c>
      <c r="G177" s="161">
        <f t="shared" ca="1" si="6"/>
        <v>840000</v>
      </c>
      <c r="H177" s="34">
        <f t="shared" ca="1" si="16"/>
        <v>203.5</v>
      </c>
      <c r="I177" s="144">
        <f t="shared" ca="1" si="7"/>
        <v>170940000</v>
      </c>
      <c r="J177" s="144">
        <f t="shared" ca="1" si="8"/>
        <v>67200000</v>
      </c>
      <c r="K177" s="92">
        <f t="shared" si="1"/>
        <v>14000000</v>
      </c>
      <c r="L177" s="92">
        <f t="shared" si="2"/>
        <v>2000000</v>
      </c>
      <c r="M177" s="158">
        <f t="shared" ca="1" si="9"/>
        <v>87740000</v>
      </c>
      <c r="N177" s="158">
        <f t="shared" ca="1" si="10"/>
        <v>29831600.000000004</v>
      </c>
      <c r="O177" s="158">
        <f t="shared" ca="1" si="11"/>
        <v>57908400</v>
      </c>
      <c r="P177" s="158">
        <f t="shared" ca="1" si="12"/>
        <v>59908400</v>
      </c>
      <c r="Q177" s="177">
        <f t="shared" ca="1" si="13"/>
        <v>280666398.34512544</v>
      </c>
    </row>
    <row r="178" spans="1:17" x14ac:dyDescent="0.25">
      <c r="A178" s="195">
        <v>45</v>
      </c>
      <c r="B178" s="169">
        <f t="shared" ca="1" si="3"/>
        <v>0.51453176625113595</v>
      </c>
      <c r="C178" s="169">
        <f t="shared" ca="1" si="3"/>
        <v>0.5038352695593723</v>
      </c>
      <c r="D178" s="169">
        <f t="shared" ca="1" si="3"/>
        <v>0.3130581103028649</v>
      </c>
      <c r="E178" s="28">
        <f t="shared" ca="1" si="4"/>
        <v>10500000</v>
      </c>
      <c r="F178" s="93">
        <f t="shared" ca="1" si="5"/>
        <v>0.03</v>
      </c>
      <c r="G178" s="161">
        <f t="shared" ca="1" si="6"/>
        <v>315000</v>
      </c>
      <c r="H178" s="34">
        <f t="shared" ca="1" si="16"/>
        <v>203.5</v>
      </c>
      <c r="I178" s="144">
        <f t="shared" ca="1" si="7"/>
        <v>64102500</v>
      </c>
      <c r="J178" s="144">
        <f t="shared" ca="1" si="8"/>
        <v>25200000</v>
      </c>
      <c r="K178" s="92">
        <f t="shared" si="1"/>
        <v>14000000</v>
      </c>
      <c r="L178" s="92">
        <f t="shared" si="2"/>
        <v>2000000</v>
      </c>
      <c r="M178" s="158">
        <f t="shared" ca="1" si="9"/>
        <v>22902500</v>
      </c>
      <c r="N178" s="158">
        <f t="shared" ca="1" si="10"/>
        <v>7786850.0000000009</v>
      </c>
      <c r="O178" s="158">
        <f t="shared" ca="1" si="11"/>
        <v>15115650</v>
      </c>
      <c r="P178" s="158">
        <f t="shared" ca="1" si="12"/>
        <v>17115650</v>
      </c>
      <c r="Q178" s="177">
        <f t="shared" ca="1" si="13"/>
        <v>65899487.23110193</v>
      </c>
    </row>
    <row r="179" spans="1:17" x14ac:dyDescent="0.25">
      <c r="A179" s="195">
        <v>46</v>
      </c>
      <c r="B179" s="169">
        <f t="shared" ca="1" si="3"/>
        <v>0.27184576877171462</v>
      </c>
      <c r="C179" s="169">
        <f t="shared" ca="1" si="3"/>
        <v>0.99797787985473085</v>
      </c>
      <c r="D179" s="169">
        <f t="shared" ca="1" si="3"/>
        <v>0.98259399798091329</v>
      </c>
      <c r="E179" s="28">
        <f t="shared" ca="1" si="4"/>
        <v>10500000</v>
      </c>
      <c r="F179" s="93">
        <f t="shared" ca="1" si="5"/>
        <v>0.08</v>
      </c>
      <c r="G179" s="161">
        <f t="shared" ca="1" si="6"/>
        <v>840000</v>
      </c>
      <c r="H179" s="34">
        <f t="shared" ca="1" si="16"/>
        <v>197.5</v>
      </c>
      <c r="I179" s="144">
        <f t="shared" ca="1" si="7"/>
        <v>165900000</v>
      </c>
      <c r="J179" s="144">
        <f t="shared" ca="1" si="8"/>
        <v>67200000</v>
      </c>
      <c r="K179" s="92">
        <f t="shared" si="1"/>
        <v>14000000</v>
      </c>
      <c r="L179" s="92">
        <f t="shared" si="2"/>
        <v>2000000</v>
      </c>
      <c r="M179" s="158">
        <f t="shared" ca="1" si="9"/>
        <v>82700000</v>
      </c>
      <c r="N179" s="158">
        <f t="shared" ca="1" si="10"/>
        <v>28118000.000000004</v>
      </c>
      <c r="O179" s="158">
        <f t="shared" ca="1" si="11"/>
        <v>54582000</v>
      </c>
      <c r="P179" s="158">
        <f t="shared" ca="1" si="12"/>
        <v>56582000</v>
      </c>
      <c r="Q179" s="177">
        <f t="shared" ca="1" si="13"/>
        <v>263971966.38808393</v>
      </c>
    </row>
    <row r="180" spans="1:17" x14ac:dyDescent="0.25">
      <c r="A180" s="195">
        <v>47</v>
      </c>
      <c r="B180" s="169">
        <f t="shared" ca="1" si="3"/>
        <v>0.32505596817667881</v>
      </c>
      <c r="C180" s="169">
        <f t="shared" ca="1" si="3"/>
        <v>0.68050731530254427</v>
      </c>
      <c r="D180" s="169">
        <f t="shared" ca="1" si="3"/>
        <v>0.26984187392020575</v>
      </c>
      <c r="E180" s="28">
        <f t="shared" ca="1" si="4"/>
        <v>10500000</v>
      </c>
      <c r="F180" s="93">
        <f t="shared" ca="1" si="5"/>
        <v>0.04</v>
      </c>
      <c r="G180" s="161">
        <f t="shared" ca="1" si="6"/>
        <v>420000</v>
      </c>
      <c r="H180" s="34">
        <f t="shared" ca="1" si="16"/>
        <v>203.5</v>
      </c>
      <c r="I180" s="144">
        <f t="shared" ca="1" si="7"/>
        <v>85470000</v>
      </c>
      <c r="J180" s="144">
        <f t="shared" ca="1" si="8"/>
        <v>33600000</v>
      </c>
      <c r="K180" s="92">
        <f t="shared" si="1"/>
        <v>14000000</v>
      </c>
      <c r="L180" s="92">
        <f t="shared" si="2"/>
        <v>2000000</v>
      </c>
      <c r="M180" s="158">
        <f t="shared" ca="1" si="9"/>
        <v>35870000</v>
      </c>
      <c r="N180" s="158">
        <f t="shared" ca="1" si="10"/>
        <v>12195800</v>
      </c>
      <c r="O180" s="158">
        <f t="shared" ca="1" si="11"/>
        <v>23674200</v>
      </c>
      <c r="P180" s="158">
        <f t="shared" ca="1" si="12"/>
        <v>25674200</v>
      </c>
      <c r="Q180" s="177">
        <f t="shared" ca="1" si="13"/>
        <v>108852869.45390663</v>
      </c>
    </row>
    <row r="181" spans="1:17" x14ac:dyDescent="0.25">
      <c r="A181" s="195">
        <v>48</v>
      </c>
      <c r="B181" s="169">
        <f t="shared" ca="1" si="3"/>
        <v>0.31212638407694526</v>
      </c>
      <c r="C181" s="169">
        <f t="shared" ca="1" si="3"/>
        <v>0.15388040194026065</v>
      </c>
      <c r="D181" s="169">
        <f t="shared" ca="1" si="3"/>
        <v>0.88287682679872237</v>
      </c>
      <c r="E181" s="28">
        <f t="shared" ca="1" si="4"/>
        <v>10500000</v>
      </c>
      <c r="F181" s="93">
        <f t="shared" ca="1" si="5"/>
        <v>0.02</v>
      </c>
      <c r="G181" s="161">
        <f t="shared" ca="1" si="6"/>
        <v>210000</v>
      </c>
      <c r="H181" s="34">
        <f t="shared" ca="1" si="16"/>
        <v>197.5</v>
      </c>
      <c r="I181" s="144">
        <f t="shared" ca="1" si="7"/>
        <v>41475000</v>
      </c>
      <c r="J181" s="144">
        <f t="shared" ca="1" si="8"/>
        <v>16800000</v>
      </c>
      <c r="K181" s="92">
        <f t="shared" si="1"/>
        <v>14000000</v>
      </c>
      <c r="L181" s="92">
        <f t="shared" si="2"/>
        <v>2000000</v>
      </c>
      <c r="M181" s="158">
        <f t="shared" ca="1" si="9"/>
        <v>8675000</v>
      </c>
      <c r="N181" s="158">
        <f t="shared" ca="1" si="10"/>
        <v>2949500</v>
      </c>
      <c r="O181" s="158">
        <f t="shared" ca="1" si="11"/>
        <v>5725500</v>
      </c>
      <c r="P181" s="158">
        <f t="shared" ca="1" si="12"/>
        <v>7725500</v>
      </c>
      <c r="Q181" s="177">
        <f t="shared" ca="1" si="13"/>
        <v>18772497.019036837</v>
      </c>
    </row>
    <row r="182" spans="1:17" x14ac:dyDescent="0.25">
      <c r="A182" s="195">
        <v>49</v>
      </c>
      <c r="B182" s="169">
        <f t="shared" ca="1" si="3"/>
        <v>0.30317710583713342</v>
      </c>
      <c r="C182" s="169">
        <f t="shared" ca="1" si="3"/>
        <v>0.70199910371944274</v>
      </c>
      <c r="D182" s="169">
        <f t="shared" ca="1" si="3"/>
        <v>0.41371678000098311</v>
      </c>
      <c r="E182" s="28">
        <f t="shared" ca="1" si="4"/>
        <v>10500000</v>
      </c>
      <c r="F182" s="93">
        <f t="shared" ca="1" si="5"/>
        <v>0.04</v>
      </c>
      <c r="G182" s="161">
        <f t="shared" ca="1" si="6"/>
        <v>420000</v>
      </c>
      <c r="H182" s="34">
        <f t="shared" ca="1" si="16"/>
        <v>203.5</v>
      </c>
      <c r="I182" s="144">
        <f t="shared" ca="1" si="7"/>
        <v>85470000</v>
      </c>
      <c r="J182" s="144">
        <f t="shared" ca="1" si="8"/>
        <v>33600000</v>
      </c>
      <c r="K182" s="92">
        <f t="shared" si="1"/>
        <v>14000000</v>
      </c>
      <c r="L182" s="92">
        <f t="shared" si="2"/>
        <v>2000000</v>
      </c>
      <c r="M182" s="158">
        <f t="shared" ca="1" si="9"/>
        <v>35870000</v>
      </c>
      <c r="N182" s="158">
        <f t="shared" ca="1" si="10"/>
        <v>12195800</v>
      </c>
      <c r="O182" s="158">
        <f t="shared" ca="1" si="11"/>
        <v>23674200</v>
      </c>
      <c r="P182" s="158">
        <f t="shared" ca="1" si="12"/>
        <v>25674200</v>
      </c>
      <c r="Q182" s="177">
        <f t="shared" ca="1" si="13"/>
        <v>108852869.45390663</v>
      </c>
    </row>
    <row r="183" spans="1:17" x14ac:dyDescent="0.25">
      <c r="A183" s="195">
        <v>50</v>
      </c>
      <c r="B183" s="169">
        <f t="shared" ca="1" si="3"/>
        <v>0.69994089726060615</v>
      </c>
      <c r="C183" s="169">
        <f t="shared" ca="1" si="3"/>
        <v>0.7361268090559655</v>
      </c>
      <c r="D183" s="169">
        <f t="shared" ca="1" si="3"/>
        <v>0.41504668969066871</v>
      </c>
      <c r="E183" s="28">
        <f t="shared" ca="1" si="4"/>
        <v>10500000</v>
      </c>
      <c r="F183" s="93">
        <f t="shared" ca="1" si="5"/>
        <v>0.04</v>
      </c>
      <c r="G183" s="161">
        <f t="shared" ca="1" si="6"/>
        <v>420000</v>
      </c>
      <c r="H183" s="34">
        <f t="shared" ca="1" si="16"/>
        <v>203.5</v>
      </c>
      <c r="I183" s="144">
        <f t="shared" ca="1" si="7"/>
        <v>85470000</v>
      </c>
      <c r="J183" s="144">
        <f t="shared" ca="1" si="8"/>
        <v>33600000</v>
      </c>
      <c r="K183" s="92">
        <f t="shared" si="1"/>
        <v>14000000</v>
      </c>
      <c r="L183" s="92">
        <f t="shared" si="2"/>
        <v>2000000</v>
      </c>
      <c r="M183" s="158">
        <f t="shared" ca="1" si="9"/>
        <v>35870000</v>
      </c>
      <c r="N183" s="158">
        <f t="shared" ca="1" si="10"/>
        <v>12195800</v>
      </c>
      <c r="O183" s="158">
        <f t="shared" ca="1" si="11"/>
        <v>23674200</v>
      </c>
      <c r="P183" s="158">
        <f t="shared" ca="1" si="12"/>
        <v>25674200</v>
      </c>
      <c r="Q183" s="177">
        <f t="shared" ca="1" si="13"/>
        <v>108852869.45390663</v>
      </c>
    </row>
    <row r="184" spans="1:17" x14ac:dyDescent="0.25">
      <c r="A184" s="195">
        <v>51</v>
      </c>
      <c r="B184" s="169">
        <f t="shared" ca="1" si="3"/>
        <v>0.56356105017990199</v>
      </c>
      <c r="C184" s="169">
        <f t="shared" ca="1" si="3"/>
        <v>0.69411378738979168</v>
      </c>
      <c r="D184" s="169">
        <f t="shared" ca="1" si="3"/>
        <v>0.39302234511254641</v>
      </c>
      <c r="E184" s="28">
        <f t="shared" ca="1" si="4"/>
        <v>10500000</v>
      </c>
      <c r="F184" s="93">
        <f t="shared" ca="1" si="5"/>
        <v>0.04</v>
      </c>
      <c r="G184" s="161">
        <f t="shared" ca="1" si="6"/>
        <v>420000</v>
      </c>
      <c r="H184" s="34">
        <f t="shared" ca="1" si="16"/>
        <v>203.5</v>
      </c>
      <c r="I184" s="144">
        <f t="shared" ca="1" si="7"/>
        <v>85470000</v>
      </c>
      <c r="J184" s="144">
        <f t="shared" ca="1" si="8"/>
        <v>33600000</v>
      </c>
      <c r="K184" s="92">
        <f t="shared" si="1"/>
        <v>14000000</v>
      </c>
      <c r="L184" s="92">
        <f t="shared" si="2"/>
        <v>2000000</v>
      </c>
      <c r="M184" s="158">
        <f t="shared" ca="1" si="9"/>
        <v>35870000</v>
      </c>
      <c r="N184" s="158">
        <f t="shared" ca="1" si="10"/>
        <v>12195800</v>
      </c>
      <c r="O184" s="158">
        <f t="shared" ca="1" si="11"/>
        <v>23674200</v>
      </c>
      <c r="P184" s="158">
        <f t="shared" ca="1" si="12"/>
        <v>25674200</v>
      </c>
      <c r="Q184" s="177">
        <f t="shared" ca="1" si="13"/>
        <v>108852869.45390663</v>
      </c>
    </row>
    <row r="185" spans="1:17" x14ac:dyDescent="0.25">
      <c r="A185" s="195">
        <v>52</v>
      </c>
      <c r="B185" s="169">
        <f t="shared" ca="1" si="3"/>
        <v>0.47853948048052364</v>
      </c>
      <c r="C185" s="169">
        <f t="shared" ca="1" si="3"/>
        <v>0.45958089810803726</v>
      </c>
      <c r="D185" s="169">
        <f t="shared" ca="1" si="3"/>
        <v>0.79032199533309055</v>
      </c>
      <c r="E185" s="28">
        <f t="shared" ca="1" si="4"/>
        <v>10500000</v>
      </c>
      <c r="F185" s="93">
        <f t="shared" ca="1" si="5"/>
        <v>0.03</v>
      </c>
      <c r="G185" s="161">
        <f t="shared" ca="1" si="6"/>
        <v>315000</v>
      </c>
      <c r="H185" s="34">
        <f t="shared" ca="1" si="16"/>
        <v>197.5</v>
      </c>
      <c r="I185" s="144">
        <f t="shared" ca="1" si="7"/>
        <v>62212500</v>
      </c>
      <c r="J185" s="144">
        <f t="shared" ca="1" si="8"/>
        <v>25200000</v>
      </c>
      <c r="K185" s="92">
        <f t="shared" si="1"/>
        <v>14000000</v>
      </c>
      <c r="L185" s="92">
        <f t="shared" si="2"/>
        <v>2000000</v>
      </c>
      <c r="M185" s="158">
        <f t="shared" ca="1" si="9"/>
        <v>21012500</v>
      </c>
      <c r="N185" s="158">
        <f t="shared" ca="1" si="10"/>
        <v>7144250.0000000009</v>
      </c>
      <c r="O185" s="158">
        <f t="shared" ca="1" si="11"/>
        <v>13868250</v>
      </c>
      <c r="P185" s="158">
        <f t="shared" ca="1" si="12"/>
        <v>15868250</v>
      </c>
      <c r="Q185" s="177">
        <f t="shared" ca="1" si="13"/>
        <v>59639075.247211352</v>
      </c>
    </row>
    <row r="186" spans="1:17" x14ac:dyDescent="0.25">
      <c r="A186" s="195">
        <v>53</v>
      </c>
      <c r="B186" s="169">
        <f t="shared" ca="1" si="3"/>
        <v>0.82541300681395002</v>
      </c>
      <c r="C186" s="169">
        <f t="shared" ca="1" si="3"/>
        <v>0.60040077720349849</v>
      </c>
      <c r="D186" s="169">
        <f t="shared" ca="1" si="3"/>
        <v>0.98480807808782367</v>
      </c>
      <c r="E186" s="28">
        <f t="shared" ca="1" si="4"/>
        <v>11000000</v>
      </c>
      <c r="F186" s="93">
        <f t="shared" ca="1" si="5"/>
        <v>0.04</v>
      </c>
      <c r="G186" s="161">
        <f t="shared" ca="1" si="6"/>
        <v>440000</v>
      </c>
      <c r="H186" s="34">
        <f t="shared" ca="1" si="16"/>
        <v>198</v>
      </c>
      <c r="I186" s="144">
        <f t="shared" ca="1" si="7"/>
        <v>87120000</v>
      </c>
      <c r="J186" s="144">
        <f t="shared" ca="1" si="8"/>
        <v>35200000</v>
      </c>
      <c r="K186" s="92">
        <f t="shared" si="1"/>
        <v>14000000</v>
      </c>
      <c r="L186" s="92">
        <f t="shared" si="2"/>
        <v>2000000</v>
      </c>
      <c r="M186" s="158">
        <f t="shared" ca="1" si="9"/>
        <v>35920000</v>
      </c>
      <c r="N186" s="158">
        <f t="shared" ca="1" si="10"/>
        <v>12212800</v>
      </c>
      <c r="O186" s="158">
        <f t="shared" ca="1" si="11"/>
        <v>23707200</v>
      </c>
      <c r="P186" s="158">
        <f t="shared" ca="1" si="12"/>
        <v>25707200</v>
      </c>
      <c r="Q186" s="177">
        <f t="shared" ca="1" si="13"/>
        <v>109018488.81855981</v>
      </c>
    </row>
    <row r="187" spans="1:17" x14ac:dyDescent="0.25">
      <c r="A187" s="195">
        <v>54</v>
      </c>
      <c r="B187" s="169">
        <f t="shared" ca="1" si="3"/>
        <v>0.36901920363674867</v>
      </c>
      <c r="C187" s="169">
        <f t="shared" ca="1" si="3"/>
        <v>0.44516517023920354</v>
      </c>
      <c r="D187" s="169">
        <f t="shared" ca="1" si="3"/>
        <v>0.90288421288405973</v>
      </c>
      <c r="E187" s="28">
        <f t="shared" ca="1" si="4"/>
        <v>10500000</v>
      </c>
      <c r="F187" s="93">
        <f t="shared" ca="1" si="5"/>
        <v>0.03</v>
      </c>
      <c r="G187" s="161">
        <f t="shared" ca="1" si="6"/>
        <v>315000</v>
      </c>
      <c r="H187" s="34">
        <f t="shared" ca="1" si="16"/>
        <v>197.5</v>
      </c>
      <c r="I187" s="144">
        <f t="shared" ca="1" si="7"/>
        <v>62212500</v>
      </c>
      <c r="J187" s="144">
        <f t="shared" ca="1" si="8"/>
        <v>25200000</v>
      </c>
      <c r="K187" s="92">
        <f t="shared" si="1"/>
        <v>14000000</v>
      </c>
      <c r="L187" s="92">
        <f t="shared" si="2"/>
        <v>2000000</v>
      </c>
      <c r="M187" s="158">
        <f t="shared" ca="1" si="9"/>
        <v>21012500</v>
      </c>
      <c r="N187" s="158">
        <f t="shared" ca="1" si="10"/>
        <v>7144250.0000000009</v>
      </c>
      <c r="O187" s="158">
        <f t="shared" ca="1" si="11"/>
        <v>13868250</v>
      </c>
      <c r="P187" s="158">
        <f t="shared" ca="1" si="12"/>
        <v>15868250</v>
      </c>
      <c r="Q187" s="177">
        <f t="shared" ca="1" si="13"/>
        <v>59639075.247211352</v>
      </c>
    </row>
    <row r="188" spans="1:17" x14ac:dyDescent="0.25">
      <c r="A188" s="195">
        <v>55</v>
      </c>
      <c r="B188" s="169">
        <f t="shared" ca="1" si="3"/>
        <v>0.30356514384132649</v>
      </c>
      <c r="C188" s="169">
        <f t="shared" ca="1" si="3"/>
        <v>0.39964151021645544</v>
      </c>
      <c r="D188" s="169">
        <f t="shared" ca="1" si="3"/>
        <v>0.60196174559793281</v>
      </c>
      <c r="E188" s="28">
        <f t="shared" ca="1" si="4"/>
        <v>10500000</v>
      </c>
      <c r="F188" s="93">
        <f t="shared" ca="1" si="5"/>
        <v>0.03</v>
      </c>
      <c r="G188" s="161">
        <f t="shared" ca="1" si="6"/>
        <v>315000</v>
      </c>
      <c r="H188" s="34">
        <f t="shared" ca="1" si="16"/>
        <v>197.5</v>
      </c>
      <c r="I188" s="144">
        <f t="shared" ca="1" si="7"/>
        <v>62212500</v>
      </c>
      <c r="J188" s="144">
        <f t="shared" ca="1" si="8"/>
        <v>25200000</v>
      </c>
      <c r="K188" s="92">
        <f t="shared" si="1"/>
        <v>14000000</v>
      </c>
      <c r="L188" s="92">
        <f t="shared" si="2"/>
        <v>2000000</v>
      </c>
      <c r="M188" s="158">
        <f t="shared" ca="1" si="9"/>
        <v>21012500</v>
      </c>
      <c r="N188" s="158">
        <f t="shared" ca="1" si="10"/>
        <v>7144250.0000000009</v>
      </c>
      <c r="O188" s="158">
        <f t="shared" ca="1" si="11"/>
        <v>13868250</v>
      </c>
      <c r="P188" s="158">
        <f t="shared" ca="1" si="12"/>
        <v>15868250</v>
      </c>
      <c r="Q188" s="177">
        <f t="shared" ca="1" si="13"/>
        <v>59639075.247211352</v>
      </c>
    </row>
    <row r="189" spans="1:17" x14ac:dyDescent="0.25">
      <c r="A189" s="195">
        <v>56</v>
      </c>
      <c r="B189" s="169">
        <f t="shared" ca="1" si="3"/>
        <v>0.5410425793520186</v>
      </c>
      <c r="C189" s="169">
        <f t="shared" ca="1" si="3"/>
        <v>0.36833140873911785</v>
      </c>
      <c r="D189" s="169">
        <f t="shared" ca="1" si="3"/>
        <v>0.47129783783173118</v>
      </c>
      <c r="E189" s="28">
        <f t="shared" ca="1" si="4"/>
        <v>10500000</v>
      </c>
      <c r="F189" s="93">
        <f t="shared" ca="1" si="5"/>
        <v>0.03</v>
      </c>
      <c r="G189" s="161">
        <f t="shared" ca="1" si="6"/>
        <v>315000</v>
      </c>
      <c r="H189" s="34">
        <f t="shared" ca="1" si="16"/>
        <v>203.5</v>
      </c>
      <c r="I189" s="144">
        <f t="shared" ca="1" si="7"/>
        <v>64102500</v>
      </c>
      <c r="J189" s="144">
        <f t="shared" ca="1" si="8"/>
        <v>25200000</v>
      </c>
      <c r="K189" s="92">
        <f t="shared" si="1"/>
        <v>14000000</v>
      </c>
      <c r="L189" s="92">
        <f t="shared" si="2"/>
        <v>2000000</v>
      </c>
      <c r="M189" s="158">
        <f t="shared" ca="1" si="9"/>
        <v>22902500</v>
      </c>
      <c r="N189" s="158">
        <f t="shared" ca="1" si="10"/>
        <v>7786850.0000000009</v>
      </c>
      <c r="O189" s="158">
        <f t="shared" ca="1" si="11"/>
        <v>15115650</v>
      </c>
      <c r="P189" s="158">
        <f t="shared" ca="1" si="12"/>
        <v>17115650</v>
      </c>
      <c r="Q189" s="177">
        <f t="shared" ca="1" si="13"/>
        <v>65899487.23110193</v>
      </c>
    </row>
    <row r="190" spans="1:17" x14ac:dyDescent="0.25">
      <c r="A190" s="195">
        <v>57</v>
      </c>
      <c r="B190" s="169">
        <f t="shared" ca="1" si="3"/>
        <v>0.80848818873424988</v>
      </c>
      <c r="C190" s="169">
        <f t="shared" ca="1" si="3"/>
        <v>0.39697319507506079</v>
      </c>
      <c r="D190" s="169">
        <f t="shared" ca="1" si="3"/>
        <v>0.847284388055902</v>
      </c>
      <c r="E190" s="28">
        <f t="shared" ca="1" si="4"/>
        <v>11000000</v>
      </c>
      <c r="F190" s="93">
        <f t="shared" ca="1" si="5"/>
        <v>0.03</v>
      </c>
      <c r="G190" s="161">
        <f t="shared" ca="1" si="6"/>
        <v>330000</v>
      </c>
      <c r="H190" s="34">
        <f t="shared" ca="1" si="16"/>
        <v>198</v>
      </c>
      <c r="I190" s="144">
        <f t="shared" ca="1" si="7"/>
        <v>65340000</v>
      </c>
      <c r="J190" s="144">
        <f t="shared" ca="1" si="8"/>
        <v>26400000</v>
      </c>
      <c r="K190" s="92">
        <f t="shared" si="1"/>
        <v>14000000</v>
      </c>
      <c r="L190" s="92">
        <f t="shared" si="2"/>
        <v>2000000</v>
      </c>
      <c r="M190" s="158">
        <f t="shared" ca="1" si="9"/>
        <v>22940000</v>
      </c>
      <c r="N190" s="158">
        <f t="shared" ca="1" si="10"/>
        <v>7799600.0000000009</v>
      </c>
      <c r="O190" s="158">
        <f t="shared" ca="1" si="11"/>
        <v>15140400</v>
      </c>
      <c r="P190" s="158">
        <f t="shared" ca="1" si="12"/>
        <v>17140400</v>
      </c>
      <c r="Q190" s="177">
        <f t="shared" ca="1" si="13"/>
        <v>66023701.754591823</v>
      </c>
    </row>
    <row r="191" spans="1:17" x14ac:dyDescent="0.25">
      <c r="A191" s="195">
        <v>58</v>
      </c>
      <c r="B191" s="169">
        <f t="shared" ca="1" si="3"/>
        <v>0.82814029300872849</v>
      </c>
      <c r="C191" s="169">
        <f t="shared" ca="1" si="3"/>
        <v>0.9872517175818154</v>
      </c>
      <c r="D191" s="169">
        <f t="shared" ca="1" si="3"/>
        <v>0.55936406313569242</v>
      </c>
      <c r="E191" s="28">
        <f t="shared" ca="1" si="4"/>
        <v>11000000</v>
      </c>
      <c r="F191" s="93">
        <f t="shared" ca="1" si="5"/>
        <v>0.08</v>
      </c>
      <c r="G191" s="161">
        <f t="shared" ca="1" si="6"/>
        <v>880000</v>
      </c>
      <c r="H191" s="34">
        <f t="shared" ca="1" si="16"/>
        <v>198</v>
      </c>
      <c r="I191" s="144">
        <f t="shared" ca="1" si="7"/>
        <v>174240000</v>
      </c>
      <c r="J191" s="144">
        <f t="shared" ca="1" si="8"/>
        <v>70400000</v>
      </c>
      <c r="K191" s="92">
        <f t="shared" si="1"/>
        <v>14000000</v>
      </c>
      <c r="L191" s="92">
        <f t="shared" si="2"/>
        <v>2000000</v>
      </c>
      <c r="M191" s="158">
        <f t="shared" ca="1" si="9"/>
        <v>87840000</v>
      </c>
      <c r="N191" s="158">
        <f t="shared" ca="1" si="10"/>
        <v>29865600.000000004</v>
      </c>
      <c r="O191" s="158">
        <f t="shared" ca="1" si="11"/>
        <v>57974400</v>
      </c>
      <c r="P191" s="158">
        <f t="shared" ca="1" si="12"/>
        <v>59974400</v>
      </c>
      <c r="Q191" s="177">
        <f t="shared" ca="1" si="13"/>
        <v>280997637.07443184</v>
      </c>
    </row>
    <row r="192" spans="1:17" x14ac:dyDescent="0.25">
      <c r="A192" s="195">
        <v>59</v>
      </c>
      <c r="B192" s="169">
        <f t="shared" ca="1" si="3"/>
        <v>0.83929900305477723</v>
      </c>
      <c r="C192" s="169">
        <f t="shared" ca="1" si="3"/>
        <v>0.89235305025414813</v>
      </c>
      <c r="D192" s="169">
        <f t="shared" ca="1" si="3"/>
        <v>0.28644539471822017</v>
      </c>
      <c r="E192" s="28">
        <f t="shared" ca="1" si="4"/>
        <v>11000000</v>
      </c>
      <c r="F192" s="93">
        <f t="shared" ca="1" si="5"/>
        <v>0.05</v>
      </c>
      <c r="G192" s="161">
        <f t="shared" ca="1" si="6"/>
        <v>550000</v>
      </c>
      <c r="H192" s="34">
        <f t="shared" ca="1" si="16"/>
        <v>204</v>
      </c>
      <c r="I192" s="144">
        <f t="shared" ca="1" si="7"/>
        <v>112200000</v>
      </c>
      <c r="J192" s="144">
        <f t="shared" ca="1" si="8"/>
        <v>44000000</v>
      </c>
      <c r="K192" s="92">
        <f t="shared" si="1"/>
        <v>14000000</v>
      </c>
      <c r="L192" s="92">
        <f t="shared" si="2"/>
        <v>2000000</v>
      </c>
      <c r="M192" s="158">
        <f t="shared" ca="1" si="9"/>
        <v>52200000</v>
      </c>
      <c r="N192" s="158">
        <f t="shared" ca="1" si="10"/>
        <v>17748000</v>
      </c>
      <c r="O192" s="158">
        <f t="shared" ca="1" si="11"/>
        <v>34452000</v>
      </c>
      <c r="P192" s="158">
        <f t="shared" ca="1" si="12"/>
        <v>36452000</v>
      </c>
      <c r="Q192" s="177">
        <f t="shared" ca="1" si="13"/>
        <v>162944153.94963834</v>
      </c>
    </row>
    <row r="193" spans="1:17" x14ac:dyDescent="0.25">
      <c r="A193" s="195">
        <v>60</v>
      </c>
      <c r="B193" s="169">
        <f t="shared" ca="1" si="3"/>
        <v>0.84020694663811302</v>
      </c>
      <c r="C193" s="169">
        <f t="shared" ca="1" si="3"/>
        <v>0.31279843684686859</v>
      </c>
      <c r="D193" s="169">
        <f t="shared" ca="1" si="3"/>
        <v>0.97962390179371106</v>
      </c>
      <c r="E193" s="28">
        <f t="shared" ca="1" si="4"/>
        <v>11000000</v>
      </c>
      <c r="F193" s="93">
        <f t="shared" ca="1" si="5"/>
        <v>0.03</v>
      </c>
      <c r="G193" s="161">
        <f t="shared" ca="1" si="6"/>
        <v>330000</v>
      </c>
      <c r="H193" s="34">
        <f t="shared" ca="1" si="16"/>
        <v>198</v>
      </c>
      <c r="I193" s="144">
        <f t="shared" ca="1" si="7"/>
        <v>65340000</v>
      </c>
      <c r="J193" s="144">
        <f t="shared" ca="1" si="8"/>
        <v>26400000</v>
      </c>
      <c r="K193" s="92">
        <f t="shared" si="1"/>
        <v>14000000</v>
      </c>
      <c r="L193" s="92">
        <f t="shared" si="2"/>
        <v>2000000</v>
      </c>
      <c r="M193" s="158">
        <f t="shared" ca="1" si="9"/>
        <v>22940000</v>
      </c>
      <c r="N193" s="158">
        <f t="shared" ca="1" si="10"/>
        <v>7799600.0000000009</v>
      </c>
      <c r="O193" s="158">
        <f t="shared" ca="1" si="11"/>
        <v>15140400</v>
      </c>
      <c r="P193" s="158">
        <f t="shared" ca="1" si="12"/>
        <v>17140400</v>
      </c>
      <c r="Q193" s="177">
        <f t="shared" ca="1" si="13"/>
        <v>66023701.754591823</v>
      </c>
    </row>
    <row r="194" spans="1:17" x14ac:dyDescent="0.25">
      <c r="A194" s="195">
        <v>61</v>
      </c>
      <c r="B194" s="169">
        <f t="shared" ca="1" si="3"/>
        <v>0.89342726004739836</v>
      </c>
      <c r="C194" s="169">
        <f t="shared" ca="1" si="3"/>
        <v>0.29474206470888509</v>
      </c>
      <c r="D194" s="169">
        <f t="shared" ca="1" si="3"/>
        <v>0.15423089587092065</v>
      </c>
      <c r="E194" s="28">
        <f t="shared" ca="1" si="4"/>
        <v>11000000</v>
      </c>
      <c r="F194" s="93">
        <f t="shared" ca="1" si="5"/>
        <v>0.02</v>
      </c>
      <c r="G194" s="161">
        <f t="shared" ca="1" si="6"/>
        <v>220000</v>
      </c>
      <c r="H194" s="34">
        <f t="shared" ca="1" si="16"/>
        <v>204</v>
      </c>
      <c r="I194" s="144">
        <f t="shared" ca="1" si="7"/>
        <v>44880000</v>
      </c>
      <c r="J194" s="144">
        <f t="shared" ca="1" si="8"/>
        <v>17600000</v>
      </c>
      <c r="K194" s="92">
        <f t="shared" si="1"/>
        <v>14000000</v>
      </c>
      <c r="L194" s="92">
        <f t="shared" si="2"/>
        <v>2000000</v>
      </c>
      <c r="M194" s="158">
        <f t="shared" ca="1" si="9"/>
        <v>11280000</v>
      </c>
      <c r="N194" s="158">
        <f t="shared" ca="1" si="10"/>
        <v>3835200.0000000005</v>
      </c>
      <c r="O194" s="158">
        <f t="shared" ca="1" si="11"/>
        <v>7444800</v>
      </c>
      <c r="P194" s="158">
        <f t="shared" ca="1" si="12"/>
        <v>9444800</v>
      </c>
      <c r="Q194" s="177">
        <f t="shared" ca="1" si="13"/>
        <v>27401265.917468011</v>
      </c>
    </row>
    <row r="195" spans="1:17" x14ac:dyDescent="0.25">
      <c r="A195" s="195">
        <v>62</v>
      </c>
      <c r="B195" s="169">
        <f t="shared" ca="1" si="3"/>
        <v>0.74790720381369946</v>
      </c>
      <c r="C195" s="169">
        <f t="shared" ca="1" si="3"/>
        <v>0.68789208435135374</v>
      </c>
      <c r="D195" s="169">
        <f t="shared" ca="1" si="3"/>
        <v>0.18049151239055106</v>
      </c>
      <c r="E195" s="28">
        <f t="shared" ca="1" si="4"/>
        <v>10500000</v>
      </c>
      <c r="F195" s="93">
        <f t="shared" ca="1" si="5"/>
        <v>0.04</v>
      </c>
      <c r="G195" s="161">
        <f t="shared" ca="1" si="6"/>
        <v>420000</v>
      </c>
      <c r="H195" s="34">
        <f t="shared" ca="1" si="16"/>
        <v>203.5</v>
      </c>
      <c r="I195" s="144">
        <f t="shared" ca="1" si="7"/>
        <v>85470000</v>
      </c>
      <c r="J195" s="144">
        <f t="shared" ca="1" si="8"/>
        <v>33600000</v>
      </c>
      <c r="K195" s="92">
        <f t="shared" si="1"/>
        <v>14000000</v>
      </c>
      <c r="L195" s="92">
        <f t="shared" si="2"/>
        <v>2000000</v>
      </c>
      <c r="M195" s="158">
        <f t="shared" ca="1" si="9"/>
        <v>35870000</v>
      </c>
      <c r="N195" s="158">
        <f t="shared" ca="1" si="10"/>
        <v>12195800</v>
      </c>
      <c r="O195" s="158">
        <f t="shared" ca="1" si="11"/>
        <v>23674200</v>
      </c>
      <c r="P195" s="158">
        <f t="shared" ca="1" si="12"/>
        <v>25674200</v>
      </c>
      <c r="Q195" s="177">
        <f t="shared" ca="1" si="13"/>
        <v>108852869.45390663</v>
      </c>
    </row>
    <row r="196" spans="1:17" x14ac:dyDescent="0.25">
      <c r="A196" s="195">
        <v>63</v>
      </c>
      <c r="B196" s="169">
        <f t="shared" ca="1" si="3"/>
        <v>0.69642252320545406</v>
      </c>
      <c r="C196" s="169">
        <f t="shared" ca="1" si="3"/>
        <v>2.6327515112472333E-2</v>
      </c>
      <c r="D196" s="169">
        <f t="shared" ca="1" si="3"/>
        <v>0.49549630412237022</v>
      </c>
      <c r="E196" s="28">
        <f t="shared" ca="1" si="4"/>
        <v>10500000</v>
      </c>
      <c r="F196" s="93">
        <f t="shared" ca="1" si="5"/>
        <v>0.01</v>
      </c>
      <c r="G196" s="161">
        <f t="shared" ca="1" si="6"/>
        <v>105000</v>
      </c>
      <c r="H196" s="34">
        <f t="shared" ca="1" si="16"/>
        <v>203.5</v>
      </c>
      <c r="I196" s="144">
        <f t="shared" ca="1" si="7"/>
        <v>21367500</v>
      </c>
      <c r="J196" s="144">
        <f t="shared" ca="1" si="8"/>
        <v>8400000</v>
      </c>
      <c r="K196" s="92">
        <f t="shared" si="1"/>
        <v>14000000</v>
      </c>
      <c r="L196" s="92">
        <f t="shared" si="2"/>
        <v>2000000</v>
      </c>
      <c r="M196" s="158">
        <f t="shared" ca="1" si="9"/>
        <v>-3032500</v>
      </c>
      <c r="N196" s="158">
        <f t="shared" ca="1" si="10"/>
        <v>-1031050.0000000001</v>
      </c>
      <c r="O196" s="158">
        <f t="shared" ca="1" si="11"/>
        <v>-2001450</v>
      </c>
      <c r="P196" s="158">
        <f t="shared" ca="1" si="12"/>
        <v>-1450</v>
      </c>
      <c r="Q196" s="177">
        <f t="shared" ca="1" si="13"/>
        <v>-20007277.21450749</v>
      </c>
    </row>
    <row r="197" spans="1:17" x14ac:dyDescent="0.25">
      <c r="A197" s="195">
        <v>64</v>
      </c>
      <c r="B197" s="169">
        <f t="shared" ca="1" si="3"/>
        <v>0.42183659232469162</v>
      </c>
      <c r="C197" s="169">
        <f t="shared" ca="1" si="3"/>
        <v>0.35360842455288244</v>
      </c>
      <c r="D197" s="169">
        <f t="shared" ca="1" si="3"/>
        <v>0.13003285525159392</v>
      </c>
      <c r="E197" s="28">
        <f t="shared" ca="1" si="4"/>
        <v>10500000</v>
      </c>
      <c r="F197" s="93">
        <f t="shared" ca="1" si="5"/>
        <v>0.03</v>
      </c>
      <c r="G197" s="161">
        <f t="shared" ca="1" si="6"/>
        <v>315000</v>
      </c>
      <c r="H197" s="34">
        <f t="shared" ca="1" si="16"/>
        <v>203.5</v>
      </c>
      <c r="I197" s="144">
        <f t="shared" ca="1" si="7"/>
        <v>64102500</v>
      </c>
      <c r="J197" s="144">
        <f t="shared" ca="1" si="8"/>
        <v>25200000</v>
      </c>
      <c r="K197" s="92">
        <f t="shared" si="1"/>
        <v>14000000</v>
      </c>
      <c r="L197" s="92">
        <f t="shared" si="2"/>
        <v>2000000</v>
      </c>
      <c r="M197" s="158">
        <f t="shared" ca="1" si="9"/>
        <v>22902500</v>
      </c>
      <c r="N197" s="158">
        <f t="shared" ca="1" si="10"/>
        <v>7786850.0000000009</v>
      </c>
      <c r="O197" s="158">
        <f t="shared" ca="1" si="11"/>
        <v>15115650</v>
      </c>
      <c r="P197" s="158">
        <f t="shared" ca="1" si="12"/>
        <v>17115650</v>
      </c>
      <c r="Q197" s="177">
        <f t="shared" ca="1" si="13"/>
        <v>65899487.23110193</v>
      </c>
    </row>
    <row r="198" spans="1:17" x14ac:dyDescent="0.25">
      <c r="A198" s="195">
        <v>65</v>
      </c>
      <c r="B198" s="169">
        <f t="shared" ca="1" si="3"/>
        <v>0.32768487144528324</v>
      </c>
      <c r="C198" s="169">
        <f t="shared" ca="1" si="3"/>
        <v>0.68274909233862657</v>
      </c>
      <c r="D198" s="169">
        <f t="shared" ca="1" si="3"/>
        <v>0.44372061938345897</v>
      </c>
      <c r="E198" s="28">
        <f t="shared" ca="1" si="4"/>
        <v>10500000</v>
      </c>
      <c r="F198" s="93">
        <f t="shared" ca="1" si="5"/>
        <v>0.04</v>
      </c>
      <c r="G198" s="161">
        <f t="shared" ca="1" si="6"/>
        <v>420000</v>
      </c>
      <c r="H198" s="34">
        <f t="shared" ca="1" si="16"/>
        <v>203.5</v>
      </c>
      <c r="I198" s="144">
        <f t="shared" ca="1" si="7"/>
        <v>85470000</v>
      </c>
      <c r="J198" s="144">
        <f t="shared" ca="1" si="8"/>
        <v>33600000</v>
      </c>
      <c r="K198" s="92">
        <f t="shared" ref="K198:K261" si="17">$D$17</f>
        <v>14000000</v>
      </c>
      <c r="L198" s="92">
        <f t="shared" ref="L198:L261" si="18">$D$15/$D$18</f>
        <v>2000000</v>
      </c>
      <c r="M198" s="158">
        <f t="shared" ca="1" si="9"/>
        <v>35870000</v>
      </c>
      <c r="N198" s="158">
        <f t="shared" ca="1" si="10"/>
        <v>12195800</v>
      </c>
      <c r="O198" s="158">
        <f t="shared" ca="1" si="11"/>
        <v>23674200</v>
      </c>
      <c r="P198" s="158">
        <f t="shared" ca="1" si="12"/>
        <v>25674200</v>
      </c>
      <c r="Q198" s="177">
        <f t="shared" ca="1" si="13"/>
        <v>108852869.45390663</v>
      </c>
    </row>
    <row r="199" spans="1:17" x14ac:dyDescent="0.25">
      <c r="A199" s="195">
        <v>66</v>
      </c>
      <c r="B199" s="169">
        <f t="shared" ref="B199:D262" ca="1" si="19">RAND()</f>
        <v>0.1486898457513699</v>
      </c>
      <c r="C199" s="169">
        <f t="shared" ca="1" si="19"/>
        <v>8.3360391215876462E-2</v>
      </c>
      <c r="D199" s="169">
        <f t="shared" ca="1" si="19"/>
        <v>0.51257989953743999</v>
      </c>
      <c r="E199" s="28">
        <f t="shared" ref="E199:E262" ca="1" si="20">IF(B199&lt;0.2,$D$8,IF(B199&lt;0.8,$E$8,$F$8))</f>
        <v>10000000</v>
      </c>
      <c r="F199" s="93">
        <f t="shared" ref="F199:F262" ca="1" si="21">IF(C199&lt;$D$10,$D$11,IF(C199&lt;$D$10+$E$10,$E$11,IF(C199&lt;$D$10+$E$10+$F$10,$F$11,IF(C199&lt;$D$10+$E$10+$F$10+$G$10,$G$11,IF(C199&lt;$D$10+$E$10+$F$10+$G$10+$H$10,$H$11,$I$11)))))</f>
        <v>0.01</v>
      </c>
      <c r="G199" s="161">
        <f t="shared" ref="G199:G262" ca="1" si="22">E199*F199</f>
        <v>100000</v>
      </c>
      <c r="H199" s="34">
        <f t="shared" ca="1" si="16"/>
        <v>197</v>
      </c>
      <c r="I199" s="144">
        <f t="shared" ref="I199:I262" ca="1" si="23">G199*H199</f>
        <v>19700000</v>
      </c>
      <c r="J199" s="144">
        <f t="shared" ref="J199:J262" ca="1" si="24">$D$16*G199</f>
        <v>8000000</v>
      </c>
      <c r="K199" s="92">
        <f t="shared" si="17"/>
        <v>14000000</v>
      </c>
      <c r="L199" s="92">
        <f t="shared" si="18"/>
        <v>2000000</v>
      </c>
      <c r="M199" s="158">
        <f t="shared" ref="M199:M262" ca="1" si="25">I199-J199-K199-L199</f>
        <v>-4300000</v>
      </c>
      <c r="N199" s="158">
        <f t="shared" ref="N199:N262" ca="1" si="26">M199*$D$19</f>
        <v>-1462000</v>
      </c>
      <c r="O199" s="158">
        <f t="shared" ref="O199:O262" ca="1" si="27">M199-N199</f>
        <v>-2838000</v>
      </c>
      <c r="P199" s="158">
        <f t="shared" ref="P199:P262" ca="1" si="28">O199+L199</f>
        <v>-838000</v>
      </c>
      <c r="Q199" s="177">
        <f t="shared" ref="Q199:Q262" ca="1" si="29">PV($D$20,$D$18,-P199)-$D$15</f>
        <v>-24205728.108465843</v>
      </c>
    </row>
    <row r="200" spans="1:17" x14ac:dyDescent="0.25">
      <c r="A200" s="195">
        <v>67</v>
      </c>
      <c r="B200" s="169">
        <f t="shared" ca="1" si="19"/>
        <v>0.50684691337807863</v>
      </c>
      <c r="C200" s="169">
        <f t="shared" ca="1" si="19"/>
        <v>0.98717869561435512</v>
      </c>
      <c r="D200" s="169">
        <f t="shared" ca="1" si="19"/>
        <v>0.9987075171959362</v>
      </c>
      <c r="E200" s="28">
        <f t="shared" ca="1" si="20"/>
        <v>10500000</v>
      </c>
      <c r="F200" s="93">
        <f t="shared" ca="1" si="21"/>
        <v>0.08</v>
      </c>
      <c r="G200" s="161">
        <f t="shared" ca="1" si="22"/>
        <v>840000</v>
      </c>
      <c r="H200" s="34">
        <f t="shared" ca="1" si="16"/>
        <v>197.5</v>
      </c>
      <c r="I200" s="144">
        <f t="shared" ca="1" si="23"/>
        <v>165900000</v>
      </c>
      <c r="J200" s="144">
        <f t="shared" ca="1" si="24"/>
        <v>67200000</v>
      </c>
      <c r="K200" s="92">
        <f t="shared" si="17"/>
        <v>14000000</v>
      </c>
      <c r="L200" s="92">
        <f t="shared" si="18"/>
        <v>2000000</v>
      </c>
      <c r="M200" s="158">
        <f t="shared" ca="1" si="25"/>
        <v>82700000</v>
      </c>
      <c r="N200" s="158">
        <f t="shared" ca="1" si="26"/>
        <v>28118000.000000004</v>
      </c>
      <c r="O200" s="158">
        <f t="shared" ca="1" si="27"/>
        <v>54582000</v>
      </c>
      <c r="P200" s="158">
        <f t="shared" ca="1" si="28"/>
        <v>56582000</v>
      </c>
      <c r="Q200" s="177">
        <f t="shared" ca="1" si="29"/>
        <v>263971966.38808393</v>
      </c>
    </row>
    <row r="201" spans="1:17" x14ac:dyDescent="0.25">
      <c r="A201" s="195">
        <v>68</v>
      </c>
      <c r="B201" s="169">
        <f t="shared" ca="1" si="19"/>
        <v>0.73716546458178578</v>
      </c>
      <c r="C201" s="169">
        <f t="shared" ca="1" si="19"/>
        <v>0.19250997781712076</v>
      </c>
      <c r="D201" s="169">
        <f t="shared" ca="1" si="19"/>
        <v>0.49757375844845997</v>
      </c>
      <c r="E201" s="28">
        <f t="shared" ca="1" si="20"/>
        <v>10500000</v>
      </c>
      <c r="F201" s="93">
        <f t="shared" ca="1" si="21"/>
        <v>0.02</v>
      </c>
      <c r="G201" s="161">
        <f t="shared" ca="1" si="22"/>
        <v>210000</v>
      </c>
      <c r="H201" s="34">
        <f t="shared" ref="H201:H264" ca="1" si="30">190+E201/1000000+IF(D201&lt;0.5,3,-3)</f>
        <v>203.5</v>
      </c>
      <c r="I201" s="144">
        <f t="shared" ca="1" si="23"/>
        <v>42735000</v>
      </c>
      <c r="J201" s="144">
        <f t="shared" ca="1" si="24"/>
        <v>16800000</v>
      </c>
      <c r="K201" s="92">
        <f t="shared" si="17"/>
        <v>14000000</v>
      </c>
      <c r="L201" s="92">
        <f t="shared" si="18"/>
        <v>2000000</v>
      </c>
      <c r="M201" s="158">
        <f t="shared" ca="1" si="25"/>
        <v>9935000</v>
      </c>
      <c r="N201" s="158">
        <f t="shared" ca="1" si="26"/>
        <v>3377900.0000000005</v>
      </c>
      <c r="O201" s="158">
        <f t="shared" ca="1" si="27"/>
        <v>6557100</v>
      </c>
      <c r="P201" s="158">
        <f t="shared" ca="1" si="28"/>
        <v>8557100</v>
      </c>
      <c r="Q201" s="177">
        <f t="shared" ca="1" si="29"/>
        <v>22946105.008297212</v>
      </c>
    </row>
    <row r="202" spans="1:17" x14ac:dyDescent="0.25">
      <c r="A202" s="195">
        <v>69</v>
      </c>
      <c r="B202" s="169">
        <f t="shared" ca="1" si="19"/>
        <v>0.97778020683504474</v>
      </c>
      <c r="C202" s="169">
        <f t="shared" ca="1" si="19"/>
        <v>0.93494639295598814</v>
      </c>
      <c r="D202" s="169">
        <f t="shared" ca="1" si="19"/>
        <v>0.15212470558999458</v>
      </c>
      <c r="E202" s="28">
        <f t="shared" ca="1" si="20"/>
        <v>11000000</v>
      </c>
      <c r="F202" s="93">
        <f t="shared" ca="1" si="21"/>
        <v>0.05</v>
      </c>
      <c r="G202" s="161">
        <f t="shared" ca="1" si="22"/>
        <v>550000</v>
      </c>
      <c r="H202" s="34">
        <f t="shared" ca="1" si="30"/>
        <v>204</v>
      </c>
      <c r="I202" s="144">
        <f t="shared" ca="1" si="23"/>
        <v>112200000</v>
      </c>
      <c r="J202" s="144">
        <f t="shared" ca="1" si="24"/>
        <v>44000000</v>
      </c>
      <c r="K202" s="92">
        <f t="shared" si="17"/>
        <v>14000000</v>
      </c>
      <c r="L202" s="92">
        <f t="shared" si="18"/>
        <v>2000000</v>
      </c>
      <c r="M202" s="158">
        <f t="shared" ca="1" si="25"/>
        <v>52200000</v>
      </c>
      <c r="N202" s="158">
        <f t="shared" ca="1" si="26"/>
        <v>17748000</v>
      </c>
      <c r="O202" s="158">
        <f t="shared" ca="1" si="27"/>
        <v>34452000</v>
      </c>
      <c r="P202" s="158">
        <f t="shared" ca="1" si="28"/>
        <v>36452000</v>
      </c>
      <c r="Q202" s="177">
        <f t="shared" ca="1" si="29"/>
        <v>162944153.94963834</v>
      </c>
    </row>
    <row r="203" spans="1:17" x14ac:dyDescent="0.25">
      <c r="A203" s="195">
        <v>70</v>
      </c>
      <c r="B203" s="169">
        <f t="shared" ca="1" si="19"/>
        <v>0.94688108974024099</v>
      </c>
      <c r="C203" s="169">
        <f t="shared" ca="1" si="19"/>
        <v>0.41224181842136853</v>
      </c>
      <c r="D203" s="169">
        <f t="shared" ca="1" si="19"/>
        <v>0.23259454158122583</v>
      </c>
      <c r="E203" s="28">
        <f t="shared" ca="1" si="20"/>
        <v>11000000</v>
      </c>
      <c r="F203" s="93">
        <f t="shared" ca="1" si="21"/>
        <v>0.03</v>
      </c>
      <c r="G203" s="161">
        <f t="shared" ca="1" si="22"/>
        <v>330000</v>
      </c>
      <c r="H203" s="34">
        <f t="shared" ca="1" si="30"/>
        <v>204</v>
      </c>
      <c r="I203" s="144">
        <f t="shared" ca="1" si="23"/>
        <v>67320000</v>
      </c>
      <c r="J203" s="144">
        <f t="shared" ca="1" si="24"/>
        <v>26400000</v>
      </c>
      <c r="K203" s="92">
        <f t="shared" si="17"/>
        <v>14000000</v>
      </c>
      <c r="L203" s="92">
        <f t="shared" si="18"/>
        <v>2000000</v>
      </c>
      <c r="M203" s="158">
        <f t="shared" ca="1" si="25"/>
        <v>24920000</v>
      </c>
      <c r="N203" s="158">
        <f t="shared" ca="1" si="26"/>
        <v>8472800</v>
      </c>
      <c r="O203" s="158">
        <f t="shared" ca="1" si="27"/>
        <v>16447200</v>
      </c>
      <c r="P203" s="158">
        <f t="shared" ca="1" si="28"/>
        <v>18447200</v>
      </c>
      <c r="Q203" s="177">
        <f t="shared" ca="1" si="29"/>
        <v>72582228.59485811</v>
      </c>
    </row>
    <row r="204" spans="1:17" x14ac:dyDescent="0.25">
      <c r="A204" s="195">
        <v>71</v>
      </c>
      <c r="B204" s="169">
        <f t="shared" ca="1" si="19"/>
        <v>0.24287852634683271</v>
      </c>
      <c r="C204" s="169">
        <f t="shared" ca="1" si="19"/>
        <v>0.38416138081397988</v>
      </c>
      <c r="D204" s="169">
        <f t="shared" ca="1" si="19"/>
        <v>0.4454154924152709</v>
      </c>
      <c r="E204" s="28">
        <f t="shared" ca="1" si="20"/>
        <v>10500000</v>
      </c>
      <c r="F204" s="93">
        <f t="shared" ca="1" si="21"/>
        <v>0.03</v>
      </c>
      <c r="G204" s="161">
        <f t="shared" ca="1" si="22"/>
        <v>315000</v>
      </c>
      <c r="H204" s="34">
        <f t="shared" ca="1" si="30"/>
        <v>203.5</v>
      </c>
      <c r="I204" s="144">
        <f t="shared" ca="1" si="23"/>
        <v>64102500</v>
      </c>
      <c r="J204" s="144">
        <f t="shared" ca="1" si="24"/>
        <v>25200000</v>
      </c>
      <c r="K204" s="92">
        <f t="shared" si="17"/>
        <v>14000000</v>
      </c>
      <c r="L204" s="92">
        <f t="shared" si="18"/>
        <v>2000000</v>
      </c>
      <c r="M204" s="158">
        <f t="shared" ca="1" si="25"/>
        <v>22902500</v>
      </c>
      <c r="N204" s="158">
        <f t="shared" ca="1" si="26"/>
        <v>7786850.0000000009</v>
      </c>
      <c r="O204" s="158">
        <f t="shared" ca="1" si="27"/>
        <v>15115650</v>
      </c>
      <c r="P204" s="158">
        <f t="shared" ca="1" si="28"/>
        <v>17115650</v>
      </c>
      <c r="Q204" s="177">
        <f t="shared" ca="1" si="29"/>
        <v>65899487.23110193</v>
      </c>
    </row>
    <row r="205" spans="1:17" x14ac:dyDescent="0.25">
      <c r="A205" s="195">
        <v>72</v>
      </c>
      <c r="B205" s="169">
        <f t="shared" ca="1" si="19"/>
        <v>0.3378404417541111</v>
      </c>
      <c r="C205" s="169">
        <f t="shared" ca="1" si="19"/>
        <v>0.72406295336239324</v>
      </c>
      <c r="D205" s="169">
        <f t="shared" ca="1" si="19"/>
        <v>0.16416222951047077</v>
      </c>
      <c r="E205" s="28">
        <f t="shared" ca="1" si="20"/>
        <v>10500000</v>
      </c>
      <c r="F205" s="93">
        <f t="shared" ca="1" si="21"/>
        <v>0.04</v>
      </c>
      <c r="G205" s="161">
        <f t="shared" ca="1" si="22"/>
        <v>420000</v>
      </c>
      <c r="H205" s="34">
        <f t="shared" ca="1" si="30"/>
        <v>203.5</v>
      </c>
      <c r="I205" s="144">
        <f t="shared" ca="1" si="23"/>
        <v>85470000</v>
      </c>
      <c r="J205" s="144">
        <f t="shared" ca="1" si="24"/>
        <v>33600000</v>
      </c>
      <c r="K205" s="92">
        <f t="shared" si="17"/>
        <v>14000000</v>
      </c>
      <c r="L205" s="92">
        <f t="shared" si="18"/>
        <v>2000000</v>
      </c>
      <c r="M205" s="158">
        <f t="shared" ca="1" si="25"/>
        <v>35870000</v>
      </c>
      <c r="N205" s="158">
        <f t="shared" ca="1" si="26"/>
        <v>12195800</v>
      </c>
      <c r="O205" s="158">
        <f t="shared" ca="1" si="27"/>
        <v>23674200</v>
      </c>
      <c r="P205" s="158">
        <f t="shared" ca="1" si="28"/>
        <v>25674200</v>
      </c>
      <c r="Q205" s="177">
        <f t="shared" ca="1" si="29"/>
        <v>108852869.45390663</v>
      </c>
    </row>
    <row r="206" spans="1:17" x14ac:dyDescent="0.25">
      <c r="A206" s="195">
        <v>73</v>
      </c>
      <c r="B206" s="169">
        <f t="shared" ca="1" si="19"/>
        <v>0.63874147657020686</v>
      </c>
      <c r="C206" s="169">
        <f t="shared" ca="1" si="19"/>
        <v>0.4909017775816612</v>
      </c>
      <c r="D206" s="169">
        <f t="shared" ca="1" si="19"/>
        <v>0.98521898594834045</v>
      </c>
      <c r="E206" s="28">
        <f t="shared" ca="1" si="20"/>
        <v>10500000</v>
      </c>
      <c r="F206" s="93">
        <f t="shared" ca="1" si="21"/>
        <v>0.03</v>
      </c>
      <c r="G206" s="161">
        <f t="shared" ca="1" si="22"/>
        <v>315000</v>
      </c>
      <c r="H206" s="34">
        <f t="shared" ca="1" si="30"/>
        <v>197.5</v>
      </c>
      <c r="I206" s="144">
        <f t="shared" ca="1" si="23"/>
        <v>62212500</v>
      </c>
      <c r="J206" s="144">
        <f t="shared" ca="1" si="24"/>
        <v>25200000</v>
      </c>
      <c r="K206" s="92">
        <f t="shared" si="17"/>
        <v>14000000</v>
      </c>
      <c r="L206" s="92">
        <f t="shared" si="18"/>
        <v>2000000</v>
      </c>
      <c r="M206" s="158">
        <f t="shared" ca="1" si="25"/>
        <v>21012500</v>
      </c>
      <c r="N206" s="158">
        <f t="shared" ca="1" si="26"/>
        <v>7144250.0000000009</v>
      </c>
      <c r="O206" s="158">
        <f t="shared" ca="1" si="27"/>
        <v>13868250</v>
      </c>
      <c r="P206" s="158">
        <f t="shared" ca="1" si="28"/>
        <v>15868250</v>
      </c>
      <c r="Q206" s="177">
        <f t="shared" ca="1" si="29"/>
        <v>59639075.247211352</v>
      </c>
    </row>
    <row r="207" spans="1:17" x14ac:dyDescent="0.25">
      <c r="A207" s="195">
        <v>74</v>
      </c>
      <c r="B207" s="169">
        <f t="shared" ca="1" si="19"/>
        <v>0.39196795977493348</v>
      </c>
      <c r="C207" s="169">
        <f t="shared" ca="1" si="19"/>
        <v>0.75197277080503988</v>
      </c>
      <c r="D207" s="169">
        <f t="shared" ca="1" si="19"/>
        <v>0.44833382958398715</v>
      </c>
      <c r="E207" s="28">
        <f t="shared" ca="1" si="20"/>
        <v>10500000</v>
      </c>
      <c r="F207" s="93">
        <f t="shared" ca="1" si="21"/>
        <v>0.04</v>
      </c>
      <c r="G207" s="161">
        <f t="shared" ca="1" si="22"/>
        <v>420000</v>
      </c>
      <c r="H207" s="34">
        <f t="shared" ca="1" si="30"/>
        <v>203.5</v>
      </c>
      <c r="I207" s="144">
        <f t="shared" ca="1" si="23"/>
        <v>85470000</v>
      </c>
      <c r="J207" s="144">
        <f t="shared" ca="1" si="24"/>
        <v>33600000</v>
      </c>
      <c r="K207" s="92">
        <f t="shared" si="17"/>
        <v>14000000</v>
      </c>
      <c r="L207" s="92">
        <f t="shared" si="18"/>
        <v>2000000</v>
      </c>
      <c r="M207" s="158">
        <f t="shared" ca="1" si="25"/>
        <v>35870000</v>
      </c>
      <c r="N207" s="158">
        <f t="shared" ca="1" si="26"/>
        <v>12195800</v>
      </c>
      <c r="O207" s="158">
        <f t="shared" ca="1" si="27"/>
        <v>23674200</v>
      </c>
      <c r="P207" s="158">
        <f t="shared" ca="1" si="28"/>
        <v>25674200</v>
      </c>
      <c r="Q207" s="177">
        <f t="shared" ca="1" si="29"/>
        <v>108852869.45390663</v>
      </c>
    </row>
    <row r="208" spans="1:17" x14ac:dyDescent="0.25">
      <c r="A208" s="195">
        <v>75</v>
      </c>
      <c r="B208" s="169">
        <f t="shared" ca="1" si="19"/>
        <v>0.97833543372748699</v>
      </c>
      <c r="C208" s="169">
        <f t="shared" ca="1" si="19"/>
        <v>0.84902446547074983</v>
      </c>
      <c r="D208" s="169">
        <f t="shared" ca="1" si="19"/>
        <v>0.37738075307636132</v>
      </c>
      <c r="E208" s="28">
        <f t="shared" ca="1" si="20"/>
        <v>11000000</v>
      </c>
      <c r="F208" s="93">
        <f t="shared" ca="1" si="21"/>
        <v>0.04</v>
      </c>
      <c r="G208" s="161">
        <f t="shared" ca="1" si="22"/>
        <v>440000</v>
      </c>
      <c r="H208" s="34">
        <f t="shared" ca="1" si="30"/>
        <v>204</v>
      </c>
      <c r="I208" s="144">
        <f t="shared" ca="1" si="23"/>
        <v>89760000</v>
      </c>
      <c r="J208" s="144">
        <f t="shared" ca="1" si="24"/>
        <v>35200000</v>
      </c>
      <c r="K208" s="92">
        <f t="shared" si="17"/>
        <v>14000000</v>
      </c>
      <c r="L208" s="92">
        <f t="shared" si="18"/>
        <v>2000000</v>
      </c>
      <c r="M208" s="158">
        <f t="shared" ca="1" si="25"/>
        <v>38560000</v>
      </c>
      <c r="N208" s="158">
        <f t="shared" ca="1" si="26"/>
        <v>13110400.000000002</v>
      </c>
      <c r="O208" s="158">
        <f t="shared" ca="1" si="27"/>
        <v>25449600</v>
      </c>
      <c r="P208" s="158">
        <f t="shared" ca="1" si="28"/>
        <v>27449600</v>
      </c>
      <c r="Q208" s="177">
        <f t="shared" ca="1" si="29"/>
        <v>117763191.27224821</v>
      </c>
    </row>
    <row r="209" spans="1:17" x14ac:dyDescent="0.25">
      <c r="A209" s="195">
        <v>76</v>
      </c>
      <c r="B209" s="169">
        <f t="shared" ca="1" si="19"/>
        <v>0.22851338195572835</v>
      </c>
      <c r="C209" s="169">
        <f t="shared" ca="1" si="19"/>
        <v>0.19390456460069205</v>
      </c>
      <c r="D209" s="169">
        <f t="shared" ca="1" si="19"/>
        <v>0.5199827509083419</v>
      </c>
      <c r="E209" s="28">
        <f t="shared" ca="1" si="20"/>
        <v>10500000</v>
      </c>
      <c r="F209" s="93">
        <f t="shared" ca="1" si="21"/>
        <v>0.02</v>
      </c>
      <c r="G209" s="161">
        <f t="shared" ca="1" si="22"/>
        <v>210000</v>
      </c>
      <c r="H209" s="34">
        <f t="shared" ca="1" si="30"/>
        <v>197.5</v>
      </c>
      <c r="I209" s="144">
        <f t="shared" ca="1" si="23"/>
        <v>41475000</v>
      </c>
      <c r="J209" s="144">
        <f t="shared" ca="1" si="24"/>
        <v>16800000</v>
      </c>
      <c r="K209" s="92">
        <f t="shared" si="17"/>
        <v>14000000</v>
      </c>
      <c r="L209" s="92">
        <f t="shared" si="18"/>
        <v>2000000</v>
      </c>
      <c r="M209" s="158">
        <f t="shared" ca="1" si="25"/>
        <v>8675000</v>
      </c>
      <c r="N209" s="158">
        <f t="shared" ca="1" si="26"/>
        <v>2949500</v>
      </c>
      <c r="O209" s="158">
        <f t="shared" ca="1" si="27"/>
        <v>5725500</v>
      </c>
      <c r="P209" s="158">
        <f t="shared" ca="1" si="28"/>
        <v>7725500</v>
      </c>
      <c r="Q209" s="177">
        <f t="shared" ca="1" si="29"/>
        <v>18772497.019036837</v>
      </c>
    </row>
    <row r="210" spans="1:17" x14ac:dyDescent="0.25">
      <c r="A210" s="195">
        <v>77</v>
      </c>
      <c r="B210" s="169">
        <f t="shared" ca="1" si="19"/>
        <v>0.28527929214358161</v>
      </c>
      <c r="C210" s="169">
        <f t="shared" ca="1" si="19"/>
        <v>0.45830772174287404</v>
      </c>
      <c r="D210" s="169">
        <f t="shared" ca="1" si="19"/>
        <v>0.9577973388025115</v>
      </c>
      <c r="E210" s="28">
        <f t="shared" ca="1" si="20"/>
        <v>10500000</v>
      </c>
      <c r="F210" s="93">
        <f t="shared" ca="1" si="21"/>
        <v>0.03</v>
      </c>
      <c r="G210" s="161">
        <f t="shared" ca="1" si="22"/>
        <v>315000</v>
      </c>
      <c r="H210" s="34">
        <f t="shared" ca="1" si="30"/>
        <v>197.5</v>
      </c>
      <c r="I210" s="144">
        <f t="shared" ca="1" si="23"/>
        <v>62212500</v>
      </c>
      <c r="J210" s="144">
        <f t="shared" ca="1" si="24"/>
        <v>25200000</v>
      </c>
      <c r="K210" s="92">
        <f t="shared" si="17"/>
        <v>14000000</v>
      </c>
      <c r="L210" s="92">
        <f t="shared" si="18"/>
        <v>2000000</v>
      </c>
      <c r="M210" s="158">
        <f t="shared" ca="1" si="25"/>
        <v>21012500</v>
      </c>
      <c r="N210" s="158">
        <f t="shared" ca="1" si="26"/>
        <v>7144250.0000000009</v>
      </c>
      <c r="O210" s="158">
        <f t="shared" ca="1" si="27"/>
        <v>13868250</v>
      </c>
      <c r="P210" s="158">
        <f t="shared" ca="1" si="28"/>
        <v>15868250</v>
      </c>
      <c r="Q210" s="177">
        <f t="shared" ca="1" si="29"/>
        <v>59639075.247211352</v>
      </c>
    </row>
    <row r="211" spans="1:17" x14ac:dyDescent="0.25">
      <c r="A211" s="195">
        <v>78</v>
      </c>
      <c r="B211" s="169">
        <f t="shared" ca="1" si="19"/>
        <v>0.50777861103236099</v>
      </c>
      <c r="C211" s="169">
        <f t="shared" ca="1" si="19"/>
        <v>0.31147884943324367</v>
      </c>
      <c r="D211" s="169">
        <f t="shared" ca="1" si="19"/>
        <v>4.8244445278996184E-2</v>
      </c>
      <c r="E211" s="28">
        <f t="shared" ca="1" si="20"/>
        <v>10500000</v>
      </c>
      <c r="F211" s="93">
        <f t="shared" ca="1" si="21"/>
        <v>0.03</v>
      </c>
      <c r="G211" s="161">
        <f t="shared" ca="1" si="22"/>
        <v>315000</v>
      </c>
      <c r="H211" s="34">
        <f t="shared" ca="1" si="30"/>
        <v>203.5</v>
      </c>
      <c r="I211" s="144">
        <f t="shared" ca="1" si="23"/>
        <v>64102500</v>
      </c>
      <c r="J211" s="144">
        <f t="shared" ca="1" si="24"/>
        <v>25200000</v>
      </c>
      <c r="K211" s="92">
        <f t="shared" si="17"/>
        <v>14000000</v>
      </c>
      <c r="L211" s="92">
        <f t="shared" si="18"/>
        <v>2000000</v>
      </c>
      <c r="M211" s="158">
        <f t="shared" ca="1" si="25"/>
        <v>22902500</v>
      </c>
      <c r="N211" s="158">
        <f t="shared" ca="1" si="26"/>
        <v>7786850.0000000009</v>
      </c>
      <c r="O211" s="158">
        <f t="shared" ca="1" si="27"/>
        <v>15115650</v>
      </c>
      <c r="P211" s="158">
        <f t="shared" ca="1" si="28"/>
        <v>17115650</v>
      </c>
      <c r="Q211" s="177">
        <f t="shared" ca="1" si="29"/>
        <v>65899487.23110193</v>
      </c>
    </row>
    <row r="212" spans="1:17" x14ac:dyDescent="0.25">
      <c r="A212" s="195">
        <v>79</v>
      </c>
      <c r="B212" s="169">
        <f t="shared" ca="1" si="19"/>
        <v>4.0243956823632243E-2</v>
      </c>
      <c r="C212" s="169">
        <f t="shared" ca="1" si="19"/>
        <v>0.13447783365040766</v>
      </c>
      <c r="D212" s="169">
        <f t="shared" ca="1" si="19"/>
        <v>0.69416614763877738</v>
      </c>
      <c r="E212" s="28">
        <f t="shared" ca="1" si="20"/>
        <v>10000000</v>
      </c>
      <c r="F212" s="93">
        <f t="shared" ca="1" si="21"/>
        <v>0.02</v>
      </c>
      <c r="G212" s="161">
        <f t="shared" ca="1" si="22"/>
        <v>200000</v>
      </c>
      <c r="H212" s="34">
        <f t="shared" ca="1" si="30"/>
        <v>197</v>
      </c>
      <c r="I212" s="144">
        <f t="shared" ca="1" si="23"/>
        <v>39400000</v>
      </c>
      <c r="J212" s="144">
        <f t="shared" ca="1" si="24"/>
        <v>16000000</v>
      </c>
      <c r="K212" s="92">
        <f t="shared" si="17"/>
        <v>14000000</v>
      </c>
      <c r="L212" s="92">
        <f t="shared" si="18"/>
        <v>2000000</v>
      </c>
      <c r="M212" s="158">
        <f t="shared" ca="1" si="25"/>
        <v>7400000</v>
      </c>
      <c r="N212" s="158">
        <f t="shared" ca="1" si="26"/>
        <v>2516000</v>
      </c>
      <c r="O212" s="158">
        <f t="shared" ca="1" si="27"/>
        <v>4884000</v>
      </c>
      <c r="P212" s="158">
        <f t="shared" ca="1" si="28"/>
        <v>6884000</v>
      </c>
      <c r="Q212" s="177">
        <f t="shared" ca="1" si="29"/>
        <v>14549203.220380507</v>
      </c>
    </row>
    <row r="213" spans="1:17" x14ac:dyDescent="0.25">
      <c r="A213" s="195">
        <v>80</v>
      </c>
      <c r="B213" s="169">
        <f t="shared" ca="1" si="19"/>
        <v>0.71278625530525808</v>
      </c>
      <c r="C213" s="169">
        <f t="shared" ca="1" si="19"/>
        <v>7.4959067240165655E-2</v>
      </c>
      <c r="D213" s="169">
        <f t="shared" ca="1" si="19"/>
        <v>0.25920349379267482</v>
      </c>
      <c r="E213" s="28">
        <f t="shared" ca="1" si="20"/>
        <v>10500000</v>
      </c>
      <c r="F213" s="93">
        <f t="shared" ca="1" si="21"/>
        <v>0.01</v>
      </c>
      <c r="G213" s="161">
        <f t="shared" ca="1" si="22"/>
        <v>105000</v>
      </c>
      <c r="H213" s="34">
        <f t="shared" ca="1" si="30"/>
        <v>203.5</v>
      </c>
      <c r="I213" s="144">
        <f t="shared" ca="1" si="23"/>
        <v>21367500</v>
      </c>
      <c r="J213" s="144">
        <f t="shared" ca="1" si="24"/>
        <v>8400000</v>
      </c>
      <c r="K213" s="92">
        <f t="shared" si="17"/>
        <v>14000000</v>
      </c>
      <c r="L213" s="92">
        <f t="shared" si="18"/>
        <v>2000000</v>
      </c>
      <c r="M213" s="158">
        <f t="shared" ca="1" si="25"/>
        <v>-3032500</v>
      </c>
      <c r="N213" s="158">
        <f t="shared" ca="1" si="26"/>
        <v>-1031050.0000000001</v>
      </c>
      <c r="O213" s="158">
        <f t="shared" ca="1" si="27"/>
        <v>-2001450</v>
      </c>
      <c r="P213" s="158">
        <f t="shared" ca="1" si="28"/>
        <v>-1450</v>
      </c>
      <c r="Q213" s="177">
        <f t="shared" ca="1" si="29"/>
        <v>-20007277.21450749</v>
      </c>
    </row>
    <row r="214" spans="1:17" x14ac:dyDescent="0.25">
      <c r="A214" s="195">
        <v>81</v>
      </c>
      <c r="B214" s="169">
        <f t="shared" ca="1" si="19"/>
        <v>0.40214472436079629</v>
      </c>
      <c r="C214" s="169">
        <f t="shared" ca="1" si="19"/>
        <v>0.8980043367681354</v>
      </c>
      <c r="D214" s="169">
        <f t="shared" ca="1" si="19"/>
        <v>0.30089664957934081</v>
      </c>
      <c r="E214" s="28">
        <f t="shared" ca="1" si="20"/>
        <v>10500000</v>
      </c>
      <c r="F214" s="93">
        <f t="shared" ca="1" si="21"/>
        <v>0.05</v>
      </c>
      <c r="G214" s="161">
        <f t="shared" ca="1" si="22"/>
        <v>525000</v>
      </c>
      <c r="H214" s="34">
        <f t="shared" ca="1" si="30"/>
        <v>203.5</v>
      </c>
      <c r="I214" s="144">
        <f t="shared" ca="1" si="23"/>
        <v>106837500</v>
      </c>
      <c r="J214" s="144">
        <f t="shared" ca="1" si="24"/>
        <v>42000000</v>
      </c>
      <c r="K214" s="92">
        <f t="shared" si="17"/>
        <v>14000000</v>
      </c>
      <c r="L214" s="92">
        <f t="shared" si="18"/>
        <v>2000000</v>
      </c>
      <c r="M214" s="158">
        <f t="shared" ca="1" si="25"/>
        <v>48837500</v>
      </c>
      <c r="N214" s="158">
        <f t="shared" ca="1" si="26"/>
        <v>16604750.000000002</v>
      </c>
      <c r="O214" s="158">
        <f t="shared" ca="1" si="27"/>
        <v>32232750</v>
      </c>
      <c r="P214" s="158">
        <f t="shared" ca="1" si="28"/>
        <v>34232750</v>
      </c>
      <c r="Q214" s="177">
        <f t="shared" ca="1" si="29"/>
        <v>151806251.67671135</v>
      </c>
    </row>
    <row r="215" spans="1:17" x14ac:dyDescent="0.25">
      <c r="A215" s="195">
        <v>82</v>
      </c>
      <c r="B215" s="169">
        <f t="shared" ca="1" si="19"/>
        <v>0.25721935004722662</v>
      </c>
      <c r="C215" s="169">
        <f t="shared" ca="1" si="19"/>
        <v>3.2199155452899753E-2</v>
      </c>
      <c r="D215" s="169">
        <f t="shared" ca="1" si="19"/>
        <v>0.48047923364288525</v>
      </c>
      <c r="E215" s="28">
        <f t="shared" ca="1" si="20"/>
        <v>10500000</v>
      </c>
      <c r="F215" s="93">
        <f t="shared" ca="1" si="21"/>
        <v>0.01</v>
      </c>
      <c r="G215" s="161">
        <f t="shared" ca="1" si="22"/>
        <v>105000</v>
      </c>
      <c r="H215" s="34">
        <f t="shared" ca="1" si="30"/>
        <v>203.5</v>
      </c>
      <c r="I215" s="144">
        <f t="shared" ca="1" si="23"/>
        <v>21367500</v>
      </c>
      <c r="J215" s="144">
        <f t="shared" ca="1" si="24"/>
        <v>8400000</v>
      </c>
      <c r="K215" s="92">
        <f t="shared" si="17"/>
        <v>14000000</v>
      </c>
      <c r="L215" s="92">
        <f t="shared" si="18"/>
        <v>2000000</v>
      </c>
      <c r="M215" s="158">
        <f t="shared" ca="1" si="25"/>
        <v>-3032500</v>
      </c>
      <c r="N215" s="158">
        <f t="shared" ca="1" si="26"/>
        <v>-1031050.0000000001</v>
      </c>
      <c r="O215" s="158">
        <f t="shared" ca="1" si="27"/>
        <v>-2001450</v>
      </c>
      <c r="P215" s="158">
        <f t="shared" ca="1" si="28"/>
        <v>-1450</v>
      </c>
      <c r="Q215" s="177">
        <f t="shared" ca="1" si="29"/>
        <v>-20007277.21450749</v>
      </c>
    </row>
    <row r="216" spans="1:17" x14ac:dyDescent="0.25">
      <c r="A216" s="195">
        <v>83</v>
      </c>
      <c r="B216" s="169">
        <f t="shared" ca="1" si="19"/>
        <v>0.64424141377124911</v>
      </c>
      <c r="C216" s="169">
        <f t="shared" ca="1" si="19"/>
        <v>0.70639282740195752</v>
      </c>
      <c r="D216" s="169">
        <f t="shared" ca="1" si="19"/>
        <v>0.16963898861131044</v>
      </c>
      <c r="E216" s="28">
        <f t="shared" ca="1" si="20"/>
        <v>10500000</v>
      </c>
      <c r="F216" s="93">
        <f t="shared" ca="1" si="21"/>
        <v>0.04</v>
      </c>
      <c r="G216" s="161">
        <f t="shared" ca="1" si="22"/>
        <v>420000</v>
      </c>
      <c r="H216" s="34">
        <f t="shared" ca="1" si="30"/>
        <v>203.5</v>
      </c>
      <c r="I216" s="144">
        <f t="shared" ca="1" si="23"/>
        <v>85470000</v>
      </c>
      <c r="J216" s="144">
        <f t="shared" ca="1" si="24"/>
        <v>33600000</v>
      </c>
      <c r="K216" s="92">
        <f t="shared" si="17"/>
        <v>14000000</v>
      </c>
      <c r="L216" s="92">
        <f t="shared" si="18"/>
        <v>2000000</v>
      </c>
      <c r="M216" s="158">
        <f t="shared" ca="1" si="25"/>
        <v>35870000</v>
      </c>
      <c r="N216" s="158">
        <f t="shared" ca="1" si="26"/>
        <v>12195800</v>
      </c>
      <c r="O216" s="158">
        <f t="shared" ca="1" si="27"/>
        <v>23674200</v>
      </c>
      <c r="P216" s="158">
        <f t="shared" ca="1" si="28"/>
        <v>25674200</v>
      </c>
      <c r="Q216" s="177">
        <f t="shared" ca="1" si="29"/>
        <v>108852869.45390663</v>
      </c>
    </row>
    <row r="217" spans="1:17" x14ac:dyDescent="0.25">
      <c r="A217" s="195">
        <v>84</v>
      </c>
      <c r="B217" s="169">
        <f t="shared" ca="1" si="19"/>
        <v>0.16735878382190672</v>
      </c>
      <c r="C217" s="169">
        <f t="shared" ca="1" si="19"/>
        <v>0.81317590337164958</v>
      </c>
      <c r="D217" s="169">
        <f t="shared" ca="1" si="19"/>
        <v>1.2897809967080454E-2</v>
      </c>
      <c r="E217" s="28">
        <f t="shared" ca="1" si="20"/>
        <v>10000000</v>
      </c>
      <c r="F217" s="93">
        <f t="shared" ca="1" si="21"/>
        <v>0.04</v>
      </c>
      <c r="G217" s="161">
        <f t="shared" ca="1" si="22"/>
        <v>400000</v>
      </c>
      <c r="H217" s="34">
        <f t="shared" ca="1" si="30"/>
        <v>203</v>
      </c>
      <c r="I217" s="144">
        <f t="shared" ca="1" si="23"/>
        <v>81200000</v>
      </c>
      <c r="J217" s="144">
        <f t="shared" ca="1" si="24"/>
        <v>32000000</v>
      </c>
      <c r="K217" s="92">
        <f t="shared" si="17"/>
        <v>14000000</v>
      </c>
      <c r="L217" s="92">
        <f t="shared" si="18"/>
        <v>2000000</v>
      </c>
      <c r="M217" s="158">
        <f t="shared" ca="1" si="25"/>
        <v>33200000</v>
      </c>
      <c r="N217" s="158">
        <f t="shared" ca="1" si="26"/>
        <v>11288000</v>
      </c>
      <c r="O217" s="158">
        <f t="shared" ca="1" si="27"/>
        <v>21912000</v>
      </c>
      <c r="P217" s="158">
        <f t="shared" ca="1" si="28"/>
        <v>23912000</v>
      </c>
      <c r="Q217" s="177">
        <f t="shared" ca="1" si="29"/>
        <v>100008795.38142629</v>
      </c>
    </row>
    <row r="218" spans="1:17" x14ac:dyDescent="0.25">
      <c r="A218" s="195">
        <v>85</v>
      </c>
      <c r="B218" s="169">
        <f t="shared" ca="1" si="19"/>
        <v>0.34280379545807182</v>
      </c>
      <c r="C218" s="169">
        <f t="shared" ca="1" si="19"/>
        <v>0.1357336642093866</v>
      </c>
      <c r="D218" s="169">
        <f t="shared" ca="1" si="19"/>
        <v>0.54965222535484215</v>
      </c>
      <c r="E218" s="28">
        <f t="shared" ca="1" si="20"/>
        <v>10500000</v>
      </c>
      <c r="F218" s="93">
        <f t="shared" ca="1" si="21"/>
        <v>0.02</v>
      </c>
      <c r="G218" s="161">
        <f t="shared" ca="1" si="22"/>
        <v>210000</v>
      </c>
      <c r="H218" s="34">
        <f t="shared" ca="1" si="30"/>
        <v>197.5</v>
      </c>
      <c r="I218" s="144">
        <f t="shared" ca="1" si="23"/>
        <v>41475000</v>
      </c>
      <c r="J218" s="144">
        <f t="shared" ca="1" si="24"/>
        <v>16800000</v>
      </c>
      <c r="K218" s="92">
        <f t="shared" si="17"/>
        <v>14000000</v>
      </c>
      <c r="L218" s="92">
        <f t="shared" si="18"/>
        <v>2000000</v>
      </c>
      <c r="M218" s="158">
        <f t="shared" ca="1" si="25"/>
        <v>8675000</v>
      </c>
      <c r="N218" s="158">
        <f t="shared" ca="1" si="26"/>
        <v>2949500</v>
      </c>
      <c r="O218" s="158">
        <f t="shared" ca="1" si="27"/>
        <v>5725500</v>
      </c>
      <c r="P218" s="158">
        <f t="shared" ca="1" si="28"/>
        <v>7725500</v>
      </c>
      <c r="Q218" s="177">
        <f t="shared" ca="1" si="29"/>
        <v>18772497.019036837</v>
      </c>
    </row>
    <row r="219" spans="1:17" x14ac:dyDescent="0.25">
      <c r="A219" s="195">
        <v>86</v>
      </c>
      <c r="B219" s="169">
        <f t="shared" ca="1" si="19"/>
        <v>0.96496100841148202</v>
      </c>
      <c r="C219" s="169">
        <f t="shared" ca="1" si="19"/>
        <v>0.13362642499646493</v>
      </c>
      <c r="D219" s="169">
        <f t="shared" ca="1" si="19"/>
        <v>0.41402912863519825</v>
      </c>
      <c r="E219" s="28">
        <f t="shared" ca="1" si="20"/>
        <v>11000000</v>
      </c>
      <c r="F219" s="93">
        <f t="shared" ca="1" si="21"/>
        <v>0.02</v>
      </c>
      <c r="G219" s="161">
        <f t="shared" ca="1" si="22"/>
        <v>220000</v>
      </c>
      <c r="H219" s="34">
        <f t="shared" ca="1" si="30"/>
        <v>204</v>
      </c>
      <c r="I219" s="144">
        <f t="shared" ca="1" si="23"/>
        <v>44880000</v>
      </c>
      <c r="J219" s="144">
        <f t="shared" ca="1" si="24"/>
        <v>17600000</v>
      </c>
      <c r="K219" s="92">
        <f t="shared" si="17"/>
        <v>14000000</v>
      </c>
      <c r="L219" s="92">
        <f t="shared" si="18"/>
        <v>2000000</v>
      </c>
      <c r="M219" s="158">
        <f t="shared" ca="1" si="25"/>
        <v>11280000</v>
      </c>
      <c r="N219" s="158">
        <f t="shared" ca="1" si="26"/>
        <v>3835200.0000000005</v>
      </c>
      <c r="O219" s="158">
        <f t="shared" ca="1" si="27"/>
        <v>7444800</v>
      </c>
      <c r="P219" s="158">
        <f t="shared" ca="1" si="28"/>
        <v>9444800</v>
      </c>
      <c r="Q219" s="177">
        <f t="shared" ca="1" si="29"/>
        <v>27401265.917468011</v>
      </c>
    </row>
    <row r="220" spans="1:17" x14ac:dyDescent="0.25">
      <c r="A220" s="195">
        <v>87</v>
      </c>
      <c r="B220" s="169">
        <f t="shared" ca="1" si="19"/>
        <v>0.26414570966548712</v>
      </c>
      <c r="C220" s="169">
        <f t="shared" ca="1" si="19"/>
        <v>5.5077099151221276E-2</v>
      </c>
      <c r="D220" s="169">
        <f t="shared" ca="1" si="19"/>
        <v>0.83616590311120087</v>
      </c>
      <c r="E220" s="28">
        <f t="shared" ca="1" si="20"/>
        <v>10500000</v>
      </c>
      <c r="F220" s="93">
        <f t="shared" ca="1" si="21"/>
        <v>0.01</v>
      </c>
      <c r="G220" s="161">
        <f t="shared" ca="1" si="22"/>
        <v>105000</v>
      </c>
      <c r="H220" s="34">
        <f t="shared" ca="1" si="30"/>
        <v>197.5</v>
      </c>
      <c r="I220" s="144">
        <f t="shared" ca="1" si="23"/>
        <v>20737500</v>
      </c>
      <c r="J220" s="144">
        <f t="shared" ca="1" si="24"/>
        <v>8400000</v>
      </c>
      <c r="K220" s="92">
        <f t="shared" si="17"/>
        <v>14000000</v>
      </c>
      <c r="L220" s="92">
        <f t="shared" si="18"/>
        <v>2000000</v>
      </c>
      <c r="M220" s="158">
        <f t="shared" ca="1" si="25"/>
        <v>-3662500</v>
      </c>
      <c r="N220" s="158">
        <f t="shared" ca="1" si="26"/>
        <v>-1245250</v>
      </c>
      <c r="O220" s="158">
        <f t="shared" ca="1" si="27"/>
        <v>-2417250</v>
      </c>
      <c r="P220" s="158">
        <f t="shared" ca="1" si="28"/>
        <v>-417250</v>
      </c>
      <c r="Q220" s="177">
        <f t="shared" ca="1" si="29"/>
        <v>-22094081.209137678</v>
      </c>
    </row>
    <row r="221" spans="1:17" x14ac:dyDescent="0.25">
      <c r="A221" s="195">
        <v>88</v>
      </c>
      <c r="B221" s="169">
        <f t="shared" ca="1" si="19"/>
        <v>0.52012407830030127</v>
      </c>
      <c r="C221" s="169">
        <f t="shared" ca="1" si="19"/>
        <v>0.33450858753141965</v>
      </c>
      <c r="D221" s="169">
        <f t="shared" ca="1" si="19"/>
        <v>0.86356974130044195</v>
      </c>
      <c r="E221" s="28">
        <f t="shared" ca="1" si="20"/>
        <v>10500000</v>
      </c>
      <c r="F221" s="93">
        <f t="shared" ca="1" si="21"/>
        <v>0.03</v>
      </c>
      <c r="G221" s="161">
        <f t="shared" ca="1" si="22"/>
        <v>315000</v>
      </c>
      <c r="H221" s="34">
        <f t="shared" ca="1" si="30"/>
        <v>197.5</v>
      </c>
      <c r="I221" s="144">
        <f t="shared" ca="1" si="23"/>
        <v>62212500</v>
      </c>
      <c r="J221" s="144">
        <f t="shared" ca="1" si="24"/>
        <v>25200000</v>
      </c>
      <c r="K221" s="92">
        <f t="shared" si="17"/>
        <v>14000000</v>
      </c>
      <c r="L221" s="92">
        <f t="shared" si="18"/>
        <v>2000000</v>
      </c>
      <c r="M221" s="158">
        <f t="shared" ca="1" si="25"/>
        <v>21012500</v>
      </c>
      <c r="N221" s="158">
        <f t="shared" ca="1" si="26"/>
        <v>7144250.0000000009</v>
      </c>
      <c r="O221" s="158">
        <f t="shared" ca="1" si="27"/>
        <v>13868250</v>
      </c>
      <c r="P221" s="158">
        <f t="shared" ca="1" si="28"/>
        <v>15868250</v>
      </c>
      <c r="Q221" s="177">
        <f t="shared" ca="1" si="29"/>
        <v>59639075.247211352</v>
      </c>
    </row>
    <row r="222" spans="1:17" x14ac:dyDescent="0.25">
      <c r="A222" s="195">
        <v>89</v>
      </c>
      <c r="B222" s="169">
        <f t="shared" ca="1" si="19"/>
        <v>0.45924570244389673</v>
      </c>
      <c r="C222" s="169">
        <f t="shared" ca="1" si="19"/>
        <v>0.45125580756334283</v>
      </c>
      <c r="D222" s="169">
        <f t="shared" ca="1" si="19"/>
        <v>0.41047483027149723</v>
      </c>
      <c r="E222" s="28">
        <f t="shared" ca="1" si="20"/>
        <v>10500000</v>
      </c>
      <c r="F222" s="93">
        <f t="shared" ca="1" si="21"/>
        <v>0.03</v>
      </c>
      <c r="G222" s="161">
        <f t="shared" ca="1" si="22"/>
        <v>315000</v>
      </c>
      <c r="H222" s="34">
        <f t="shared" ca="1" si="30"/>
        <v>203.5</v>
      </c>
      <c r="I222" s="144">
        <f t="shared" ca="1" si="23"/>
        <v>64102500</v>
      </c>
      <c r="J222" s="144">
        <f t="shared" ca="1" si="24"/>
        <v>25200000</v>
      </c>
      <c r="K222" s="92">
        <f t="shared" si="17"/>
        <v>14000000</v>
      </c>
      <c r="L222" s="92">
        <f t="shared" si="18"/>
        <v>2000000</v>
      </c>
      <c r="M222" s="158">
        <f t="shared" ca="1" si="25"/>
        <v>22902500</v>
      </c>
      <c r="N222" s="158">
        <f t="shared" ca="1" si="26"/>
        <v>7786850.0000000009</v>
      </c>
      <c r="O222" s="158">
        <f t="shared" ca="1" si="27"/>
        <v>15115650</v>
      </c>
      <c r="P222" s="158">
        <f t="shared" ca="1" si="28"/>
        <v>17115650</v>
      </c>
      <c r="Q222" s="177">
        <f t="shared" ca="1" si="29"/>
        <v>65899487.23110193</v>
      </c>
    </row>
    <row r="223" spans="1:17" x14ac:dyDescent="0.25">
      <c r="A223" s="195">
        <v>90</v>
      </c>
      <c r="B223" s="169">
        <f t="shared" ca="1" si="19"/>
        <v>0.5193575149926668</v>
      </c>
      <c r="C223" s="169">
        <f t="shared" ca="1" si="19"/>
        <v>0.78750448715359123</v>
      </c>
      <c r="D223" s="169">
        <f t="shared" ca="1" si="19"/>
        <v>0.79008185662404862</v>
      </c>
      <c r="E223" s="28">
        <f t="shared" ca="1" si="20"/>
        <v>10500000</v>
      </c>
      <c r="F223" s="93">
        <f t="shared" ca="1" si="21"/>
        <v>0.04</v>
      </c>
      <c r="G223" s="161">
        <f t="shared" ca="1" si="22"/>
        <v>420000</v>
      </c>
      <c r="H223" s="34">
        <f t="shared" ca="1" si="30"/>
        <v>197.5</v>
      </c>
      <c r="I223" s="144">
        <f t="shared" ca="1" si="23"/>
        <v>82950000</v>
      </c>
      <c r="J223" s="144">
        <f t="shared" ca="1" si="24"/>
        <v>33600000</v>
      </c>
      <c r="K223" s="92">
        <f t="shared" si="17"/>
        <v>14000000</v>
      </c>
      <c r="L223" s="92">
        <f t="shared" si="18"/>
        <v>2000000</v>
      </c>
      <c r="M223" s="158">
        <f t="shared" ca="1" si="25"/>
        <v>33350000</v>
      </c>
      <c r="N223" s="158">
        <f t="shared" ca="1" si="26"/>
        <v>11339000</v>
      </c>
      <c r="O223" s="158">
        <f t="shared" ca="1" si="27"/>
        <v>22011000</v>
      </c>
      <c r="P223" s="158">
        <f t="shared" ca="1" si="28"/>
        <v>24011000</v>
      </c>
      <c r="Q223" s="177">
        <f t="shared" ca="1" si="29"/>
        <v>100505653.47538586</v>
      </c>
    </row>
    <row r="224" spans="1:17" x14ac:dyDescent="0.25">
      <c r="A224" s="195">
        <v>91</v>
      </c>
      <c r="B224" s="169">
        <f t="shared" ca="1" si="19"/>
        <v>0.50535903259539394</v>
      </c>
      <c r="C224" s="169">
        <f t="shared" ca="1" si="19"/>
        <v>0.54645868084095239</v>
      </c>
      <c r="D224" s="169">
        <f t="shared" ca="1" si="19"/>
        <v>0.77437617631507083</v>
      </c>
      <c r="E224" s="28">
        <f t="shared" ca="1" si="20"/>
        <v>10500000</v>
      </c>
      <c r="F224" s="93">
        <f t="shared" ca="1" si="21"/>
        <v>0.03</v>
      </c>
      <c r="G224" s="161">
        <f t="shared" ca="1" si="22"/>
        <v>315000</v>
      </c>
      <c r="H224" s="34">
        <f t="shared" ca="1" si="30"/>
        <v>197.5</v>
      </c>
      <c r="I224" s="144">
        <f t="shared" ca="1" si="23"/>
        <v>62212500</v>
      </c>
      <c r="J224" s="144">
        <f t="shared" ca="1" si="24"/>
        <v>25200000</v>
      </c>
      <c r="K224" s="92">
        <f t="shared" si="17"/>
        <v>14000000</v>
      </c>
      <c r="L224" s="92">
        <f t="shared" si="18"/>
        <v>2000000</v>
      </c>
      <c r="M224" s="158">
        <f t="shared" ca="1" si="25"/>
        <v>21012500</v>
      </c>
      <c r="N224" s="158">
        <f t="shared" ca="1" si="26"/>
        <v>7144250.0000000009</v>
      </c>
      <c r="O224" s="158">
        <f t="shared" ca="1" si="27"/>
        <v>13868250</v>
      </c>
      <c r="P224" s="158">
        <f t="shared" ca="1" si="28"/>
        <v>15868250</v>
      </c>
      <c r="Q224" s="177">
        <f t="shared" ca="1" si="29"/>
        <v>59639075.247211352</v>
      </c>
    </row>
    <row r="225" spans="1:17" x14ac:dyDescent="0.25">
      <c r="A225" s="195">
        <v>92</v>
      </c>
      <c r="B225" s="169">
        <f t="shared" ca="1" si="19"/>
        <v>0.45020562298238931</v>
      </c>
      <c r="C225" s="169">
        <f t="shared" ca="1" si="19"/>
        <v>0.34208980575059922</v>
      </c>
      <c r="D225" s="169">
        <f t="shared" ca="1" si="19"/>
        <v>0.66863971615062556</v>
      </c>
      <c r="E225" s="28">
        <f t="shared" ca="1" si="20"/>
        <v>10500000</v>
      </c>
      <c r="F225" s="93">
        <f t="shared" ca="1" si="21"/>
        <v>0.03</v>
      </c>
      <c r="G225" s="161">
        <f t="shared" ca="1" si="22"/>
        <v>315000</v>
      </c>
      <c r="H225" s="34">
        <f t="shared" ca="1" si="30"/>
        <v>197.5</v>
      </c>
      <c r="I225" s="144">
        <f t="shared" ca="1" si="23"/>
        <v>62212500</v>
      </c>
      <c r="J225" s="144">
        <f t="shared" ca="1" si="24"/>
        <v>25200000</v>
      </c>
      <c r="K225" s="92">
        <f t="shared" si="17"/>
        <v>14000000</v>
      </c>
      <c r="L225" s="92">
        <f t="shared" si="18"/>
        <v>2000000</v>
      </c>
      <c r="M225" s="158">
        <f t="shared" ca="1" si="25"/>
        <v>21012500</v>
      </c>
      <c r="N225" s="158">
        <f t="shared" ca="1" si="26"/>
        <v>7144250.0000000009</v>
      </c>
      <c r="O225" s="158">
        <f t="shared" ca="1" si="27"/>
        <v>13868250</v>
      </c>
      <c r="P225" s="158">
        <f t="shared" ca="1" si="28"/>
        <v>15868250</v>
      </c>
      <c r="Q225" s="177">
        <f t="shared" ca="1" si="29"/>
        <v>59639075.247211352</v>
      </c>
    </row>
    <row r="226" spans="1:17" x14ac:dyDescent="0.25">
      <c r="A226" s="195">
        <v>93</v>
      </c>
      <c r="B226" s="169">
        <f t="shared" ca="1" si="19"/>
        <v>0.21624963058058699</v>
      </c>
      <c r="C226" s="169">
        <f t="shared" ca="1" si="19"/>
        <v>0.18691194516303389</v>
      </c>
      <c r="D226" s="169">
        <f t="shared" ca="1" si="19"/>
        <v>0.83629258242218452</v>
      </c>
      <c r="E226" s="28">
        <f t="shared" ca="1" si="20"/>
        <v>10500000</v>
      </c>
      <c r="F226" s="93">
        <f t="shared" ca="1" si="21"/>
        <v>0.02</v>
      </c>
      <c r="G226" s="161">
        <f t="shared" ca="1" si="22"/>
        <v>210000</v>
      </c>
      <c r="H226" s="34">
        <f t="shared" ca="1" si="30"/>
        <v>197.5</v>
      </c>
      <c r="I226" s="144">
        <f t="shared" ca="1" si="23"/>
        <v>41475000</v>
      </c>
      <c r="J226" s="144">
        <f t="shared" ca="1" si="24"/>
        <v>16800000</v>
      </c>
      <c r="K226" s="92">
        <f t="shared" si="17"/>
        <v>14000000</v>
      </c>
      <c r="L226" s="92">
        <f t="shared" si="18"/>
        <v>2000000</v>
      </c>
      <c r="M226" s="158">
        <f t="shared" ca="1" si="25"/>
        <v>8675000</v>
      </c>
      <c r="N226" s="158">
        <f t="shared" ca="1" si="26"/>
        <v>2949500</v>
      </c>
      <c r="O226" s="158">
        <f t="shared" ca="1" si="27"/>
        <v>5725500</v>
      </c>
      <c r="P226" s="158">
        <f t="shared" ca="1" si="28"/>
        <v>7725500</v>
      </c>
      <c r="Q226" s="177">
        <f t="shared" ca="1" si="29"/>
        <v>18772497.019036837</v>
      </c>
    </row>
    <row r="227" spans="1:17" x14ac:dyDescent="0.25">
      <c r="A227" s="195">
        <v>94</v>
      </c>
      <c r="B227" s="169">
        <f t="shared" ca="1" si="19"/>
        <v>0.78158120255756725</v>
      </c>
      <c r="C227" s="169">
        <f t="shared" ca="1" si="19"/>
        <v>0.57024637128938693</v>
      </c>
      <c r="D227" s="169">
        <f t="shared" ca="1" si="19"/>
        <v>0.24566684108903081</v>
      </c>
      <c r="E227" s="28">
        <f t="shared" ca="1" si="20"/>
        <v>10500000</v>
      </c>
      <c r="F227" s="93">
        <f t="shared" ca="1" si="21"/>
        <v>0.03</v>
      </c>
      <c r="G227" s="161">
        <f t="shared" ca="1" si="22"/>
        <v>315000</v>
      </c>
      <c r="H227" s="34">
        <f t="shared" ca="1" si="30"/>
        <v>203.5</v>
      </c>
      <c r="I227" s="144">
        <f t="shared" ca="1" si="23"/>
        <v>64102500</v>
      </c>
      <c r="J227" s="144">
        <f t="shared" ca="1" si="24"/>
        <v>25200000</v>
      </c>
      <c r="K227" s="92">
        <f t="shared" si="17"/>
        <v>14000000</v>
      </c>
      <c r="L227" s="92">
        <f t="shared" si="18"/>
        <v>2000000</v>
      </c>
      <c r="M227" s="158">
        <f t="shared" ca="1" si="25"/>
        <v>22902500</v>
      </c>
      <c r="N227" s="158">
        <f t="shared" ca="1" si="26"/>
        <v>7786850.0000000009</v>
      </c>
      <c r="O227" s="158">
        <f t="shared" ca="1" si="27"/>
        <v>15115650</v>
      </c>
      <c r="P227" s="158">
        <f t="shared" ca="1" si="28"/>
        <v>17115650</v>
      </c>
      <c r="Q227" s="177">
        <f t="shared" ca="1" si="29"/>
        <v>65899487.23110193</v>
      </c>
    </row>
    <row r="228" spans="1:17" x14ac:dyDescent="0.25">
      <c r="A228" s="195">
        <v>95</v>
      </c>
      <c r="B228" s="169">
        <f t="shared" ca="1" si="19"/>
        <v>0.77974661522710986</v>
      </c>
      <c r="C228" s="169">
        <f t="shared" ca="1" si="19"/>
        <v>0.1824851638993592</v>
      </c>
      <c r="D228" s="169">
        <f t="shared" ca="1" si="19"/>
        <v>0.16155820574872937</v>
      </c>
      <c r="E228" s="28">
        <f t="shared" ca="1" si="20"/>
        <v>10500000</v>
      </c>
      <c r="F228" s="93">
        <f t="shared" ca="1" si="21"/>
        <v>0.02</v>
      </c>
      <c r="G228" s="161">
        <f t="shared" ca="1" si="22"/>
        <v>210000</v>
      </c>
      <c r="H228" s="34">
        <f t="shared" ca="1" si="30"/>
        <v>203.5</v>
      </c>
      <c r="I228" s="144">
        <f t="shared" ca="1" si="23"/>
        <v>42735000</v>
      </c>
      <c r="J228" s="144">
        <f t="shared" ca="1" si="24"/>
        <v>16800000</v>
      </c>
      <c r="K228" s="92">
        <f t="shared" si="17"/>
        <v>14000000</v>
      </c>
      <c r="L228" s="92">
        <f t="shared" si="18"/>
        <v>2000000</v>
      </c>
      <c r="M228" s="158">
        <f t="shared" ca="1" si="25"/>
        <v>9935000</v>
      </c>
      <c r="N228" s="158">
        <f t="shared" ca="1" si="26"/>
        <v>3377900.0000000005</v>
      </c>
      <c r="O228" s="158">
        <f t="shared" ca="1" si="27"/>
        <v>6557100</v>
      </c>
      <c r="P228" s="158">
        <f t="shared" ca="1" si="28"/>
        <v>8557100</v>
      </c>
      <c r="Q228" s="177">
        <f t="shared" ca="1" si="29"/>
        <v>22946105.008297212</v>
      </c>
    </row>
    <row r="229" spans="1:17" x14ac:dyDescent="0.25">
      <c r="A229" s="195">
        <v>96</v>
      </c>
      <c r="B229" s="169">
        <f t="shared" ca="1" si="19"/>
        <v>0.33468197414432399</v>
      </c>
      <c r="C229" s="169">
        <f t="shared" ca="1" si="19"/>
        <v>0.63173319950555951</v>
      </c>
      <c r="D229" s="169">
        <f t="shared" ca="1" si="19"/>
        <v>0.26198327059398585</v>
      </c>
      <c r="E229" s="28">
        <f t="shared" ca="1" si="20"/>
        <v>10500000</v>
      </c>
      <c r="F229" s="93">
        <f t="shared" ca="1" si="21"/>
        <v>0.04</v>
      </c>
      <c r="G229" s="161">
        <f t="shared" ca="1" si="22"/>
        <v>420000</v>
      </c>
      <c r="H229" s="34">
        <f t="shared" ca="1" si="30"/>
        <v>203.5</v>
      </c>
      <c r="I229" s="144">
        <f t="shared" ca="1" si="23"/>
        <v>85470000</v>
      </c>
      <c r="J229" s="144">
        <f t="shared" ca="1" si="24"/>
        <v>33600000</v>
      </c>
      <c r="K229" s="92">
        <f t="shared" si="17"/>
        <v>14000000</v>
      </c>
      <c r="L229" s="92">
        <f t="shared" si="18"/>
        <v>2000000</v>
      </c>
      <c r="M229" s="158">
        <f t="shared" ca="1" si="25"/>
        <v>35870000</v>
      </c>
      <c r="N229" s="158">
        <f t="shared" ca="1" si="26"/>
        <v>12195800</v>
      </c>
      <c r="O229" s="158">
        <f t="shared" ca="1" si="27"/>
        <v>23674200</v>
      </c>
      <c r="P229" s="158">
        <f t="shared" ca="1" si="28"/>
        <v>25674200</v>
      </c>
      <c r="Q229" s="177">
        <f t="shared" ca="1" si="29"/>
        <v>108852869.45390663</v>
      </c>
    </row>
    <row r="230" spans="1:17" x14ac:dyDescent="0.25">
      <c r="A230" s="195">
        <v>97</v>
      </c>
      <c r="B230" s="169">
        <f t="shared" ca="1" si="19"/>
        <v>0.61991199055101887</v>
      </c>
      <c r="C230" s="169">
        <f t="shared" ca="1" si="19"/>
        <v>0.2803692163856697</v>
      </c>
      <c r="D230" s="169">
        <f t="shared" ca="1" si="19"/>
        <v>0.83223560183899226</v>
      </c>
      <c r="E230" s="28">
        <f t="shared" ca="1" si="20"/>
        <v>10500000</v>
      </c>
      <c r="F230" s="93">
        <f t="shared" ca="1" si="21"/>
        <v>0.02</v>
      </c>
      <c r="G230" s="161">
        <f t="shared" ca="1" si="22"/>
        <v>210000</v>
      </c>
      <c r="H230" s="34">
        <f t="shared" ca="1" si="30"/>
        <v>197.5</v>
      </c>
      <c r="I230" s="144">
        <f t="shared" ca="1" si="23"/>
        <v>41475000</v>
      </c>
      <c r="J230" s="144">
        <f t="shared" ca="1" si="24"/>
        <v>16800000</v>
      </c>
      <c r="K230" s="92">
        <f t="shared" si="17"/>
        <v>14000000</v>
      </c>
      <c r="L230" s="92">
        <f t="shared" si="18"/>
        <v>2000000</v>
      </c>
      <c r="M230" s="158">
        <f t="shared" ca="1" si="25"/>
        <v>8675000</v>
      </c>
      <c r="N230" s="158">
        <f t="shared" ca="1" si="26"/>
        <v>2949500</v>
      </c>
      <c r="O230" s="158">
        <f t="shared" ca="1" si="27"/>
        <v>5725500</v>
      </c>
      <c r="P230" s="158">
        <f t="shared" ca="1" si="28"/>
        <v>7725500</v>
      </c>
      <c r="Q230" s="177">
        <f t="shared" ca="1" si="29"/>
        <v>18772497.019036837</v>
      </c>
    </row>
    <row r="231" spans="1:17" x14ac:dyDescent="0.25">
      <c r="A231" s="195">
        <v>98</v>
      </c>
      <c r="B231" s="169">
        <f t="shared" ca="1" si="19"/>
        <v>0.7274616872134726</v>
      </c>
      <c r="C231" s="169">
        <f t="shared" ca="1" si="19"/>
        <v>0.67845863630807113</v>
      </c>
      <c r="D231" s="169">
        <f t="shared" ca="1" si="19"/>
        <v>0.5413140955436051</v>
      </c>
      <c r="E231" s="28">
        <f t="shared" ca="1" si="20"/>
        <v>10500000</v>
      </c>
      <c r="F231" s="93">
        <f t="shared" ca="1" si="21"/>
        <v>0.04</v>
      </c>
      <c r="G231" s="161">
        <f t="shared" ca="1" si="22"/>
        <v>420000</v>
      </c>
      <c r="H231" s="34">
        <f t="shared" ca="1" si="30"/>
        <v>197.5</v>
      </c>
      <c r="I231" s="144">
        <f t="shared" ca="1" si="23"/>
        <v>82950000</v>
      </c>
      <c r="J231" s="144">
        <f t="shared" ca="1" si="24"/>
        <v>33600000</v>
      </c>
      <c r="K231" s="92">
        <f t="shared" si="17"/>
        <v>14000000</v>
      </c>
      <c r="L231" s="92">
        <f t="shared" si="18"/>
        <v>2000000</v>
      </c>
      <c r="M231" s="158">
        <f t="shared" ca="1" si="25"/>
        <v>33350000</v>
      </c>
      <c r="N231" s="158">
        <f t="shared" ca="1" si="26"/>
        <v>11339000</v>
      </c>
      <c r="O231" s="158">
        <f t="shared" ca="1" si="27"/>
        <v>22011000</v>
      </c>
      <c r="P231" s="158">
        <f t="shared" ca="1" si="28"/>
        <v>24011000</v>
      </c>
      <c r="Q231" s="177">
        <f t="shared" ca="1" si="29"/>
        <v>100505653.47538586</v>
      </c>
    </row>
    <row r="232" spans="1:17" x14ac:dyDescent="0.25">
      <c r="A232" s="195">
        <v>99</v>
      </c>
      <c r="B232" s="169">
        <f t="shared" ca="1" si="19"/>
        <v>0.5907906507612003</v>
      </c>
      <c r="C232" s="169">
        <f t="shared" ca="1" si="19"/>
        <v>0.84369750426564794</v>
      </c>
      <c r="D232" s="169">
        <f t="shared" ca="1" si="19"/>
        <v>0.5613930198881073</v>
      </c>
      <c r="E232" s="28">
        <f t="shared" ca="1" si="20"/>
        <v>10500000</v>
      </c>
      <c r="F232" s="93">
        <f t="shared" ca="1" si="21"/>
        <v>0.04</v>
      </c>
      <c r="G232" s="161">
        <f t="shared" ca="1" si="22"/>
        <v>420000</v>
      </c>
      <c r="H232" s="34">
        <f t="shared" ca="1" si="30"/>
        <v>197.5</v>
      </c>
      <c r="I232" s="144">
        <f t="shared" ca="1" si="23"/>
        <v>82950000</v>
      </c>
      <c r="J232" s="144">
        <f t="shared" ca="1" si="24"/>
        <v>33600000</v>
      </c>
      <c r="K232" s="92">
        <f t="shared" si="17"/>
        <v>14000000</v>
      </c>
      <c r="L232" s="92">
        <f t="shared" si="18"/>
        <v>2000000</v>
      </c>
      <c r="M232" s="158">
        <f t="shared" ca="1" si="25"/>
        <v>33350000</v>
      </c>
      <c r="N232" s="158">
        <f t="shared" ca="1" si="26"/>
        <v>11339000</v>
      </c>
      <c r="O232" s="158">
        <f t="shared" ca="1" si="27"/>
        <v>22011000</v>
      </c>
      <c r="P232" s="158">
        <f t="shared" ca="1" si="28"/>
        <v>24011000</v>
      </c>
      <c r="Q232" s="177">
        <f t="shared" ca="1" si="29"/>
        <v>100505653.47538586</v>
      </c>
    </row>
    <row r="233" spans="1:17" x14ac:dyDescent="0.25">
      <c r="A233" s="195">
        <v>100</v>
      </c>
      <c r="B233" s="169">
        <f t="shared" ca="1" si="19"/>
        <v>0.38690906241498502</v>
      </c>
      <c r="C233" s="169">
        <f t="shared" ca="1" si="19"/>
        <v>0.56567346618003655</v>
      </c>
      <c r="D233" s="169">
        <f t="shared" ca="1" si="19"/>
        <v>0.84740584288070797</v>
      </c>
      <c r="E233" s="28">
        <f t="shared" ca="1" si="20"/>
        <v>10500000</v>
      </c>
      <c r="F233" s="93">
        <f t="shared" ca="1" si="21"/>
        <v>0.03</v>
      </c>
      <c r="G233" s="161">
        <f t="shared" ca="1" si="22"/>
        <v>315000</v>
      </c>
      <c r="H233" s="34">
        <f t="shared" ca="1" si="30"/>
        <v>197.5</v>
      </c>
      <c r="I233" s="144">
        <f t="shared" ca="1" si="23"/>
        <v>62212500</v>
      </c>
      <c r="J233" s="144">
        <f t="shared" ca="1" si="24"/>
        <v>25200000</v>
      </c>
      <c r="K233" s="92">
        <f t="shared" si="17"/>
        <v>14000000</v>
      </c>
      <c r="L233" s="92">
        <f t="shared" si="18"/>
        <v>2000000</v>
      </c>
      <c r="M233" s="158">
        <f t="shared" ca="1" si="25"/>
        <v>21012500</v>
      </c>
      <c r="N233" s="158">
        <f t="shared" ca="1" si="26"/>
        <v>7144250.0000000009</v>
      </c>
      <c r="O233" s="158">
        <f t="shared" ca="1" si="27"/>
        <v>13868250</v>
      </c>
      <c r="P233" s="158">
        <f t="shared" ca="1" si="28"/>
        <v>15868250</v>
      </c>
      <c r="Q233" s="177">
        <f t="shared" ca="1" si="29"/>
        <v>59639075.247211352</v>
      </c>
    </row>
    <row r="234" spans="1:17" x14ac:dyDescent="0.25">
      <c r="A234" s="195">
        <v>101</v>
      </c>
      <c r="B234" s="169">
        <f t="shared" ca="1" si="19"/>
        <v>0.21482853968982807</v>
      </c>
      <c r="C234" s="169">
        <f t="shared" ca="1" si="19"/>
        <v>0.38077397989381345</v>
      </c>
      <c r="D234" s="169">
        <f t="shared" ca="1" si="19"/>
        <v>0.50042405271530332</v>
      </c>
      <c r="E234" s="28">
        <f t="shared" ca="1" si="20"/>
        <v>10500000</v>
      </c>
      <c r="F234" s="93">
        <f t="shared" ca="1" si="21"/>
        <v>0.03</v>
      </c>
      <c r="G234" s="161">
        <f t="shared" ca="1" si="22"/>
        <v>315000</v>
      </c>
      <c r="H234" s="34">
        <f t="shared" ca="1" si="30"/>
        <v>197.5</v>
      </c>
      <c r="I234" s="144">
        <f t="shared" ca="1" si="23"/>
        <v>62212500</v>
      </c>
      <c r="J234" s="144">
        <f t="shared" ca="1" si="24"/>
        <v>25200000</v>
      </c>
      <c r="K234" s="92">
        <f t="shared" si="17"/>
        <v>14000000</v>
      </c>
      <c r="L234" s="92">
        <f t="shared" si="18"/>
        <v>2000000</v>
      </c>
      <c r="M234" s="158">
        <f t="shared" ca="1" si="25"/>
        <v>21012500</v>
      </c>
      <c r="N234" s="158">
        <f t="shared" ca="1" si="26"/>
        <v>7144250.0000000009</v>
      </c>
      <c r="O234" s="158">
        <f t="shared" ca="1" si="27"/>
        <v>13868250</v>
      </c>
      <c r="P234" s="158">
        <f t="shared" ca="1" si="28"/>
        <v>15868250</v>
      </c>
      <c r="Q234" s="177">
        <f t="shared" ca="1" si="29"/>
        <v>59639075.247211352</v>
      </c>
    </row>
    <row r="235" spans="1:17" x14ac:dyDescent="0.25">
      <c r="A235" s="195">
        <v>102</v>
      </c>
      <c r="B235" s="169">
        <f t="shared" ca="1" si="19"/>
        <v>0.64007611269068232</v>
      </c>
      <c r="C235" s="169">
        <f t="shared" ca="1" si="19"/>
        <v>0.18082617328352191</v>
      </c>
      <c r="D235" s="169">
        <f t="shared" ca="1" si="19"/>
        <v>0.14348513255757722</v>
      </c>
      <c r="E235" s="28">
        <f t="shared" ca="1" si="20"/>
        <v>10500000</v>
      </c>
      <c r="F235" s="93">
        <f t="shared" ca="1" si="21"/>
        <v>0.02</v>
      </c>
      <c r="G235" s="161">
        <f t="shared" ca="1" si="22"/>
        <v>210000</v>
      </c>
      <c r="H235" s="34">
        <f t="shared" ca="1" si="30"/>
        <v>203.5</v>
      </c>
      <c r="I235" s="144">
        <f t="shared" ca="1" si="23"/>
        <v>42735000</v>
      </c>
      <c r="J235" s="144">
        <f t="shared" ca="1" si="24"/>
        <v>16800000</v>
      </c>
      <c r="K235" s="92">
        <f t="shared" si="17"/>
        <v>14000000</v>
      </c>
      <c r="L235" s="92">
        <f t="shared" si="18"/>
        <v>2000000</v>
      </c>
      <c r="M235" s="158">
        <f t="shared" ca="1" si="25"/>
        <v>9935000</v>
      </c>
      <c r="N235" s="158">
        <f t="shared" ca="1" si="26"/>
        <v>3377900.0000000005</v>
      </c>
      <c r="O235" s="158">
        <f t="shared" ca="1" si="27"/>
        <v>6557100</v>
      </c>
      <c r="P235" s="158">
        <f t="shared" ca="1" si="28"/>
        <v>8557100</v>
      </c>
      <c r="Q235" s="177">
        <f t="shared" ca="1" si="29"/>
        <v>22946105.008297212</v>
      </c>
    </row>
    <row r="236" spans="1:17" x14ac:dyDescent="0.25">
      <c r="A236" s="195">
        <v>103</v>
      </c>
      <c r="B236" s="169">
        <f t="shared" ca="1" si="19"/>
        <v>0.22805939994795654</v>
      </c>
      <c r="C236" s="169">
        <f t="shared" ca="1" si="19"/>
        <v>0.7083026576182806</v>
      </c>
      <c r="D236" s="169">
        <f t="shared" ca="1" si="19"/>
        <v>0.32340232041575279</v>
      </c>
      <c r="E236" s="28">
        <f t="shared" ca="1" si="20"/>
        <v>10500000</v>
      </c>
      <c r="F236" s="93">
        <f t="shared" ca="1" si="21"/>
        <v>0.04</v>
      </c>
      <c r="G236" s="161">
        <f t="shared" ca="1" si="22"/>
        <v>420000</v>
      </c>
      <c r="H236" s="34">
        <f t="shared" ca="1" si="30"/>
        <v>203.5</v>
      </c>
      <c r="I236" s="144">
        <f t="shared" ca="1" si="23"/>
        <v>85470000</v>
      </c>
      <c r="J236" s="144">
        <f t="shared" ca="1" si="24"/>
        <v>33600000</v>
      </c>
      <c r="K236" s="92">
        <f t="shared" si="17"/>
        <v>14000000</v>
      </c>
      <c r="L236" s="92">
        <f t="shared" si="18"/>
        <v>2000000</v>
      </c>
      <c r="M236" s="158">
        <f t="shared" ca="1" si="25"/>
        <v>35870000</v>
      </c>
      <c r="N236" s="158">
        <f t="shared" ca="1" si="26"/>
        <v>12195800</v>
      </c>
      <c r="O236" s="158">
        <f t="shared" ca="1" si="27"/>
        <v>23674200</v>
      </c>
      <c r="P236" s="158">
        <f t="shared" ca="1" si="28"/>
        <v>25674200</v>
      </c>
      <c r="Q236" s="177">
        <f t="shared" ca="1" si="29"/>
        <v>108852869.45390663</v>
      </c>
    </row>
    <row r="237" spans="1:17" x14ac:dyDescent="0.25">
      <c r="A237" s="195">
        <v>104</v>
      </c>
      <c r="B237" s="169">
        <f t="shared" ca="1" si="19"/>
        <v>0.73804082371103041</v>
      </c>
      <c r="C237" s="169">
        <f t="shared" ca="1" si="19"/>
        <v>9.602227092158544E-2</v>
      </c>
      <c r="D237" s="169">
        <f t="shared" ca="1" si="19"/>
        <v>0.65900993144915265</v>
      </c>
      <c r="E237" s="28">
        <f t="shared" ca="1" si="20"/>
        <v>10500000</v>
      </c>
      <c r="F237" s="93">
        <f t="shared" ca="1" si="21"/>
        <v>0.01</v>
      </c>
      <c r="G237" s="161">
        <f t="shared" ca="1" si="22"/>
        <v>105000</v>
      </c>
      <c r="H237" s="34">
        <f t="shared" ca="1" si="30"/>
        <v>197.5</v>
      </c>
      <c r="I237" s="144">
        <f t="shared" ca="1" si="23"/>
        <v>20737500</v>
      </c>
      <c r="J237" s="144">
        <f t="shared" ca="1" si="24"/>
        <v>8400000</v>
      </c>
      <c r="K237" s="92">
        <f t="shared" si="17"/>
        <v>14000000</v>
      </c>
      <c r="L237" s="92">
        <f t="shared" si="18"/>
        <v>2000000</v>
      </c>
      <c r="M237" s="158">
        <f t="shared" ca="1" si="25"/>
        <v>-3662500</v>
      </c>
      <c r="N237" s="158">
        <f t="shared" ca="1" si="26"/>
        <v>-1245250</v>
      </c>
      <c r="O237" s="158">
        <f t="shared" ca="1" si="27"/>
        <v>-2417250</v>
      </c>
      <c r="P237" s="158">
        <f t="shared" ca="1" si="28"/>
        <v>-417250</v>
      </c>
      <c r="Q237" s="177">
        <f t="shared" ca="1" si="29"/>
        <v>-22094081.209137678</v>
      </c>
    </row>
    <row r="238" spans="1:17" x14ac:dyDescent="0.25">
      <c r="A238" s="195">
        <v>105</v>
      </c>
      <c r="B238" s="169">
        <f t="shared" ca="1" si="19"/>
        <v>0.98014273080366165</v>
      </c>
      <c r="C238" s="169">
        <f t="shared" ca="1" si="19"/>
        <v>0.30796834242489857</v>
      </c>
      <c r="D238" s="169">
        <f t="shared" ca="1" si="19"/>
        <v>0.78758737856544836</v>
      </c>
      <c r="E238" s="28">
        <f t="shared" ca="1" si="20"/>
        <v>11000000</v>
      </c>
      <c r="F238" s="93">
        <f t="shared" ca="1" si="21"/>
        <v>0.03</v>
      </c>
      <c r="G238" s="161">
        <f t="shared" ca="1" si="22"/>
        <v>330000</v>
      </c>
      <c r="H238" s="34">
        <f t="shared" ca="1" si="30"/>
        <v>198</v>
      </c>
      <c r="I238" s="144">
        <f t="shared" ca="1" si="23"/>
        <v>65340000</v>
      </c>
      <c r="J238" s="144">
        <f t="shared" ca="1" si="24"/>
        <v>26400000</v>
      </c>
      <c r="K238" s="92">
        <f t="shared" si="17"/>
        <v>14000000</v>
      </c>
      <c r="L238" s="92">
        <f t="shared" si="18"/>
        <v>2000000</v>
      </c>
      <c r="M238" s="158">
        <f t="shared" ca="1" si="25"/>
        <v>22940000</v>
      </c>
      <c r="N238" s="158">
        <f t="shared" ca="1" si="26"/>
        <v>7799600.0000000009</v>
      </c>
      <c r="O238" s="158">
        <f t="shared" ca="1" si="27"/>
        <v>15140400</v>
      </c>
      <c r="P238" s="158">
        <f t="shared" ca="1" si="28"/>
        <v>17140400</v>
      </c>
      <c r="Q238" s="177">
        <f t="shared" ca="1" si="29"/>
        <v>66023701.754591823</v>
      </c>
    </row>
    <row r="239" spans="1:17" x14ac:dyDescent="0.25">
      <c r="A239" s="195">
        <v>106</v>
      </c>
      <c r="B239" s="169">
        <f t="shared" ca="1" si="19"/>
        <v>0.53813953677149418</v>
      </c>
      <c r="C239" s="169">
        <f t="shared" ca="1" si="19"/>
        <v>0.72216293633017059</v>
      </c>
      <c r="D239" s="169">
        <f t="shared" ca="1" si="19"/>
        <v>0.98568867334781307</v>
      </c>
      <c r="E239" s="28">
        <f t="shared" ca="1" si="20"/>
        <v>10500000</v>
      </c>
      <c r="F239" s="93">
        <f t="shared" ca="1" si="21"/>
        <v>0.04</v>
      </c>
      <c r="G239" s="161">
        <f t="shared" ca="1" si="22"/>
        <v>420000</v>
      </c>
      <c r="H239" s="34">
        <f t="shared" ca="1" si="30"/>
        <v>197.5</v>
      </c>
      <c r="I239" s="144">
        <f t="shared" ca="1" si="23"/>
        <v>82950000</v>
      </c>
      <c r="J239" s="144">
        <f t="shared" ca="1" si="24"/>
        <v>33600000</v>
      </c>
      <c r="K239" s="92">
        <f t="shared" si="17"/>
        <v>14000000</v>
      </c>
      <c r="L239" s="92">
        <f t="shared" si="18"/>
        <v>2000000</v>
      </c>
      <c r="M239" s="158">
        <f t="shared" ca="1" si="25"/>
        <v>33350000</v>
      </c>
      <c r="N239" s="158">
        <f t="shared" ca="1" si="26"/>
        <v>11339000</v>
      </c>
      <c r="O239" s="158">
        <f t="shared" ca="1" si="27"/>
        <v>22011000</v>
      </c>
      <c r="P239" s="158">
        <f t="shared" ca="1" si="28"/>
        <v>24011000</v>
      </c>
      <c r="Q239" s="177">
        <f t="shared" ca="1" si="29"/>
        <v>100505653.47538586</v>
      </c>
    </row>
    <row r="240" spans="1:17" x14ac:dyDescent="0.25">
      <c r="A240" s="195">
        <v>107</v>
      </c>
      <c r="B240" s="169">
        <f t="shared" ca="1" si="19"/>
        <v>2.0809173976575779E-2</v>
      </c>
      <c r="C240" s="169">
        <f t="shared" ca="1" si="19"/>
        <v>0.13586967198496203</v>
      </c>
      <c r="D240" s="169">
        <f t="shared" ca="1" si="19"/>
        <v>0.75930492457815058</v>
      </c>
      <c r="E240" s="28">
        <f t="shared" ca="1" si="20"/>
        <v>10000000</v>
      </c>
      <c r="F240" s="93">
        <f t="shared" ca="1" si="21"/>
        <v>0.02</v>
      </c>
      <c r="G240" s="161">
        <f t="shared" ca="1" si="22"/>
        <v>200000</v>
      </c>
      <c r="H240" s="34">
        <f t="shared" ca="1" si="30"/>
        <v>197</v>
      </c>
      <c r="I240" s="144">
        <f t="shared" ca="1" si="23"/>
        <v>39400000</v>
      </c>
      <c r="J240" s="144">
        <f t="shared" ca="1" si="24"/>
        <v>16000000</v>
      </c>
      <c r="K240" s="92">
        <f t="shared" si="17"/>
        <v>14000000</v>
      </c>
      <c r="L240" s="92">
        <f t="shared" si="18"/>
        <v>2000000</v>
      </c>
      <c r="M240" s="158">
        <f t="shared" ca="1" si="25"/>
        <v>7400000</v>
      </c>
      <c r="N240" s="158">
        <f t="shared" ca="1" si="26"/>
        <v>2516000</v>
      </c>
      <c r="O240" s="158">
        <f t="shared" ca="1" si="27"/>
        <v>4884000</v>
      </c>
      <c r="P240" s="158">
        <f t="shared" ca="1" si="28"/>
        <v>6884000</v>
      </c>
      <c r="Q240" s="177">
        <f t="shared" ca="1" si="29"/>
        <v>14549203.220380507</v>
      </c>
    </row>
    <row r="241" spans="1:17" x14ac:dyDescent="0.25">
      <c r="A241" s="195">
        <v>108</v>
      </c>
      <c r="B241" s="169">
        <f t="shared" ca="1" si="19"/>
        <v>0.59614613630941093</v>
      </c>
      <c r="C241" s="169">
        <f t="shared" ca="1" si="19"/>
        <v>0.50376393761510341</v>
      </c>
      <c r="D241" s="169">
        <f t="shared" ca="1" si="19"/>
        <v>0.5300384258880988</v>
      </c>
      <c r="E241" s="28">
        <f t="shared" ca="1" si="20"/>
        <v>10500000</v>
      </c>
      <c r="F241" s="93">
        <f t="shared" ca="1" si="21"/>
        <v>0.03</v>
      </c>
      <c r="G241" s="161">
        <f t="shared" ca="1" si="22"/>
        <v>315000</v>
      </c>
      <c r="H241" s="34">
        <f t="shared" ca="1" si="30"/>
        <v>197.5</v>
      </c>
      <c r="I241" s="144">
        <f t="shared" ca="1" si="23"/>
        <v>62212500</v>
      </c>
      <c r="J241" s="144">
        <f t="shared" ca="1" si="24"/>
        <v>25200000</v>
      </c>
      <c r="K241" s="92">
        <f t="shared" si="17"/>
        <v>14000000</v>
      </c>
      <c r="L241" s="92">
        <f t="shared" si="18"/>
        <v>2000000</v>
      </c>
      <c r="M241" s="158">
        <f t="shared" ca="1" si="25"/>
        <v>21012500</v>
      </c>
      <c r="N241" s="158">
        <f t="shared" ca="1" si="26"/>
        <v>7144250.0000000009</v>
      </c>
      <c r="O241" s="158">
        <f t="shared" ca="1" si="27"/>
        <v>13868250</v>
      </c>
      <c r="P241" s="158">
        <f t="shared" ca="1" si="28"/>
        <v>15868250</v>
      </c>
      <c r="Q241" s="177">
        <f t="shared" ca="1" si="29"/>
        <v>59639075.247211352</v>
      </c>
    </row>
    <row r="242" spans="1:17" x14ac:dyDescent="0.25">
      <c r="A242" s="195">
        <v>109</v>
      </c>
      <c r="B242" s="169">
        <f t="shared" ca="1" si="19"/>
        <v>0.57955924091579258</v>
      </c>
      <c r="C242" s="169">
        <f t="shared" ca="1" si="19"/>
        <v>0.14492683763297098</v>
      </c>
      <c r="D242" s="169">
        <f t="shared" ca="1" si="19"/>
        <v>0.11317457694868871</v>
      </c>
      <c r="E242" s="28">
        <f t="shared" ca="1" si="20"/>
        <v>10500000</v>
      </c>
      <c r="F242" s="93">
        <f t="shared" ca="1" si="21"/>
        <v>0.02</v>
      </c>
      <c r="G242" s="161">
        <f t="shared" ca="1" si="22"/>
        <v>210000</v>
      </c>
      <c r="H242" s="34">
        <f t="shared" ca="1" si="30"/>
        <v>203.5</v>
      </c>
      <c r="I242" s="144">
        <f t="shared" ca="1" si="23"/>
        <v>42735000</v>
      </c>
      <c r="J242" s="144">
        <f t="shared" ca="1" si="24"/>
        <v>16800000</v>
      </c>
      <c r="K242" s="92">
        <f t="shared" si="17"/>
        <v>14000000</v>
      </c>
      <c r="L242" s="92">
        <f t="shared" si="18"/>
        <v>2000000</v>
      </c>
      <c r="M242" s="158">
        <f t="shared" ca="1" si="25"/>
        <v>9935000</v>
      </c>
      <c r="N242" s="158">
        <f t="shared" ca="1" si="26"/>
        <v>3377900.0000000005</v>
      </c>
      <c r="O242" s="158">
        <f t="shared" ca="1" si="27"/>
        <v>6557100</v>
      </c>
      <c r="P242" s="158">
        <f t="shared" ca="1" si="28"/>
        <v>8557100</v>
      </c>
      <c r="Q242" s="177">
        <f t="shared" ca="1" si="29"/>
        <v>22946105.008297212</v>
      </c>
    </row>
    <row r="243" spans="1:17" x14ac:dyDescent="0.25">
      <c r="A243" s="195">
        <v>110</v>
      </c>
      <c r="B243" s="169">
        <f t="shared" ca="1" si="19"/>
        <v>0.61237196648967085</v>
      </c>
      <c r="C243" s="169">
        <f t="shared" ca="1" si="19"/>
        <v>4.09272047054412E-2</v>
      </c>
      <c r="D243" s="169">
        <f t="shared" ca="1" si="19"/>
        <v>0.52444056396245187</v>
      </c>
      <c r="E243" s="28">
        <f t="shared" ca="1" si="20"/>
        <v>10500000</v>
      </c>
      <c r="F243" s="93">
        <f t="shared" ca="1" si="21"/>
        <v>0.01</v>
      </c>
      <c r="G243" s="161">
        <f t="shared" ca="1" si="22"/>
        <v>105000</v>
      </c>
      <c r="H243" s="34">
        <f t="shared" ca="1" si="30"/>
        <v>197.5</v>
      </c>
      <c r="I243" s="144">
        <f t="shared" ca="1" si="23"/>
        <v>20737500</v>
      </c>
      <c r="J243" s="144">
        <f t="shared" ca="1" si="24"/>
        <v>8400000</v>
      </c>
      <c r="K243" s="92">
        <f t="shared" si="17"/>
        <v>14000000</v>
      </c>
      <c r="L243" s="92">
        <f t="shared" si="18"/>
        <v>2000000</v>
      </c>
      <c r="M243" s="158">
        <f t="shared" ca="1" si="25"/>
        <v>-3662500</v>
      </c>
      <c r="N243" s="158">
        <f t="shared" ca="1" si="26"/>
        <v>-1245250</v>
      </c>
      <c r="O243" s="158">
        <f t="shared" ca="1" si="27"/>
        <v>-2417250</v>
      </c>
      <c r="P243" s="158">
        <f t="shared" ca="1" si="28"/>
        <v>-417250</v>
      </c>
      <c r="Q243" s="177">
        <f t="shared" ca="1" si="29"/>
        <v>-22094081.209137678</v>
      </c>
    </row>
    <row r="244" spans="1:17" x14ac:dyDescent="0.25">
      <c r="A244" s="195">
        <v>111</v>
      </c>
      <c r="B244" s="169">
        <f t="shared" ca="1" si="19"/>
        <v>0.61662297544709854</v>
      </c>
      <c r="C244" s="169">
        <f t="shared" ca="1" si="19"/>
        <v>0.94865966146353353</v>
      </c>
      <c r="D244" s="169">
        <f t="shared" ca="1" si="19"/>
        <v>0.44812881700513163</v>
      </c>
      <c r="E244" s="28">
        <f t="shared" ca="1" si="20"/>
        <v>10500000</v>
      </c>
      <c r="F244" s="93">
        <f t="shared" ca="1" si="21"/>
        <v>0.05</v>
      </c>
      <c r="G244" s="161">
        <f t="shared" ca="1" si="22"/>
        <v>525000</v>
      </c>
      <c r="H244" s="34">
        <f t="shared" ca="1" si="30"/>
        <v>203.5</v>
      </c>
      <c r="I244" s="144">
        <f t="shared" ca="1" si="23"/>
        <v>106837500</v>
      </c>
      <c r="J244" s="144">
        <f t="shared" ca="1" si="24"/>
        <v>42000000</v>
      </c>
      <c r="K244" s="92">
        <f t="shared" si="17"/>
        <v>14000000</v>
      </c>
      <c r="L244" s="92">
        <f t="shared" si="18"/>
        <v>2000000</v>
      </c>
      <c r="M244" s="158">
        <f t="shared" ca="1" si="25"/>
        <v>48837500</v>
      </c>
      <c r="N244" s="158">
        <f t="shared" ca="1" si="26"/>
        <v>16604750.000000002</v>
      </c>
      <c r="O244" s="158">
        <f t="shared" ca="1" si="27"/>
        <v>32232750</v>
      </c>
      <c r="P244" s="158">
        <f t="shared" ca="1" si="28"/>
        <v>34232750</v>
      </c>
      <c r="Q244" s="177">
        <f t="shared" ca="1" si="29"/>
        <v>151806251.67671135</v>
      </c>
    </row>
    <row r="245" spans="1:17" x14ac:dyDescent="0.25">
      <c r="A245" s="195">
        <v>112</v>
      </c>
      <c r="B245" s="169">
        <f t="shared" ca="1" si="19"/>
        <v>0.96422939192099211</v>
      </c>
      <c r="C245" s="169">
        <f t="shared" ca="1" si="19"/>
        <v>0.78653015483547084</v>
      </c>
      <c r="D245" s="169">
        <f t="shared" ca="1" si="19"/>
        <v>0.83878408791689929</v>
      </c>
      <c r="E245" s="28">
        <f t="shared" ca="1" si="20"/>
        <v>11000000</v>
      </c>
      <c r="F245" s="93">
        <f t="shared" ca="1" si="21"/>
        <v>0.04</v>
      </c>
      <c r="G245" s="161">
        <f t="shared" ca="1" si="22"/>
        <v>440000</v>
      </c>
      <c r="H245" s="34">
        <f t="shared" ca="1" si="30"/>
        <v>198</v>
      </c>
      <c r="I245" s="144">
        <f t="shared" ca="1" si="23"/>
        <v>87120000</v>
      </c>
      <c r="J245" s="144">
        <f t="shared" ca="1" si="24"/>
        <v>35200000</v>
      </c>
      <c r="K245" s="92">
        <f t="shared" si="17"/>
        <v>14000000</v>
      </c>
      <c r="L245" s="92">
        <f t="shared" si="18"/>
        <v>2000000</v>
      </c>
      <c r="M245" s="158">
        <f t="shared" ca="1" si="25"/>
        <v>35920000</v>
      </c>
      <c r="N245" s="158">
        <f t="shared" ca="1" si="26"/>
        <v>12212800</v>
      </c>
      <c r="O245" s="158">
        <f t="shared" ca="1" si="27"/>
        <v>23707200</v>
      </c>
      <c r="P245" s="158">
        <f t="shared" ca="1" si="28"/>
        <v>25707200</v>
      </c>
      <c r="Q245" s="177">
        <f t="shared" ca="1" si="29"/>
        <v>109018488.81855981</v>
      </c>
    </row>
    <row r="246" spans="1:17" x14ac:dyDescent="0.25">
      <c r="A246" s="195">
        <v>113</v>
      </c>
      <c r="B246" s="169">
        <f t="shared" ca="1" si="19"/>
        <v>0.99154721622118225</v>
      </c>
      <c r="C246" s="169">
        <f t="shared" ca="1" si="19"/>
        <v>0.55069172853876136</v>
      </c>
      <c r="D246" s="169">
        <f t="shared" ca="1" si="19"/>
        <v>0.60618726036728166</v>
      </c>
      <c r="E246" s="28">
        <f t="shared" ca="1" si="20"/>
        <v>11000000</v>
      </c>
      <c r="F246" s="93">
        <f t="shared" ca="1" si="21"/>
        <v>0.03</v>
      </c>
      <c r="G246" s="161">
        <f t="shared" ca="1" si="22"/>
        <v>330000</v>
      </c>
      <c r="H246" s="34">
        <f t="shared" ca="1" si="30"/>
        <v>198</v>
      </c>
      <c r="I246" s="144">
        <f t="shared" ca="1" si="23"/>
        <v>65340000</v>
      </c>
      <c r="J246" s="144">
        <f t="shared" ca="1" si="24"/>
        <v>26400000</v>
      </c>
      <c r="K246" s="92">
        <f t="shared" si="17"/>
        <v>14000000</v>
      </c>
      <c r="L246" s="92">
        <f t="shared" si="18"/>
        <v>2000000</v>
      </c>
      <c r="M246" s="158">
        <f t="shared" ca="1" si="25"/>
        <v>22940000</v>
      </c>
      <c r="N246" s="158">
        <f t="shared" ca="1" si="26"/>
        <v>7799600.0000000009</v>
      </c>
      <c r="O246" s="158">
        <f t="shared" ca="1" si="27"/>
        <v>15140400</v>
      </c>
      <c r="P246" s="158">
        <f t="shared" ca="1" si="28"/>
        <v>17140400</v>
      </c>
      <c r="Q246" s="177">
        <f t="shared" ca="1" si="29"/>
        <v>66023701.754591823</v>
      </c>
    </row>
    <row r="247" spans="1:17" x14ac:dyDescent="0.25">
      <c r="A247" s="195">
        <v>114</v>
      </c>
      <c r="B247" s="169">
        <f t="shared" ca="1" si="19"/>
        <v>2.7832108626210328E-2</v>
      </c>
      <c r="C247" s="169">
        <f t="shared" ca="1" si="19"/>
        <v>0.57743658770297923</v>
      </c>
      <c r="D247" s="169">
        <f t="shared" ca="1" si="19"/>
        <v>9.7236123977882727E-2</v>
      </c>
      <c r="E247" s="28">
        <f t="shared" ca="1" si="20"/>
        <v>10000000</v>
      </c>
      <c r="F247" s="93">
        <f t="shared" ca="1" si="21"/>
        <v>0.03</v>
      </c>
      <c r="G247" s="161">
        <f t="shared" ca="1" si="22"/>
        <v>300000</v>
      </c>
      <c r="H247" s="34">
        <f t="shared" ca="1" si="30"/>
        <v>203</v>
      </c>
      <c r="I247" s="144">
        <f t="shared" ca="1" si="23"/>
        <v>60900000</v>
      </c>
      <c r="J247" s="144">
        <f t="shared" ca="1" si="24"/>
        <v>24000000</v>
      </c>
      <c r="K247" s="92">
        <f t="shared" si="17"/>
        <v>14000000</v>
      </c>
      <c r="L247" s="92">
        <f t="shared" si="18"/>
        <v>2000000</v>
      </c>
      <c r="M247" s="158">
        <f t="shared" ca="1" si="25"/>
        <v>20900000</v>
      </c>
      <c r="N247" s="158">
        <f t="shared" ca="1" si="26"/>
        <v>7106000.0000000009</v>
      </c>
      <c r="O247" s="158">
        <f t="shared" ca="1" si="27"/>
        <v>13794000</v>
      </c>
      <c r="P247" s="158">
        <f t="shared" ca="1" si="28"/>
        <v>15794000</v>
      </c>
      <c r="Q247" s="177">
        <f t="shared" ca="1" si="29"/>
        <v>59266431.676741675</v>
      </c>
    </row>
    <row r="248" spans="1:17" x14ac:dyDescent="0.25">
      <c r="A248" s="195">
        <v>115</v>
      </c>
      <c r="B248" s="169">
        <f t="shared" ca="1" si="19"/>
        <v>0.79268156176838289</v>
      </c>
      <c r="C248" s="169">
        <f t="shared" ca="1" si="19"/>
        <v>0.52465428339793296</v>
      </c>
      <c r="D248" s="169">
        <f t="shared" ca="1" si="19"/>
        <v>0.27759015081589478</v>
      </c>
      <c r="E248" s="28">
        <f t="shared" ca="1" si="20"/>
        <v>10500000</v>
      </c>
      <c r="F248" s="93">
        <f t="shared" ca="1" si="21"/>
        <v>0.03</v>
      </c>
      <c r="G248" s="161">
        <f t="shared" ca="1" si="22"/>
        <v>315000</v>
      </c>
      <c r="H248" s="34">
        <f t="shared" ca="1" si="30"/>
        <v>203.5</v>
      </c>
      <c r="I248" s="144">
        <f t="shared" ca="1" si="23"/>
        <v>64102500</v>
      </c>
      <c r="J248" s="144">
        <f t="shared" ca="1" si="24"/>
        <v>25200000</v>
      </c>
      <c r="K248" s="92">
        <f t="shared" si="17"/>
        <v>14000000</v>
      </c>
      <c r="L248" s="92">
        <f t="shared" si="18"/>
        <v>2000000</v>
      </c>
      <c r="M248" s="158">
        <f t="shared" ca="1" si="25"/>
        <v>22902500</v>
      </c>
      <c r="N248" s="158">
        <f t="shared" ca="1" si="26"/>
        <v>7786850.0000000009</v>
      </c>
      <c r="O248" s="158">
        <f t="shared" ca="1" si="27"/>
        <v>15115650</v>
      </c>
      <c r="P248" s="158">
        <f t="shared" ca="1" si="28"/>
        <v>17115650</v>
      </c>
      <c r="Q248" s="177">
        <f t="shared" ca="1" si="29"/>
        <v>65899487.23110193</v>
      </c>
    </row>
    <row r="249" spans="1:17" x14ac:dyDescent="0.25">
      <c r="A249" s="195">
        <v>116</v>
      </c>
      <c r="B249" s="169">
        <f t="shared" ca="1" si="19"/>
        <v>0.71292456272499094</v>
      </c>
      <c r="C249" s="169">
        <f t="shared" ca="1" si="19"/>
        <v>0.25753639610371093</v>
      </c>
      <c r="D249" s="169">
        <f t="shared" ca="1" si="19"/>
        <v>0.4010271694280696</v>
      </c>
      <c r="E249" s="28">
        <f t="shared" ca="1" si="20"/>
        <v>10500000</v>
      </c>
      <c r="F249" s="93">
        <f t="shared" ca="1" si="21"/>
        <v>0.02</v>
      </c>
      <c r="G249" s="161">
        <f t="shared" ca="1" si="22"/>
        <v>210000</v>
      </c>
      <c r="H249" s="34">
        <f t="shared" ca="1" si="30"/>
        <v>203.5</v>
      </c>
      <c r="I249" s="144">
        <f t="shared" ca="1" si="23"/>
        <v>42735000</v>
      </c>
      <c r="J249" s="144">
        <f t="shared" ca="1" si="24"/>
        <v>16800000</v>
      </c>
      <c r="K249" s="92">
        <f t="shared" si="17"/>
        <v>14000000</v>
      </c>
      <c r="L249" s="92">
        <f t="shared" si="18"/>
        <v>2000000</v>
      </c>
      <c r="M249" s="158">
        <f t="shared" ca="1" si="25"/>
        <v>9935000</v>
      </c>
      <c r="N249" s="158">
        <f t="shared" ca="1" si="26"/>
        <v>3377900.0000000005</v>
      </c>
      <c r="O249" s="158">
        <f t="shared" ca="1" si="27"/>
        <v>6557100</v>
      </c>
      <c r="P249" s="158">
        <f t="shared" ca="1" si="28"/>
        <v>8557100</v>
      </c>
      <c r="Q249" s="177">
        <f t="shared" ca="1" si="29"/>
        <v>22946105.008297212</v>
      </c>
    </row>
    <row r="250" spans="1:17" x14ac:dyDescent="0.25">
      <c r="A250" s="195">
        <v>117</v>
      </c>
      <c r="B250" s="169">
        <f t="shared" ca="1" si="19"/>
        <v>0.30358444520281114</v>
      </c>
      <c r="C250" s="169">
        <f t="shared" ca="1" si="19"/>
        <v>0.68415877429426963</v>
      </c>
      <c r="D250" s="169">
        <f t="shared" ca="1" si="19"/>
        <v>0.94918823407256103</v>
      </c>
      <c r="E250" s="28">
        <f t="shared" ca="1" si="20"/>
        <v>10500000</v>
      </c>
      <c r="F250" s="93">
        <f t="shared" ca="1" si="21"/>
        <v>0.04</v>
      </c>
      <c r="G250" s="161">
        <f t="shared" ca="1" si="22"/>
        <v>420000</v>
      </c>
      <c r="H250" s="34">
        <f t="shared" ca="1" si="30"/>
        <v>197.5</v>
      </c>
      <c r="I250" s="144">
        <f t="shared" ca="1" si="23"/>
        <v>82950000</v>
      </c>
      <c r="J250" s="144">
        <f t="shared" ca="1" si="24"/>
        <v>33600000</v>
      </c>
      <c r="K250" s="92">
        <f t="shared" si="17"/>
        <v>14000000</v>
      </c>
      <c r="L250" s="92">
        <f t="shared" si="18"/>
        <v>2000000</v>
      </c>
      <c r="M250" s="158">
        <f t="shared" ca="1" si="25"/>
        <v>33350000</v>
      </c>
      <c r="N250" s="158">
        <f t="shared" ca="1" si="26"/>
        <v>11339000</v>
      </c>
      <c r="O250" s="158">
        <f t="shared" ca="1" si="27"/>
        <v>22011000</v>
      </c>
      <c r="P250" s="158">
        <f t="shared" ca="1" si="28"/>
        <v>24011000</v>
      </c>
      <c r="Q250" s="177">
        <f t="shared" ca="1" si="29"/>
        <v>100505653.47538586</v>
      </c>
    </row>
    <row r="251" spans="1:17" x14ac:dyDescent="0.25">
      <c r="A251" s="195">
        <v>118</v>
      </c>
      <c r="B251" s="169">
        <f t="shared" ca="1" si="19"/>
        <v>0.11167894770555242</v>
      </c>
      <c r="C251" s="169">
        <f t="shared" ca="1" si="19"/>
        <v>0.94185500389024013</v>
      </c>
      <c r="D251" s="169">
        <f t="shared" ca="1" si="19"/>
        <v>0.72030693726499906</v>
      </c>
      <c r="E251" s="28">
        <f t="shared" ca="1" si="20"/>
        <v>10000000</v>
      </c>
      <c r="F251" s="93">
        <f t="shared" ca="1" si="21"/>
        <v>0.05</v>
      </c>
      <c r="G251" s="161">
        <f t="shared" ca="1" si="22"/>
        <v>500000</v>
      </c>
      <c r="H251" s="34">
        <f t="shared" ca="1" si="30"/>
        <v>197</v>
      </c>
      <c r="I251" s="144">
        <f t="shared" ca="1" si="23"/>
        <v>98500000</v>
      </c>
      <c r="J251" s="144">
        <f t="shared" ca="1" si="24"/>
        <v>40000000</v>
      </c>
      <c r="K251" s="92">
        <f t="shared" si="17"/>
        <v>14000000</v>
      </c>
      <c r="L251" s="92">
        <f t="shared" si="18"/>
        <v>2000000</v>
      </c>
      <c r="M251" s="158">
        <f t="shared" ca="1" si="25"/>
        <v>42500000</v>
      </c>
      <c r="N251" s="158">
        <f t="shared" ca="1" si="26"/>
        <v>14450000.000000002</v>
      </c>
      <c r="O251" s="158">
        <f t="shared" ca="1" si="27"/>
        <v>28050000</v>
      </c>
      <c r="P251" s="158">
        <f t="shared" ca="1" si="28"/>
        <v>30050000</v>
      </c>
      <c r="Q251" s="177">
        <f t="shared" ca="1" si="29"/>
        <v>130813997.20691958</v>
      </c>
    </row>
    <row r="252" spans="1:17" x14ac:dyDescent="0.25">
      <c r="A252" s="195">
        <v>119</v>
      </c>
      <c r="B252" s="169">
        <f t="shared" ca="1" si="19"/>
        <v>0.32645675772712568</v>
      </c>
      <c r="C252" s="169">
        <f t="shared" ca="1" si="19"/>
        <v>0.54504671406596372</v>
      </c>
      <c r="D252" s="169">
        <f t="shared" ca="1" si="19"/>
        <v>0.36028674462090493</v>
      </c>
      <c r="E252" s="28">
        <f t="shared" ca="1" si="20"/>
        <v>10500000</v>
      </c>
      <c r="F252" s="93">
        <f t="shared" ca="1" si="21"/>
        <v>0.03</v>
      </c>
      <c r="G252" s="161">
        <f t="shared" ca="1" si="22"/>
        <v>315000</v>
      </c>
      <c r="H252" s="34">
        <f t="shared" ca="1" si="30"/>
        <v>203.5</v>
      </c>
      <c r="I252" s="144">
        <f t="shared" ca="1" si="23"/>
        <v>64102500</v>
      </c>
      <c r="J252" s="144">
        <f t="shared" ca="1" si="24"/>
        <v>25200000</v>
      </c>
      <c r="K252" s="92">
        <f t="shared" si="17"/>
        <v>14000000</v>
      </c>
      <c r="L252" s="92">
        <f t="shared" si="18"/>
        <v>2000000</v>
      </c>
      <c r="M252" s="158">
        <f t="shared" ca="1" si="25"/>
        <v>22902500</v>
      </c>
      <c r="N252" s="158">
        <f t="shared" ca="1" si="26"/>
        <v>7786850.0000000009</v>
      </c>
      <c r="O252" s="158">
        <f t="shared" ca="1" si="27"/>
        <v>15115650</v>
      </c>
      <c r="P252" s="158">
        <f t="shared" ca="1" si="28"/>
        <v>17115650</v>
      </c>
      <c r="Q252" s="177">
        <f t="shared" ca="1" si="29"/>
        <v>65899487.23110193</v>
      </c>
    </row>
    <row r="253" spans="1:17" x14ac:dyDescent="0.25">
      <c r="A253" s="195">
        <v>120</v>
      </c>
      <c r="B253" s="169">
        <f t="shared" ca="1" si="19"/>
        <v>0.44635688490738223</v>
      </c>
      <c r="C253" s="169">
        <f t="shared" ca="1" si="19"/>
        <v>0.2004472693793401</v>
      </c>
      <c r="D253" s="169">
        <f t="shared" ca="1" si="19"/>
        <v>0.3704352298124769</v>
      </c>
      <c r="E253" s="28">
        <f t="shared" ca="1" si="20"/>
        <v>10500000</v>
      </c>
      <c r="F253" s="93">
        <f t="shared" ca="1" si="21"/>
        <v>0.02</v>
      </c>
      <c r="G253" s="161">
        <f t="shared" ca="1" si="22"/>
        <v>210000</v>
      </c>
      <c r="H253" s="34">
        <f t="shared" ca="1" si="30"/>
        <v>203.5</v>
      </c>
      <c r="I253" s="144">
        <f t="shared" ca="1" si="23"/>
        <v>42735000</v>
      </c>
      <c r="J253" s="144">
        <f t="shared" ca="1" si="24"/>
        <v>16800000</v>
      </c>
      <c r="K253" s="92">
        <f t="shared" si="17"/>
        <v>14000000</v>
      </c>
      <c r="L253" s="92">
        <f t="shared" si="18"/>
        <v>2000000</v>
      </c>
      <c r="M253" s="158">
        <f t="shared" ca="1" si="25"/>
        <v>9935000</v>
      </c>
      <c r="N253" s="158">
        <f t="shared" ca="1" si="26"/>
        <v>3377900.0000000005</v>
      </c>
      <c r="O253" s="158">
        <f t="shared" ca="1" si="27"/>
        <v>6557100</v>
      </c>
      <c r="P253" s="158">
        <f t="shared" ca="1" si="28"/>
        <v>8557100</v>
      </c>
      <c r="Q253" s="177">
        <f t="shared" ca="1" si="29"/>
        <v>22946105.008297212</v>
      </c>
    </row>
    <row r="254" spans="1:17" x14ac:dyDescent="0.25">
      <c r="A254" s="195">
        <v>121</v>
      </c>
      <c r="B254" s="169">
        <f t="shared" ca="1" si="19"/>
        <v>0.84256771578992495</v>
      </c>
      <c r="C254" s="169">
        <f t="shared" ca="1" si="19"/>
        <v>0.58700866858222867</v>
      </c>
      <c r="D254" s="169">
        <f t="shared" ca="1" si="19"/>
        <v>0.3919567643725661</v>
      </c>
      <c r="E254" s="28">
        <f t="shared" ca="1" si="20"/>
        <v>11000000</v>
      </c>
      <c r="F254" s="93">
        <f t="shared" ca="1" si="21"/>
        <v>0.03</v>
      </c>
      <c r="G254" s="161">
        <f t="shared" ca="1" si="22"/>
        <v>330000</v>
      </c>
      <c r="H254" s="34">
        <f t="shared" ca="1" si="30"/>
        <v>204</v>
      </c>
      <c r="I254" s="144">
        <f t="shared" ca="1" si="23"/>
        <v>67320000</v>
      </c>
      <c r="J254" s="144">
        <f t="shared" ca="1" si="24"/>
        <v>26400000</v>
      </c>
      <c r="K254" s="92">
        <f t="shared" si="17"/>
        <v>14000000</v>
      </c>
      <c r="L254" s="92">
        <f t="shared" si="18"/>
        <v>2000000</v>
      </c>
      <c r="M254" s="158">
        <f t="shared" ca="1" si="25"/>
        <v>24920000</v>
      </c>
      <c r="N254" s="158">
        <f t="shared" ca="1" si="26"/>
        <v>8472800</v>
      </c>
      <c r="O254" s="158">
        <f t="shared" ca="1" si="27"/>
        <v>16447200</v>
      </c>
      <c r="P254" s="158">
        <f t="shared" ca="1" si="28"/>
        <v>18447200</v>
      </c>
      <c r="Q254" s="177">
        <f t="shared" ca="1" si="29"/>
        <v>72582228.59485811</v>
      </c>
    </row>
    <row r="255" spans="1:17" x14ac:dyDescent="0.25">
      <c r="A255" s="195">
        <v>122</v>
      </c>
      <c r="B255" s="169">
        <f t="shared" ca="1" si="19"/>
        <v>0.74132127891936639</v>
      </c>
      <c r="C255" s="169">
        <f t="shared" ca="1" si="19"/>
        <v>0.58439259949103328</v>
      </c>
      <c r="D255" s="169">
        <f t="shared" ca="1" si="19"/>
        <v>0.5633779458346998</v>
      </c>
      <c r="E255" s="28">
        <f t="shared" ca="1" si="20"/>
        <v>10500000</v>
      </c>
      <c r="F255" s="93">
        <f t="shared" ca="1" si="21"/>
        <v>0.03</v>
      </c>
      <c r="G255" s="161">
        <f t="shared" ca="1" si="22"/>
        <v>315000</v>
      </c>
      <c r="H255" s="34">
        <f t="shared" ca="1" si="30"/>
        <v>197.5</v>
      </c>
      <c r="I255" s="144">
        <f t="shared" ca="1" si="23"/>
        <v>62212500</v>
      </c>
      <c r="J255" s="144">
        <f t="shared" ca="1" si="24"/>
        <v>25200000</v>
      </c>
      <c r="K255" s="92">
        <f t="shared" si="17"/>
        <v>14000000</v>
      </c>
      <c r="L255" s="92">
        <f t="shared" si="18"/>
        <v>2000000</v>
      </c>
      <c r="M255" s="158">
        <f t="shared" ca="1" si="25"/>
        <v>21012500</v>
      </c>
      <c r="N255" s="158">
        <f t="shared" ca="1" si="26"/>
        <v>7144250.0000000009</v>
      </c>
      <c r="O255" s="158">
        <f t="shared" ca="1" si="27"/>
        <v>13868250</v>
      </c>
      <c r="P255" s="158">
        <f t="shared" ca="1" si="28"/>
        <v>15868250</v>
      </c>
      <c r="Q255" s="177">
        <f t="shared" ca="1" si="29"/>
        <v>59639075.247211352</v>
      </c>
    </row>
    <row r="256" spans="1:17" x14ac:dyDescent="0.25">
      <c r="A256" s="195">
        <v>123</v>
      </c>
      <c r="B256" s="169">
        <f t="shared" ca="1" si="19"/>
        <v>0.74866240092305048</v>
      </c>
      <c r="C256" s="169">
        <f t="shared" ca="1" si="19"/>
        <v>0.60330086233984714</v>
      </c>
      <c r="D256" s="169">
        <f t="shared" ca="1" si="19"/>
        <v>0.90355834030252191</v>
      </c>
      <c r="E256" s="28">
        <f t="shared" ca="1" si="20"/>
        <v>10500000</v>
      </c>
      <c r="F256" s="93">
        <f t="shared" ca="1" si="21"/>
        <v>0.04</v>
      </c>
      <c r="G256" s="161">
        <f t="shared" ca="1" si="22"/>
        <v>420000</v>
      </c>
      <c r="H256" s="34">
        <f t="shared" ca="1" si="30"/>
        <v>197.5</v>
      </c>
      <c r="I256" s="144">
        <f t="shared" ca="1" si="23"/>
        <v>82950000</v>
      </c>
      <c r="J256" s="144">
        <f t="shared" ca="1" si="24"/>
        <v>33600000</v>
      </c>
      <c r="K256" s="92">
        <f t="shared" si="17"/>
        <v>14000000</v>
      </c>
      <c r="L256" s="92">
        <f t="shared" si="18"/>
        <v>2000000</v>
      </c>
      <c r="M256" s="158">
        <f t="shared" ca="1" si="25"/>
        <v>33350000</v>
      </c>
      <c r="N256" s="158">
        <f t="shared" ca="1" si="26"/>
        <v>11339000</v>
      </c>
      <c r="O256" s="158">
        <f t="shared" ca="1" si="27"/>
        <v>22011000</v>
      </c>
      <c r="P256" s="158">
        <f t="shared" ca="1" si="28"/>
        <v>24011000</v>
      </c>
      <c r="Q256" s="177">
        <f t="shared" ca="1" si="29"/>
        <v>100505653.47538586</v>
      </c>
    </row>
    <row r="257" spans="1:17" x14ac:dyDescent="0.25">
      <c r="A257" s="195">
        <v>124</v>
      </c>
      <c r="B257" s="169">
        <f t="shared" ca="1" si="19"/>
        <v>0.73930953815598899</v>
      </c>
      <c r="C257" s="169">
        <f t="shared" ca="1" si="19"/>
        <v>0.49769706769569033</v>
      </c>
      <c r="D257" s="169">
        <f t="shared" ca="1" si="19"/>
        <v>0.68132720289079973</v>
      </c>
      <c r="E257" s="28">
        <f t="shared" ca="1" si="20"/>
        <v>10500000</v>
      </c>
      <c r="F257" s="93">
        <f t="shared" ca="1" si="21"/>
        <v>0.03</v>
      </c>
      <c r="G257" s="161">
        <f t="shared" ca="1" si="22"/>
        <v>315000</v>
      </c>
      <c r="H257" s="34">
        <f t="shared" ca="1" si="30"/>
        <v>197.5</v>
      </c>
      <c r="I257" s="144">
        <f t="shared" ca="1" si="23"/>
        <v>62212500</v>
      </c>
      <c r="J257" s="144">
        <f t="shared" ca="1" si="24"/>
        <v>25200000</v>
      </c>
      <c r="K257" s="92">
        <f t="shared" si="17"/>
        <v>14000000</v>
      </c>
      <c r="L257" s="92">
        <f t="shared" si="18"/>
        <v>2000000</v>
      </c>
      <c r="M257" s="158">
        <f t="shared" ca="1" si="25"/>
        <v>21012500</v>
      </c>
      <c r="N257" s="158">
        <f t="shared" ca="1" si="26"/>
        <v>7144250.0000000009</v>
      </c>
      <c r="O257" s="158">
        <f t="shared" ca="1" si="27"/>
        <v>13868250</v>
      </c>
      <c r="P257" s="158">
        <f t="shared" ca="1" si="28"/>
        <v>15868250</v>
      </c>
      <c r="Q257" s="177">
        <f t="shared" ca="1" si="29"/>
        <v>59639075.247211352</v>
      </c>
    </row>
    <row r="258" spans="1:17" x14ac:dyDescent="0.25">
      <c r="A258" s="195">
        <v>125</v>
      </c>
      <c r="B258" s="169">
        <f t="shared" ca="1" si="19"/>
        <v>0.53917212126023784</v>
      </c>
      <c r="C258" s="169">
        <f t="shared" ca="1" si="19"/>
        <v>0.25689183709020802</v>
      </c>
      <c r="D258" s="169">
        <f t="shared" ca="1" si="19"/>
        <v>0.97468910709576728</v>
      </c>
      <c r="E258" s="28">
        <f t="shared" ca="1" si="20"/>
        <v>10500000</v>
      </c>
      <c r="F258" s="93">
        <f t="shared" ca="1" si="21"/>
        <v>0.02</v>
      </c>
      <c r="G258" s="161">
        <f t="shared" ca="1" si="22"/>
        <v>210000</v>
      </c>
      <c r="H258" s="34">
        <f t="shared" ca="1" si="30"/>
        <v>197.5</v>
      </c>
      <c r="I258" s="144">
        <f t="shared" ca="1" si="23"/>
        <v>41475000</v>
      </c>
      <c r="J258" s="144">
        <f t="shared" ca="1" si="24"/>
        <v>16800000</v>
      </c>
      <c r="K258" s="92">
        <f t="shared" si="17"/>
        <v>14000000</v>
      </c>
      <c r="L258" s="92">
        <f t="shared" si="18"/>
        <v>2000000</v>
      </c>
      <c r="M258" s="158">
        <f t="shared" ca="1" si="25"/>
        <v>8675000</v>
      </c>
      <c r="N258" s="158">
        <f t="shared" ca="1" si="26"/>
        <v>2949500</v>
      </c>
      <c r="O258" s="158">
        <f t="shared" ca="1" si="27"/>
        <v>5725500</v>
      </c>
      <c r="P258" s="158">
        <f t="shared" ca="1" si="28"/>
        <v>7725500</v>
      </c>
      <c r="Q258" s="177">
        <f t="shared" ca="1" si="29"/>
        <v>18772497.019036837</v>
      </c>
    </row>
    <row r="259" spans="1:17" x14ac:dyDescent="0.25">
      <c r="A259" s="195">
        <v>126</v>
      </c>
      <c r="B259" s="169">
        <f t="shared" ca="1" si="19"/>
        <v>0.49992603063287477</v>
      </c>
      <c r="C259" s="169">
        <f t="shared" ca="1" si="19"/>
        <v>0.11478124947832313</v>
      </c>
      <c r="D259" s="169">
        <f t="shared" ca="1" si="19"/>
        <v>0.44228934925771624</v>
      </c>
      <c r="E259" s="28">
        <f t="shared" ca="1" si="20"/>
        <v>10500000</v>
      </c>
      <c r="F259" s="93">
        <f t="shared" ca="1" si="21"/>
        <v>0.02</v>
      </c>
      <c r="G259" s="161">
        <f t="shared" ca="1" si="22"/>
        <v>210000</v>
      </c>
      <c r="H259" s="34">
        <f t="shared" ca="1" si="30"/>
        <v>203.5</v>
      </c>
      <c r="I259" s="144">
        <f t="shared" ca="1" si="23"/>
        <v>42735000</v>
      </c>
      <c r="J259" s="144">
        <f t="shared" ca="1" si="24"/>
        <v>16800000</v>
      </c>
      <c r="K259" s="92">
        <f t="shared" si="17"/>
        <v>14000000</v>
      </c>
      <c r="L259" s="92">
        <f t="shared" si="18"/>
        <v>2000000</v>
      </c>
      <c r="M259" s="158">
        <f t="shared" ca="1" si="25"/>
        <v>9935000</v>
      </c>
      <c r="N259" s="158">
        <f t="shared" ca="1" si="26"/>
        <v>3377900.0000000005</v>
      </c>
      <c r="O259" s="158">
        <f t="shared" ca="1" si="27"/>
        <v>6557100</v>
      </c>
      <c r="P259" s="158">
        <f t="shared" ca="1" si="28"/>
        <v>8557100</v>
      </c>
      <c r="Q259" s="177">
        <f t="shared" ca="1" si="29"/>
        <v>22946105.008297212</v>
      </c>
    </row>
    <row r="260" spans="1:17" x14ac:dyDescent="0.25">
      <c r="A260" s="195">
        <v>127</v>
      </c>
      <c r="B260" s="169">
        <f t="shared" ca="1" si="19"/>
        <v>0.69318989556473254</v>
      </c>
      <c r="C260" s="169">
        <f t="shared" ca="1" si="19"/>
        <v>0.69668507164749938</v>
      </c>
      <c r="D260" s="169">
        <f t="shared" ca="1" si="19"/>
        <v>4.4258394207339347E-2</v>
      </c>
      <c r="E260" s="28">
        <f t="shared" ca="1" si="20"/>
        <v>10500000</v>
      </c>
      <c r="F260" s="93">
        <f t="shared" ca="1" si="21"/>
        <v>0.04</v>
      </c>
      <c r="G260" s="161">
        <f t="shared" ca="1" si="22"/>
        <v>420000</v>
      </c>
      <c r="H260" s="34">
        <f t="shared" ca="1" si="30"/>
        <v>203.5</v>
      </c>
      <c r="I260" s="144">
        <f t="shared" ca="1" si="23"/>
        <v>85470000</v>
      </c>
      <c r="J260" s="144">
        <f t="shared" ca="1" si="24"/>
        <v>33600000</v>
      </c>
      <c r="K260" s="92">
        <f t="shared" si="17"/>
        <v>14000000</v>
      </c>
      <c r="L260" s="92">
        <f t="shared" si="18"/>
        <v>2000000</v>
      </c>
      <c r="M260" s="158">
        <f t="shared" ca="1" si="25"/>
        <v>35870000</v>
      </c>
      <c r="N260" s="158">
        <f t="shared" ca="1" si="26"/>
        <v>12195800</v>
      </c>
      <c r="O260" s="158">
        <f t="shared" ca="1" si="27"/>
        <v>23674200</v>
      </c>
      <c r="P260" s="158">
        <f t="shared" ca="1" si="28"/>
        <v>25674200</v>
      </c>
      <c r="Q260" s="177">
        <f t="shared" ca="1" si="29"/>
        <v>108852869.45390663</v>
      </c>
    </row>
    <row r="261" spans="1:17" x14ac:dyDescent="0.25">
      <c r="A261" s="195">
        <v>128</v>
      </c>
      <c r="B261" s="169">
        <f t="shared" ca="1" si="19"/>
        <v>0.37621565178204552</v>
      </c>
      <c r="C261" s="169">
        <f t="shared" ca="1" si="19"/>
        <v>0.66422054107590911</v>
      </c>
      <c r="D261" s="169">
        <f t="shared" ca="1" si="19"/>
        <v>5.0133195359429283E-2</v>
      </c>
      <c r="E261" s="28">
        <f t="shared" ca="1" si="20"/>
        <v>10500000</v>
      </c>
      <c r="F261" s="93">
        <f t="shared" ca="1" si="21"/>
        <v>0.04</v>
      </c>
      <c r="G261" s="161">
        <f t="shared" ca="1" si="22"/>
        <v>420000</v>
      </c>
      <c r="H261" s="34">
        <f t="shared" ca="1" si="30"/>
        <v>203.5</v>
      </c>
      <c r="I261" s="144">
        <f t="shared" ca="1" si="23"/>
        <v>85470000</v>
      </c>
      <c r="J261" s="144">
        <f t="shared" ca="1" si="24"/>
        <v>33600000</v>
      </c>
      <c r="K261" s="92">
        <f t="shared" si="17"/>
        <v>14000000</v>
      </c>
      <c r="L261" s="92">
        <f t="shared" si="18"/>
        <v>2000000</v>
      </c>
      <c r="M261" s="158">
        <f t="shared" ca="1" si="25"/>
        <v>35870000</v>
      </c>
      <c r="N261" s="158">
        <f t="shared" ca="1" si="26"/>
        <v>12195800</v>
      </c>
      <c r="O261" s="158">
        <f t="shared" ca="1" si="27"/>
        <v>23674200</v>
      </c>
      <c r="P261" s="158">
        <f t="shared" ca="1" si="28"/>
        <v>25674200</v>
      </c>
      <c r="Q261" s="177">
        <f t="shared" ca="1" si="29"/>
        <v>108852869.45390663</v>
      </c>
    </row>
    <row r="262" spans="1:17" x14ac:dyDescent="0.25">
      <c r="A262" s="195">
        <v>129</v>
      </c>
      <c r="B262" s="169">
        <f t="shared" ca="1" si="19"/>
        <v>0.73438948266520621</v>
      </c>
      <c r="C262" s="169">
        <f t="shared" ca="1" si="19"/>
        <v>0.93422249465435869</v>
      </c>
      <c r="D262" s="169">
        <f t="shared" ca="1" si="19"/>
        <v>0.51310539102402419</v>
      </c>
      <c r="E262" s="28">
        <f t="shared" ca="1" si="20"/>
        <v>10500000</v>
      </c>
      <c r="F262" s="93">
        <f t="shared" ca="1" si="21"/>
        <v>0.05</v>
      </c>
      <c r="G262" s="161">
        <f t="shared" ca="1" si="22"/>
        <v>525000</v>
      </c>
      <c r="H262" s="34">
        <f t="shared" ca="1" si="30"/>
        <v>197.5</v>
      </c>
      <c r="I262" s="144">
        <f t="shared" ca="1" si="23"/>
        <v>103687500</v>
      </c>
      <c r="J262" s="144">
        <f t="shared" ca="1" si="24"/>
        <v>42000000</v>
      </c>
      <c r="K262" s="92">
        <f t="shared" ref="K262:K325" si="31">$D$17</f>
        <v>14000000</v>
      </c>
      <c r="L262" s="92">
        <f t="shared" ref="L262:L325" si="32">$D$15/$D$18</f>
        <v>2000000</v>
      </c>
      <c r="M262" s="158">
        <f t="shared" ca="1" si="25"/>
        <v>45687500</v>
      </c>
      <c r="N262" s="158">
        <f t="shared" ca="1" si="26"/>
        <v>15533750.000000002</v>
      </c>
      <c r="O262" s="158">
        <f t="shared" ca="1" si="27"/>
        <v>30153750</v>
      </c>
      <c r="P262" s="158">
        <f t="shared" ca="1" si="28"/>
        <v>32153750</v>
      </c>
      <c r="Q262" s="177">
        <f t="shared" ca="1" si="29"/>
        <v>141372231.70356038</v>
      </c>
    </row>
    <row r="263" spans="1:17" x14ac:dyDescent="0.25">
      <c r="A263" s="195">
        <v>130</v>
      </c>
      <c r="B263" s="169">
        <f t="shared" ref="B263:D326" ca="1" si="33">RAND()</f>
        <v>0.82618346801359188</v>
      </c>
      <c r="C263" s="169">
        <f t="shared" ca="1" si="33"/>
        <v>0.85769509972789004</v>
      </c>
      <c r="D263" s="169">
        <f t="shared" ca="1" si="33"/>
        <v>6.6219020858850008E-2</v>
      </c>
      <c r="E263" s="28">
        <f t="shared" ref="E263:E326" ca="1" si="34">IF(B263&lt;0.2,$D$8,IF(B263&lt;0.8,$E$8,$F$8))</f>
        <v>11000000</v>
      </c>
      <c r="F263" s="93">
        <f t="shared" ref="F263:F326" ca="1" si="35">IF(C263&lt;$D$10,$D$11,IF(C263&lt;$D$10+$E$10,$E$11,IF(C263&lt;$D$10+$E$10+$F$10,$F$11,IF(C263&lt;$D$10+$E$10+$F$10+$G$10,$G$11,IF(C263&lt;$D$10+$E$10+$F$10+$G$10+$H$10,$H$11,$I$11)))))</f>
        <v>0.05</v>
      </c>
      <c r="G263" s="161">
        <f t="shared" ref="G263:G326" ca="1" si="36">E263*F263</f>
        <v>550000</v>
      </c>
      <c r="H263" s="34">
        <f t="shared" ca="1" si="30"/>
        <v>204</v>
      </c>
      <c r="I263" s="144">
        <f t="shared" ref="I263:I326" ca="1" si="37">G263*H263</f>
        <v>112200000</v>
      </c>
      <c r="J263" s="144">
        <f t="shared" ref="J263:J326" ca="1" si="38">$D$16*G263</f>
        <v>44000000</v>
      </c>
      <c r="K263" s="92">
        <f t="shared" si="31"/>
        <v>14000000</v>
      </c>
      <c r="L263" s="92">
        <f t="shared" si="32"/>
        <v>2000000</v>
      </c>
      <c r="M263" s="158">
        <f t="shared" ref="M263:M326" ca="1" si="39">I263-J263-K263-L263</f>
        <v>52200000</v>
      </c>
      <c r="N263" s="158">
        <f t="shared" ref="N263:N326" ca="1" si="40">M263*$D$19</f>
        <v>17748000</v>
      </c>
      <c r="O263" s="158">
        <f t="shared" ref="O263:O326" ca="1" si="41">M263-N263</f>
        <v>34452000</v>
      </c>
      <c r="P263" s="158">
        <f t="shared" ref="P263:P326" ca="1" si="42">O263+L263</f>
        <v>36452000</v>
      </c>
      <c r="Q263" s="177">
        <f t="shared" ref="Q263:Q326" ca="1" si="43">PV($D$20,$D$18,-P263)-$D$15</f>
        <v>162944153.94963834</v>
      </c>
    </row>
    <row r="264" spans="1:17" x14ac:dyDescent="0.25">
      <c r="A264" s="195">
        <v>131</v>
      </c>
      <c r="B264" s="169">
        <f t="shared" ca="1" si="33"/>
        <v>0.89750237421913737</v>
      </c>
      <c r="C264" s="169">
        <f t="shared" ca="1" si="33"/>
        <v>0.5947746312133334</v>
      </c>
      <c r="D264" s="169">
        <f t="shared" ca="1" si="33"/>
        <v>8.5446091909141986E-2</v>
      </c>
      <c r="E264" s="28">
        <f t="shared" ca="1" si="34"/>
        <v>11000000</v>
      </c>
      <c r="F264" s="93">
        <f t="shared" ca="1" si="35"/>
        <v>0.03</v>
      </c>
      <c r="G264" s="161">
        <f t="shared" ca="1" si="36"/>
        <v>330000</v>
      </c>
      <c r="H264" s="34">
        <f t="shared" ca="1" si="30"/>
        <v>204</v>
      </c>
      <c r="I264" s="144">
        <f t="shared" ca="1" si="37"/>
        <v>67320000</v>
      </c>
      <c r="J264" s="144">
        <f t="shared" ca="1" si="38"/>
        <v>26400000</v>
      </c>
      <c r="K264" s="92">
        <f t="shared" si="31"/>
        <v>14000000</v>
      </c>
      <c r="L264" s="92">
        <f t="shared" si="32"/>
        <v>2000000</v>
      </c>
      <c r="M264" s="158">
        <f t="shared" ca="1" si="39"/>
        <v>24920000</v>
      </c>
      <c r="N264" s="158">
        <f t="shared" ca="1" si="40"/>
        <v>8472800</v>
      </c>
      <c r="O264" s="158">
        <f t="shared" ca="1" si="41"/>
        <v>16447200</v>
      </c>
      <c r="P264" s="158">
        <f t="shared" ca="1" si="42"/>
        <v>18447200</v>
      </c>
      <c r="Q264" s="177">
        <f t="shared" ca="1" si="43"/>
        <v>72582228.59485811</v>
      </c>
    </row>
    <row r="265" spans="1:17" x14ac:dyDescent="0.25">
      <c r="A265" s="195">
        <v>132</v>
      </c>
      <c r="B265" s="169">
        <f t="shared" ca="1" si="33"/>
        <v>0.44145354065416242</v>
      </c>
      <c r="C265" s="169">
        <f t="shared" ca="1" si="33"/>
        <v>6.4252497519657337E-2</v>
      </c>
      <c r="D265" s="169">
        <f t="shared" ca="1" si="33"/>
        <v>0.68600174986657425</v>
      </c>
      <c r="E265" s="28">
        <f t="shared" ca="1" si="34"/>
        <v>10500000</v>
      </c>
      <c r="F265" s="93">
        <f t="shared" ca="1" si="35"/>
        <v>0.01</v>
      </c>
      <c r="G265" s="161">
        <f t="shared" ca="1" si="36"/>
        <v>105000</v>
      </c>
      <c r="H265" s="34">
        <f t="shared" ref="H265:H328" ca="1" si="44">190+E265/1000000+IF(D265&lt;0.5,3,-3)</f>
        <v>197.5</v>
      </c>
      <c r="I265" s="144">
        <f t="shared" ca="1" si="37"/>
        <v>20737500</v>
      </c>
      <c r="J265" s="144">
        <f t="shared" ca="1" si="38"/>
        <v>8400000</v>
      </c>
      <c r="K265" s="92">
        <f t="shared" si="31"/>
        <v>14000000</v>
      </c>
      <c r="L265" s="92">
        <f t="shared" si="32"/>
        <v>2000000</v>
      </c>
      <c r="M265" s="158">
        <f t="shared" ca="1" si="39"/>
        <v>-3662500</v>
      </c>
      <c r="N265" s="158">
        <f t="shared" ca="1" si="40"/>
        <v>-1245250</v>
      </c>
      <c r="O265" s="158">
        <f t="shared" ca="1" si="41"/>
        <v>-2417250</v>
      </c>
      <c r="P265" s="158">
        <f t="shared" ca="1" si="42"/>
        <v>-417250</v>
      </c>
      <c r="Q265" s="177">
        <f t="shared" ca="1" si="43"/>
        <v>-22094081.209137678</v>
      </c>
    </row>
    <row r="266" spans="1:17" x14ac:dyDescent="0.25">
      <c r="A266" s="195">
        <v>133</v>
      </c>
      <c r="B266" s="169">
        <f t="shared" ca="1" si="33"/>
        <v>0.75520267090163196</v>
      </c>
      <c r="C266" s="169">
        <f t="shared" ca="1" si="33"/>
        <v>0.62636680092408858</v>
      </c>
      <c r="D266" s="169">
        <f t="shared" ca="1" si="33"/>
        <v>0.82755121159505862</v>
      </c>
      <c r="E266" s="28">
        <f t="shared" ca="1" si="34"/>
        <v>10500000</v>
      </c>
      <c r="F266" s="93">
        <f t="shared" ca="1" si="35"/>
        <v>0.04</v>
      </c>
      <c r="G266" s="161">
        <f t="shared" ca="1" si="36"/>
        <v>420000</v>
      </c>
      <c r="H266" s="34">
        <f t="shared" ca="1" si="44"/>
        <v>197.5</v>
      </c>
      <c r="I266" s="144">
        <f t="shared" ca="1" si="37"/>
        <v>82950000</v>
      </c>
      <c r="J266" s="144">
        <f t="shared" ca="1" si="38"/>
        <v>33600000</v>
      </c>
      <c r="K266" s="92">
        <f t="shared" si="31"/>
        <v>14000000</v>
      </c>
      <c r="L266" s="92">
        <f t="shared" si="32"/>
        <v>2000000</v>
      </c>
      <c r="M266" s="158">
        <f t="shared" ca="1" si="39"/>
        <v>33350000</v>
      </c>
      <c r="N266" s="158">
        <f t="shared" ca="1" si="40"/>
        <v>11339000</v>
      </c>
      <c r="O266" s="158">
        <f t="shared" ca="1" si="41"/>
        <v>22011000</v>
      </c>
      <c r="P266" s="158">
        <f t="shared" ca="1" si="42"/>
        <v>24011000</v>
      </c>
      <c r="Q266" s="177">
        <f t="shared" ca="1" si="43"/>
        <v>100505653.47538586</v>
      </c>
    </row>
    <row r="267" spans="1:17" x14ac:dyDescent="0.25">
      <c r="A267" s="195">
        <v>134</v>
      </c>
      <c r="B267" s="169">
        <f t="shared" ca="1" si="33"/>
        <v>0.43513348552942199</v>
      </c>
      <c r="C267" s="169">
        <f t="shared" ca="1" si="33"/>
        <v>0.69428492828008226</v>
      </c>
      <c r="D267" s="169">
        <f t="shared" ca="1" si="33"/>
        <v>0.74897819228498563</v>
      </c>
      <c r="E267" s="28">
        <f t="shared" ca="1" si="34"/>
        <v>10500000</v>
      </c>
      <c r="F267" s="93">
        <f t="shared" ca="1" si="35"/>
        <v>0.04</v>
      </c>
      <c r="G267" s="161">
        <f t="shared" ca="1" si="36"/>
        <v>420000</v>
      </c>
      <c r="H267" s="34">
        <f t="shared" ca="1" si="44"/>
        <v>197.5</v>
      </c>
      <c r="I267" s="144">
        <f t="shared" ca="1" si="37"/>
        <v>82950000</v>
      </c>
      <c r="J267" s="144">
        <f t="shared" ca="1" si="38"/>
        <v>33600000</v>
      </c>
      <c r="K267" s="92">
        <f t="shared" si="31"/>
        <v>14000000</v>
      </c>
      <c r="L267" s="92">
        <f t="shared" si="32"/>
        <v>2000000</v>
      </c>
      <c r="M267" s="158">
        <f t="shared" ca="1" si="39"/>
        <v>33350000</v>
      </c>
      <c r="N267" s="158">
        <f t="shared" ca="1" si="40"/>
        <v>11339000</v>
      </c>
      <c r="O267" s="158">
        <f t="shared" ca="1" si="41"/>
        <v>22011000</v>
      </c>
      <c r="P267" s="158">
        <f t="shared" ca="1" si="42"/>
        <v>24011000</v>
      </c>
      <c r="Q267" s="177">
        <f t="shared" ca="1" si="43"/>
        <v>100505653.47538586</v>
      </c>
    </row>
    <row r="268" spans="1:17" x14ac:dyDescent="0.25">
      <c r="A268" s="195">
        <v>135</v>
      </c>
      <c r="B268" s="169">
        <f t="shared" ca="1" si="33"/>
        <v>0.34154749439538534</v>
      </c>
      <c r="C268" s="169">
        <f t="shared" ca="1" si="33"/>
        <v>0.28836645775476755</v>
      </c>
      <c r="D268" s="169">
        <f t="shared" ca="1" si="33"/>
        <v>0.92152674598759454</v>
      </c>
      <c r="E268" s="28">
        <f t="shared" ca="1" si="34"/>
        <v>10500000</v>
      </c>
      <c r="F268" s="93">
        <f t="shared" ca="1" si="35"/>
        <v>0.02</v>
      </c>
      <c r="G268" s="161">
        <f t="shared" ca="1" si="36"/>
        <v>210000</v>
      </c>
      <c r="H268" s="34">
        <f t="shared" ca="1" si="44"/>
        <v>197.5</v>
      </c>
      <c r="I268" s="144">
        <f t="shared" ca="1" si="37"/>
        <v>41475000</v>
      </c>
      <c r="J268" s="144">
        <f t="shared" ca="1" si="38"/>
        <v>16800000</v>
      </c>
      <c r="K268" s="92">
        <f t="shared" si="31"/>
        <v>14000000</v>
      </c>
      <c r="L268" s="92">
        <f t="shared" si="32"/>
        <v>2000000</v>
      </c>
      <c r="M268" s="158">
        <f t="shared" ca="1" si="39"/>
        <v>8675000</v>
      </c>
      <c r="N268" s="158">
        <f t="shared" ca="1" si="40"/>
        <v>2949500</v>
      </c>
      <c r="O268" s="158">
        <f t="shared" ca="1" si="41"/>
        <v>5725500</v>
      </c>
      <c r="P268" s="158">
        <f t="shared" ca="1" si="42"/>
        <v>7725500</v>
      </c>
      <c r="Q268" s="177">
        <f t="shared" ca="1" si="43"/>
        <v>18772497.019036837</v>
      </c>
    </row>
    <row r="269" spans="1:17" x14ac:dyDescent="0.25">
      <c r="A269" s="195">
        <v>136</v>
      </c>
      <c r="B269" s="169">
        <f t="shared" ca="1" si="33"/>
        <v>0.88667435831516916</v>
      </c>
      <c r="C269" s="169">
        <f t="shared" ca="1" si="33"/>
        <v>0.11941595099710345</v>
      </c>
      <c r="D269" s="169">
        <f t="shared" ca="1" si="33"/>
        <v>0.22718983208183274</v>
      </c>
      <c r="E269" s="28">
        <f t="shared" ca="1" si="34"/>
        <v>11000000</v>
      </c>
      <c r="F269" s="93">
        <f t="shared" ca="1" si="35"/>
        <v>0.02</v>
      </c>
      <c r="G269" s="161">
        <f t="shared" ca="1" si="36"/>
        <v>220000</v>
      </c>
      <c r="H269" s="34">
        <f t="shared" ca="1" si="44"/>
        <v>204</v>
      </c>
      <c r="I269" s="144">
        <f t="shared" ca="1" si="37"/>
        <v>44880000</v>
      </c>
      <c r="J269" s="144">
        <f t="shared" ca="1" si="38"/>
        <v>17600000</v>
      </c>
      <c r="K269" s="92">
        <f t="shared" si="31"/>
        <v>14000000</v>
      </c>
      <c r="L269" s="92">
        <f t="shared" si="32"/>
        <v>2000000</v>
      </c>
      <c r="M269" s="158">
        <f t="shared" ca="1" si="39"/>
        <v>11280000</v>
      </c>
      <c r="N269" s="158">
        <f t="shared" ca="1" si="40"/>
        <v>3835200.0000000005</v>
      </c>
      <c r="O269" s="158">
        <f t="shared" ca="1" si="41"/>
        <v>7444800</v>
      </c>
      <c r="P269" s="158">
        <f t="shared" ca="1" si="42"/>
        <v>9444800</v>
      </c>
      <c r="Q269" s="177">
        <f t="shared" ca="1" si="43"/>
        <v>27401265.917468011</v>
      </c>
    </row>
    <row r="270" spans="1:17" x14ac:dyDescent="0.25">
      <c r="A270" s="195">
        <v>137</v>
      </c>
      <c r="B270" s="169">
        <f t="shared" ca="1" si="33"/>
        <v>0.72394297517050565</v>
      </c>
      <c r="C270" s="169">
        <f t="shared" ca="1" si="33"/>
        <v>0.47224087190972497</v>
      </c>
      <c r="D270" s="169">
        <f t="shared" ca="1" si="33"/>
        <v>0.6891606222641985</v>
      </c>
      <c r="E270" s="28">
        <f t="shared" ca="1" si="34"/>
        <v>10500000</v>
      </c>
      <c r="F270" s="93">
        <f t="shared" ca="1" si="35"/>
        <v>0.03</v>
      </c>
      <c r="G270" s="161">
        <f t="shared" ca="1" si="36"/>
        <v>315000</v>
      </c>
      <c r="H270" s="34">
        <f t="shared" ca="1" si="44"/>
        <v>197.5</v>
      </c>
      <c r="I270" s="144">
        <f t="shared" ca="1" si="37"/>
        <v>62212500</v>
      </c>
      <c r="J270" s="144">
        <f t="shared" ca="1" si="38"/>
        <v>25200000</v>
      </c>
      <c r="K270" s="92">
        <f t="shared" si="31"/>
        <v>14000000</v>
      </c>
      <c r="L270" s="92">
        <f t="shared" si="32"/>
        <v>2000000</v>
      </c>
      <c r="M270" s="158">
        <f t="shared" ca="1" si="39"/>
        <v>21012500</v>
      </c>
      <c r="N270" s="158">
        <f t="shared" ca="1" si="40"/>
        <v>7144250.0000000009</v>
      </c>
      <c r="O270" s="158">
        <f t="shared" ca="1" si="41"/>
        <v>13868250</v>
      </c>
      <c r="P270" s="158">
        <f t="shared" ca="1" si="42"/>
        <v>15868250</v>
      </c>
      <c r="Q270" s="177">
        <f t="shared" ca="1" si="43"/>
        <v>59639075.247211352</v>
      </c>
    </row>
    <row r="271" spans="1:17" x14ac:dyDescent="0.25">
      <c r="A271" s="195">
        <v>138</v>
      </c>
      <c r="B271" s="169">
        <f t="shared" ca="1" si="33"/>
        <v>0.22814266735508482</v>
      </c>
      <c r="C271" s="169">
        <f t="shared" ca="1" si="33"/>
        <v>0.9779307642075824</v>
      </c>
      <c r="D271" s="169">
        <f t="shared" ca="1" si="33"/>
        <v>0.41585614293123141</v>
      </c>
      <c r="E271" s="28">
        <f t="shared" ca="1" si="34"/>
        <v>10500000</v>
      </c>
      <c r="F271" s="93">
        <f t="shared" ca="1" si="35"/>
        <v>0.08</v>
      </c>
      <c r="G271" s="161">
        <f t="shared" ca="1" si="36"/>
        <v>840000</v>
      </c>
      <c r="H271" s="34">
        <f t="shared" ca="1" si="44"/>
        <v>203.5</v>
      </c>
      <c r="I271" s="144">
        <f t="shared" ca="1" si="37"/>
        <v>170940000</v>
      </c>
      <c r="J271" s="144">
        <f t="shared" ca="1" si="38"/>
        <v>67200000</v>
      </c>
      <c r="K271" s="92">
        <f t="shared" si="31"/>
        <v>14000000</v>
      </c>
      <c r="L271" s="92">
        <f t="shared" si="32"/>
        <v>2000000</v>
      </c>
      <c r="M271" s="158">
        <f t="shared" ca="1" si="39"/>
        <v>87740000</v>
      </c>
      <c r="N271" s="158">
        <f t="shared" ca="1" si="40"/>
        <v>29831600.000000004</v>
      </c>
      <c r="O271" s="158">
        <f t="shared" ca="1" si="41"/>
        <v>57908400</v>
      </c>
      <c r="P271" s="158">
        <f t="shared" ca="1" si="42"/>
        <v>59908400</v>
      </c>
      <c r="Q271" s="177">
        <f t="shared" ca="1" si="43"/>
        <v>280666398.34512544</v>
      </c>
    </row>
    <row r="272" spans="1:17" x14ac:dyDescent="0.25">
      <c r="A272" s="195">
        <v>139</v>
      </c>
      <c r="B272" s="169">
        <f t="shared" ca="1" si="33"/>
        <v>0.31028407308863959</v>
      </c>
      <c r="C272" s="169">
        <f t="shared" ca="1" si="33"/>
        <v>0.96194276420491354</v>
      </c>
      <c r="D272" s="169">
        <f t="shared" ca="1" si="33"/>
        <v>0.35959505612935139</v>
      </c>
      <c r="E272" s="28">
        <f t="shared" ca="1" si="34"/>
        <v>10500000</v>
      </c>
      <c r="F272" s="93">
        <f t="shared" ca="1" si="35"/>
        <v>0.08</v>
      </c>
      <c r="G272" s="161">
        <f t="shared" ca="1" si="36"/>
        <v>840000</v>
      </c>
      <c r="H272" s="34">
        <f t="shared" ca="1" si="44"/>
        <v>203.5</v>
      </c>
      <c r="I272" s="144">
        <f t="shared" ca="1" si="37"/>
        <v>170940000</v>
      </c>
      <c r="J272" s="144">
        <f t="shared" ca="1" si="38"/>
        <v>67200000</v>
      </c>
      <c r="K272" s="92">
        <f t="shared" si="31"/>
        <v>14000000</v>
      </c>
      <c r="L272" s="92">
        <f t="shared" si="32"/>
        <v>2000000</v>
      </c>
      <c r="M272" s="158">
        <f t="shared" ca="1" si="39"/>
        <v>87740000</v>
      </c>
      <c r="N272" s="158">
        <f t="shared" ca="1" si="40"/>
        <v>29831600.000000004</v>
      </c>
      <c r="O272" s="158">
        <f t="shared" ca="1" si="41"/>
        <v>57908400</v>
      </c>
      <c r="P272" s="158">
        <f t="shared" ca="1" si="42"/>
        <v>59908400</v>
      </c>
      <c r="Q272" s="177">
        <f t="shared" ca="1" si="43"/>
        <v>280666398.34512544</v>
      </c>
    </row>
    <row r="273" spans="1:17" x14ac:dyDescent="0.25">
      <c r="A273" s="195">
        <v>140</v>
      </c>
      <c r="B273" s="169">
        <f t="shared" ca="1" si="33"/>
        <v>5.6012995910507124E-3</v>
      </c>
      <c r="C273" s="169">
        <f t="shared" ca="1" si="33"/>
        <v>0.6563298433260818</v>
      </c>
      <c r="D273" s="169">
        <f t="shared" ca="1" si="33"/>
        <v>0.84006455894854726</v>
      </c>
      <c r="E273" s="28">
        <f t="shared" ca="1" si="34"/>
        <v>10000000</v>
      </c>
      <c r="F273" s="93">
        <f t="shared" ca="1" si="35"/>
        <v>0.04</v>
      </c>
      <c r="G273" s="161">
        <f t="shared" ca="1" si="36"/>
        <v>400000</v>
      </c>
      <c r="H273" s="34">
        <f t="shared" ca="1" si="44"/>
        <v>197</v>
      </c>
      <c r="I273" s="144">
        <f t="shared" ca="1" si="37"/>
        <v>78800000</v>
      </c>
      <c r="J273" s="144">
        <f t="shared" ca="1" si="38"/>
        <v>32000000</v>
      </c>
      <c r="K273" s="92">
        <f t="shared" si="31"/>
        <v>14000000</v>
      </c>
      <c r="L273" s="92">
        <f t="shared" si="32"/>
        <v>2000000</v>
      </c>
      <c r="M273" s="158">
        <f t="shared" ca="1" si="39"/>
        <v>30800000</v>
      </c>
      <c r="N273" s="158">
        <f t="shared" ca="1" si="40"/>
        <v>10472000</v>
      </c>
      <c r="O273" s="158">
        <f t="shared" ca="1" si="41"/>
        <v>20328000</v>
      </c>
      <c r="P273" s="158">
        <f t="shared" ca="1" si="42"/>
        <v>22328000</v>
      </c>
      <c r="Q273" s="177">
        <f t="shared" ca="1" si="43"/>
        <v>92059065.878073201</v>
      </c>
    </row>
    <row r="274" spans="1:17" x14ac:dyDescent="0.25">
      <c r="A274" s="195">
        <v>141</v>
      </c>
      <c r="B274" s="169">
        <f t="shared" ca="1" si="33"/>
        <v>0.13972752789078269</v>
      </c>
      <c r="C274" s="169">
        <f t="shared" ca="1" si="33"/>
        <v>0.32964957376830595</v>
      </c>
      <c r="D274" s="169">
        <f t="shared" ca="1" si="33"/>
        <v>0.82101374565537188</v>
      </c>
      <c r="E274" s="28">
        <f t="shared" ca="1" si="34"/>
        <v>10000000</v>
      </c>
      <c r="F274" s="93">
        <f t="shared" ca="1" si="35"/>
        <v>0.03</v>
      </c>
      <c r="G274" s="161">
        <f t="shared" ca="1" si="36"/>
        <v>300000</v>
      </c>
      <c r="H274" s="34">
        <f t="shared" ca="1" si="44"/>
        <v>197</v>
      </c>
      <c r="I274" s="144">
        <f t="shared" ca="1" si="37"/>
        <v>59100000</v>
      </c>
      <c r="J274" s="144">
        <f t="shared" ca="1" si="38"/>
        <v>24000000</v>
      </c>
      <c r="K274" s="92">
        <f t="shared" si="31"/>
        <v>14000000</v>
      </c>
      <c r="L274" s="92">
        <f t="shared" si="32"/>
        <v>2000000</v>
      </c>
      <c r="M274" s="158">
        <f t="shared" ca="1" si="39"/>
        <v>19100000</v>
      </c>
      <c r="N274" s="158">
        <f t="shared" ca="1" si="40"/>
        <v>6494000.0000000009</v>
      </c>
      <c r="O274" s="158">
        <f t="shared" ca="1" si="41"/>
        <v>12606000</v>
      </c>
      <c r="P274" s="158">
        <f t="shared" ca="1" si="42"/>
        <v>14606000</v>
      </c>
      <c r="Q274" s="177">
        <f t="shared" ca="1" si="43"/>
        <v>53304134.549226865</v>
      </c>
    </row>
    <row r="275" spans="1:17" x14ac:dyDescent="0.25">
      <c r="A275" s="195">
        <v>142</v>
      </c>
      <c r="B275" s="169">
        <f t="shared" ca="1" si="33"/>
        <v>0.11284871988244372</v>
      </c>
      <c r="C275" s="169">
        <f t="shared" ca="1" si="33"/>
        <v>0.80643906957797939</v>
      </c>
      <c r="D275" s="169">
        <f t="shared" ca="1" si="33"/>
        <v>0.83580919905854689</v>
      </c>
      <c r="E275" s="28">
        <f t="shared" ca="1" si="34"/>
        <v>10000000</v>
      </c>
      <c r="F275" s="93">
        <f t="shared" ca="1" si="35"/>
        <v>0.04</v>
      </c>
      <c r="G275" s="161">
        <f t="shared" ca="1" si="36"/>
        <v>400000</v>
      </c>
      <c r="H275" s="34">
        <f t="shared" ca="1" si="44"/>
        <v>197</v>
      </c>
      <c r="I275" s="144">
        <f t="shared" ca="1" si="37"/>
        <v>78800000</v>
      </c>
      <c r="J275" s="144">
        <f t="shared" ca="1" si="38"/>
        <v>32000000</v>
      </c>
      <c r="K275" s="92">
        <f t="shared" si="31"/>
        <v>14000000</v>
      </c>
      <c r="L275" s="92">
        <f t="shared" si="32"/>
        <v>2000000</v>
      </c>
      <c r="M275" s="158">
        <f t="shared" ca="1" si="39"/>
        <v>30800000</v>
      </c>
      <c r="N275" s="158">
        <f t="shared" ca="1" si="40"/>
        <v>10472000</v>
      </c>
      <c r="O275" s="158">
        <f t="shared" ca="1" si="41"/>
        <v>20328000</v>
      </c>
      <c r="P275" s="158">
        <f t="shared" ca="1" si="42"/>
        <v>22328000</v>
      </c>
      <c r="Q275" s="177">
        <f t="shared" ca="1" si="43"/>
        <v>92059065.878073201</v>
      </c>
    </row>
    <row r="276" spans="1:17" x14ac:dyDescent="0.25">
      <c r="A276" s="195">
        <v>143</v>
      </c>
      <c r="B276" s="169">
        <f t="shared" ca="1" si="33"/>
        <v>0.98383686399258619</v>
      </c>
      <c r="C276" s="169">
        <f t="shared" ca="1" si="33"/>
        <v>0.38438281252934747</v>
      </c>
      <c r="D276" s="169">
        <f t="shared" ca="1" si="33"/>
        <v>0.87687421330970505</v>
      </c>
      <c r="E276" s="28">
        <f t="shared" ca="1" si="34"/>
        <v>11000000</v>
      </c>
      <c r="F276" s="93">
        <f t="shared" ca="1" si="35"/>
        <v>0.03</v>
      </c>
      <c r="G276" s="161">
        <f t="shared" ca="1" si="36"/>
        <v>330000</v>
      </c>
      <c r="H276" s="34">
        <f t="shared" ca="1" si="44"/>
        <v>198</v>
      </c>
      <c r="I276" s="144">
        <f t="shared" ca="1" si="37"/>
        <v>65340000</v>
      </c>
      <c r="J276" s="144">
        <f t="shared" ca="1" si="38"/>
        <v>26400000</v>
      </c>
      <c r="K276" s="92">
        <f t="shared" si="31"/>
        <v>14000000</v>
      </c>
      <c r="L276" s="92">
        <f t="shared" si="32"/>
        <v>2000000</v>
      </c>
      <c r="M276" s="158">
        <f t="shared" ca="1" si="39"/>
        <v>22940000</v>
      </c>
      <c r="N276" s="158">
        <f t="shared" ca="1" si="40"/>
        <v>7799600.0000000009</v>
      </c>
      <c r="O276" s="158">
        <f t="shared" ca="1" si="41"/>
        <v>15140400</v>
      </c>
      <c r="P276" s="158">
        <f t="shared" ca="1" si="42"/>
        <v>17140400</v>
      </c>
      <c r="Q276" s="177">
        <f t="shared" ca="1" si="43"/>
        <v>66023701.754591823</v>
      </c>
    </row>
    <row r="277" spans="1:17" x14ac:dyDescent="0.25">
      <c r="A277" s="195">
        <v>144</v>
      </c>
      <c r="B277" s="169">
        <f t="shared" ca="1" si="33"/>
        <v>0.87609485209861537</v>
      </c>
      <c r="C277" s="169">
        <f t="shared" ca="1" si="33"/>
        <v>0.21508099199301622</v>
      </c>
      <c r="D277" s="169">
        <f t="shared" ca="1" si="33"/>
        <v>0.58530260860924366</v>
      </c>
      <c r="E277" s="28">
        <f t="shared" ca="1" si="34"/>
        <v>11000000</v>
      </c>
      <c r="F277" s="93">
        <f t="shared" ca="1" si="35"/>
        <v>0.02</v>
      </c>
      <c r="G277" s="161">
        <f t="shared" ca="1" si="36"/>
        <v>220000</v>
      </c>
      <c r="H277" s="34">
        <f t="shared" ca="1" si="44"/>
        <v>198</v>
      </c>
      <c r="I277" s="144">
        <f t="shared" ca="1" si="37"/>
        <v>43560000</v>
      </c>
      <c r="J277" s="144">
        <f t="shared" ca="1" si="38"/>
        <v>17600000</v>
      </c>
      <c r="K277" s="92">
        <f t="shared" si="31"/>
        <v>14000000</v>
      </c>
      <c r="L277" s="92">
        <f t="shared" si="32"/>
        <v>2000000</v>
      </c>
      <c r="M277" s="158">
        <f t="shared" ca="1" si="39"/>
        <v>9960000</v>
      </c>
      <c r="N277" s="158">
        <f t="shared" ca="1" si="40"/>
        <v>3386400.0000000005</v>
      </c>
      <c r="O277" s="158">
        <f t="shared" ca="1" si="41"/>
        <v>6573600</v>
      </c>
      <c r="P277" s="158">
        <f t="shared" ca="1" si="42"/>
        <v>8573600</v>
      </c>
      <c r="Q277" s="177">
        <f t="shared" ca="1" si="43"/>
        <v>23028914.690623812</v>
      </c>
    </row>
    <row r="278" spans="1:17" x14ac:dyDescent="0.25">
      <c r="A278" s="195">
        <v>145</v>
      </c>
      <c r="B278" s="169">
        <f t="shared" ca="1" si="33"/>
        <v>0.80218483984199029</v>
      </c>
      <c r="C278" s="169">
        <f t="shared" ca="1" si="33"/>
        <v>0.56596906218118037</v>
      </c>
      <c r="D278" s="169">
        <f t="shared" ca="1" si="33"/>
        <v>0.16571195587919263</v>
      </c>
      <c r="E278" s="28">
        <f t="shared" ca="1" si="34"/>
        <v>11000000</v>
      </c>
      <c r="F278" s="93">
        <f t="shared" ca="1" si="35"/>
        <v>0.03</v>
      </c>
      <c r="G278" s="161">
        <f t="shared" ca="1" si="36"/>
        <v>330000</v>
      </c>
      <c r="H278" s="34">
        <f t="shared" ca="1" si="44"/>
        <v>204</v>
      </c>
      <c r="I278" s="144">
        <f t="shared" ca="1" si="37"/>
        <v>67320000</v>
      </c>
      <c r="J278" s="144">
        <f t="shared" ca="1" si="38"/>
        <v>26400000</v>
      </c>
      <c r="K278" s="92">
        <f t="shared" si="31"/>
        <v>14000000</v>
      </c>
      <c r="L278" s="92">
        <f t="shared" si="32"/>
        <v>2000000</v>
      </c>
      <c r="M278" s="158">
        <f t="shared" ca="1" si="39"/>
        <v>24920000</v>
      </c>
      <c r="N278" s="158">
        <f t="shared" ca="1" si="40"/>
        <v>8472800</v>
      </c>
      <c r="O278" s="158">
        <f t="shared" ca="1" si="41"/>
        <v>16447200</v>
      </c>
      <c r="P278" s="158">
        <f t="shared" ca="1" si="42"/>
        <v>18447200</v>
      </c>
      <c r="Q278" s="177">
        <f t="shared" ca="1" si="43"/>
        <v>72582228.59485811</v>
      </c>
    </row>
    <row r="279" spans="1:17" x14ac:dyDescent="0.25">
      <c r="A279" s="195">
        <v>146</v>
      </c>
      <c r="B279" s="169">
        <f t="shared" ca="1" si="33"/>
        <v>0.88983893005051928</v>
      </c>
      <c r="C279" s="169">
        <f t="shared" ca="1" si="33"/>
        <v>0.14419799695817459</v>
      </c>
      <c r="D279" s="169">
        <f t="shared" ca="1" si="33"/>
        <v>0.6839461678583254</v>
      </c>
      <c r="E279" s="28">
        <f t="shared" ca="1" si="34"/>
        <v>11000000</v>
      </c>
      <c r="F279" s="93">
        <f t="shared" ca="1" si="35"/>
        <v>0.02</v>
      </c>
      <c r="G279" s="161">
        <f t="shared" ca="1" si="36"/>
        <v>220000</v>
      </c>
      <c r="H279" s="34">
        <f t="shared" ca="1" si="44"/>
        <v>198</v>
      </c>
      <c r="I279" s="144">
        <f t="shared" ca="1" si="37"/>
        <v>43560000</v>
      </c>
      <c r="J279" s="144">
        <f t="shared" ca="1" si="38"/>
        <v>17600000</v>
      </c>
      <c r="K279" s="92">
        <f t="shared" si="31"/>
        <v>14000000</v>
      </c>
      <c r="L279" s="92">
        <f t="shared" si="32"/>
        <v>2000000</v>
      </c>
      <c r="M279" s="158">
        <f t="shared" ca="1" si="39"/>
        <v>9960000</v>
      </c>
      <c r="N279" s="158">
        <f t="shared" ca="1" si="40"/>
        <v>3386400.0000000005</v>
      </c>
      <c r="O279" s="158">
        <f t="shared" ca="1" si="41"/>
        <v>6573600</v>
      </c>
      <c r="P279" s="158">
        <f t="shared" ca="1" si="42"/>
        <v>8573600</v>
      </c>
      <c r="Q279" s="177">
        <f t="shared" ca="1" si="43"/>
        <v>23028914.690623812</v>
      </c>
    </row>
    <row r="280" spans="1:17" x14ac:dyDescent="0.25">
      <c r="A280" s="195">
        <v>147</v>
      </c>
      <c r="B280" s="169">
        <f t="shared" ca="1" si="33"/>
        <v>0.68125347856089336</v>
      </c>
      <c r="C280" s="169">
        <f t="shared" ca="1" si="33"/>
        <v>0.2775840410234145</v>
      </c>
      <c r="D280" s="169">
        <f t="shared" ca="1" si="33"/>
        <v>0.95494062237517097</v>
      </c>
      <c r="E280" s="28">
        <f t="shared" ca="1" si="34"/>
        <v>10500000</v>
      </c>
      <c r="F280" s="93">
        <f t="shared" ca="1" si="35"/>
        <v>0.02</v>
      </c>
      <c r="G280" s="161">
        <f t="shared" ca="1" si="36"/>
        <v>210000</v>
      </c>
      <c r="H280" s="34">
        <f t="shared" ca="1" si="44"/>
        <v>197.5</v>
      </c>
      <c r="I280" s="144">
        <f t="shared" ca="1" si="37"/>
        <v>41475000</v>
      </c>
      <c r="J280" s="144">
        <f t="shared" ca="1" si="38"/>
        <v>16800000</v>
      </c>
      <c r="K280" s="92">
        <f t="shared" si="31"/>
        <v>14000000</v>
      </c>
      <c r="L280" s="92">
        <f t="shared" si="32"/>
        <v>2000000</v>
      </c>
      <c r="M280" s="158">
        <f t="shared" ca="1" si="39"/>
        <v>8675000</v>
      </c>
      <c r="N280" s="158">
        <f t="shared" ca="1" si="40"/>
        <v>2949500</v>
      </c>
      <c r="O280" s="158">
        <f t="shared" ca="1" si="41"/>
        <v>5725500</v>
      </c>
      <c r="P280" s="158">
        <f t="shared" ca="1" si="42"/>
        <v>7725500</v>
      </c>
      <c r="Q280" s="177">
        <f t="shared" ca="1" si="43"/>
        <v>18772497.019036837</v>
      </c>
    </row>
    <row r="281" spans="1:17" x14ac:dyDescent="0.25">
      <c r="A281" s="195">
        <v>148</v>
      </c>
      <c r="B281" s="169">
        <f t="shared" ca="1" si="33"/>
        <v>0.43532608546818463</v>
      </c>
      <c r="C281" s="169">
        <f t="shared" ca="1" si="33"/>
        <v>0.11165479765685715</v>
      </c>
      <c r="D281" s="169">
        <f t="shared" ca="1" si="33"/>
        <v>0.93552413158034697</v>
      </c>
      <c r="E281" s="28">
        <f t="shared" ca="1" si="34"/>
        <v>10500000</v>
      </c>
      <c r="F281" s="93">
        <f t="shared" ca="1" si="35"/>
        <v>0.02</v>
      </c>
      <c r="G281" s="161">
        <f t="shared" ca="1" si="36"/>
        <v>210000</v>
      </c>
      <c r="H281" s="34">
        <f t="shared" ca="1" si="44"/>
        <v>197.5</v>
      </c>
      <c r="I281" s="144">
        <f t="shared" ca="1" si="37"/>
        <v>41475000</v>
      </c>
      <c r="J281" s="144">
        <f t="shared" ca="1" si="38"/>
        <v>16800000</v>
      </c>
      <c r="K281" s="92">
        <f t="shared" si="31"/>
        <v>14000000</v>
      </c>
      <c r="L281" s="92">
        <f t="shared" si="32"/>
        <v>2000000</v>
      </c>
      <c r="M281" s="158">
        <f t="shared" ca="1" si="39"/>
        <v>8675000</v>
      </c>
      <c r="N281" s="158">
        <f t="shared" ca="1" si="40"/>
        <v>2949500</v>
      </c>
      <c r="O281" s="158">
        <f t="shared" ca="1" si="41"/>
        <v>5725500</v>
      </c>
      <c r="P281" s="158">
        <f t="shared" ca="1" si="42"/>
        <v>7725500</v>
      </c>
      <c r="Q281" s="177">
        <f t="shared" ca="1" si="43"/>
        <v>18772497.019036837</v>
      </c>
    </row>
    <row r="282" spans="1:17" x14ac:dyDescent="0.25">
      <c r="A282" s="195">
        <v>149</v>
      </c>
      <c r="B282" s="169">
        <f t="shared" ca="1" si="33"/>
        <v>0.58740818438518183</v>
      </c>
      <c r="C282" s="169">
        <f t="shared" ca="1" si="33"/>
        <v>0.19660460552885572</v>
      </c>
      <c r="D282" s="169">
        <f t="shared" ca="1" si="33"/>
        <v>0.81618557695156824</v>
      </c>
      <c r="E282" s="28">
        <f t="shared" ca="1" si="34"/>
        <v>10500000</v>
      </c>
      <c r="F282" s="93">
        <f t="shared" ca="1" si="35"/>
        <v>0.02</v>
      </c>
      <c r="G282" s="161">
        <f t="shared" ca="1" si="36"/>
        <v>210000</v>
      </c>
      <c r="H282" s="34">
        <f t="shared" ca="1" si="44"/>
        <v>197.5</v>
      </c>
      <c r="I282" s="144">
        <f t="shared" ca="1" si="37"/>
        <v>41475000</v>
      </c>
      <c r="J282" s="144">
        <f t="shared" ca="1" si="38"/>
        <v>16800000</v>
      </c>
      <c r="K282" s="92">
        <f t="shared" si="31"/>
        <v>14000000</v>
      </c>
      <c r="L282" s="92">
        <f t="shared" si="32"/>
        <v>2000000</v>
      </c>
      <c r="M282" s="158">
        <f t="shared" ca="1" si="39"/>
        <v>8675000</v>
      </c>
      <c r="N282" s="158">
        <f t="shared" ca="1" si="40"/>
        <v>2949500</v>
      </c>
      <c r="O282" s="158">
        <f t="shared" ca="1" si="41"/>
        <v>5725500</v>
      </c>
      <c r="P282" s="158">
        <f t="shared" ca="1" si="42"/>
        <v>7725500</v>
      </c>
      <c r="Q282" s="177">
        <f t="shared" ca="1" si="43"/>
        <v>18772497.019036837</v>
      </c>
    </row>
    <row r="283" spans="1:17" x14ac:dyDescent="0.25">
      <c r="A283" s="195">
        <v>150</v>
      </c>
      <c r="B283" s="169">
        <f t="shared" ca="1" si="33"/>
        <v>0.23794765777897242</v>
      </c>
      <c r="C283" s="169">
        <f t="shared" ca="1" si="33"/>
        <v>0.45090109742463891</v>
      </c>
      <c r="D283" s="169">
        <f t="shared" ca="1" si="33"/>
        <v>0.62118296870042666</v>
      </c>
      <c r="E283" s="28">
        <f t="shared" ca="1" si="34"/>
        <v>10500000</v>
      </c>
      <c r="F283" s="93">
        <f t="shared" ca="1" si="35"/>
        <v>0.03</v>
      </c>
      <c r="G283" s="161">
        <f t="shared" ca="1" si="36"/>
        <v>315000</v>
      </c>
      <c r="H283" s="34">
        <f t="shared" ca="1" si="44"/>
        <v>197.5</v>
      </c>
      <c r="I283" s="144">
        <f t="shared" ca="1" si="37"/>
        <v>62212500</v>
      </c>
      <c r="J283" s="144">
        <f t="shared" ca="1" si="38"/>
        <v>25200000</v>
      </c>
      <c r="K283" s="92">
        <f t="shared" si="31"/>
        <v>14000000</v>
      </c>
      <c r="L283" s="92">
        <f t="shared" si="32"/>
        <v>2000000</v>
      </c>
      <c r="M283" s="158">
        <f t="shared" ca="1" si="39"/>
        <v>21012500</v>
      </c>
      <c r="N283" s="158">
        <f t="shared" ca="1" si="40"/>
        <v>7144250.0000000009</v>
      </c>
      <c r="O283" s="158">
        <f t="shared" ca="1" si="41"/>
        <v>13868250</v>
      </c>
      <c r="P283" s="158">
        <f t="shared" ca="1" si="42"/>
        <v>15868250</v>
      </c>
      <c r="Q283" s="177">
        <f t="shared" ca="1" si="43"/>
        <v>59639075.247211352</v>
      </c>
    </row>
    <row r="284" spans="1:17" x14ac:dyDescent="0.25">
      <c r="A284" s="195">
        <v>151</v>
      </c>
      <c r="B284" s="169">
        <f t="shared" ca="1" si="33"/>
        <v>0.65116495500433902</v>
      </c>
      <c r="C284" s="169">
        <f t="shared" ca="1" si="33"/>
        <v>0.99088750741417109</v>
      </c>
      <c r="D284" s="169">
        <f t="shared" ca="1" si="33"/>
        <v>0.97562203725373964</v>
      </c>
      <c r="E284" s="28">
        <f t="shared" ca="1" si="34"/>
        <v>10500000</v>
      </c>
      <c r="F284" s="93">
        <f t="shared" ca="1" si="35"/>
        <v>0.08</v>
      </c>
      <c r="G284" s="161">
        <f t="shared" ca="1" si="36"/>
        <v>840000</v>
      </c>
      <c r="H284" s="34">
        <f t="shared" ca="1" si="44"/>
        <v>197.5</v>
      </c>
      <c r="I284" s="144">
        <f t="shared" ca="1" si="37"/>
        <v>165900000</v>
      </c>
      <c r="J284" s="144">
        <f t="shared" ca="1" si="38"/>
        <v>67200000</v>
      </c>
      <c r="K284" s="92">
        <f t="shared" si="31"/>
        <v>14000000</v>
      </c>
      <c r="L284" s="92">
        <f t="shared" si="32"/>
        <v>2000000</v>
      </c>
      <c r="M284" s="158">
        <f t="shared" ca="1" si="39"/>
        <v>82700000</v>
      </c>
      <c r="N284" s="158">
        <f t="shared" ca="1" si="40"/>
        <v>28118000.000000004</v>
      </c>
      <c r="O284" s="158">
        <f t="shared" ca="1" si="41"/>
        <v>54582000</v>
      </c>
      <c r="P284" s="158">
        <f t="shared" ca="1" si="42"/>
        <v>56582000</v>
      </c>
      <c r="Q284" s="177">
        <f t="shared" ca="1" si="43"/>
        <v>263971966.38808393</v>
      </c>
    </row>
    <row r="285" spans="1:17" x14ac:dyDescent="0.25">
      <c r="A285" s="195">
        <v>152</v>
      </c>
      <c r="B285" s="169">
        <f t="shared" ca="1" si="33"/>
        <v>0.59569125829971536</v>
      </c>
      <c r="C285" s="169">
        <f t="shared" ca="1" si="33"/>
        <v>1.1100960411021821E-2</v>
      </c>
      <c r="D285" s="169">
        <f t="shared" ca="1" si="33"/>
        <v>0.48661571428291128</v>
      </c>
      <c r="E285" s="28">
        <f t="shared" ca="1" si="34"/>
        <v>10500000</v>
      </c>
      <c r="F285" s="93">
        <f t="shared" ca="1" si="35"/>
        <v>0.01</v>
      </c>
      <c r="G285" s="161">
        <f t="shared" ca="1" si="36"/>
        <v>105000</v>
      </c>
      <c r="H285" s="34">
        <f t="shared" ca="1" si="44"/>
        <v>203.5</v>
      </c>
      <c r="I285" s="144">
        <f t="shared" ca="1" si="37"/>
        <v>21367500</v>
      </c>
      <c r="J285" s="144">
        <f t="shared" ca="1" si="38"/>
        <v>8400000</v>
      </c>
      <c r="K285" s="92">
        <f t="shared" si="31"/>
        <v>14000000</v>
      </c>
      <c r="L285" s="92">
        <f t="shared" si="32"/>
        <v>2000000</v>
      </c>
      <c r="M285" s="158">
        <f t="shared" ca="1" si="39"/>
        <v>-3032500</v>
      </c>
      <c r="N285" s="158">
        <f t="shared" ca="1" si="40"/>
        <v>-1031050.0000000001</v>
      </c>
      <c r="O285" s="158">
        <f t="shared" ca="1" si="41"/>
        <v>-2001450</v>
      </c>
      <c r="P285" s="158">
        <f t="shared" ca="1" si="42"/>
        <v>-1450</v>
      </c>
      <c r="Q285" s="177">
        <f t="shared" ca="1" si="43"/>
        <v>-20007277.21450749</v>
      </c>
    </row>
    <row r="286" spans="1:17" x14ac:dyDescent="0.25">
      <c r="A286" s="195">
        <v>153</v>
      </c>
      <c r="B286" s="169">
        <f t="shared" ca="1" si="33"/>
        <v>0.61540871016937704</v>
      </c>
      <c r="C286" s="169">
        <f t="shared" ca="1" si="33"/>
        <v>0.62757773911020176</v>
      </c>
      <c r="D286" s="169">
        <f t="shared" ca="1" si="33"/>
        <v>0.74662228413383813</v>
      </c>
      <c r="E286" s="28">
        <f t="shared" ca="1" si="34"/>
        <v>10500000</v>
      </c>
      <c r="F286" s="93">
        <f t="shared" ca="1" si="35"/>
        <v>0.04</v>
      </c>
      <c r="G286" s="161">
        <f t="shared" ca="1" si="36"/>
        <v>420000</v>
      </c>
      <c r="H286" s="34">
        <f t="shared" ca="1" si="44"/>
        <v>197.5</v>
      </c>
      <c r="I286" s="144">
        <f t="shared" ca="1" si="37"/>
        <v>82950000</v>
      </c>
      <c r="J286" s="144">
        <f t="shared" ca="1" si="38"/>
        <v>33600000</v>
      </c>
      <c r="K286" s="92">
        <f t="shared" si="31"/>
        <v>14000000</v>
      </c>
      <c r="L286" s="92">
        <f t="shared" si="32"/>
        <v>2000000</v>
      </c>
      <c r="M286" s="158">
        <f t="shared" ca="1" si="39"/>
        <v>33350000</v>
      </c>
      <c r="N286" s="158">
        <f t="shared" ca="1" si="40"/>
        <v>11339000</v>
      </c>
      <c r="O286" s="158">
        <f t="shared" ca="1" si="41"/>
        <v>22011000</v>
      </c>
      <c r="P286" s="158">
        <f t="shared" ca="1" si="42"/>
        <v>24011000</v>
      </c>
      <c r="Q286" s="177">
        <f t="shared" ca="1" si="43"/>
        <v>100505653.47538586</v>
      </c>
    </row>
    <row r="287" spans="1:17" x14ac:dyDescent="0.25">
      <c r="A287" s="195">
        <v>154</v>
      </c>
      <c r="B287" s="169">
        <f t="shared" ca="1" si="33"/>
        <v>0.9559271242761348</v>
      </c>
      <c r="C287" s="169">
        <f t="shared" ca="1" si="33"/>
        <v>0.47006947051592807</v>
      </c>
      <c r="D287" s="169">
        <f t="shared" ca="1" si="33"/>
        <v>0.87642114637376678</v>
      </c>
      <c r="E287" s="28">
        <f t="shared" ca="1" si="34"/>
        <v>11000000</v>
      </c>
      <c r="F287" s="93">
        <f t="shared" ca="1" si="35"/>
        <v>0.03</v>
      </c>
      <c r="G287" s="161">
        <f t="shared" ca="1" si="36"/>
        <v>330000</v>
      </c>
      <c r="H287" s="34">
        <f t="shared" ca="1" si="44"/>
        <v>198</v>
      </c>
      <c r="I287" s="144">
        <f t="shared" ca="1" si="37"/>
        <v>65340000</v>
      </c>
      <c r="J287" s="144">
        <f t="shared" ca="1" si="38"/>
        <v>26400000</v>
      </c>
      <c r="K287" s="92">
        <f t="shared" si="31"/>
        <v>14000000</v>
      </c>
      <c r="L287" s="92">
        <f t="shared" si="32"/>
        <v>2000000</v>
      </c>
      <c r="M287" s="158">
        <f t="shared" ca="1" si="39"/>
        <v>22940000</v>
      </c>
      <c r="N287" s="158">
        <f t="shared" ca="1" si="40"/>
        <v>7799600.0000000009</v>
      </c>
      <c r="O287" s="158">
        <f t="shared" ca="1" si="41"/>
        <v>15140400</v>
      </c>
      <c r="P287" s="158">
        <f t="shared" ca="1" si="42"/>
        <v>17140400</v>
      </c>
      <c r="Q287" s="177">
        <f t="shared" ca="1" si="43"/>
        <v>66023701.754591823</v>
      </c>
    </row>
    <row r="288" spans="1:17" x14ac:dyDescent="0.25">
      <c r="A288" s="195">
        <v>155</v>
      </c>
      <c r="B288" s="169">
        <f t="shared" ca="1" si="33"/>
        <v>0.16492189563069848</v>
      </c>
      <c r="C288" s="169">
        <f t="shared" ca="1" si="33"/>
        <v>0.49155817880520691</v>
      </c>
      <c r="D288" s="169">
        <f t="shared" ca="1" si="33"/>
        <v>0.72380289029920797</v>
      </c>
      <c r="E288" s="28">
        <f t="shared" ca="1" si="34"/>
        <v>10000000</v>
      </c>
      <c r="F288" s="93">
        <f t="shared" ca="1" si="35"/>
        <v>0.03</v>
      </c>
      <c r="G288" s="161">
        <f t="shared" ca="1" si="36"/>
        <v>300000</v>
      </c>
      <c r="H288" s="34">
        <f t="shared" ca="1" si="44"/>
        <v>197</v>
      </c>
      <c r="I288" s="144">
        <f t="shared" ca="1" si="37"/>
        <v>59100000</v>
      </c>
      <c r="J288" s="144">
        <f t="shared" ca="1" si="38"/>
        <v>24000000</v>
      </c>
      <c r="K288" s="92">
        <f t="shared" si="31"/>
        <v>14000000</v>
      </c>
      <c r="L288" s="92">
        <f t="shared" si="32"/>
        <v>2000000</v>
      </c>
      <c r="M288" s="158">
        <f t="shared" ca="1" si="39"/>
        <v>19100000</v>
      </c>
      <c r="N288" s="158">
        <f t="shared" ca="1" si="40"/>
        <v>6494000.0000000009</v>
      </c>
      <c r="O288" s="158">
        <f t="shared" ca="1" si="41"/>
        <v>12606000</v>
      </c>
      <c r="P288" s="158">
        <f t="shared" ca="1" si="42"/>
        <v>14606000</v>
      </c>
      <c r="Q288" s="177">
        <f t="shared" ca="1" si="43"/>
        <v>53304134.549226865</v>
      </c>
    </row>
    <row r="289" spans="1:17" x14ac:dyDescent="0.25">
      <c r="A289" s="195">
        <v>156</v>
      </c>
      <c r="B289" s="169">
        <f t="shared" ca="1" si="33"/>
        <v>0.17205206127223704</v>
      </c>
      <c r="C289" s="169">
        <f t="shared" ca="1" si="33"/>
        <v>0.48631435787550203</v>
      </c>
      <c r="D289" s="169">
        <f t="shared" ca="1" si="33"/>
        <v>0.92022099973062632</v>
      </c>
      <c r="E289" s="28">
        <f t="shared" ca="1" si="34"/>
        <v>10000000</v>
      </c>
      <c r="F289" s="93">
        <f t="shared" ca="1" si="35"/>
        <v>0.03</v>
      </c>
      <c r="G289" s="161">
        <f t="shared" ca="1" si="36"/>
        <v>300000</v>
      </c>
      <c r="H289" s="34">
        <f t="shared" ca="1" si="44"/>
        <v>197</v>
      </c>
      <c r="I289" s="144">
        <f t="shared" ca="1" si="37"/>
        <v>59100000</v>
      </c>
      <c r="J289" s="144">
        <f t="shared" ca="1" si="38"/>
        <v>24000000</v>
      </c>
      <c r="K289" s="92">
        <f t="shared" si="31"/>
        <v>14000000</v>
      </c>
      <c r="L289" s="92">
        <f t="shared" si="32"/>
        <v>2000000</v>
      </c>
      <c r="M289" s="158">
        <f t="shared" ca="1" si="39"/>
        <v>19100000</v>
      </c>
      <c r="N289" s="158">
        <f t="shared" ca="1" si="40"/>
        <v>6494000.0000000009</v>
      </c>
      <c r="O289" s="158">
        <f t="shared" ca="1" si="41"/>
        <v>12606000</v>
      </c>
      <c r="P289" s="158">
        <f t="shared" ca="1" si="42"/>
        <v>14606000</v>
      </c>
      <c r="Q289" s="177">
        <f t="shared" ca="1" si="43"/>
        <v>53304134.549226865</v>
      </c>
    </row>
    <row r="290" spans="1:17" x14ac:dyDescent="0.25">
      <c r="A290" s="195">
        <v>157</v>
      </c>
      <c r="B290" s="169">
        <f t="shared" ca="1" si="33"/>
        <v>0.36480522570066332</v>
      </c>
      <c r="C290" s="169">
        <f t="shared" ca="1" si="33"/>
        <v>0.27989758288303146</v>
      </c>
      <c r="D290" s="169">
        <f t="shared" ca="1" si="33"/>
        <v>0.81204294360794116</v>
      </c>
      <c r="E290" s="28">
        <f t="shared" ca="1" si="34"/>
        <v>10500000</v>
      </c>
      <c r="F290" s="93">
        <f t="shared" ca="1" si="35"/>
        <v>0.02</v>
      </c>
      <c r="G290" s="161">
        <f t="shared" ca="1" si="36"/>
        <v>210000</v>
      </c>
      <c r="H290" s="34">
        <f t="shared" ca="1" si="44"/>
        <v>197.5</v>
      </c>
      <c r="I290" s="144">
        <f t="shared" ca="1" si="37"/>
        <v>41475000</v>
      </c>
      <c r="J290" s="144">
        <f t="shared" ca="1" si="38"/>
        <v>16800000</v>
      </c>
      <c r="K290" s="92">
        <f t="shared" si="31"/>
        <v>14000000</v>
      </c>
      <c r="L290" s="92">
        <f t="shared" si="32"/>
        <v>2000000</v>
      </c>
      <c r="M290" s="158">
        <f t="shared" ca="1" si="39"/>
        <v>8675000</v>
      </c>
      <c r="N290" s="158">
        <f t="shared" ca="1" si="40"/>
        <v>2949500</v>
      </c>
      <c r="O290" s="158">
        <f t="shared" ca="1" si="41"/>
        <v>5725500</v>
      </c>
      <c r="P290" s="158">
        <f t="shared" ca="1" si="42"/>
        <v>7725500</v>
      </c>
      <c r="Q290" s="177">
        <f t="shared" ca="1" si="43"/>
        <v>18772497.019036837</v>
      </c>
    </row>
    <row r="291" spans="1:17" x14ac:dyDescent="0.25">
      <c r="A291" s="195">
        <v>158</v>
      </c>
      <c r="B291" s="169">
        <f t="shared" ca="1" si="33"/>
        <v>0.34602801901251279</v>
      </c>
      <c r="C291" s="169">
        <f t="shared" ca="1" si="33"/>
        <v>0.1575922091464943</v>
      </c>
      <c r="D291" s="169">
        <f t="shared" ca="1" si="33"/>
        <v>0.96701472434937807</v>
      </c>
      <c r="E291" s="28">
        <f t="shared" ca="1" si="34"/>
        <v>10500000</v>
      </c>
      <c r="F291" s="93">
        <f t="shared" ca="1" si="35"/>
        <v>0.02</v>
      </c>
      <c r="G291" s="161">
        <f t="shared" ca="1" si="36"/>
        <v>210000</v>
      </c>
      <c r="H291" s="34">
        <f t="shared" ca="1" si="44"/>
        <v>197.5</v>
      </c>
      <c r="I291" s="144">
        <f t="shared" ca="1" si="37"/>
        <v>41475000</v>
      </c>
      <c r="J291" s="144">
        <f t="shared" ca="1" si="38"/>
        <v>16800000</v>
      </c>
      <c r="K291" s="92">
        <f t="shared" si="31"/>
        <v>14000000</v>
      </c>
      <c r="L291" s="92">
        <f t="shared" si="32"/>
        <v>2000000</v>
      </c>
      <c r="M291" s="158">
        <f t="shared" ca="1" si="39"/>
        <v>8675000</v>
      </c>
      <c r="N291" s="158">
        <f t="shared" ca="1" si="40"/>
        <v>2949500</v>
      </c>
      <c r="O291" s="158">
        <f t="shared" ca="1" si="41"/>
        <v>5725500</v>
      </c>
      <c r="P291" s="158">
        <f t="shared" ca="1" si="42"/>
        <v>7725500</v>
      </c>
      <c r="Q291" s="177">
        <f t="shared" ca="1" si="43"/>
        <v>18772497.019036837</v>
      </c>
    </row>
    <row r="292" spans="1:17" x14ac:dyDescent="0.25">
      <c r="A292" s="195">
        <v>159</v>
      </c>
      <c r="B292" s="169">
        <f t="shared" ca="1" si="33"/>
        <v>0.8609830315904754</v>
      </c>
      <c r="C292" s="169">
        <f t="shared" ca="1" si="33"/>
        <v>0.63733818752182392</v>
      </c>
      <c r="D292" s="169">
        <f t="shared" ca="1" si="33"/>
        <v>3.3201592790053747E-2</v>
      </c>
      <c r="E292" s="28">
        <f t="shared" ca="1" si="34"/>
        <v>11000000</v>
      </c>
      <c r="F292" s="93">
        <f t="shared" ca="1" si="35"/>
        <v>0.04</v>
      </c>
      <c r="G292" s="161">
        <f t="shared" ca="1" si="36"/>
        <v>440000</v>
      </c>
      <c r="H292" s="34">
        <f t="shared" ca="1" si="44"/>
        <v>204</v>
      </c>
      <c r="I292" s="144">
        <f t="shared" ca="1" si="37"/>
        <v>89760000</v>
      </c>
      <c r="J292" s="144">
        <f t="shared" ca="1" si="38"/>
        <v>35200000</v>
      </c>
      <c r="K292" s="92">
        <f t="shared" si="31"/>
        <v>14000000</v>
      </c>
      <c r="L292" s="92">
        <f t="shared" si="32"/>
        <v>2000000</v>
      </c>
      <c r="M292" s="158">
        <f t="shared" ca="1" si="39"/>
        <v>38560000</v>
      </c>
      <c r="N292" s="158">
        <f t="shared" ca="1" si="40"/>
        <v>13110400.000000002</v>
      </c>
      <c r="O292" s="158">
        <f t="shared" ca="1" si="41"/>
        <v>25449600</v>
      </c>
      <c r="P292" s="158">
        <f t="shared" ca="1" si="42"/>
        <v>27449600</v>
      </c>
      <c r="Q292" s="177">
        <f t="shared" ca="1" si="43"/>
        <v>117763191.27224821</v>
      </c>
    </row>
    <row r="293" spans="1:17" x14ac:dyDescent="0.25">
      <c r="A293" s="195">
        <v>160</v>
      </c>
      <c r="B293" s="169">
        <f t="shared" ca="1" si="33"/>
        <v>0.66659042348069264</v>
      </c>
      <c r="C293" s="169">
        <f t="shared" ca="1" si="33"/>
        <v>0.60530949592104155</v>
      </c>
      <c r="D293" s="169">
        <f t="shared" ca="1" si="33"/>
        <v>0.35143460132387316</v>
      </c>
      <c r="E293" s="28">
        <f t="shared" ca="1" si="34"/>
        <v>10500000</v>
      </c>
      <c r="F293" s="93">
        <f t="shared" ca="1" si="35"/>
        <v>0.04</v>
      </c>
      <c r="G293" s="161">
        <f t="shared" ca="1" si="36"/>
        <v>420000</v>
      </c>
      <c r="H293" s="34">
        <f t="shared" ca="1" si="44"/>
        <v>203.5</v>
      </c>
      <c r="I293" s="144">
        <f t="shared" ca="1" si="37"/>
        <v>85470000</v>
      </c>
      <c r="J293" s="144">
        <f t="shared" ca="1" si="38"/>
        <v>33600000</v>
      </c>
      <c r="K293" s="92">
        <f t="shared" si="31"/>
        <v>14000000</v>
      </c>
      <c r="L293" s="92">
        <f t="shared" si="32"/>
        <v>2000000</v>
      </c>
      <c r="M293" s="158">
        <f t="shared" ca="1" si="39"/>
        <v>35870000</v>
      </c>
      <c r="N293" s="158">
        <f t="shared" ca="1" si="40"/>
        <v>12195800</v>
      </c>
      <c r="O293" s="158">
        <f t="shared" ca="1" si="41"/>
        <v>23674200</v>
      </c>
      <c r="P293" s="158">
        <f t="shared" ca="1" si="42"/>
        <v>25674200</v>
      </c>
      <c r="Q293" s="177">
        <f t="shared" ca="1" si="43"/>
        <v>108852869.45390663</v>
      </c>
    </row>
    <row r="294" spans="1:17" x14ac:dyDescent="0.25">
      <c r="A294" s="195">
        <v>161</v>
      </c>
      <c r="B294" s="169">
        <f t="shared" ca="1" si="33"/>
        <v>0.6806288963932976</v>
      </c>
      <c r="C294" s="169">
        <f t="shared" ca="1" si="33"/>
        <v>0.11364165164927853</v>
      </c>
      <c r="D294" s="169">
        <f t="shared" ca="1" si="33"/>
        <v>0.86242865604650976</v>
      </c>
      <c r="E294" s="28">
        <f t="shared" ca="1" si="34"/>
        <v>10500000</v>
      </c>
      <c r="F294" s="93">
        <f t="shared" ca="1" si="35"/>
        <v>0.02</v>
      </c>
      <c r="G294" s="161">
        <f t="shared" ca="1" si="36"/>
        <v>210000</v>
      </c>
      <c r="H294" s="34">
        <f t="shared" ca="1" si="44"/>
        <v>197.5</v>
      </c>
      <c r="I294" s="144">
        <f t="shared" ca="1" si="37"/>
        <v>41475000</v>
      </c>
      <c r="J294" s="144">
        <f t="shared" ca="1" si="38"/>
        <v>16800000</v>
      </c>
      <c r="K294" s="92">
        <f t="shared" si="31"/>
        <v>14000000</v>
      </c>
      <c r="L294" s="92">
        <f t="shared" si="32"/>
        <v>2000000</v>
      </c>
      <c r="M294" s="158">
        <f t="shared" ca="1" si="39"/>
        <v>8675000</v>
      </c>
      <c r="N294" s="158">
        <f t="shared" ca="1" si="40"/>
        <v>2949500</v>
      </c>
      <c r="O294" s="158">
        <f t="shared" ca="1" si="41"/>
        <v>5725500</v>
      </c>
      <c r="P294" s="158">
        <f t="shared" ca="1" si="42"/>
        <v>7725500</v>
      </c>
      <c r="Q294" s="177">
        <f t="shared" ca="1" si="43"/>
        <v>18772497.019036837</v>
      </c>
    </row>
    <row r="295" spans="1:17" x14ac:dyDescent="0.25">
      <c r="A295" s="195">
        <v>162</v>
      </c>
      <c r="B295" s="169">
        <f t="shared" ca="1" si="33"/>
        <v>0.20308460916431847</v>
      </c>
      <c r="C295" s="169">
        <f t="shared" ca="1" si="33"/>
        <v>0.66429129620788108</v>
      </c>
      <c r="D295" s="169">
        <f t="shared" ca="1" si="33"/>
        <v>0.67586666633234005</v>
      </c>
      <c r="E295" s="28">
        <f t="shared" ca="1" si="34"/>
        <v>10500000</v>
      </c>
      <c r="F295" s="93">
        <f t="shared" ca="1" si="35"/>
        <v>0.04</v>
      </c>
      <c r="G295" s="161">
        <f t="shared" ca="1" si="36"/>
        <v>420000</v>
      </c>
      <c r="H295" s="34">
        <f t="shared" ca="1" si="44"/>
        <v>197.5</v>
      </c>
      <c r="I295" s="144">
        <f t="shared" ca="1" si="37"/>
        <v>82950000</v>
      </c>
      <c r="J295" s="144">
        <f t="shared" ca="1" si="38"/>
        <v>33600000</v>
      </c>
      <c r="K295" s="92">
        <f t="shared" si="31"/>
        <v>14000000</v>
      </c>
      <c r="L295" s="92">
        <f t="shared" si="32"/>
        <v>2000000</v>
      </c>
      <c r="M295" s="158">
        <f t="shared" ca="1" si="39"/>
        <v>33350000</v>
      </c>
      <c r="N295" s="158">
        <f t="shared" ca="1" si="40"/>
        <v>11339000</v>
      </c>
      <c r="O295" s="158">
        <f t="shared" ca="1" si="41"/>
        <v>22011000</v>
      </c>
      <c r="P295" s="158">
        <f t="shared" ca="1" si="42"/>
        <v>24011000</v>
      </c>
      <c r="Q295" s="177">
        <f t="shared" ca="1" si="43"/>
        <v>100505653.47538586</v>
      </c>
    </row>
    <row r="296" spans="1:17" x14ac:dyDescent="0.25">
      <c r="A296" s="195">
        <v>163</v>
      </c>
      <c r="B296" s="169">
        <f t="shared" ca="1" si="33"/>
        <v>0.9094027501722115</v>
      </c>
      <c r="C296" s="169">
        <f t="shared" ca="1" si="33"/>
        <v>0.51295485247679429</v>
      </c>
      <c r="D296" s="169">
        <f t="shared" ca="1" si="33"/>
        <v>0.51146910360974074</v>
      </c>
      <c r="E296" s="28">
        <f t="shared" ca="1" si="34"/>
        <v>11000000</v>
      </c>
      <c r="F296" s="93">
        <f t="shared" ca="1" si="35"/>
        <v>0.03</v>
      </c>
      <c r="G296" s="161">
        <f t="shared" ca="1" si="36"/>
        <v>330000</v>
      </c>
      <c r="H296" s="34">
        <f t="shared" ca="1" si="44"/>
        <v>198</v>
      </c>
      <c r="I296" s="144">
        <f t="shared" ca="1" si="37"/>
        <v>65340000</v>
      </c>
      <c r="J296" s="144">
        <f t="shared" ca="1" si="38"/>
        <v>26400000</v>
      </c>
      <c r="K296" s="92">
        <f t="shared" si="31"/>
        <v>14000000</v>
      </c>
      <c r="L296" s="92">
        <f t="shared" si="32"/>
        <v>2000000</v>
      </c>
      <c r="M296" s="158">
        <f t="shared" ca="1" si="39"/>
        <v>22940000</v>
      </c>
      <c r="N296" s="158">
        <f t="shared" ca="1" si="40"/>
        <v>7799600.0000000009</v>
      </c>
      <c r="O296" s="158">
        <f t="shared" ca="1" si="41"/>
        <v>15140400</v>
      </c>
      <c r="P296" s="158">
        <f t="shared" ca="1" si="42"/>
        <v>17140400</v>
      </c>
      <c r="Q296" s="177">
        <f t="shared" ca="1" si="43"/>
        <v>66023701.754591823</v>
      </c>
    </row>
    <row r="297" spans="1:17" x14ac:dyDescent="0.25">
      <c r="A297" s="195">
        <v>164</v>
      </c>
      <c r="B297" s="169">
        <f t="shared" ca="1" si="33"/>
        <v>3.6022342422164955E-2</v>
      </c>
      <c r="C297" s="169">
        <f t="shared" ca="1" si="33"/>
        <v>0.5464141812153821</v>
      </c>
      <c r="D297" s="169">
        <f t="shared" ca="1" si="33"/>
        <v>0.52919844834290342</v>
      </c>
      <c r="E297" s="28">
        <f t="shared" ca="1" si="34"/>
        <v>10000000</v>
      </c>
      <c r="F297" s="93">
        <f t="shared" ca="1" si="35"/>
        <v>0.03</v>
      </c>
      <c r="G297" s="161">
        <f t="shared" ca="1" si="36"/>
        <v>300000</v>
      </c>
      <c r="H297" s="34">
        <f t="shared" ca="1" si="44"/>
        <v>197</v>
      </c>
      <c r="I297" s="144">
        <f t="shared" ca="1" si="37"/>
        <v>59100000</v>
      </c>
      <c r="J297" s="144">
        <f t="shared" ca="1" si="38"/>
        <v>24000000</v>
      </c>
      <c r="K297" s="92">
        <f t="shared" si="31"/>
        <v>14000000</v>
      </c>
      <c r="L297" s="92">
        <f t="shared" si="32"/>
        <v>2000000</v>
      </c>
      <c r="M297" s="158">
        <f t="shared" ca="1" si="39"/>
        <v>19100000</v>
      </c>
      <c r="N297" s="158">
        <f t="shared" ca="1" si="40"/>
        <v>6494000.0000000009</v>
      </c>
      <c r="O297" s="158">
        <f t="shared" ca="1" si="41"/>
        <v>12606000</v>
      </c>
      <c r="P297" s="158">
        <f t="shared" ca="1" si="42"/>
        <v>14606000</v>
      </c>
      <c r="Q297" s="177">
        <f t="shared" ca="1" si="43"/>
        <v>53304134.549226865</v>
      </c>
    </row>
    <row r="298" spans="1:17" x14ac:dyDescent="0.25">
      <c r="A298" s="195">
        <v>165</v>
      </c>
      <c r="B298" s="169">
        <f t="shared" ca="1" si="33"/>
        <v>0.32178120393968368</v>
      </c>
      <c r="C298" s="169">
        <f t="shared" ca="1" si="33"/>
        <v>0.68232821652579623</v>
      </c>
      <c r="D298" s="169">
        <f t="shared" ca="1" si="33"/>
        <v>0.25847089380393762</v>
      </c>
      <c r="E298" s="28">
        <f t="shared" ca="1" si="34"/>
        <v>10500000</v>
      </c>
      <c r="F298" s="93">
        <f t="shared" ca="1" si="35"/>
        <v>0.04</v>
      </c>
      <c r="G298" s="161">
        <f t="shared" ca="1" si="36"/>
        <v>420000</v>
      </c>
      <c r="H298" s="34">
        <f t="shared" ca="1" si="44"/>
        <v>203.5</v>
      </c>
      <c r="I298" s="144">
        <f t="shared" ca="1" si="37"/>
        <v>85470000</v>
      </c>
      <c r="J298" s="144">
        <f t="shared" ca="1" si="38"/>
        <v>33600000</v>
      </c>
      <c r="K298" s="92">
        <f t="shared" si="31"/>
        <v>14000000</v>
      </c>
      <c r="L298" s="92">
        <f t="shared" si="32"/>
        <v>2000000</v>
      </c>
      <c r="M298" s="158">
        <f t="shared" ca="1" si="39"/>
        <v>35870000</v>
      </c>
      <c r="N298" s="158">
        <f t="shared" ca="1" si="40"/>
        <v>12195800</v>
      </c>
      <c r="O298" s="158">
        <f t="shared" ca="1" si="41"/>
        <v>23674200</v>
      </c>
      <c r="P298" s="158">
        <f t="shared" ca="1" si="42"/>
        <v>25674200</v>
      </c>
      <c r="Q298" s="177">
        <f t="shared" ca="1" si="43"/>
        <v>108852869.45390663</v>
      </c>
    </row>
    <row r="299" spans="1:17" x14ac:dyDescent="0.25">
      <c r="A299" s="195">
        <v>166</v>
      </c>
      <c r="B299" s="169">
        <f t="shared" ca="1" si="33"/>
        <v>0.38236754385696703</v>
      </c>
      <c r="C299" s="169">
        <f t="shared" ca="1" si="33"/>
        <v>2.0312203836170273E-3</v>
      </c>
      <c r="D299" s="169">
        <f t="shared" ca="1" si="33"/>
        <v>0.98150153125807382</v>
      </c>
      <c r="E299" s="28">
        <f t="shared" ca="1" si="34"/>
        <v>10500000</v>
      </c>
      <c r="F299" s="93">
        <f t="shared" ca="1" si="35"/>
        <v>0.01</v>
      </c>
      <c r="G299" s="161">
        <f t="shared" ca="1" si="36"/>
        <v>105000</v>
      </c>
      <c r="H299" s="34">
        <f t="shared" ca="1" si="44"/>
        <v>197.5</v>
      </c>
      <c r="I299" s="144">
        <f t="shared" ca="1" si="37"/>
        <v>20737500</v>
      </c>
      <c r="J299" s="144">
        <f t="shared" ca="1" si="38"/>
        <v>8400000</v>
      </c>
      <c r="K299" s="92">
        <f t="shared" si="31"/>
        <v>14000000</v>
      </c>
      <c r="L299" s="92">
        <f t="shared" si="32"/>
        <v>2000000</v>
      </c>
      <c r="M299" s="158">
        <f t="shared" ca="1" si="39"/>
        <v>-3662500</v>
      </c>
      <c r="N299" s="158">
        <f t="shared" ca="1" si="40"/>
        <v>-1245250</v>
      </c>
      <c r="O299" s="158">
        <f t="shared" ca="1" si="41"/>
        <v>-2417250</v>
      </c>
      <c r="P299" s="158">
        <f t="shared" ca="1" si="42"/>
        <v>-417250</v>
      </c>
      <c r="Q299" s="177">
        <f t="shared" ca="1" si="43"/>
        <v>-22094081.209137678</v>
      </c>
    </row>
    <row r="300" spans="1:17" x14ac:dyDescent="0.25">
      <c r="A300" s="195">
        <v>167</v>
      </c>
      <c r="B300" s="169">
        <f t="shared" ca="1" si="33"/>
        <v>0.15593994952765622</v>
      </c>
      <c r="C300" s="169">
        <f t="shared" ca="1" si="33"/>
        <v>0.40149736977175943</v>
      </c>
      <c r="D300" s="169">
        <f t="shared" ca="1" si="33"/>
        <v>0.54982916994912889</v>
      </c>
      <c r="E300" s="28">
        <f t="shared" ca="1" si="34"/>
        <v>10000000</v>
      </c>
      <c r="F300" s="93">
        <f t="shared" ca="1" si="35"/>
        <v>0.03</v>
      </c>
      <c r="G300" s="161">
        <f t="shared" ca="1" si="36"/>
        <v>300000</v>
      </c>
      <c r="H300" s="34">
        <f t="shared" ca="1" si="44"/>
        <v>197</v>
      </c>
      <c r="I300" s="144">
        <f t="shared" ca="1" si="37"/>
        <v>59100000</v>
      </c>
      <c r="J300" s="144">
        <f t="shared" ca="1" si="38"/>
        <v>24000000</v>
      </c>
      <c r="K300" s="92">
        <f t="shared" si="31"/>
        <v>14000000</v>
      </c>
      <c r="L300" s="92">
        <f t="shared" si="32"/>
        <v>2000000</v>
      </c>
      <c r="M300" s="158">
        <f t="shared" ca="1" si="39"/>
        <v>19100000</v>
      </c>
      <c r="N300" s="158">
        <f t="shared" ca="1" si="40"/>
        <v>6494000.0000000009</v>
      </c>
      <c r="O300" s="158">
        <f t="shared" ca="1" si="41"/>
        <v>12606000</v>
      </c>
      <c r="P300" s="158">
        <f t="shared" ca="1" si="42"/>
        <v>14606000</v>
      </c>
      <c r="Q300" s="177">
        <f t="shared" ca="1" si="43"/>
        <v>53304134.549226865</v>
      </c>
    </row>
    <row r="301" spans="1:17" x14ac:dyDescent="0.25">
      <c r="A301" s="195">
        <v>168</v>
      </c>
      <c r="B301" s="169">
        <f t="shared" ca="1" si="33"/>
        <v>0.50529231145676201</v>
      </c>
      <c r="C301" s="169">
        <f t="shared" ca="1" si="33"/>
        <v>0.48107758195003081</v>
      </c>
      <c r="D301" s="169">
        <f t="shared" ca="1" si="33"/>
        <v>0.404516856605728</v>
      </c>
      <c r="E301" s="28">
        <f t="shared" ca="1" si="34"/>
        <v>10500000</v>
      </c>
      <c r="F301" s="93">
        <f t="shared" ca="1" si="35"/>
        <v>0.03</v>
      </c>
      <c r="G301" s="161">
        <f t="shared" ca="1" si="36"/>
        <v>315000</v>
      </c>
      <c r="H301" s="34">
        <f t="shared" ca="1" si="44"/>
        <v>203.5</v>
      </c>
      <c r="I301" s="144">
        <f t="shared" ca="1" si="37"/>
        <v>64102500</v>
      </c>
      <c r="J301" s="144">
        <f t="shared" ca="1" si="38"/>
        <v>25200000</v>
      </c>
      <c r="K301" s="92">
        <f t="shared" si="31"/>
        <v>14000000</v>
      </c>
      <c r="L301" s="92">
        <f t="shared" si="32"/>
        <v>2000000</v>
      </c>
      <c r="M301" s="158">
        <f t="shared" ca="1" si="39"/>
        <v>22902500</v>
      </c>
      <c r="N301" s="158">
        <f t="shared" ca="1" si="40"/>
        <v>7786850.0000000009</v>
      </c>
      <c r="O301" s="158">
        <f t="shared" ca="1" si="41"/>
        <v>15115650</v>
      </c>
      <c r="P301" s="158">
        <f t="shared" ca="1" si="42"/>
        <v>17115650</v>
      </c>
      <c r="Q301" s="177">
        <f t="shared" ca="1" si="43"/>
        <v>65899487.23110193</v>
      </c>
    </row>
    <row r="302" spans="1:17" x14ac:dyDescent="0.25">
      <c r="A302" s="195">
        <v>169</v>
      </c>
      <c r="B302" s="169">
        <f t="shared" ca="1" si="33"/>
        <v>0.27859985995959735</v>
      </c>
      <c r="C302" s="169">
        <f t="shared" ca="1" si="33"/>
        <v>0.17388304424283119</v>
      </c>
      <c r="D302" s="169">
        <f t="shared" ca="1" si="33"/>
        <v>0.75615841459757349</v>
      </c>
      <c r="E302" s="28">
        <f t="shared" ca="1" si="34"/>
        <v>10500000</v>
      </c>
      <c r="F302" s="93">
        <f t="shared" ca="1" si="35"/>
        <v>0.02</v>
      </c>
      <c r="G302" s="161">
        <f t="shared" ca="1" si="36"/>
        <v>210000</v>
      </c>
      <c r="H302" s="34">
        <f t="shared" ca="1" si="44"/>
        <v>197.5</v>
      </c>
      <c r="I302" s="144">
        <f t="shared" ca="1" si="37"/>
        <v>41475000</v>
      </c>
      <c r="J302" s="144">
        <f t="shared" ca="1" si="38"/>
        <v>16800000</v>
      </c>
      <c r="K302" s="92">
        <f t="shared" si="31"/>
        <v>14000000</v>
      </c>
      <c r="L302" s="92">
        <f t="shared" si="32"/>
        <v>2000000</v>
      </c>
      <c r="M302" s="158">
        <f t="shared" ca="1" si="39"/>
        <v>8675000</v>
      </c>
      <c r="N302" s="158">
        <f t="shared" ca="1" si="40"/>
        <v>2949500</v>
      </c>
      <c r="O302" s="158">
        <f t="shared" ca="1" si="41"/>
        <v>5725500</v>
      </c>
      <c r="P302" s="158">
        <f t="shared" ca="1" si="42"/>
        <v>7725500</v>
      </c>
      <c r="Q302" s="177">
        <f t="shared" ca="1" si="43"/>
        <v>18772497.019036837</v>
      </c>
    </row>
    <row r="303" spans="1:17" x14ac:dyDescent="0.25">
      <c r="A303" s="195">
        <v>170</v>
      </c>
      <c r="B303" s="169">
        <f t="shared" ca="1" si="33"/>
        <v>0.88297714642124392</v>
      </c>
      <c r="C303" s="169">
        <f t="shared" ca="1" si="33"/>
        <v>0.31265559578368496</v>
      </c>
      <c r="D303" s="169">
        <f t="shared" ca="1" si="33"/>
        <v>0.2904384442545348</v>
      </c>
      <c r="E303" s="28">
        <f t="shared" ca="1" si="34"/>
        <v>11000000</v>
      </c>
      <c r="F303" s="93">
        <f t="shared" ca="1" si="35"/>
        <v>0.03</v>
      </c>
      <c r="G303" s="161">
        <f t="shared" ca="1" si="36"/>
        <v>330000</v>
      </c>
      <c r="H303" s="34">
        <f t="shared" ca="1" si="44"/>
        <v>204</v>
      </c>
      <c r="I303" s="144">
        <f t="shared" ca="1" si="37"/>
        <v>67320000</v>
      </c>
      <c r="J303" s="144">
        <f t="shared" ca="1" si="38"/>
        <v>26400000</v>
      </c>
      <c r="K303" s="92">
        <f t="shared" si="31"/>
        <v>14000000</v>
      </c>
      <c r="L303" s="92">
        <f t="shared" si="32"/>
        <v>2000000</v>
      </c>
      <c r="M303" s="158">
        <f t="shared" ca="1" si="39"/>
        <v>24920000</v>
      </c>
      <c r="N303" s="158">
        <f t="shared" ca="1" si="40"/>
        <v>8472800</v>
      </c>
      <c r="O303" s="158">
        <f t="shared" ca="1" si="41"/>
        <v>16447200</v>
      </c>
      <c r="P303" s="158">
        <f t="shared" ca="1" si="42"/>
        <v>18447200</v>
      </c>
      <c r="Q303" s="177">
        <f t="shared" ca="1" si="43"/>
        <v>72582228.59485811</v>
      </c>
    </row>
    <row r="304" spans="1:17" x14ac:dyDescent="0.25">
      <c r="A304" s="195">
        <v>171</v>
      </c>
      <c r="B304" s="169">
        <f t="shared" ca="1" si="33"/>
        <v>0.71075666139696481</v>
      </c>
      <c r="C304" s="169">
        <f t="shared" ca="1" si="33"/>
        <v>0.12108075287179265</v>
      </c>
      <c r="D304" s="169">
        <f t="shared" ca="1" si="33"/>
        <v>3.1119804418982877E-2</v>
      </c>
      <c r="E304" s="28">
        <f t="shared" ca="1" si="34"/>
        <v>10500000</v>
      </c>
      <c r="F304" s="93">
        <f t="shared" ca="1" si="35"/>
        <v>0.02</v>
      </c>
      <c r="G304" s="161">
        <f t="shared" ca="1" si="36"/>
        <v>210000</v>
      </c>
      <c r="H304" s="34">
        <f t="shared" ca="1" si="44"/>
        <v>203.5</v>
      </c>
      <c r="I304" s="144">
        <f t="shared" ca="1" si="37"/>
        <v>42735000</v>
      </c>
      <c r="J304" s="144">
        <f t="shared" ca="1" si="38"/>
        <v>16800000</v>
      </c>
      <c r="K304" s="92">
        <f t="shared" si="31"/>
        <v>14000000</v>
      </c>
      <c r="L304" s="92">
        <f t="shared" si="32"/>
        <v>2000000</v>
      </c>
      <c r="M304" s="158">
        <f t="shared" ca="1" si="39"/>
        <v>9935000</v>
      </c>
      <c r="N304" s="158">
        <f t="shared" ca="1" si="40"/>
        <v>3377900.0000000005</v>
      </c>
      <c r="O304" s="158">
        <f t="shared" ca="1" si="41"/>
        <v>6557100</v>
      </c>
      <c r="P304" s="158">
        <f t="shared" ca="1" si="42"/>
        <v>8557100</v>
      </c>
      <c r="Q304" s="177">
        <f t="shared" ca="1" si="43"/>
        <v>22946105.008297212</v>
      </c>
    </row>
    <row r="305" spans="1:17" x14ac:dyDescent="0.25">
      <c r="A305" s="195">
        <v>172</v>
      </c>
      <c r="B305" s="169">
        <f t="shared" ca="1" si="33"/>
        <v>0.59806182985862533</v>
      </c>
      <c r="C305" s="169">
        <f t="shared" ca="1" si="33"/>
        <v>0.15314376727576584</v>
      </c>
      <c r="D305" s="169">
        <f t="shared" ca="1" si="33"/>
        <v>0.60083931966341408</v>
      </c>
      <c r="E305" s="28">
        <f t="shared" ca="1" si="34"/>
        <v>10500000</v>
      </c>
      <c r="F305" s="93">
        <f t="shared" ca="1" si="35"/>
        <v>0.02</v>
      </c>
      <c r="G305" s="161">
        <f t="shared" ca="1" si="36"/>
        <v>210000</v>
      </c>
      <c r="H305" s="34">
        <f t="shared" ca="1" si="44"/>
        <v>197.5</v>
      </c>
      <c r="I305" s="144">
        <f t="shared" ca="1" si="37"/>
        <v>41475000</v>
      </c>
      <c r="J305" s="144">
        <f t="shared" ca="1" si="38"/>
        <v>16800000</v>
      </c>
      <c r="K305" s="92">
        <f t="shared" si="31"/>
        <v>14000000</v>
      </c>
      <c r="L305" s="92">
        <f t="shared" si="32"/>
        <v>2000000</v>
      </c>
      <c r="M305" s="158">
        <f t="shared" ca="1" si="39"/>
        <v>8675000</v>
      </c>
      <c r="N305" s="158">
        <f t="shared" ca="1" si="40"/>
        <v>2949500</v>
      </c>
      <c r="O305" s="158">
        <f t="shared" ca="1" si="41"/>
        <v>5725500</v>
      </c>
      <c r="P305" s="158">
        <f t="shared" ca="1" si="42"/>
        <v>7725500</v>
      </c>
      <c r="Q305" s="177">
        <f t="shared" ca="1" si="43"/>
        <v>18772497.019036837</v>
      </c>
    </row>
    <row r="306" spans="1:17" x14ac:dyDescent="0.25">
      <c r="A306" s="195">
        <v>173</v>
      </c>
      <c r="B306" s="169">
        <f t="shared" ca="1" si="33"/>
        <v>0.45206240690112587</v>
      </c>
      <c r="C306" s="169">
        <f t="shared" ca="1" si="33"/>
        <v>0.93514900562595549</v>
      </c>
      <c r="D306" s="169">
        <f t="shared" ca="1" si="33"/>
        <v>9.9368670823180016E-2</v>
      </c>
      <c r="E306" s="28">
        <f t="shared" ca="1" si="34"/>
        <v>10500000</v>
      </c>
      <c r="F306" s="93">
        <f t="shared" ca="1" si="35"/>
        <v>0.05</v>
      </c>
      <c r="G306" s="161">
        <f t="shared" ca="1" si="36"/>
        <v>525000</v>
      </c>
      <c r="H306" s="34">
        <f t="shared" ca="1" si="44"/>
        <v>203.5</v>
      </c>
      <c r="I306" s="144">
        <f t="shared" ca="1" si="37"/>
        <v>106837500</v>
      </c>
      <c r="J306" s="144">
        <f t="shared" ca="1" si="38"/>
        <v>42000000</v>
      </c>
      <c r="K306" s="92">
        <f t="shared" si="31"/>
        <v>14000000</v>
      </c>
      <c r="L306" s="92">
        <f t="shared" si="32"/>
        <v>2000000</v>
      </c>
      <c r="M306" s="158">
        <f t="shared" ca="1" si="39"/>
        <v>48837500</v>
      </c>
      <c r="N306" s="158">
        <f t="shared" ca="1" si="40"/>
        <v>16604750.000000002</v>
      </c>
      <c r="O306" s="158">
        <f t="shared" ca="1" si="41"/>
        <v>32232750</v>
      </c>
      <c r="P306" s="158">
        <f t="shared" ca="1" si="42"/>
        <v>34232750</v>
      </c>
      <c r="Q306" s="177">
        <f t="shared" ca="1" si="43"/>
        <v>151806251.67671135</v>
      </c>
    </row>
    <row r="307" spans="1:17" x14ac:dyDescent="0.25">
      <c r="A307" s="195">
        <v>174</v>
      </c>
      <c r="B307" s="169">
        <f t="shared" ca="1" si="33"/>
        <v>0.74867321683063992</v>
      </c>
      <c r="C307" s="169">
        <f t="shared" ca="1" si="33"/>
        <v>0.54293570685324266</v>
      </c>
      <c r="D307" s="169">
        <f t="shared" ca="1" si="33"/>
        <v>0.26029229393239806</v>
      </c>
      <c r="E307" s="28">
        <f t="shared" ca="1" si="34"/>
        <v>10500000</v>
      </c>
      <c r="F307" s="93">
        <f t="shared" ca="1" si="35"/>
        <v>0.03</v>
      </c>
      <c r="G307" s="161">
        <f t="shared" ca="1" si="36"/>
        <v>315000</v>
      </c>
      <c r="H307" s="34">
        <f t="shared" ca="1" si="44"/>
        <v>203.5</v>
      </c>
      <c r="I307" s="144">
        <f t="shared" ca="1" si="37"/>
        <v>64102500</v>
      </c>
      <c r="J307" s="144">
        <f t="shared" ca="1" si="38"/>
        <v>25200000</v>
      </c>
      <c r="K307" s="92">
        <f t="shared" si="31"/>
        <v>14000000</v>
      </c>
      <c r="L307" s="92">
        <f t="shared" si="32"/>
        <v>2000000</v>
      </c>
      <c r="M307" s="158">
        <f t="shared" ca="1" si="39"/>
        <v>22902500</v>
      </c>
      <c r="N307" s="158">
        <f t="shared" ca="1" si="40"/>
        <v>7786850.0000000009</v>
      </c>
      <c r="O307" s="158">
        <f t="shared" ca="1" si="41"/>
        <v>15115650</v>
      </c>
      <c r="P307" s="158">
        <f t="shared" ca="1" si="42"/>
        <v>17115650</v>
      </c>
      <c r="Q307" s="177">
        <f t="shared" ca="1" si="43"/>
        <v>65899487.23110193</v>
      </c>
    </row>
    <row r="308" spans="1:17" x14ac:dyDescent="0.25">
      <c r="A308" s="195">
        <v>175</v>
      </c>
      <c r="B308" s="169">
        <f t="shared" ca="1" si="33"/>
        <v>0.96879033035635875</v>
      </c>
      <c r="C308" s="169">
        <f t="shared" ca="1" si="33"/>
        <v>0.93093582042069778</v>
      </c>
      <c r="D308" s="169">
        <f t="shared" ca="1" si="33"/>
        <v>0.42208611441938471</v>
      </c>
      <c r="E308" s="28">
        <f t="shared" ca="1" si="34"/>
        <v>11000000</v>
      </c>
      <c r="F308" s="93">
        <f t="shared" ca="1" si="35"/>
        <v>0.05</v>
      </c>
      <c r="G308" s="161">
        <f t="shared" ca="1" si="36"/>
        <v>550000</v>
      </c>
      <c r="H308" s="34">
        <f t="shared" ca="1" si="44"/>
        <v>204</v>
      </c>
      <c r="I308" s="144">
        <f t="shared" ca="1" si="37"/>
        <v>112200000</v>
      </c>
      <c r="J308" s="144">
        <f t="shared" ca="1" si="38"/>
        <v>44000000</v>
      </c>
      <c r="K308" s="92">
        <f t="shared" si="31"/>
        <v>14000000</v>
      </c>
      <c r="L308" s="92">
        <f t="shared" si="32"/>
        <v>2000000</v>
      </c>
      <c r="M308" s="158">
        <f t="shared" ca="1" si="39"/>
        <v>52200000</v>
      </c>
      <c r="N308" s="158">
        <f t="shared" ca="1" si="40"/>
        <v>17748000</v>
      </c>
      <c r="O308" s="158">
        <f t="shared" ca="1" si="41"/>
        <v>34452000</v>
      </c>
      <c r="P308" s="158">
        <f t="shared" ca="1" si="42"/>
        <v>36452000</v>
      </c>
      <c r="Q308" s="177">
        <f t="shared" ca="1" si="43"/>
        <v>162944153.94963834</v>
      </c>
    </row>
    <row r="309" spans="1:17" x14ac:dyDescent="0.25">
      <c r="A309" s="195">
        <v>176</v>
      </c>
      <c r="B309" s="169">
        <f t="shared" ca="1" si="33"/>
        <v>0.4631263112303986</v>
      </c>
      <c r="C309" s="169">
        <f t="shared" ca="1" si="33"/>
        <v>0.42265933330999372</v>
      </c>
      <c r="D309" s="169">
        <f t="shared" ca="1" si="33"/>
        <v>0.32903360447713415</v>
      </c>
      <c r="E309" s="28">
        <f t="shared" ca="1" si="34"/>
        <v>10500000</v>
      </c>
      <c r="F309" s="93">
        <f t="shared" ca="1" si="35"/>
        <v>0.03</v>
      </c>
      <c r="G309" s="161">
        <f t="shared" ca="1" si="36"/>
        <v>315000</v>
      </c>
      <c r="H309" s="34">
        <f t="shared" ca="1" si="44"/>
        <v>203.5</v>
      </c>
      <c r="I309" s="144">
        <f t="shared" ca="1" si="37"/>
        <v>64102500</v>
      </c>
      <c r="J309" s="144">
        <f t="shared" ca="1" si="38"/>
        <v>25200000</v>
      </c>
      <c r="K309" s="92">
        <f t="shared" si="31"/>
        <v>14000000</v>
      </c>
      <c r="L309" s="92">
        <f t="shared" si="32"/>
        <v>2000000</v>
      </c>
      <c r="M309" s="158">
        <f t="shared" ca="1" si="39"/>
        <v>22902500</v>
      </c>
      <c r="N309" s="158">
        <f t="shared" ca="1" si="40"/>
        <v>7786850.0000000009</v>
      </c>
      <c r="O309" s="158">
        <f t="shared" ca="1" si="41"/>
        <v>15115650</v>
      </c>
      <c r="P309" s="158">
        <f t="shared" ca="1" si="42"/>
        <v>17115650</v>
      </c>
      <c r="Q309" s="177">
        <f t="shared" ca="1" si="43"/>
        <v>65899487.23110193</v>
      </c>
    </row>
    <row r="310" spans="1:17" x14ac:dyDescent="0.25">
      <c r="A310" s="195">
        <v>177</v>
      </c>
      <c r="B310" s="169">
        <f t="shared" ca="1" si="33"/>
        <v>4.6336564351368903E-2</v>
      </c>
      <c r="C310" s="169">
        <f t="shared" ca="1" si="33"/>
        <v>0.60118289275800907</v>
      </c>
      <c r="D310" s="169">
        <f t="shared" ca="1" si="33"/>
        <v>0.14576869829781769</v>
      </c>
      <c r="E310" s="28">
        <f t="shared" ca="1" si="34"/>
        <v>10000000</v>
      </c>
      <c r="F310" s="93">
        <f t="shared" ca="1" si="35"/>
        <v>0.04</v>
      </c>
      <c r="G310" s="161">
        <f t="shared" ca="1" si="36"/>
        <v>400000</v>
      </c>
      <c r="H310" s="34">
        <f t="shared" ca="1" si="44"/>
        <v>203</v>
      </c>
      <c r="I310" s="144">
        <f t="shared" ca="1" si="37"/>
        <v>81200000</v>
      </c>
      <c r="J310" s="144">
        <f t="shared" ca="1" si="38"/>
        <v>32000000</v>
      </c>
      <c r="K310" s="92">
        <f t="shared" si="31"/>
        <v>14000000</v>
      </c>
      <c r="L310" s="92">
        <f t="shared" si="32"/>
        <v>2000000</v>
      </c>
      <c r="M310" s="158">
        <f t="shared" ca="1" si="39"/>
        <v>33200000</v>
      </c>
      <c r="N310" s="158">
        <f t="shared" ca="1" si="40"/>
        <v>11288000</v>
      </c>
      <c r="O310" s="158">
        <f t="shared" ca="1" si="41"/>
        <v>21912000</v>
      </c>
      <c r="P310" s="158">
        <f t="shared" ca="1" si="42"/>
        <v>23912000</v>
      </c>
      <c r="Q310" s="177">
        <f t="shared" ca="1" si="43"/>
        <v>100008795.38142629</v>
      </c>
    </row>
    <row r="311" spans="1:17" x14ac:dyDescent="0.25">
      <c r="A311" s="195">
        <v>178</v>
      </c>
      <c r="B311" s="169">
        <f t="shared" ca="1" si="33"/>
        <v>0.84049920139675993</v>
      </c>
      <c r="C311" s="169">
        <f t="shared" ca="1" si="33"/>
        <v>0.42489578472341916</v>
      </c>
      <c r="D311" s="169">
        <f t="shared" ca="1" si="33"/>
        <v>0.78860862309947677</v>
      </c>
      <c r="E311" s="28">
        <f t="shared" ca="1" si="34"/>
        <v>11000000</v>
      </c>
      <c r="F311" s="93">
        <f t="shared" ca="1" si="35"/>
        <v>0.03</v>
      </c>
      <c r="G311" s="161">
        <f t="shared" ca="1" si="36"/>
        <v>330000</v>
      </c>
      <c r="H311" s="34">
        <f t="shared" ca="1" si="44"/>
        <v>198</v>
      </c>
      <c r="I311" s="144">
        <f t="shared" ca="1" si="37"/>
        <v>65340000</v>
      </c>
      <c r="J311" s="144">
        <f t="shared" ca="1" si="38"/>
        <v>26400000</v>
      </c>
      <c r="K311" s="92">
        <f t="shared" si="31"/>
        <v>14000000</v>
      </c>
      <c r="L311" s="92">
        <f t="shared" si="32"/>
        <v>2000000</v>
      </c>
      <c r="M311" s="158">
        <f t="shared" ca="1" si="39"/>
        <v>22940000</v>
      </c>
      <c r="N311" s="158">
        <f t="shared" ca="1" si="40"/>
        <v>7799600.0000000009</v>
      </c>
      <c r="O311" s="158">
        <f t="shared" ca="1" si="41"/>
        <v>15140400</v>
      </c>
      <c r="P311" s="158">
        <f t="shared" ca="1" si="42"/>
        <v>17140400</v>
      </c>
      <c r="Q311" s="177">
        <f t="shared" ca="1" si="43"/>
        <v>66023701.754591823</v>
      </c>
    </row>
    <row r="312" spans="1:17" x14ac:dyDescent="0.25">
      <c r="A312" s="195">
        <v>179</v>
      </c>
      <c r="B312" s="169">
        <f t="shared" ca="1" si="33"/>
        <v>0.1473117753694001</v>
      </c>
      <c r="C312" s="169">
        <f t="shared" ca="1" si="33"/>
        <v>0.32017790106458244</v>
      </c>
      <c r="D312" s="169">
        <f t="shared" ca="1" si="33"/>
        <v>0.79714560537496304</v>
      </c>
      <c r="E312" s="28">
        <f t="shared" ca="1" si="34"/>
        <v>10000000</v>
      </c>
      <c r="F312" s="93">
        <f t="shared" ca="1" si="35"/>
        <v>0.03</v>
      </c>
      <c r="G312" s="161">
        <f t="shared" ca="1" si="36"/>
        <v>300000</v>
      </c>
      <c r="H312" s="34">
        <f t="shared" ca="1" si="44"/>
        <v>197</v>
      </c>
      <c r="I312" s="144">
        <f t="shared" ca="1" si="37"/>
        <v>59100000</v>
      </c>
      <c r="J312" s="144">
        <f t="shared" ca="1" si="38"/>
        <v>24000000</v>
      </c>
      <c r="K312" s="92">
        <f t="shared" si="31"/>
        <v>14000000</v>
      </c>
      <c r="L312" s="92">
        <f t="shared" si="32"/>
        <v>2000000</v>
      </c>
      <c r="M312" s="158">
        <f t="shared" ca="1" si="39"/>
        <v>19100000</v>
      </c>
      <c r="N312" s="158">
        <f t="shared" ca="1" si="40"/>
        <v>6494000.0000000009</v>
      </c>
      <c r="O312" s="158">
        <f t="shared" ca="1" si="41"/>
        <v>12606000</v>
      </c>
      <c r="P312" s="158">
        <f t="shared" ca="1" si="42"/>
        <v>14606000</v>
      </c>
      <c r="Q312" s="177">
        <f t="shared" ca="1" si="43"/>
        <v>53304134.549226865</v>
      </c>
    </row>
    <row r="313" spans="1:17" x14ac:dyDescent="0.25">
      <c r="A313" s="195">
        <v>180</v>
      </c>
      <c r="B313" s="169">
        <f t="shared" ca="1" si="33"/>
        <v>0.22730585495910594</v>
      </c>
      <c r="C313" s="169">
        <f t="shared" ca="1" si="33"/>
        <v>0.68325030171979428</v>
      </c>
      <c r="D313" s="169">
        <f t="shared" ca="1" si="33"/>
        <v>0.40372202055802553</v>
      </c>
      <c r="E313" s="28">
        <f t="shared" ca="1" si="34"/>
        <v>10500000</v>
      </c>
      <c r="F313" s="93">
        <f t="shared" ca="1" si="35"/>
        <v>0.04</v>
      </c>
      <c r="G313" s="161">
        <f t="shared" ca="1" si="36"/>
        <v>420000</v>
      </c>
      <c r="H313" s="34">
        <f t="shared" ca="1" si="44"/>
        <v>203.5</v>
      </c>
      <c r="I313" s="144">
        <f t="shared" ca="1" si="37"/>
        <v>85470000</v>
      </c>
      <c r="J313" s="144">
        <f t="shared" ca="1" si="38"/>
        <v>33600000</v>
      </c>
      <c r="K313" s="92">
        <f t="shared" si="31"/>
        <v>14000000</v>
      </c>
      <c r="L313" s="92">
        <f t="shared" si="32"/>
        <v>2000000</v>
      </c>
      <c r="M313" s="158">
        <f t="shared" ca="1" si="39"/>
        <v>35870000</v>
      </c>
      <c r="N313" s="158">
        <f t="shared" ca="1" si="40"/>
        <v>12195800</v>
      </c>
      <c r="O313" s="158">
        <f t="shared" ca="1" si="41"/>
        <v>23674200</v>
      </c>
      <c r="P313" s="158">
        <f t="shared" ca="1" si="42"/>
        <v>25674200</v>
      </c>
      <c r="Q313" s="177">
        <f t="shared" ca="1" si="43"/>
        <v>108852869.45390663</v>
      </c>
    </row>
    <row r="314" spans="1:17" x14ac:dyDescent="0.25">
      <c r="A314" s="195">
        <v>181</v>
      </c>
      <c r="B314" s="169">
        <f t="shared" ca="1" si="33"/>
        <v>0.6471846004585089</v>
      </c>
      <c r="C314" s="169">
        <f t="shared" ca="1" si="33"/>
        <v>0.65903562041266706</v>
      </c>
      <c r="D314" s="169">
        <f t="shared" ca="1" si="33"/>
        <v>0.64835266778605372</v>
      </c>
      <c r="E314" s="28">
        <f t="shared" ca="1" si="34"/>
        <v>10500000</v>
      </c>
      <c r="F314" s="93">
        <f t="shared" ca="1" si="35"/>
        <v>0.04</v>
      </c>
      <c r="G314" s="161">
        <f t="shared" ca="1" si="36"/>
        <v>420000</v>
      </c>
      <c r="H314" s="34">
        <f t="shared" ca="1" si="44"/>
        <v>197.5</v>
      </c>
      <c r="I314" s="144">
        <f t="shared" ca="1" si="37"/>
        <v>82950000</v>
      </c>
      <c r="J314" s="144">
        <f t="shared" ca="1" si="38"/>
        <v>33600000</v>
      </c>
      <c r="K314" s="92">
        <f t="shared" si="31"/>
        <v>14000000</v>
      </c>
      <c r="L314" s="92">
        <f t="shared" si="32"/>
        <v>2000000</v>
      </c>
      <c r="M314" s="158">
        <f t="shared" ca="1" si="39"/>
        <v>33350000</v>
      </c>
      <c r="N314" s="158">
        <f t="shared" ca="1" si="40"/>
        <v>11339000</v>
      </c>
      <c r="O314" s="158">
        <f t="shared" ca="1" si="41"/>
        <v>22011000</v>
      </c>
      <c r="P314" s="158">
        <f t="shared" ca="1" si="42"/>
        <v>24011000</v>
      </c>
      <c r="Q314" s="177">
        <f t="shared" ca="1" si="43"/>
        <v>100505653.47538586</v>
      </c>
    </row>
    <row r="315" spans="1:17" x14ac:dyDescent="0.25">
      <c r="A315" s="195">
        <v>182</v>
      </c>
      <c r="B315" s="169">
        <f t="shared" ca="1" si="33"/>
        <v>0.53238057926253912</v>
      </c>
      <c r="C315" s="169">
        <f t="shared" ca="1" si="33"/>
        <v>0.61822264554022999</v>
      </c>
      <c r="D315" s="169">
        <f t="shared" ca="1" si="33"/>
        <v>0.24465277567250421</v>
      </c>
      <c r="E315" s="28">
        <f t="shared" ca="1" si="34"/>
        <v>10500000</v>
      </c>
      <c r="F315" s="93">
        <f t="shared" ca="1" si="35"/>
        <v>0.04</v>
      </c>
      <c r="G315" s="161">
        <f t="shared" ca="1" si="36"/>
        <v>420000</v>
      </c>
      <c r="H315" s="34">
        <f t="shared" ca="1" si="44"/>
        <v>203.5</v>
      </c>
      <c r="I315" s="144">
        <f t="shared" ca="1" si="37"/>
        <v>85470000</v>
      </c>
      <c r="J315" s="144">
        <f t="shared" ca="1" si="38"/>
        <v>33600000</v>
      </c>
      <c r="K315" s="92">
        <f t="shared" si="31"/>
        <v>14000000</v>
      </c>
      <c r="L315" s="92">
        <f t="shared" si="32"/>
        <v>2000000</v>
      </c>
      <c r="M315" s="158">
        <f t="shared" ca="1" si="39"/>
        <v>35870000</v>
      </c>
      <c r="N315" s="158">
        <f t="shared" ca="1" si="40"/>
        <v>12195800</v>
      </c>
      <c r="O315" s="158">
        <f t="shared" ca="1" si="41"/>
        <v>23674200</v>
      </c>
      <c r="P315" s="158">
        <f t="shared" ca="1" si="42"/>
        <v>25674200</v>
      </c>
      <c r="Q315" s="177">
        <f t="shared" ca="1" si="43"/>
        <v>108852869.45390663</v>
      </c>
    </row>
    <row r="316" spans="1:17" x14ac:dyDescent="0.25">
      <c r="A316" s="195">
        <v>183</v>
      </c>
      <c r="B316" s="169">
        <f t="shared" ca="1" si="33"/>
        <v>0.14243321394559205</v>
      </c>
      <c r="C316" s="169">
        <f t="shared" ca="1" si="33"/>
        <v>0.85637264271219316</v>
      </c>
      <c r="D316" s="169">
        <f t="shared" ca="1" si="33"/>
        <v>0.46170532059793512</v>
      </c>
      <c r="E316" s="28">
        <f t="shared" ca="1" si="34"/>
        <v>10000000</v>
      </c>
      <c r="F316" s="93">
        <f t="shared" ca="1" si="35"/>
        <v>0.05</v>
      </c>
      <c r="G316" s="161">
        <f t="shared" ca="1" si="36"/>
        <v>500000</v>
      </c>
      <c r="H316" s="34">
        <f t="shared" ca="1" si="44"/>
        <v>203</v>
      </c>
      <c r="I316" s="144">
        <f t="shared" ca="1" si="37"/>
        <v>101500000</v>
      </c>
      <c r="J316" s="144">
        <f t="shared" ca="1" si="38"/>
        <v>40000000</v>
      </c>
      <c r="K316" s="92">
        <f t="shared" si="31"/>
        <v>14000000</v>
      </c>
      <c r="L316" s="92">
        <f t="shared" si="32"/>
        <v>2000000</v>
      </c>
      <c r="M316" s="158">
        <f t="shared" ca="1" si="39"/>
        <v>45500000</v>
      </c>
      <c r="N316" s="158">
        <f t="shared" ca="1" si="40"/>
        <v>15470000.000000002</v>
      </c>
      <c r="O316" s="158">
        <f t="shared" ca="1" si="41"/>
        <v>30030000</v>
      </c>
      <c r="P316" s="158">
        <f t="shared" ca="1" si="42"/>
        <v>32030000</v>
      </c>
      <c r="Q316" s="177">
        <f t="shared" ca="1" si="43"/>
        <v>140751159.08611092</v>
      </c>
    </row>
    <row r="317" spans="1:17" x14ac:dyDescent="0.25">
      <c r="A317" s="195">
        <v>184</v>
      </c>
      <c r="B317" s="169">
        <f t="shared" ca="1" si="33"/>
        <v>0.40519678702310213</v>
      </c>
      <c r="C317" s="169">
        <f t="shared" ca="1" si="33"/>
        <v>0.14531392839792423</v>
      </c>
      <c r="D317" s="169">
        <f t="shared" ca="1" si="33"/>
        <v>0.92676185982310877</v>
      </c>
      <c r="E317" s="28">
        <f t="shared" ca="1" si="34"/>
        <v>10500000</v>
      </c>
      <c r="F317" s="93">
        <f t="shared" ca="1" si="35"/>
        <v>0.02</v>
      </c>
      <c r="G317" s="161">
        <f t="shared" ca="1" si="36"/>
        <v>210000</v>
      </c>
      <c r="H317" s="34">
        <f t="shared" ca="1" si="44"/>
        <v>197.5</v>
      </c>
      <c r="I317" s="144">
        <f t="shared" ca="1" si="37"/>
        <v>41475000</v>
      </c>
      <c r="J317" s="144">
        <f t="shared" ca="1" si="38"/>
        <v>16800000</v>
      </c>
      <c r="K317" s="92">
        <f t="shared" si="31"/>
        <v>14000000</v>
      </c>
      <c r="L317" s="92">
        <f t="shared" si="32"/>
        <v>2000000</v>
      </c>
      <c r="M317" s="158">
        <f t="shared" ca="1" si="39"/>
        <v>8675000</v>
      </c>
      <c r="N317" s="158">
        <f t="shared" ca="1" si="40"/>
        <v>2949500</v>
      </c>
      <c r="O317" s="158">
        <f t="shared" ca="1" si="41"/>
        <v>5725500</v>
      </c>
      <c r="P317" s="158">
        <f t="shared" ca="1" si="42"/>
        <v>7725500</v>
      </c>
      <c r="Q317" s="177">
        <f t="shared" ca="1" si="43"/>
        <v>18772497.019036837</v>
      </c>
    </row>
    <row r="318" spans="1:17" x14ac:dyDescent="0.25">
      <c r="A318" s="195">
        <v>185</v>
      </c>
      <c r="B318" s="169">
        <f t="shared" ca="1" si="33"/>
        <v>0.71930524081448799</v>
      </c>
      <c r="C318" s="169">
        <f t="shared" ca="1" si="33"/>
        <v>6.3146855721274431E-4</v>
      </c>
      <c r="D318" s="169">
        <f t="shared" ca="1" si="33"/>
        <v>0.19922752510090402</v>
      </c>
      <c r="E318" s="28">
        <f t="shared" ca="1" si="34"/>
        <v>10500000</v>
      </c>
      <c r="F318" s="93">
        <f t="shared" ca="1" si="35"/>
        <v>0.01</v>
      </c>
      <c r="G318" s="161">
        <f t="shared" ca="1" si="36"/>
        <v>105000</v>
      </c>
      <c r="H318" s="34">
        <f t="shared" ca="1" si="44"/>
        <v>203.5</v>
      </c>
      <c r="I318" s="144">
        <f t="shared" ca="1" si="37"/>
        <v>21367500</v>
      </c>
      <c r="J318" s="144">
        <f t="shared" ca="1" si="38"/>
        <v>8400000</v>
      </c>
      <c r="K318" s="92">
        <f t="shared" si="31"/>
        <v>14000000</v>
      </c>
      <c r="L318" s="92">
        <f t="shared" si="32"/>
        <v>2000000</v>
      </c>
      <c r="M318" s="158">
        <f t="shared" ca="1" si="39"/>
        <v>-3032500</v>
      </c>
      <c r="N318" s="158">
        <f t="shared" ca="1" si="40"/>
        <v>-1031050.0000000001</v>
      </c>
      <c r="O318" s="158">
        <f t="shared" ca="1" si="41"/>
        <v>-2001450</v>
      </c>
      <c r="P318" s="158">
        <f t="shared" ca="1" si="42"/>
        <v>-1450</v>
      </c>
      <c r="Q318" s="177">
        <f t="shared" ca="1" si="43"/>
        <v>-20007277.21450749</v>
      </c>
    </row>
    <row r="319" spans="1:17" x14ac:dyDescent="0.25">
      <c r="A319" s="195">
        <v>186</v>
      </c>
      <c r="B319" s="169">
        <f t="shared" ca="1" si="33"/>
        <v>0.96673797231188918</v>
      </c>
      <c r="C319" s="169">
        <f t="shared" ca="1" si="33"/>
        <v>0.39585966655105032</v>
      </c>
      <c r="D319" s="169">
        <f t="shared" ca="1" si="33"/>
        <v>0.3928812304013205</v>
      </c>
      <c r="E319" s="28">
        <f t="shared" ca="1" si="34"/>
        <v>11000000</v>
      </c>
      <c r="F319" s="93">
        <f t="shared" ca="1" si="35"/>
        <v>0.03</v>
      </c>
      <c r="G319" s="161">
        <f t="shared" ca="1" si="36"/>
        <v>330000</v>
      </c>
      <c r="H319" s="34">
        <f t="shared" ca="1" si="44"/>
        <v>204</v>
      </c>
      <c r="I319" s="144">
        <f t="shared" ca="1" si="37"/>
        <v>67320000</v>
      </c>
      <c r="J319" s="144">
        <f t="shared" ca="1" si="38"/>
        <v>26400000</v>
      </c>
      <c r="K319" s="92">
        <f t="shared" si="31"/>
        <v>14000000</v>
      </c>
      <c r="L319" s="92">
        <f t="shared" si="32"/>
        <v>2000000</v>
      </c>
      <c r="M319" s="158">
        <f t="shared" ca="1" si="39"/>
        <v>24920000</v>
      </c>
      <c r="N319" s="158">
        <f t="shared" ca="1" si="40"/>
        <v>8472800</v>
      </c>
      <c r="O319" s="158">
        <f t="shared" ca="1" si="41"/>
        <v>16447200</v>
      </c>
      <c r="P319" s="158">
        <f t="shared" ca="1" si="42"/>
        <v>18447200</v>
      </c>
      <c r="Q319" s="177">
        <f t="shared" ca="1" si="43"/>
        <v>72582228.59485811</v>
      </c>
    </row>
    <row r="320" spans="1:17" x14ac:dyDescent="0.25">
      <c r="A320" s="195">
        <v>187</v>
      </c>
      <c r="B320" s="169">
        <f t="shared" ca="1" si="33"/>
        <v>0.99809059298592373</v>
      </c>
      <c r="C320" s="169">
        <f t="shared" ca="1" si="33"/>
        <v>0.52332486744826123</v>
      </c>
      <c r="D320" s="169">
        <f t="shared" ca="1" si="33"/>
        <v>0.24390267526930165</v>
      </c>
      <c r="E320" s="28">
        <f t="shared" ca="1" si="34"/>
        <v>11000000</v>
      </c>
      <c r="F320" s="93">
        <f t="shared" ca="1" si="35"/>
        <v>0.03</v>
      </c>
      <c r="G320" s="161">
        <f t="shared" ca="1" si="36"/>
        <v>330000</v>
      </c>
      <c r="H320" s="34">
        <f t="shared" ca="1" si="44"/>
        <v>204</v>
      </c>
      <c r="I320" s="144">
        <f t="shared" ca="1" si="37"/>
        <v>67320000</v>
      </c>
      <c r="J320" s="144">
        <f t="shared" ca="1" si="38"/>
        <v>26400000</v>
      </c>
      <c r="K320" s="92">
        <f t="shared" si="31"/>
        <v>14000000</v>
      </c>
      <c r="L320" s="92">
        <f t="shared" si="32"/>
        <v>2000000</v>
      </c>
      <c r="M320" s="158">
        <f t="shared" ca="1" si="39"/>
        <v>24920000</v>
      </c>
      <c r="N320" s="158">
        <f t="shared" ca="1" si="40"/>
        <v>8472800</v>
      </c>
      <c r="O320" s="158">
        <f t="shared" ca="1" si="41"/>
        <v>16447200</v>
      </c>
      <c r="P320" s="158">
        <f t="shared" ca="1" si="42"/>
        <v>18447200</v>
      </c>
      <c r="Q320" s="177">
        <f t="shared" ca="1" si="43"/>
        <v>72582228.59485811</v>
      </c>
    </row>
    <row r="321" spans="1:17" x14ac:dyDescent="0.25">
      <c r="A321" s="195">
        <v>188</v>
      </c>
      <c r="B321" s="169">
        <f t="shared" ca="1" si="33"/>
        <v>1.5127901059390769E-3</v>
      </c>
      <c r="C321" s="169">
        <f t="shared" ca="1" si="33"/>
        <v>0.85812059831535814</v>
      </c>
      <c r="D321" s="169">
        <f t="shared" ca="1" si="33"/>
        <v>0.31353143298786901</v>
      </c>
      <c r="E321" s="28">
        <f t="shared" ca="1" si="34"/>
        <v>10000000</v>
      </c>
      <c r="F321" s="93">
        <f t="shared" ca="1" si="35"/>
        <v>0.05</v>
      </c>
      <c r="G321" s="161">
        <f t="shared" ca="1" si="36"/>
        <v>500000</v>
      </c>
      <c r="H321" s="34">
        <f t="shared" ca="1" si="44"/>
        <v>203</v>
      </c>
      <c r="I321" s="144">
        <f t="shared" ca="1" si="37"/>
        <v>101500000</v>
      </c>
      <c r="J321" s="144">
        <f t="shared" ca="1" si="38"/>
        <v>40000000</v>
      </c>
      <c r="K321" s="92">
        <f t="shared" si="31"/>
        <v>14000000</v>
      </c>
      <c r="L321" s="92">
        <f t="shared" si="32"/>
        <v>2000000</v>
      </c>
      <c r="M321" s="158">
        <f t="shared" ca="1" si="39"/>
        <v>45500000</v>
      </c>
      <c r="N321" s="158">
        <f t="shared" ca="1" si="40"/>
        <v>15470000.000000002</v>
      </c>
      <c r="O321" s="158">
        <f t="shared" ca="1" si="41"/>
        <v>30030000</v>
      </c>
      <c r="P321" s="158">
        <f t="shared" ca="1" si="42"/>
        <v>32030000</v>
      </c>
      <c r="Q321" s="177">
        <f t="shared" ca="1" si="43"/>
        <v>140751159.08611092</v>
      </c>
    </row>
    <row r="322" spans="1:17" x14ac:dyDescent="0.25">
      <c r="A322" s="195">
        <v>189</v>
      </c>
      <c r="B322" s="169">
        <f t="shared" ca="1" si="33"/>
        <v>0.53411365929160592</v>
      </c>
      <c r="C322" s="169">
        <f t="shared" ca="1" si="33"/>
        <v>2.5908574511763094E-2</v>
      </c>
      <c r="D322" s="169">
        <f t="shared" ca="1" si="33"/>
        <v>0.37772833545858697</v>
      </c>
      <c r="E322" s="28">
        <f t="shared" ca="1" si="34"/>
        <v>10500000</v>
      </c>
      <c r="F322" s="93">
        <f t="shared" ca="1" si="35"/>
        <v>0.01</v>
      </c>
      <c r="G322" s="161">
        <f t="shared" ca="1" si="36"/>
        <v>105000</v>
      </c>
      <c r="H322" s="34">
        <f t="shared" ca="1" si="44"/>
        <v>203.5</v>
      </c>
      <c r="I322" s="144">
        <f t="shared" ca="1" si="37"/>
        <v>21367500</v>
      </c>
      <c r="J322" s="144">
        <f t="shared" ca="1" si="38"/>
        <v>8400000</v>
      </c>
      <c r="K322" s="92">
        <f t="shared" si="31"/>
        <v>14000000</v>
      </c>
      <c r="L322" s="92">
        <f t="shared" si="32"/>
        <v>2000000</v>
      </c>
      <c r="M322" s="158">
        <f t="shared" ca="1" si="39"/>
        <v>-3032500</v>
      </c>
      <c r="N322" s="158">
        <f t="shared" ca="1" si="40"/>
        <v>-1031050.0000000001</v>
      </c>
      <c r="O322" s="158">
        <f t="shared" ca="1" si="41"/>
        <v>-2001450</v>
      </c>
      <c r="P322" s="158">
        <f t="shared" ca="1" si="42"/>
        <v>-1450</v>
      </c>
      <c r="Q322" s="177">
        <f t="shared" ca="1" si="43"/>
        <v>-20007277.21450749</v>
      </c>
    </row>
    <row r="323" spans="1:17" x14ac:dyDescent="0.25">
      <c r="A323" s="195">
        <v>190</v>
      </c>
      <c r="B323" s="169">
        <f t="shared" ca="1" si="33"/>
        <v>0.36012114591944988</v>
      </c>
      <c r="C323" s="169">
        <f t="shared" ca="1" si="33"/>
        <v>0.31787566620364593</v>
      </c>
      <c r="D323" s="169">
        <f t="shared" ca="1" si="33"/>
        <v>0.15260817715564545</v>
      </c>
      <c r="E323" s="28">
        <f t="shared" ca="1" si="34"/>
        <v>10500000</v>
      </c>
      <c r="F323" s="93">
        <f t="shared" ca="1" si="35"/>
        <v>0.03</v>
      </c>
      <c r="G323" s="161">
        <f t="shared" ca="1" si="36"/>
        <v>315000</v>
      </c>
      <c r="H323" s="34">
        <f t="shared" ca="1" si="44"/>
        <v>203.5</v>
      </c>
      <c r="I323" s="144">
        <f t="shared" ca="1" si="37"/>
        <v>64102500</v>
      </c>
      <c r="J323" s="144">
        <f t="shared" ca="1" si="38"/>
        <v>25200000</v>
      </c>
      <c r="K323" s="92">
        <f t="shared" si="31"/>
        <v>14000000</v>
      </c>
      <c r="L323" s="92">
        <f t="shared" si="32"/>
        <v>2000000</v>
      </c>
      <c r="M323" s="158">
        <f t="shared" ca="1" si="39"/>
        <v>22902500</v>
      </c>
      <c r="N323" s="158">
        <f t="shared" ca="1" si="40"/>
        <v>7786850.0000000009</v>
      </c>
      <c r="O323" s="158">
        <f t="shared" ca="1" si="41"/>
        <v>15115650</v>
      </c>
      <c r="P323" s="158">
        <f t="shared" ca="1" si="42"/>
        <v>17115650</v>
      </c>
      <c r="Q323" s="177">
        <f t="shared" ca="1" si="43"/>
        <v>65899487.23110193</v>
      </c>
    </row>
    <row r="324" spans="1:17" x14ac:dyDescent="0.25">
      <c r="A324" s="195">
        <v>191</v>
      </c>
      <c r="B324" s="169">
        <f t="shared" ca="1" si="33"/>
        <v>0.56273145056231222</v>
      </c>
      <c r="C324" s="169">
        <f t="shared" ca="1" si="33"/>
        <v>0.13388452934620354</v>
      </c>
      <c r="D324" s="169">
        <f t="shared" ca="1" si="33"/>
        <v>0.79482066783922578</v>
      </c>
      <c r="E324" s="28">
        <f t="shared" ca="1" si="34"/>
        <v>10500000</v>
      </c>
      <c r="F324" s="93">
        <f t="shared" ca="1" si="35"/>
        <v>0.02</v>
      </c>
      <c r="G324" s="161">
        <f t="shared" ca="1" si="36"/>
        <v>210000</v>
      </c>
      <c r="H324" s="34">
        <f t="shared" ca="1" si="44"/>
        <v>197.5</v>
      </c>
      <c r="I324" s="144">
        <f t="shared" ca="1" si="37"/>
        <v>41475000</v>
      </c>
      <c r="J324" s="144">
        <f t="shared" ca="1" si="38"/>
        <v>16800000</v>
      </c>
      <c r="K324" s="92">
        <f t="shared" si="31"/>
        <v>14000000</v>
      </c>
      <c r="L324" s="92">
        <f t="shared" si="32"/>
        <v>2000000</v>
      </c>
      <c r="M324" s="158">
        <f t="shared" ca="1" si="39"/>
        <v>8675000</v>
      </c>
      <c r="N324" s="158">
        <f t="shared" ca="1" si="40"/>
        <v>2949500</v>
      </c>
      <c r="O324" s="158">
        <f t="shared" ca="1" si="41"/>
        <v>5725500</v>
      </c>
      <c r="P324" s="158">
        <f t="shared" ca="1" si="42"/>
        <v>7725500</v>
      </c>
      <c r="Q324" s="177">
        <f t="shared" ca="1" si="43"/>
        <v>18772497.019036837</v>
      </c>
    </row>
    <row r="325" spans="1:17" x14ac:dyDescent="0.25">
      <c r="A325" s="195">
        <v>192</v>
      </c>
      <c r="B325" s="169">
        <f t="shared" ca="1" si="33"/>
        <v>0.13246017791109332</v>
      </c>
      <c r="C325" s="169">
        <f t="shared" ca="1" si="33"/>
        <v>0.88987956961958536</v>
      </c>
      <c r="D325" s="169">
        <f t="shared" ca="1" si="33"/>
        <v>0.25103201071411341</v>
      </c>
      <c r="E325" s="28">
        <f t="shared" ca="1" si="34"/>
        <v>10000000</v>
      </c>
      <c r="F325" s="93">
        <f t="shared" ca="1" si="35"/>
        <v>0.05</v>
      </c>
      <c r="G325" s="161">
        <f t="shared" ca="1" si="36"/>
        <v>500000</v>
      </c>
      <c r="H325" s="34">
        <f t="shared" ca="1" si="44"/>
        <v>203</v>
      </c>
      <c r="I325" s="144">
        <f t="shared" ca="1" si="37"/>
        <v>101500000</v>
      </c>
      <c r="J325" s="144">
        <f t="shared" ca="1" si="38"/>
        <v>40000000</v>
      </c>
      <c r="K325" s="92">
        <f t="shared" si="31"/>
        <v>14000000</v>
      </c>
      <c r="L325" s="92">
        <f t="shared" si="32"/>
        <v>2000000</v>
      </c>
      <c r="M325" s="158">
        <f t="shared" ca="1" si="39"/>
        <v>45500000</v>
      </c>
      <c r="N325" s="158">
        <f t="shared" ca="1" si="40"/>
        <v>15470000.000000002</v>
      </c>
      <c r="O325" s="158">
        <f t="shared" ca="1" si="41"/>
        <v>30030000</v>
      </c>
      <c r="P325" s="158">
        <f t="shared" ca="1" si="42"/>
        <v>32030000</v>
      </c>
      <c r="Q325" s="177">
        <f t="shared" ca="1" si="43"/>
        <v>140751159.08611092</v>
      </c>
    </row>
    <row r="326" spans="1:17" x14ac:dyDescent="0.25">
      <c r="A326" s="195">
        <v>193</v>
      </c>
      <c r="B326" s="169">
        <f t="shared" ca="1" si="33"/>
        <v>0.74434674027216574</v>
      </c>
      <c r="C326" s="169">
        <f t="shared" ca="1" si="33"/>
        <v>0.89300176690190447</v>
      </c>
      <c r="D326" s="169">
        <f t="shared" ca="1" si="33"/>
        <v>6.3197208906429214E-2</v>
      </c>
      <c r="E326" s="28">
        <f t="shared" ca="1" si="34"/>
        <v>10500000</v>
      </c>
      <c r="F326" s="93">
        <f t="shared" ca="1" si="35"/>
        <v>0.05</v>
      </c>
      <c r="G326" s="161">
        <f t="shared" ca="1" si="36"/>
        <v>525000</v>
      </c>
      <c r="H326" s="34">
        <f t="shared" ca="1" si="44"/>
        <v>203.5</v>
      </c>
      <c r="I326" s="144">
        <f t="shared" ca="1" si="37"/>
        <v>106837500</v>
      </c>
      <c r="J326" s="144">
        <f t="shared" ca="1" si="38"/>
        <v>42000000</v>
      </c>
      <c r="K326" s="92">
        <f t="shared" ref="K326:K389" si="45">$D$17</f>
        <v>14000000</v>
      </c>
      <c r="L326" s="92">
        <f t="shared" ref="L326:L389" si="46">$D$15/$D$18</f>
        <v>2000000</v>
      </c>
      <c r="M326" s="158">
        <f t="shared" ca="1" si="39"/>
        <v>48837500</v>
      </c>
      <c r="N326" s="158">
        <f t="shared" ca="1" si="40"/>
        <v>16604750.000000002</v>
      </c>
      <c r="O326" s="158">
        <f t="shared" ca="1" si="41"/>
        <v>32232750</v>
      </c>
      <c r="P326" s="158">
        <f t="shared" ca="1" si="42"/>
        <v>34232750</v>
      </c>
      <c r="Q326" s="177">
        <f t="shared" ca="1" si="43"/>
        <v>151806251.67671135</v>
      </c>
    </row>
    <row r="327" spans="1:17" x14ac:dyDescent="0.25">
      <c r="A327" s="195">
        <v>194</v>
      </c>
      <c r="B327" s="169">
        <f t="shared" ref="B327:D390" ca="1" si="47">RAND()</f>
        <v>6.7956601167139419E-2</v>
      </c>
      <c r="C327" s="169">
        <f t="shared" ca="1" si="47"/>
        <v>0.70031688814928461</v>
      </c>
      <c r="D327" s="169">
        <f t="shared" ca="1" si="47"/>
        <v>0.5853686584107668</v>
      </c>
      <c r="E327" s="28">
        <f t="shared" ref="E327:E390" ca="1" si="48">IF(B327&lt;0.2,$D$8,IF(B327&lt;0.8,$E$8,$F$8))</f>
        <v>10000000</v>
      </c>
      <c r="F327" s="93">
        <f t="shared" ref="F327:F390" ca="1" si="49">IF(C327&lt;$D$10,$D$11,IF(C327&lt;$D$10+$E$10,$E$11,IF(C327&lt;$D$10+$E$10+$F$10,$F$11,IF(C327&lt;$D$10+$E$10+$F$10+$G$10,$G$11,IF(C327&lt;$D$10+$E$10+$F$10+$G$10+$H$10,$H$11,$I$11)))))</f>
        <v>0.04</v>
      </c>
      <c r="G327" s="161">
        <f t="shared" ref="G327:G390" ca="1" si="50">E327*F327</f>
        <v>400000</v>
      </c>
      <c r="H327" s="34">
        <f t="shared" ca="1" si="44"/>
        <v>197</v>
      </c>
      <c r="I327" s="144">
        <f t="shared" ref="I327:I390" ca="1" si="51">G327*H327</f>
        <v>78800000</v>
      </c>
      <c r="J327" s="144">
        <f t="shared" ref="J327:J390" ca="1" si="52">$D$16*G327</f>
        <v>32000000</v>
      </c>
      <c r="K327" s="92">
        <f t="shared" si="45"/>
        <v>14000000</v>
      </c>
      <c r="L327" s="92">
        <f t="shared" si="46"/>
        <v>2000000</v>
      </c>
      <c r="M327" s="158">
        <f t="shared" ref="M327:M390" ca="1" si="53">I327-J327-K327-L327</f>
        <v>30800000</v>
      </c>
      <c r="N327" s="158">
        <f t="shared" ref="N327:N390" ca="1" si="54">M327*$D$19</f>
        <v>10472000</v>
      </c>
      <c r="O327" s="158">
        <f t="shared" ref="O327:O390" ca="1" si="55">M327-N327</f>
        <v>20328000</v>
      </c>
      <c r="P327" s="158">
        <f t="shared" ref="P327:P390" ca="1" si="56">O327+L327</f>
        <v>22328000</v>
      </c>
      <c r="Q327" s="177">
        <f t="shared" ref="Q327:Q390" ca="1" si="57">PV($D$20,$D$18,-P327)-$D$15</f>
        <v>92059065.878073201</v>
      </c>
    </row>
    <row r="328" spans="1:17" x14ac:dyDescent="0.25">
      <c r="A328" s="195">
        <v>195</v>
      </c>
      <c r="B328" s="169">
        <f t="shared" ca="1" si="47"/>
        <v>0.63819490374536214</v>
      </c>
      <c r="C328" s="169">
        <f t="shared" ca="1" si="47"/>
        <v>0.37778753917783581</v>
      </c>
      <c r="D328" s="169">
        <f t="shared" ca="1" si="47"/>
        <v>0.10281881082096955</v>
      </c>
      <c r="E328" s="28">
        <f t="shared" ca="1" si="48"/>
        <v>10500000</v>
      </c>
      <c r="F328" s="93">
        <f t="shared" ca="1" si="49"/>
        <v>0.03</v>
      </c>
      <c r="G328" s="161">
        <f t="shared" ca="1" si="50"/>
        <v>315000</v>
      </c>
      <c r="H328" s="34">
        <f t="shared" ca="1" si="44"/>
        <v>203.5</v>
      </c>
      <c r="I328" s="144">
        <f t="shared" ca="1" si="51"/>
        <v>64102500</v>
      </c>
      <c r="J328" s="144">
        <f t="shared" ca="1" si="52"/>
        <v>25200000</v>
      </c>
      <c r="K328" s="92">
        <f t="shared" si="45"/>
        <v>14000000</v>
      </c>
      <c r="L328" s="92">
        <f t="shared" si="46"/>
        <v>2000000</v>
      </c>
      <c r="M328" s="158">
        <f t="shared" ca="1" si="53"/>
        <v>22902500</v>
      </c>
      <c r="N328" s="158">
        <f t="shared" ca="1" si="54"/>
        <v>7786850.0000000009</v>
      </c>
      <c r="O328" s="158">
        <f t="shared" ca="1" si="55"/>
        <v>15115650</v>
      </c>
      <c r="P328" s="158">
        <f t="shared" ca="1" si="56"/>
        <v>17115650</v>
      </c>
      <c r="Q328" s="177">
        <f t="shared" ca="1" si="57"/>
        <v>65899487.23110193</v>
      </c>
    </row>
    <row r="329" spans="1:17" x14ac:dyDescent="0.25">
      <c r="A329" s="195">
        <v>196</v>
      </c>
      <c r="B329" s="169">
        <f t="shared" ca="1" si="47"/>
        <v>0.30496194032380086</v>
      </c>
      <c r="C329" s="169">
        <f t="shared" ca="1" si="47"/>
        <v>0.82833463862753753</v>
      </c>
      <c r="D329" s="169">
        <f t="shared" ca="1" si="47"/>
        <v>0.64353098966026745</v>
      </c>
      <c r="E329" s="28">
        <f t="shared" ca="1" si="48"/>
        <v>10500000</v>
      </c>
      <c r="F329" s="93">
        <f t="shared" ca="1" si="49"/>
        <v>0.04</v>
      </c>
      <c r="G329" s="161">
        <f t="shared" ca="1" si="50"/>
        <v>420000</v>
      </c>
      <c r="H329" s="34">
        <f t="shared" ref="H329:H392" ca="1" si="58">190+E329/1000000+IF(D329&lt;0.5,3,-3)</f>
        <v>197.5</v>
      </c>
      <c r="I329" s="144">
        <f t="shared" ca="1" si="51"/>
        <v>82950000</v>
      </c>
      <c r="J329" s="144">
        <f t="shared" ca="1" si="52"/>
        <v>33600000</v>
      </c>
      <c r="K329" s="92">
        <f t="shared" si="45"/>
        <v>14000000</v>
      </c>
      <c r="L329" s="92">
        <f t="shared" si="46"/>
        <v>2000000</v>
      </c>
      <c r="M329" s="158">
        <f t="shared" ca="1" si="53"/>
        <v>33350000</v>
      </c>
      <c r="N329" s="158">
        <f t="shared" ca="1" si="54"/>
        <v>11339000</v>
      </c>
      <c r="O329" s="158">
        <f t="shared" ca="1" si="55"/>
        <v>22011000</v>
      </c>
      <c r="P329" s="158">
        <f t="shared" ca="1" si="56"/>
        <v>24011000</v>
      </c>
      <c r="Q329" s="177">
        <f t="shared" ca="1" si="57"/>
        <v>100505653.47538586</v>
      </c>
    </row>
    <row r="330" spans="1:17" x14ac:dyDescent="0.25">
      <c r="A330" s="195">
        <v>197</v>
      </c>
      <c r="B330" s="169">
        <f t="shared" ca="1" si="47"/>
        <v>0.54780408152541593</v>
      </c>
      <c r="C330" s="169">
        <f t="shared" ca="1" si="47"/>
        <v>0.47492415634851315</v>
      </c>
      <c r="D330" s="169">
        <f t="shared" ca="1" si="47"/>
        <v>0.79764351257586619</v>
      </c>
      <c r="E330" s="28">
        <f t="shared" ca="1" si="48"/>
        <v>10500000</v>
      </c>
      <c r="F330" s="93">
        <f t="shared" ca="1" si="49"/>
        <v>0.03</v>
      </c>
      <c r="G330" s="161">
        <f t="shared" ca="1" si="50"/>
        <v>315000</v>
      </c>
      <c r="H330" s="34">
        <f t="shared" ca="1" si="58"/>
        <v>197.5</v>
      </c>
      <c r="I330" s="144">
        <f t="shared" ca="1" si="51"/>
        <v>62212500</v>
      </c>
      <c r="J330" s="144">
        <f t="shared" ca="1" si="52"/>
        <v>25200000</v>
      </c>
      <c r="K330" s="92">
        <f t="shared" si="45"/>
        <v>14000000</v>
      </c>
      <c r="L330" s="92">
        <f t="shared" si="46"/>
        <v>2000000</v>
      </c>
      <c r="M330" s="158">
        <f t="shared" ca="1" si="53"/>
        <v>21012500</v>
      </c>
      <c r="N330" s="158">
        <f t="shared" ca="1" si="54"/>
        <v>7144250.0000000009</v>
      </c>
      <c r="O330" s="158">
        <f t="shared" ca="1" si="55"/>
        <v>13868250</v>
      </c>
      <c r="P330" s="158">
        <f t="shared" ca="1" si="56"/>
        <v>15868250</v>
      </c>
      <c r="Q330" s="177">
        <f t="shared" ca="1" si="57"/>
        <v>59639075.247211352</v>
      </c>
    </row>
    <row r="331" spans="1:17" x14ac:dyDescent="0.25">
      <c r="A331" s="195">
        <v>198</v>
      </c>
      <c r="B331" s="169">
        <f t="shared" ca="1" si="47"/>
        <v>0.98484233235283714</v>
      </c>
      <c r="C331" s="169">
        <f t="shared" ca="1" si="47"/>
        <v>0.33782416868509424</v>
      </c>
      <c r="D331" s="169">
        <f t="shared" ca="1" si="47"/>
        <v>0.33830407727201828</v>
      </c>
      <c r="E331" s="28">
        <f t="shared" ca="1" si="48"/>
        <v>11000000</v>
      </c>
      <c r="F331" s="93">
        <f t="shared" ca="1" si="49"/>
        <v>0.03</v>
      </c>
      <c r="G331" s="161">
        <f t="shared" ca="1" si="50"/>
        <v>330000</v>
      </c>
      <c r="H331" s="34">
        <f t="shared" ca="1" si="58"/>
        <v>204</v>
      </c>
      <c r="I331" s="144">
        <f t="shared" ca="1" si="51"/>
        <v>67320000</v>
      </c>
      <c r="J331" s="144">
        <f t="shared" ca="1" si="52"/>
        <v>26400000</v>
      </c>
      <c r="K331" s="92">
        <f t="shared" si="45"/>
        <v>14000000</v>
      </c>
      <c r="L331" s="92">
        <f t="shared" si="46"/>
        <v>2000000</v>
      </c>
      <c r="M331" s="158">
        <f t="shared" ca="1" si="53"/>
        <v>24920000</v>
      </c>
      <c r="N331" s="158">
        <f t="shared" ca="1" si="54"/>
        <v>8472800</v>
      </c>
      <c r="O331" s="158">
        <f t="shared" ca="1" si="55"/>
        <v>16447200</v>
      </c>
      <c r="P331" s="158">
        <f t="shared" ca="1" si="56"/>
        <v>18447200</v>
      </c>
      <c r="Q331" s="177">
        <f t="shared" ca="1" si="57"/>
        <v>72582228.59485811</v>
      </c>
    </row>
    <row r="332" spans="1:17" x14ac:dyDescent="0.25">
      <c r="A332" s="195">
        <v>199</v>
      </c>
      <c r="B332" s="169">
        <f t="shared" ca="1" si="47"/>
        <v>0.26894812237147192</v>
      </c>
      <c r="C332" s="169">
        <f t="shared" ca="1" si="47"/>
        <v>0.18727607209725305</v>
      </c>
      <c r="D332" s="169">
        <f t="shared" ca="1" si="47"/>
        <v>0.94811568731333751</v>
      </c>
      <c r="E332" s="28">
        <f t="shared" ca="1" si="48"/>
        <v>10500000</v>
      </c>
      <c r="F332" s="93">
        <f t="shared" ca="1" si="49"/>
        <v>0.02</v>
      </c>
      <c r="G332" s="161">
        <f t="shared" ca="1" si="50"/>
        <v>210000</v>
      </c>
      <c r="H332" s="34">
        <f t="shared" ca="1" si="58"/>
        <v>197.5</v>
      </c>
      <c r="I332" s="144">
        <f t="shared" ca="1" si="51"/>
        <v>41475000</v>
      </c>
      <c r="J332" s="144">
        <f t="shared" ca="1" si="52"/>
        <v>16800000</v>
      </c>
      <c r="K332" s="92">
        <f t="shared" si="45"/>
        <v>14000000</v>
      </c>
      <c r="L332" s="92">
        <f t="shared" si="46"/>
        <v>2000000</v>
      </c>
      <c r="M332" s="158">
        <f t="shared" ca="1" si="53"/>
        <v>8675000</v>
      </c>
      <c r="N332" s="158">
        <f t="shared" ca="1" si="54"/>
        <v>2949500</v>
      </c>
      <c r="O332" s="158">
        <f t="shared" ca="1" si="55"/>
        <v>5725500</v>
      </c>
      <c r="P332" s="158">
        <f t="shared" ca="1" si="56"/>
        <v>7725500</v>
      </c>
      <c r="Q332" s="177">
        <f t="shared" ca="1" si="57"/>
        <v>18772497.019036837</v>
      </c>
    </row>
    <row r="333" spans="1:17" x14ac:dyDescent="0.25">
      <c r="A333" s="195">
        <v>200</v>
      </c>
      <c r="B333" s="169">
        <f t="shared" ca="1" si="47"/>
        <v>0.4955700669373353</v>
      </c>
      <c r="C333" s="169">
        <f t="shared" ca="1" si="47"/>
        <v>0.50608674290977373</v>
      </c>
      <c r="D333" s="169">
        <f t="shared" ca="1" si="47"/>
        <v>0.17760835546981868</v>
      </c>
      <c r="E333" s="28">
        <f t="shared" ca="1" si="48"/>
        <v>10500000</v>
      </c>
      <c r="F333" s="93">
        <f t="shared" ca="1" si="49"/>
        <v>0.03</v>
      </c>
      <c r="G333" s="161">
        <f t="shared" ca="1" si="50"/>
        <v>315000</v>
      </c>
      <c r="H333" s="34">
        <f t="shared" ca="1" si="58"/>
        <v>203.5</v>
      </c>
      <c r="I333" s="144">
        <f t="shared" ca="1" si="51"/>
        <v>64102500</v>
      </c>
      <c r="J333" s="144">
        <f t="shared" ca="1" si="52"/>
        <v>25200000</v>
      </c>
      <c r="K333" s="92">
        <f t="shared" si="45"/>
        <v>14000000</v>
      </c>
      <c r="L333" s="92">
        <f t="shared" si="46"/>
        <v>2000000</v>
      </c>
      <c r="M333" s="158">
        <f t="shared" ca="1" si="53"/>
        <v>22902500</v>
      </c>
      <c r="N333" s="158">
        <f t="shared" ca="1" si="54"/>
        <v>7786850.0000000009</v>
      </c>
      <c r="O333" s="158">
        <f t="shared" ca="1" si="55"/>
        <v>15115650</v>
      </c>
      <c r="P333" s="158">
        <f t="shared" ca="1" si="56"/>
        <v>17115650</v>
      </c>
      <c r="Q333" s="177">
        <f t="shared" ca="1" si="57"/>
        <v>65899487.23110193</v>
      </c>
    </row>
    <row r="334" spans="1:17" x14ac:dyDescent="0.25">
      <c r="A334" s="195">
        <v>201</v>
      </c>
      <c r="B334" s="169">
        <f t="shared" ca="1" si="47"/>
        <v>0.16827631714761604</v>
      </c>
      <c r="C334" s="169">
        <f t="shared" ca="1" si="47"/>
        <v>0.52256243720278783</v>
      </c>
      <c r="D334" s="169">
        <f t="shared" ca="1" si="47"/>
        <v>0.11592703771811552</v>
      </c>
      <c r="E334" s="28">
        <f t="shared" ca="1" si="48"/>
        <v>10000000</v>
      </c>
      <c r="F334" s="93">
        <f t="shared" ca="1" si="49"/>
        <v>0.03</v>
      </c>
      <c r="G334" s="161">
        <f t="shared" ca="1" si="50"/>
        <v>300000</v>
      </c>
      <c r="H334" s="34">
        <f t="shared" ca="1" si="58"/>
        <v>203</v>
      </c>
      <c r="I334" s="144">
        <f t="shared" ca="1" si="51"/>
        <v>60900000</v>
      </c>
      <c r="J334" s="144">
        <f t="shared" ca="1" si="52"/>
        <v>24000000</v>
      </c>
      <c r="K334" s="92">
        <f t="shared" si="45"/>
        <v>14000000</v>
      </c>
      <c r="L334" s="92">
        <f t="shared" si="46"/>
        <v>2000000</v>
      </c>
      <c r="M334" s="158">
        <f t="shared" ca="1" si="53"/>
        <v>20900000</v>
      </c>
      <c r="N334" s="158">
        <f t="shared" ca="1" si="54"/>
        <v>7106000.0000000009</v>
      </c>
      <c r="O334" s="158">
        <f t="shared" ca="1" si="55"/>
        <v>13794000</v>
      </c>
      <c r="P334" s="158">
        <f t="shared" ca="1" si="56"/>
        <v>15794000</v>
      </c>
      <c r="Q334" s="177">
        <f t="shared" ca="1" si="57"/>
        <v>59266431.676741675</v>
      </c>
    </row>
    <row r="335" spans="1:17" x14ac:dyDescent="0.25">
      <c r="A335" s="195">
        <v>202</v>
      </c>
      <c r="B335" s="169">
        <f t="shared" ca="1" si="47"/>
        <v>0.46585319323183161</v>
      </c>
      <c r="C335" s="169">
        <f t="shared" ca="1" si="47"/>
        <v>0.24621972428514449</v>
      </c>
      <c r="D335" s="169">
        <f t="shared" ca="1" si="47"/>
        <v>0.98518498218172645</v>
      </c>
      <c r="E335" s="28">
        <f t="shared" ca="1" si="48"/>
        <v>10500000</v>
      </c>
      <c r="F335" s="93">
        <f t="shared" ca="1" si="49"/>
        <v>0.02</v>
      </c>
      <c r="G335" s="161">
        <f t="shared" ca="1" si="50"/>
        <v>210000</v>
      </c>
      <c r="H335" s="34">
        <f t="shared" ca="1" si="58"/>
        <v>197.5</v>
      </c>
      <c r="I335" s="144">
        <f t="shared" ca="1" si="51"/>
        <v>41475000</v>
      </c>
      <c r="J335" s="144">
        <f t="shared" ca="1" si="52"/>
        <v>16800000</v>
      </c>
      <c r="K335" s="92">
        <f t="shared" si="45"/>
        <v>14000000</v>
      </c>
      <c r="L335" s="92">
        <f t="shared" si="46"/>
        <v>2000000</v>
      </c>
      <c r="M335" s="158">
        <f t="shared" ca="1" si="53"/>
        <v>8675000</v>
      </c>
      <c r="N335" s="158">
        <f t="shared" ca="1" si="54"/>
        <v>2949500</v>
      </c>
      <c r="O335" s="158">
        <f t="shared" ca="1" si="55"/>
        <v>5725500</v>
      </c>
      <c r="P335" s="158">
        <f t="shared" ca="1" si="56"/>
        <v>7725500</v>
      </c>
      <c r="Q335" s="177">
        <f t="shared" ca="1" si="57"/>
        <v>18772497.019036837</v>
      </c>
    </row>
    <row r="336" spans="1:17" x14ac:dyDescent="0.25">
      <c r="A336" s="195">
        <v>203</v>
      </c>
      <c r="B336" s="169">
        <f t="shared" ca="1" si="47"/>
        <v>0.14924539083625044</v>
      </c>
      <c r="C336" s="169">
        <f t="shared" ca="1" si="47"/>
        <v>0.80057973889646272</v>
      </c>
      <c r="D336" s="169">
        <f t="shared" ca="1" si="47"/>
        <v>0.5354561330594062</v>
      </c>
      <c r="E336" s="28">
        <f t="shared" ca="1" si="48"/>
        <v>10000000</v>
      </c>
      <c r="F336" s="93">
        <f t="shared" ca="1" si="49"/>
        <v>0.04</v>
      </c>
      <c r="G336" s="161">
        <f t="shared" ca="1" si="50"/>
        <v>400000</v>
      </c>
      <c r="H336" s="34">
        <f t="shared" ca="1" si="58"/>
        <v>197</v>
      </c>
      <c r="I336" s="144">
        <f t="shared" ca="1" si="51"/>
        <v>78800000</v>
      </c>
      <c r="J336" s="144">
        <f t="shared" ca="1" si="52"/>
        <v>32000000</v>
      </c>
      <c r="K336" s="92">
        <f t="shared" si="45"/>
        <v>14000000</v>
      </c>
      <c r="L336" s="92">
        <f t="shared" si="46"/>
        <v>2000000</v>
      </c>
      <c r="M336" s="158">
        <f t="shared" ca="1" si="53"/>
        <v>30800000</v>
      </c>
      <c r="N336" s="158">
        <f t="shared" ca="1" si="54"/>
        <v>10472000</v>
      </c>
      <c r="O336" s="158">
        <f t="shared" ca="1" si="55"/>
        <v>20328000</v>
      </c>
      <c r="P336" s="158">
        <f t="shared" ca="1" si="56"/>
        <v>22328000</v>
      </c>
      <c r="Q336" s="177">
        <f t="shared" ca="1" si="57"/>
        <v>92059065.878073201</v>
      </c>
    </row>
    <row r="337" spans="1:17" x14ac:dyDescent="0.25">
      <c r="A337" s="195">
        <v>204</v>
      </c>
      <c r="B337" s="169">
        <f t="shared" ca="1" si="47"/>
        <v>2.6428858860074622E-2</v>
      </c>
      <c r="C337" s="169">
        <f t="shared" ca="1" si="47"/>
        <v>0.74431061056699832</v>
      </c>
      <c r="D337" s="169">
        <f t="shared" ca="1" si="47"/>
        <v>0.29846133052214119</v>
      </c>
      <c r="E337" s="28">
        <f t="shared" ca="1" si="48"/>
        <v>10000000</v>
      </c>
      <c r="F337" s="93">
        <f t="shared" ca="1" si="49"/>
        <v>0.04</v>
      </c>
      <c r="G337" s="161">
        <f t="shared" ca="1" si="50"/>
        <v>400000</v>
      </c>
      <c r="H337" s="34">
        <f t="shared" ca="1" si="58"/>
        <v>203</v>
      </c>
      <c r="I337" s="144">
        <f t="shared" ca="1" si="51"/>
        <v>81200000</v>
      </c>
      <c r="J337" s="144">
        <f t="shared" ca="1" si="52"/>
        <v>32000000</v>
      </c>
      <c r="K337" s="92">
        <f t="shared" si="45"/>
        <v>14000000</v>
      </c>
      <c r="L337" s="92">
        <f t="shared" si="46"/>
        <v>2000000</v>
      </c>
      <c r="M337" s="158">
        <f t="shared" ca="1" si="53"/>
        <v>33200000</v>
      </c>
      <c r="N337" s="158">
        <f t="shared" ca="1" si="54"/>
        <v>11288000</v>
      </c>
      <c r="O337" s="158">
        <f t="shared" ca="1" si="55"/>
        <v>21912000</v>
      </c>
      <c r="P337" s="158">
        <f t="shared" ca="1" si="56"/>
        <v>23912000</v>
      </c>
      <c r="Q337" s="177">
        <f t="shared" ca="1" si="57"/>
        <v>100008795.38142629</v>
      </c>
    </row>
    <row r="338" spans="1:17" x14ac:dyDescent="0.25">
      <c r="A338" s="195">
        <v>205</v>
      </c>
      <c r="B338" s="169">
        <f t="shared" ca="1" si="47"/>
        <v>2.7378517940819247E-2</v>
      </c>
      <c r="C338" s="169">
        <f t="shared" ca="1" si="47"/>
        <v>8.9527021012563157E-3</v>
      </c>
      <c r="D338" s="169">
        <f t="shared" ca="1" si="47"/>
        <v>0.32326275463730503</v>
      </c>
      <c r="E338" s="28">
        <f t="shared" ca="1" si="48"/>
        <v>10000000</v>
      </c>
      <c r="F338" s="93">
        <f t="shared" ca="1" si="49"/>
        <v>0.01</v>
      </c>
      <c r="G338" s="161">
        <f t="shared" ca="1" si="50"/>
        <v>100000</v>
      </c>
      <c r="H338" s="34">
        <f t="shared" ca="1" si="58"/>
        <v>203</v>
      </c>
      <c r="I338" s="144">
        <f t="shared" ca="1" si="51"/>
        <v>20300000</v>
      </c>
      <c r="J338" s="144">
        <f t="shared" ca="1" si="52"/>
        <v>8000000</v>
      </c>
      <c r="K338" s="92">
        <f t="shared" si="45"/>
        <v>14000000</v>
      </c>
      <c r="L338" s="92">
        <f t="shared" si="46"/>
        <v>2000000</v>
      </c>
      <c r="M338" s="158">
        <f t="shared" ca="1" si="53"/>
        <v>-3700000</v>
      </c>
      <c r="N338" s="158">
        <f t="shared" ca="1" si="54"/>
        <v>-1258000</v>
      </c>
      <c r="O338" s="158">
        <f t="shared" ca="1" si="55"/>
        <v>-2442000</v>
      </c>
      <c r="P338" s="158">
        <f t="shared" ca="1" si="56"/>
        <v>-442000</v>
      </c>
      <c r="Q338" s="177">
        <f t="shared" ca="1" si="57"/>
        <v>-22218295.732627571</v>
      </c>
    </row>
    <row r="339" spans="1:17" x14ac:dyDescent="0.25">
      <c r="A339" s="195">
        <v>206</v>
      </c>
      <c r="B339" s="169">
        <f t="shared" ca="1" si="47"/>
        <v>0.6353511036741617</v>
      </c>
      <c r="C339" s="169">
        <f t="shared" ca="1" si="47"/>
        <v>3.0630530904109277E-2</v>
      </c>
      <c r="D339" s="169">
        <f t="shared" ca="1" si="47"/>
        <v>0.16726603379954574</v>
      </c>
      <c r="E339" s="28">
        <f t="shared" ca="1" si="48"/>
        <v>10500000</v>
      </c>
      <c r="F339" s="93">
        <f t="shared" ca="1" si="49"/>
        <v>0.01</v>
      </c>
      <c r="G339" s="161">
        <f t="shared" ca="1" si="50"/>
        <v>105000</v>
      </c>
      <c r="H339" s="34">
        <f t="shared" ca="1" si="58"/>
        <v>203.5</v>
      </c>
      <c r="I339" s="144">
        <f t="shared" ca="1" si="51"/>
        <v>21367500</v>
      </c>
      <c r="J339" s="144">
        <f t="shared" ca="1" si="52"/>
        <v>8400000</v>
      </c>
      <c r="K339" s="92">
        <f t="shared" si="45"/>
        <v>14000000</v>
      </c>
      <c r="L339" s="92">
        <f t="shared" si="46"/>
        <v>2000000</v>
      </c>
      <c r="M339" s="158">
        <f t="shared" ca="1" si="53"/>
        <v>-3032500</v>
      </c>
      <c r="N339" s="158">
        <f t="shared" ca="1" si="54"/>
        <v>-1031050.0000000001</v>
      </c>
      <c r="O339" s="158">
        <f t="shared" ca="1" si="55"/>
        <v>-2001450</v>
      </c>
      <c r="P339" s="158">
        <f t="shared" ca="1" si="56"/>
        <v>-1450</v>
      </c>
      <c r="Q339" s="177">
        <f t="shared" ca="1" si="57"/>
        <v>-20007277.21450749</v>
      </c>
    </row>
    <row r="340" spans="1:17" x14ac:dyDescent="0.25">
      <c r="A340" s="195">
        <v>207</v>
      </c>
      <c r="B340" s="169">
        <f t="shared" ca="1" si="47"/>
        <v>1.359703394651135E-2</v>
      </c>
      <c r="C340" s="169">
        <f t="shared" ca="1" si="47"/>
        <v>0.49925879039387955</v>
      </c>
      <c r="D340" s="169">
        <f t="shared" ca="1" si="47"/>
        <v>0.79890102927643725</v>
      </c>
      <c r="E340" s="28">
        <f t="shared" ca="1" si="48"/>
        <v>10000000</v>
      </c>
      <c r="F340" s="93">
        <f t="shared" ca="1" si="49"/>
        <v>0.03</v>
      </c>
      <c r="G340" s="161">
        <f t="shared" ca="1" si="50"/>
        <v>300000</v>
      </c>
      <c r="H340" s="34">
        <f t="shared" ca="1" si="58"/>
        <v>197</v>
      </c>
      <c r="I340" s="144">
        <f t="shared" ca="1" si="51"/>
        <v>59100000</v>
      </c>
      <c r="J340" s="144">
        <f t="shared" ca="1" si="52"/>
        <v>24000000</v>
      </c>
      <c r="K340" s="92">
        <f t="shared" si="45"/>
        <v>14000000</v>
      </c>
      <c r="L340" s="92">
        <f t="shared" si="46"/>
        <v>2000000</v>
      </c>
      <c r="M340" s="158">
        <f t="shared" ca="1" si="53"/>
        <v>19100000</v>
      </c>
      <c r="N340" s="158">
        <f t="shared" ca="1" si="54"/>
        <v>6494000.0000000009</v>
      </c>
      <c r="O340" s="158">
        <f t="shared" ca="1" si="55"/>
        <v>12606000</v>
      </c>
      <c r="P340" s="158">
        <f t="shared" ca="1" si="56"/>
        <v>14606000</v>
      </c>
      <c r="Q340" s="177">
        <f t="shared" ca="1" si="57"/>
        <v>53304134.549226865</v>
      </c>
    </row>
    <row r="341" spans="1:17" x14ac:dyDescent="0.25">
      <c r="A341" s="195">
        <v>208</v>
      </c>
      <c r="B341" s="169">
        <f t="shared" ca="1" si="47"/>
        <v>0.92651686210493822</v>
      </c>
      <c r="C341" s="169">
        <f t="shared" ca="1" si="47"/>
        <v>0.43560651940383088</v>
      </c>
      <c r="D341" s="169">
        <f t="shared" ca="1" si="47"/>
        <v>0.49542929456220297</v>
      </c>
      <c r="E341" s="28">
        <f t="shared" ca="1" si="48"/>
        <v>11000000</v>
      </c>
      <c r="F341" s="93">
        <f t="shared" ca="1" si="49"/>
        <v>0.03</v>
      </c>
      <c r="G341" s="161">
        <f t="shared" ca="1" si="50"/>
        <v>330000</v>
      </c>
      <c r="H341" s="34">
        <f t="shared" ca="1" si="58"/>
        <v>204</v>
      </c>
      <c r="I341" s="144">
        <f t="shared" ca="1" si="51"/>
        <v>67320000</v>
      </c>
      <c r="J341" s="144">
        <f t="shared" ca="1" si="52"/>
        <v>26400000</v>
      </c>
      <c r="K341" s="92">
        <f t="shared" si="45"/>
        <v>14000000</v>
      </c>
      <c r="L341" s="92">
        <f t="shared" si="46"/>
        <v>2000000</v>
      </c>
      <c r="M341" s="158">
        <f t="shared" ca="1" si="53"/>
        <v>24920000</v>
      </c>
      <c r="N341" s="158">
        <f t="shared" ca="1" si="54"/>
        <v>8472800</v>
      </c>
      <c r="O341" s="158">
        <f t="shared" ca="1" si="55"/>
        <v>16447200</v>
      </c>
      <c r="P341" s="158">
        <f t="shared" ca="1" si="56"/>
        <v>18447200</v>
      </c>
      <c r="Q341" s="177">
        <f t="shared" ca="1" si="57"/>
        <v>72582228.59485811</v>
      </c>
    </row>
    <row r="342" spans="1:17" x14ac:dyDescent="0.25">
      <c r="A342" s="195">
        <v>209</v>
      </c>
      <c r="B342" s="169">
        <f t="shared" ca="1" si="47"/>
        <v>0.90536171721600534</v>
      </c>
      <c r="C342" s="169">
        <f t="shared" ca="1" si="47"/>
        <v>0.52042680794593377</v>
      </c>
      <c r="D342" s="169">
        <f t="shared" ca="1" si="47"/>
        <v>0.58784731479299046</v>
      </c>
      <c r="E342" s="28">
        <f t="shared" ca="1" si="48"/>
        <v>11000000</v>
      </c>
      <c r="F342" s="93">
        <f t="shared" ca="1" si="49"/>
        <v>0.03</v>
      </c>
      <c r="G342" s="161">
        <f t="shared" ca="1" si="50"/>
        <v>330000</v>
      </c>
      <c r="H342" s="34">
        <f t="shared" ca="1" si="58"/>
        <v>198</v>
      </c>
      <c r="I342" s="144">
        <f t="shared" ca="1" si="51"/>
        <v>65340000</v>
      </c>
      <c r="J342" s="144">
        <f t="shared" ca="1" si="52"/>
        <v>26400000</v>
      </c>
      <c r="K342" s="92">
        <f t="shared" si="45"/>
        <v>14000000</v>
      </c>
      <c r="L342" s="92">
        <f t="shared" si="46"/>
        <v>2000000</v>
      </c>
      <c r="M342" s="158">
        <f t="shared" ca="1" si="53"/>
        <v>22940000</v>
      </c>
      <c r="N342" s="158">
        <f t="shared" ca="1" si="54"/>
        <v>7799600.0000000009</v>
      </c>
      <c r="O342" s="158">
        <f t="shared" ca="1" si="55"/>
        <v>15140400</v>
      </c>
      <c r="P342" s="158">
        <f t="shared" ca="1" si="56"/>
        <v>17140400</v>
      </c>
      <c r="Q342" s="177">
        <f t="shared" ca="1" si="57"/>
        <v>66023701.754591823</v>
      </c>
    </row>
    <row r="343" spans="1:17" x14ac:dyDescent="0.25">
      <c r="A343" s="195">
        <v>210</v>
      </c>
      <c r="B343" s="169">
        <f t="shared" ca="1" si="47"/>
        <v>0.86298001976179972</v>
      </c>
      <c r="C343" s="169">
        <f t="shared" ca="1" si="47"/>
        <v>2.76132970919436E-2</v>
      </c>
      <c r="D343" s="169">
        <f t="shared" ca="1" si="47"/>
        <v>0.38733978889037868</v>
      </c>
      <c r="E343" s="28">
        <f t="shared" ca="1" si="48"/>
        <v>11000000</v>
      </c>
      <c r="F343" s="93">
        <f t="shared" ca="1" si="49"/>
        <v>0.01</v>
      </c>
      <c r="G343" s="161">
        <f t="shared" ca="1" si="50"/>
        <v>110000</v>
      </c>
      <c r="H343" s="34">
        <f t="shared" ca="1" si="58"/>
        <v>204</v>
      </c>
      <c r="I343" s="144">
        <f t="shared" ca="1" si="51"/>
        <v>22440000</v>
      </c>
      <c r="J343" s="144">
        <f t="shared" ca="1" si="52"/>
        <v>8800000</v>
      </c>
      <c r="K343" s="92">
        <f t="shared" si="45"/>
        <v>14000000</v>
      </c>
      <c r="L343" s="92">
        <f t="shared" si="46"/>
        <v>2000000</v>
      </c>
      <c r="M343" s="158">
        <f t="shared" ca="1" si="53"/>
        <v>-2360000</v>
      </c>
      <c r="N343" s="158">
        <f t="shared" ca="1" si="54"/>
        <v>-802400</v>
      </c>
      <c r="O343" s="158">
        <f t="shared" ca="1" si="55"/>
        <v>-1557600</v>
      </c>
      <c r="P343" s="158">
        <f t="shared" ca="1" si="56"/>
        <v>442400</v>
      </c>
      <c r="Q343" s="177">
        <f t="shared" ca="1" si="57"/>
        <v>-17779696.759922091</v>
      </c>
    </row>
    <row r="344" spans="1:17" x14ac:dyDescent="0.25">
      <c r="A344" s="195">
        <v>211</v>
      </c>
      <c r="B344" s="169">
        <f t="shared" ca="1" si="47"/>
        <v>5.9613467218334937E-2</v>
      </c>
      <c r="C344" s="169">
        <f t="shared" ca="1" si="47"/>
        <v>0.38677906087715463</v>
      </c>
      <c r="D344" s="169">
        <f t="shared" ca="1" si="47"/>
        <v>0.32459007341146373</v>
      </c>
      <c r="E344" s="28">
        <f t="shared" ca="1" si="48"/>
        <v>10000000</v>
      </c>
      <c r="F344" s="93">
        <f t="shared" ca="1" si="49"/>
        <v>0.03</v>
      </c>
      <c r="G344" s="161">
        <f t="shared" ca="1" si="50"/>
        <v>300000</v>
      </c>
      <c r="H344" s="34">
        <f t="shared" ca="1" si="58"/>
        <v>203</v>
      </c>
      <c r="I344" s="144">
        <f t="shared" ca="1" si="51"/>
        <v>60900000</v>
      </c>
      <c r="J344" s="144">
        <f t="shared" ca="1" si="52"/>
        <v>24000000</v>
      </c>
      <c r="K344" s="92">
        <f t="shared" si="45"/>
        <v>14000000</v>
      </c>
      <c r="L344" s="92">
        <f t="shared" si="46"/>
        <v>2000000</v>
      </c>
      <c r="M344" s="158">
        <f t="shared" ca="1" si="53"/>
        <v>20900000</v>
      </c>
      <c r="N344" s="158">
        <f t="shared" ca="1" si="54"/>
        <v>7106000.0000000009</v>
      </c>
      <c r="O344" s="158">
        <f t="shared" ca="1" si="55"/>
        <v>13794000</v>
      </c>
      <c r="P344" s="158">
        <f t="shared" ca="1" si="56"/>
        <v>15794000</v>
      </c>
      <c r="Q344" s="177">
        <f t="shared" ca="1" si="57"/>
        <v>59266431.676741675</v>
      </c>
    </row>
    <row r="345" spans="1:17" x14ac:dyDescent="0.25">
      <c r="A345" s="195">
        <v>212</v>
      </c>
      <c r="B345" s="169">
        <f t="shared" ca="1" si="47"/>
        <v>0.12734001967454467</v>
      </c>
      <c r="C345" s="169">
        <f t="shared" ca="1" si="47"/>
        <v>0.48164690549296607</v>
      </c>
      <c r="D345" s="169">
        <f t="shared" ca="1" si="47"/>
        <v>0.38401724127705739</v>
      </c>
      <c r="E345" s="28">
        <f t="shared" ca="1" si="48"/>
        <v>10000000</v>
      </c>
      <c r="F345" s="93">
        <f t="shared" ca="1" si="49"/>
        <v>0.03</v>
      </c>
      <c r="G345" s="161">
        <f t="shared" ca="1" si="50"/>
        <v>300000</v>
      </c>
      <c r="H345" s="34">
        <f t="shared" ca="1" si="58"/>
        <v>203</v>
      </c>
      <c r="I345" s="144">
        <f t="shared" ca="1" si="51"/>
        <v>60900000</v>
      </c>
      <c r="J345" s="144">
        <f t="shared" ca="1" si="52"/>
        <v>24000000</v>
      </c>
      <c r="K345" s="92">
        <f t="shared" si="45"/>
        <v>14000000</v>
      </c>
      <c r="L345" s="92">
        <f t="shared" si="46"/>
        <v>2000000</v>
      </c>
      <c r="M345" s="158">
        <f t="shared" ca="1" si="53"/>
        <v>20900000</v>
      </c>
      <c r="N345" s="158">
        <f t="shared" ca="1" si="54"/>
        <v>7106000.0000000009</v>
      </c>
      <c r="O345" s="158">
        <f t="shared" ca="1" si="55"/>
        <v>13794000</v>
      </c>
      <c r="P345" s="158">
        <f t="shared" ca="1" si="56"/>
        <v>15794000</v>
      </c>
      <c r="Q345" s="177">
        <f t="shared" ca="1" si="57"/>
        <v>59266431.676741675</v>
      </c>
    </row>
    <row r="346" spans="1:17" x14ac:dyDescent="0.25">
      <c r="A346" s="195">
        <v>213</v>
      </c>
      <c r="B346" s="169">
        <f t="shared" ca="1" si="47"/>
        <v>0.56924681951087719</v>
      </c>
      <c r="C346" s="169">
        <f t="shared" ca="1" si="47"/>
        <v>0.69132509615065096</v>
      </c>
      <c r="D346" s="169">
        <f t="shared" ca="1" si="47"/>
        <v>0.92862881959377763</v>
      </c>
      <c r="E346" s="28">
        <f t="shared" ca="1" si="48"/>
        <v>10500000</v>
      </c>
      <c r="F346" s="93">
        <f t="shared" ca="1" si="49"/>
        <v>0.04</v>
      </c>
      <c r="G346" s="161">
        <f t="shared" ca="1" si="50"/>
        <v>420000</v>
      </c>
      <c r="H346" s="34">
        <f t="shared" ca="1" si="58"/>
        <v>197.5</v>
      </c>
      <c r="I346" s="144">
        <f t="shared" ca="1" si="51"/>
        <v>82950000</v>
      </c>
      <c r="J346" s="144">
        <f t="shared" ca="1" si="52"/>
        <v>33600000</v>
      </c>
      <c r="K346" s="92">
        <f t="shared" si="45"/>
        <v>14000000</v>
      </c>
      <c r="L346" s="92">
        <f t="shared" si="46"/>
        <v>2000000</v>
      </c>
      <c r="M346" s="158">
        <f t="shared" ca="1" si="53"/>
        <v>33350000</v>
      </c>
      <c r="N346" s="158">
        <f t="shared" ca="1" si="54"/>
        <v>11339000</v>
      </c>
      <c r="O346" s="158">
        <f t="shared" ca="1" si="55"/>
        <v>22011000</v>
      </c>
      <c r="P346" s="158">
        <f t="shared" ca="1" si="56"/>
        <v>24011000</v>
      </c>
      <c r="Q346" s="177">
        <f t="shared" ca="1" si="57"/>
        <v>100505653.47538586</v>
      </c>
    </row>
    <row r="347" spans="1:17" x14ac:dyDescent="0.25">
      <c r="A347" s="195">
        <v>214</v>
      </c>
      <c r="B347" s="169">
        <f t="shared" ca="1" si="47"/>
        <v>0.2920923753230541</v>
      </c>
      <c r="C347" s="169">
        <f t="shared" ca="1" si="47"/>
        <v>0.26275753942221169</v>
      </c>
      <c r="D347" s="169">
        <f t="shared" ca="1" si="47"/>
        <v>0.86099824044525797</v>
      </c>
      <c r="E347" s="28">
        <f t="shared" ca="1" si="48"/>
        <v>10500000</v>
      </c>
      <c r="F347" s="93">
        <f t="shared" ca="1" si="49"/>
        <v>0.02</v>
      </c>
      <c r="G347" s="161">
        <f t="shared" ca="1" si="50"/>
        <v>210000</v>
      </c>
      <c r="H347" s="34">
        <f t="shared" ca="1" si="58"/>
        <v>197.5</v>
      </c>
      <c r="I347" s="144">
        <f t="shared" ca="1" si="51"/>
        <v>41475000</v>
      </c>
      <c r="J347" s="144">
        <f t="shared" ca="1" si="52"/>
        <v>16800000</v>
      </c>
      <c r="K347" s="92">
        <f t="shared" si="45"/>
        <v>14000000</v>
      </c>
      <c r="L347" s="92">
        <f t="shared" si="46"/>
        <v>2000000</v>
      </c>
      <c r="M347" s="158">
        <f t="shared" ca="1" si="53"/>
        <v>8675000</v>
      </c>
      <c r="N347" s="158">
        <f t="shared" ca="1" si="54"/>
        <v>2949500</v>
      </c>
      <c r="O347" s="158">
        <f t="shared" ca="1" si="55"/>
        <v>5725500</v>
      </c>
      <c r="P347" s="158">
        <f t="shared" ca="1" si="56"/>
        <v>7725500</v>
      </c>
      <c r="Q347" s="177">
        <f t="shared" ca="1" si="57"/>
        <v>18772497.019036837</v>
      </c>
    </row>
    <row r="348" spans="1:17" x14ac:dyDescent="0.25">
      <c r="A348" s="195">
        <v>215</v>
      </c>
      <c r="B348" s="169">
        <f t="shared" ca="1" si="47"/>
        <v>2.6000634211320151E-2</v>
      </c>
      <c r="C348" s="169">
        <f t="shared" ca="1" si="47"/>
        <v>3.430917059900418E-2</v>
      </c>
      <c r="D348" s="169">
        <f t="shared" ca="1" si="47"/>
        <v>0.12752981603390878</v>
      </c>
      <c r="E348" s="28">
        <f t="shared" ca="1" si="48"/>
        <v>10000000</v>
      </c>
      <c r="F348" s="93">
        <f t="shared" ca="1" si="49"/>
        <v>0.01</v>
      </c>
      <c r="G348" s="161">
        <f t="shared" ca="1" si="50"/>
        <v>100000</v>
      </c>
      <c r="H348" s="34">
        <f t="shared" ca="1" si="58"/>
        <v>203</v>
      </c>
      <c r="I348" s="144">
        <f t="shared" ca="1" si="51"/>
        <v>20300000</v>
      </c>
      <c r="J348" s="144">
        <f t="shared" ca="1" si="52"/>
        <v>8000000</v>
      </c>
      <c r="K348" s="92">
        <f t="shared" si="45"/>
        <v>14000000</v>
      </c>
      <c r="L348" s="92">
        <f t="shared" si="46"/>
        <v>2000000</v>
      </c>
      <c r="M348" s="158">
        <f t="shared" ca="1" si="53"/>
        <v>-3700000</v>
      </c>
      <c r="N348" s="158">
        <f t="shared" ca="1" si="54"/>
        <v>-1258000</v>
      </c>
      <c r="O348" s="158">
        <f t="shared" ca="1" si="55"/>
        <v>-2442000</v>
      </c>
      <c r="P348" s="158">
        <f t="shared" ca="1" si="56"/>
        <v>-442000</v>
      </c>
      <c r="Q348" s="177">
        <f t="shared" ca="1" si="57"/>
        <v>-22218295.732627571</v>
      </c>
    </row>
    <row r="349" spans="1:17" x14ac:dyDescent="0.25">
      <c r="A349" s="195">
        <v>216</v>
      </c>
      <c r="B349" s="169">
        <f t="shared" ca="1" si="47"/>
        <v>0.35129103453338162</v>
      </c>
      <c r="C349" s="169">
        <f t="shared" ca="1" si="47"/>
        <v>6.6102356627840142E-2</v>
      </c>
      <c r="D349" s="169">
        <f t="shared" ca="1" si="47"/>
        <v>0.97128915880617162</v>
      </c>
      <c r="E349" s="28">
        <f t="shared" ca="1" si="48"/>
        <v>10500000</v>
      </c>
      <c r="F349" s="93">
        <f t="shared" ca="1" si="49"/>
        <v>0.01</v>
      </c>
      <c r="G349" s="161">
        <f t="shared" ca="1" si="50"/>
        <v>105000</v>
      </c>
      <c r="H349" s="34">
        <f t="shared" ca="1" si="58"/>
        <v>197.5</v>
      </c>
      <c r="I349" s="144">
        <f t="shared" ca="1" si="51"/>
        <v>20737500</v>
      </c>
      <c r="J349" s="144">
        <f t="shared" ca="1" si="52"/>
        <v>8400000</v>
      </c>
      <c r="K349" s="92">
        <f t="shared" si="45"/>
        <v>14000000</v>
      </c>
      <c r="L349" s="92">
        <f t="shared" si="46"/>
        <v>2000000</v>
      </c>
      <c r="M349" s="158">
        <f t="shared" ca="1" si="53"/>
        <v>-3662500</v>
      </c>
      <c r="N349" s="158">
        <f t="shared" ca="1" si="54"/>
        <v>-1245250</v>
      </c>
      <c r="O349" s="158">
        <f t="shared" ca="1" si="55"/>
        <v>-2417250</v>
      </c>
      <c r="P349" s="158">
        <f t="shared" ca="1" si="56"/>
        <v>-417250</v>
      </c>
      <c r="Q349" s="177">
        <f t="shared" ca="1" si="57"/>
        <v>-22094081.209137678</v>
      </c>
    </row>
    <row r="350" spans="1:17" x14ac:dyDescent="0.25">
      <c r="A350" s="195">
        <v>217</v>
      </c>
      <c r="B350" s="169">
        <f t="shared" ca="1" si="47"/>
        <v>0.13696492617175759</v>
      </c>
      <c r="C350" s="169">
        <f t="shared" ca="1" si="47"/>
        <v>0.99471861680216789</v>
      </c>
      <c r="D350" s="169">
        <f t="shared" ca="1" si="47"/>
        <v>0.71863085544000627</v>
      </c>
      <c r="E350" s="28">
        <f t="shared" ca="1" si="48"/>
        <v>10000000</v>
      </c>
      <c r="F350" s="93">
        <f t="shared" ca="1" si="49"/>
        <v>0.08</v>
      </c>
      <c r="G350" s="161">
        <f t="shared" ca="1" si="50"/>
        <v>800000</v>
      </c>
      <c r="H350" s="34">
        <f t="shared" ca="1" si="58"/>
        <v>197</v>
      </c>
      <c r="I350" s="144">
        <f t="shared" ca="1" si="51"/>
        <v>157600000</v>
      </c>
      <c r="J350" s="144">
        <f t="shared" ca="1" si="52"/>
        <v>64000000</v>
      </c>
      <c r="K350" s="92">
        <f t="shared" si="45"/>
        <v>14000000</v>
      </c>
      <c r="L350" s="92">
        <f t="shared" si="46"/>
        <v>2000000</v>
      </c>
      <c r="M350" s="158">
        <f t="shared" ca="1" si="53"/>
        <v>77600000</v>
      </c>
      <c r="N350" s="158">
        <f t="shared" ca="1" si="54"/>
        <v>26384000.000000004</v>
      </c>
      <c r="O350" s="158">
        <f t="shared" ca="1" si="55"/>
        <v>51216000</v>
      </c>
      <c r="P350" s="158">
        <f t="shared" ca="1" si="56"/>
        <v>53216000</v>
      </c>
      <c r="Q350" s="177">
        <f t="shared" ca="1" si="57"/>
        <v>247078791.19345862</v>
      </c>
    </row>
    <row r="351" spans="1:17" x14ac:dyDescent="0.25">
      <c r="A351" s="195">
        <v>218</v>
      </c>
      <c r="B351" s="169">
        <f t="shared" ca="1" si="47"/>
        <v>1.1294666010821297E-2</v>
      </c>
      <c r="C351" s="169">
        <f t="shared" ca="1" si="47"/>
        <v>0.71099319573559183</v>
      </c>
      <c r="D351" s="169">
        <f t="shared" ca="1" si="47"/>
        <v>4.5071673724916161E-2</v>
      </c>
      <c r="E351" s="28">
        <f t="shared" ca="1" si="48"/>
        <v>10000000</v>
      </c>
      <c r="F351" s="93">
        <f t="shared" ca="1" si="49"/>
        <v>0.04</v>
      </c>
      <c r="G351" s="161">
        <f t="shared" ca="1" si="50"/>
        <v>400000</v>
      </c>
      <c r="H351" s="34">
        <f t="shared" ca="1" si="58"/>
        <v>203</v>
      </c>
      <c r="I351" s="144">
        <f t="shared" ca="1" si="51"/>
        <v>81200000</v>
      </c>
      <c r="J351" s="144">
        <f t="shared" ca="1" si="52"/>
        <v>32000000</v>
      </c>
      <c r="K351" s="92">
        <f t="shared" si="45"/>
        <v>14000000</v>
      </c>
      <c r="L351" s="92">
        <f t="shared" si="46"/>
        <v>2000000</v>
      </c>
      <c r="M351" s="158">
        <f t="shared" ca="1" si="53"/>
        <v>33200000</v>
      </c>
      <c r="N351" s="158">
        <f t="shared" ca="1" si="54"/>
        <v>11288000</v>
      </c>
      <c r="O351" s="158">
        <f t="shared" ca="1" si="55"/>
        <v>21912000</v>
      </c>
      <c r="P351" s="158">
        <f t="shared" ca="1" si="56"/>
        <v>23912000</v>
      </c>
      <c r="Q351" s="177">
        <f t="shared" ca="1" si="57"/>
        <v>100008795.38142629</v>
      </c>
    </row>
    <row r="352" spans="1:17" x14ac:dyDescent="0.25">
      <c r="A352" s="195">
        <v>219</v>
      </c>
      <c r="B352" s="169">
        <f t="shared" ca="1" si="47"/>
        <v>0.90591670758835863</v>
      </c>
      <c r="C352" s="169">
        <f t="shared" ca="1" si="47"/>
        <v>0.75850507394923183</v>
      </c>
      <c r="D352" s="169">
        <f t="shared" ca="1" si="47"/>
        <v>0.67490096441910907</v>
      </c>
      <c r="E352" s="28">
        <f t="shared" ca="1" si="48"/>
        <v>11000000</v>
      </c>
      <c r="F352" s="93">
        <f t="shared" ca="1" si="49"/>
        <v>0.04</v>
      </c>
      <c r="G352" s="161">
        <f t="shared" ca="1" si="50"/>
        <v>440000</v>
      </c>
      <c r="H352" s="34">
        <f t="shared" ca="1" si="58"/>
        <v>198</v>
      </c>
      <c r="I352" s="144">
        <f t="shared" ca="1" si="51"/>
        <v>87120000</v>
      </c>
      <c r="J352" s="144">
        <f t="shared" ca="1" si="52"/>
        <v>35200000</v>
      </c>
      <c r="K352" s="92">
        <f t="shared" si="45"/>
        <v>14000000</v>
      </c>
      <c r="L352" s="92">
        <f t="shared" si="46"/>
        <v>2000000</v>
      </c>
      <c r="M352" s="158">
        <f t="shared" ca="1" si="53"/>
        <v>35920000</v>
      </c>
      <c r="N352" s="158">
        <f t="shared" ca="1" si="54"/>
        <v>12212800</v>
      </c>
      <c r="O352" s="158">
        <f t="shared" ca="1" si="55"/>
        <v>23707200</v>
      </c>
      <c r="P352" s="158">
        <f t="shared" ca="1" si="56"/>
        <v>25707200</v>
      </c>
      <c r="Q352" s="177">
        <f t="shared" ca="1" si="57"/>
        <v>109018488.81855981</v>
      </c>
    </row>
    <row r="353" spans="1:17" x14ac:dyDescent="0.25">
      <c r="A353" s="195">
        <v>220</v>
      </c>
      <c r="B353" s="169">
        <f t="shared" ca="1" si="47"/>
        <v>0.41380971376435749</v>
      </c>
      <c r="C353" s="169">
        <f t="shared" ca="1" si="47"/>
        <v>0.11709504570875562</v>
      </c>
      <c r="D353" s="169">
        <f t="shared" ca="1" si="47"/>
        <v>0.79083180763768379</v>
      </c>
      <c r="E353" s="28">
        <f t="shared" ca="1" si="48"/>
        <v>10500000</v>
      </c>
      <c r="F353" s="93">
        <f t="shared" ca="1" si="49"/>
        <v>0.02</v>
      </c>
      <c r="G353" s="161">
        <f t="shared" ca="1" si="50"/>
        <v>210000</v>
      </c>
      <c r="H353" s="34">
        <f t="shared" ca="1" si="58"/>
        <v>197.5</v>
      </c>
      <c r="I353" s="144">
        <f t="shared" ca="1" si="51"/>
        <v>41475000</v>
      </c>
      <c r="J353" s="144">
        <f t="shared" ca="1" si="52"/>
        <v>16800000</v>
      </c>
      <c r="K353" s="92">
        <f t="shared" si="45"/>
        <v>14000000</v>
      </c>
      <c r="L353" s="92">
        <f t="shared" si="46"/>
        <v>2000000</v>
      </c>
      <c r="M353" s="158">
        <f t="shared" ca="1" si="53"/>
        <v>8675000</v>
      </c>
      <c r="N353" s="158">
        <f t="shared" ca="1" si="54"/>
        <v>2949500</v>
      </c>
      <c r="O353" s="158">
        <f t="shared" ca="1" si="55"/>
        <v>5725500</v>
      </c>
      <c r="P353" s="158">
        <f t="shared" ca="1" si="56"/>
        <v>7725500</v>
      </c>
      <c r="Q353" s="177">
        <f t="shared" ca="1" si="57"/>
        <v>18772497.019036837</v>
      </c>
    </row>
    <row r="354" spans="1:17" x14ac:dyDescent="0.25">
      <c r="A354" s="195">
        <v>221</v>
      </c>
      <c r="B354" s="169">
        <f t="shared" ca="1" si="47"/>
        <v>0.3844670361935042</v>
      </c>
      <c r="C354" s="169">
        <f t="shared" ca="1" si="47"/>
        <v>0.24893305859449188</v>
      </c>
      <c r="D354" s="169">
        <f t="shared" ca="1" si="47"/>
        <v>0.98973635567913365</v>
      </c>
      <c r="E354" s="28">
        <f t="shared" ca="1" si="48"/>
        <v>10500000</v>
      </c>
      <c r="F354" s="93">
        <f t="shared" ca="1" si="49"/>
        <v>0.02</v>
      </c>
      <c r="G354" s="161">
        <f t="shared" ca="1" si="50"/>
        <v>210000</v>
      </c>
      <c r="H354" s="34">
        <f t="shared" ca="1" si="58"/>
        <v>197.5</v>
      </c>
      <c r="I354" s="144">
        <f t="shared" ca="1" si="51"/>
        <v>41475000</v>
      </c>
      <c r="J354" s="144">
        <f t="shared" ca="1" si="52"/>
        <v>16800000</v>
      </c>
      <c r="K354" s="92">
        <f t="shared" si="45"/>
        <v>14000000</v>
      </c>
      <c r="L354" s="92">
        <f t="shared" si="46"/>
        <v>2000000</v>
      </c>
      <c r="M354" s="158">
        <f t="shared" ca="1" si="53"/>
        <v>8675000</v>
      </c>
      <c r="N354" s="158">
        <f t="shared" ca="1" si="54"/>
        <v>2949500</v>
      </c>
      <c r="O354" s="158">
        <f t="shared" ca="1" si="55"/>
        <v>5725500</v>
      </c>
      <c r="P354" s="158">
        <f t="shared" ca="1" si="56"/>
        <v>7725500</v>
      </c>
      <c r="Q354" s="177">
        <f t="shared" ca="1" si="57"/>
        <v>18772497.019036837</v>
      </c>
    </row>
    <row r="355" spans="1:17" x14ac:dyDescent="0.25">
      <c r="A355" s="195">
        <v>222</v>
      </c>
      <c r="B355" s="169">
        <f t="shared" ca="1" si="47"/>
        <v>9.4115796746514713E-2</v>
      </c>
      <c r="C355" s="169">
        <f t="shared" ca="1" si="47"/>
        <v>0.10009359670665852</v>
      </c>
      <c r="D355" s="169">
        <f t="shared" ca="1" si="47"/>
        <v>0.46534089192684747</v>
      </c>
      <c r="E355" s="28">
        <f t="shared" ca="1" si="48"/>
        <v>10000000</v>
      </c>
      <c r="F355" s="93">
        <f t="shared" ca="1" si="49"/>
        <v>0.02</v>
      </c>
      <c r="G355" s="161">
        <f t="shared" ca="1" si="50"/>
        <v>200000</v>
      </c>
      <c r="H355" s="34">
        <f t="shared" ca="1" si="58"/>
        <v>203</v>
      </c>
      <c r="I355" s="144">
        <f t="shared" ca="1" si="51"/>
        <v>40600000</v>
      </c>
      <c r="J355" s="144">
        <f t="shared" ca="1" si="52"/>
        <v>16000000</v>
      </c>
      <c r="K355" s="92">
        <f t="shared" si="45"/>
        <v>14000000</v>
      </c>
      <c r="L355" s="92">
        <f t="shared" si="46"/>
        <v>2000000</v>
      </c>
      <c r="M355" s="158">
        <f t="shared" ca="1" si="53"/>
        <v>8600000</v>
      </c>
      <c r="N355" s="158">
        <f t="shared" ca="1" si="54"/>
        <v>2924000</v>
      </c>
      <c r="O355" s="158">
        <f t="shared" ca="1" si="55"/>
        <v>5676000</v>
      </c>
      <c r="P355" s="158">
        <f t="shared" ca="1" si="56"/>
        <v>7676000</v>
      </c>
      <c r="Q355" s="177">
        <f t="shared" ca="1" si="57"/>
        <v>18524067.972057052</v>
      </c>
    </row>
    <row r="356" spans="1:17" x14ac:dyDescent="0.25">
      <c r="A356" s="195">
        <v>223</v>
      </c>
      <c r="B356" s="169">
        <f t="shared" ca="1" si="47"/>
        <v>0.97061790647301693</v>
      </c>
      <c r="C356" s="169">
        <f t="shared" ca="1" si="47"/>
        <v>0.17789767750594931</v>
      </c>
      <c r="D356" s="169">
        <f t="shared" ca="1" si="47"/>
        <v>0.91219130169482321</v>
      </c>
      <c r="E356" s="28">
        <f t="shared" ca="1" si="48"/>
        <v>11000000</v>
      </c>
      <c r="F356" s="93">
        <f t="shared" ca="1" si="49"/>
        <v>0.02</v>
      </c>
      <c r="G356" s="161">
        <f t="shared" ca="1" si="50"/>
        <v>220000</v>
      </c>
      <c r="H356" s="34">
        <f t="shared" ca="1" si="58"/>
        <v>198</v>
      </c>
      <c r="I356" s="144">
        <f t="shared" ca="1" si="51"/>
        <v>43560000</v>
      </c>
      <c r="J356" s="144">
        <f t="shared" ca="1" si="52"/>
        <v>17600000</v>
      </c>
      <c r="K356" s="92">
        <f t="shared" si="45"/>
        <v>14000000</v>
      </c>
      <c r="L356" s="92">
        <f t="shared" si="46"/>
        <v>2000000</v>
      </c>
      <c r="M356" s="158">
        <f t="shared" ca="1" si="53"/>
        <v>9960000</v>
      </c>
      <c r="N356" s="158">
        <f t="shared" ca="1" si="54"/>
        <v>3386400.0000000005</v>
      </c>
      <c r="O356" s="158">
        <f t="shared" ca="1" si="55"/>
        <v>6573600</v>
      </c>
      <c r="P356" s="158">
        <f t="shared" ca="1" si="56"/>
        <v>8573600</v>
      </c>
      <c r="Q356" s="177">
        <f t="shared" ca="1" si="57"/>
        <v>23028914.690623812</v>
      </c>
    </row>
    <row r="357" spans="1:17" x14ac:dyDescent="0.25">
      <c r="A357" s="195">
        <v>224</v>
      </c>
      <c r="B357" s="169">
        <f t="shared" ca="1" si="47"/>
        <v>0.95037742799983094</v>
      </c>
      <c r="C357" s="169">
        <f t="shared" ca="1" si="47"/>
        <v>0.33837923673211368</v>
      </c>
      <c r="D357" s="169">
        <f t="shared" ca="1" si="47"/>
        <v>0.48204398957121752</v>
      </c>
      <c r="E357" s="28">
        <f t="shared" ca="1" si="48"/>
        <v>11000000</v>
      </c>
      <c r="F357" s="93">
        <f t="shared" ca="1" si="49"/>
        <v>0.03</v>
      </c>
      <c r="G357" s="161">
        <f t="shared" ca="1" si="50"/>
        <v>330000</v>
      </c>
      <c r="H357" s="34">
        <f t="shared" ca="1" si="58"/>
        <v>204</v>
      </c>
      <c r="I357" s="144">
        <f t="shared" ca="1" si="51"/>
        <v>67320000</v>
      </c>
      <c r="J357" s="144">
        <f t="shared" ca="1" si="52"/>
        <v>26400000</v>
      </c>
      <c r="K357" s="92">
        <f t="shared" si="45"/>
        <v>14000000</v>
      </c>
      <c r="L357" s="92">
        <f t="shared" si="46"/>
        <v>2000000</v>
      </c>
      <c r="M357" s="158">
        <f t="shared" ca="1" si="53"/>
        <v>24920000</v>
      </c>
      <c r="N357" s="158">
        <f t="shared" ca="1" si="54"/>
        <v>8472800</v>
      </c>
      <c r="O357" s="158">
        <f t="shared" ca="1" si="55"/>
        <v>16447200</v>
      </c>
      <c r="P357" s="158">
        <f t="shared" ca="1" si="56"/>
        <v>18447200</v>
      </c>
      <c r="Q357" s="177">
        <f t="shared" ca="1" si="57"/>
        <v>72582228.59485811</v>
      </c>
    </row>
    <row r="358" spans="1:17" x14ac:dyDescent="0.25">
      <c r="A358" s="195">
        <v>225</v>
      </c>
      <c r="B358" s="169">
        <f t="shared" ca="1" si="47"/>
        <v>0.93180145389678493</v>
      </c>
      <c r="C358" s="169">
        <f t="shared" ca="1" si="47"/>
        <v>0.93179103344893455</v>
      </c>
      <c r="D358" s="169">
        <f t="shared" ca="1" si="47"/>
        <v>0.28889078511635824</v>
      </c>
      <c r="E358" s="28">
        <f t="shared" ca="1" si="48"/>
        <v>11000000</v>
      </c>
      <c r="F358" s="93">
        <f t="shared" ca="1" si="49"/>
        <v>0.05</v>
      </c>
      <c r="G358" s="161">
        <f t="shared" ca="1" si="50"/>
        <v>550000</v>
      </c>
      <c r="H358" s="34">
        <f t="shared" ca="1" si="58"/>
        <v>204</v>
      </c>
      <c r="I358" s="144">
        <f t="shared" ca="1" si="51"/>
        <v>112200000</v>
      </c>
      <c r="J358" s="144">
        <f t="shared" ca="1" si="52"/>
        <v>44000000</v>
      </c>
      <c r="K358" s="92">
        <f t="shared" si="45"/>
        <v>14000000</v>
      </c>
      <c r="L358" s="92">
        <f t="shared" si="46"/>
        <v>2000000</v>
      </c>
      <c r="M358" s="158">
        <f t="shared" ca="1" si="53"/>
        <v>52200000</v>
      </c>
      <c r="N358" s="158">
        <f t="shared" ca="1" si="54"/>
        <v>17748000</v>
      </c>
      <c r="O358" s="158">
        <f t="shared" ca="1" si="55"/>
        <v>34452000</v>
      </c>
      <c r="P358" s="158">
        <f t="shared" ca="1" si="56"/>
        <v>36452000</v>
      </c>
      <c r="Q358" s="177">
        <f t="shared" ca="1" si="57"/>
        <v>162944153.94963834</v>
      </c>
    </row>
    <row r="359" spans="1:17" x14ac:dyDescent="0.25">
      <c r="A359" s="195">
        <v>226</v>
      </c>
      <c r="B359" s="169">
        <f t="shared" ca="1" si="47"/>
        <v>5.9311660492503804E-2</v>
      </c>
      <c r="C359" s="169">
        <f t="shared" ca="1" si="47"/>
        <v>0.52220047566460148</v>
      </c>
      <c r="D359" s="169">
        <f t="shared" ca="1" si="47"/>
        <v>0.42112324004370416</v>
      </c>
      <c r="E359" s="28">
        <f t="shared" ca="1" si="48"/>
        <v>10000000</v>
      </c>
      <c r="F359" s="93">
        <f t="shared" ca="1" si="49"/>
        <v>0.03</v>
      </c>
      <c r="G359" s="161">
        <f t="shared" ca="1" si="50"/>
        <v>300000</v>
      </c>
      <c r="H359" s="34">
        <f t="shared" ca="1" si="58"/>
        <v>203</v>
      </c>
      <c r="I359" s="144">
        <f t="shared" ca="1" si="51"/>
        <v>60900000</v>
      </c>
      <c r="J359" s="144">
        <f t="shared" ca="1" si="52"/>
        <v>24000000</v>
      </c>
      <c r="K359" s="92">
        <f t="shared" si="45"/>
        <v>14000000</v>
      </c>
      <c r="L359" s="92">
        <f t="shared" si="46"/>
        <v>2000000</v>
      </c>
      <c r="M359" s="158">
        <f t="shared" ca="1" si="53"/>
        <v>20900000</v>
      </c>
      <c r="N359" s="158">
        <f t="shared" ca="1" si="54"/>
        <v>7106000.0000000009</v>
      </c>
      <c r="O359" s="158">
        <f t="shared" ca="1" si="55"/>
        <v>13794000</v>
      </c>
      <c r="P359" s="158">
        <f t="shared" ca="1" si="56"/>
        <v>15794000</v>
      </c>
      <c r="Q359" s="177">
        <f t="shared" ca="1" si="57"/>
        <v>59266431.676741675</v>
      </c>
    </row>
    <row r="360" spans="1:17" x14ac:dyDescent="0.25">
      <c r="A360" s="195">
        <v>227</v>
      </c>
      <c r="B360" s="169">
        <f t="shared" ca="1" si="47"/>
        <v>0.61325493895817063</v>
      </c>
      <c r="C360" s="169">
        <f t="shared" ca="1" si="47"/>
        <v>0.38036719112899708</v>
      </c>
      <c r="D360" s="169">
        <f t="shared" ca="1" si="47"/>
        <v>0.25400985663908349</v>
      </c>
      <c r="E360" s="28">
        <f t="shared" ca="1" si="48"/>
        <v>10500000</v>
      </c>
      <c r="F360" s="93">
        <f t="shared" ca="1" si="49"/>
        <v>0.03</v>
      </c>
      <c r="G360" s="161">
        <f t="shared" ca="1" si="50"/>
        <v>315000</v>
      </c>
      <c r="H360" s="34">
        <f t="shared" ca="1" si="58"/>
        <v>203.5</v>
      </c>
      <c r="I360" s="144">
        <f t="shared" ca="1" si="51"/>
        <v>64102500</v>
      </c>
      <c r="J360" s="144">
        <f t="shared" ca="1" si="52"/>
        <v>25200000</v>
      </c>
      <c r="K360" s="92">
        <f t="shared" si="45"/>
        <v>14000000</v>
      </c>
      <c r="L360" s="92">
        <f t="shared" si="46"/>
        <v>2000000</v>
      </c>
      <c r="M360" s="158">
        <f t="shared" ca="1" si="53"/>
        <v>22902500</v>
      </c>
      <c r="N360" s="158">
        <f t="shared" ca="1" si="54"/>
        <v>7786850.0000000009</v>
      </c>
      <c r="O360" s="158">
        <f t="shared" ca="1" si="55"/>
        <v>15115650</v>
      </c>
      <c r="P360" s="158">
        <f t="shared" ca="1" si="56"/>
        <v>17115650</v>
      </c>
      <c r="Q360" s="177">
        <f t="shared" ca="1" si="57"/>
        <v>65899487.23110193</v>
      </c>
    </row>
    <row r="361" spans="1:17" x14ac:dyDescent="0.25">
      <c r="A361" s="195">
        <v>228</v>
      </c>
      <c r="B361" s="169">
        <f t="shared" ca="1" si="47"/>
        <v>0.81657600361910787</v>
      </c>
      <c r="C361" s="169">
        <f t="shared" ca="1" si="47"/>
        <v>0.96969846243648927</v>
      </c>
      <c r="D361" s="169">
        <f t="shared" ca="1" si="47"/>
        <v>0.80890009551266873</v>
      </c>
      <c r="E361" s="28">
        <f t="shared" ca="1" si="48"/>
        <v>11000000</v>
      </c>
      <c r="F361" s="93">
        <f t="shared" ca="1" si="49"/>
        <v>0.08</v>
      </c>
      <c r="G361" s="161">
        <f t="shared" ca="1" si="50"/>
        <v>880000</v>
      </c>
      <c r="H361" s="34">
        <f t="shared" ca="1" si="58"/>
        <v>198</v>
      </c>
      <c r="I361" s="144">
        <f t="shared" ca="1" si="51"/>
        <v>174240000</v>
      </c>
      <c r="J361" s="144">
        <f t="shared" ca="1" si="52"/>
        <v>70400000</v>
      </c>
      <c r="K361" s="92">
        <f t="shared" si="45"/>
        <v>14000000</v>
      </c>
      <c r="L361" s="92">
        <f t="shared" si="46"/>
        <v>2000000</v>
      </c>
      <c r="M361" s="158">
        <f t="shared" ca="1" si="53"/>
        <v>87840000</v>
      </c>
      <c r="N361" s="158">
        <f t="shared" ca="1" si="54"/>
        <v>29865600.000000004</v>
      </c>
      <c r="O361" s="158">
        <f t="shared" ca="1" si="55"/>
        <v>57974400</v>
      </c>
      <c r="P361" s="158">
        <f t="shared" ca="1" si="56"/>
        <v>59974400</v>
      </c>
      <c r="Q361" s="177">
        <f t="shared" ca="1" si="57"/>
        <v>280997637.07443184</v>
      </c>
    </row>
    <row r="362" spans="1:17" x14ac:dyDescent="0.25">
      <c r="A362" s="195">
        <v>229</v>
      </c>
      <c r="B362" s="169">
        <f t="shared" ca="1" si="47"/>
        <v>1.5717933361185099E-2</v>
      </c>
      <c r="C362" s="169">
        <f t="shared" ca="1" si="47"/>
        <v>0.88495668554402551</v>
      </c>
      <c r="D362" s="169">
        <f t="shared" ca="1" si="47"/>
        <v>0.82041179915375539</v>
      </c>
      <c r="E362" s="28">
        <f t="shared" ca="1" si="48"/>
        <v>10000000</v>
      </c>
      <c r="F362" s="93">
        <f t="shared" ca="1" si="49"/>
        <v>0.05</v>
      </c>
      <c r="G362" s="161">
        <f t="shared" ca="1" si="50"/>
        <v>500000</v>
      </c>
      <c r="H362" s="34">
        <f t="shared" ca="1" si="58"/>
        <v>197</v>
      </c>
      <c r="I362" s="144">
        <f t="shared" ca="1" si="51"/>
        <v>98500000</v>
      </c>
      <c r="J362" s="144">
        <f t="shared" ca="1" si="52"/>
        <v>40000000</v>
      </c>
      <c r="K362" s="92">
        <f t="shared" si="45"/>
        <v>14000000</v>
      </c>
      <c r="L362" s="92">
        <f t="shared" si="46"/>
        <v>2000000</v>
      </c>
      <c r="M362" s="158">
        <f t="shared" ca="1" si="53"/>
        <v>42500000</v>
      </c>
      <c r="N362" s="158">
        <f t="shared" ca="1" si="54"/>
        <v>14450000.000000002</v>
      </c>
      <c r="O362" s="158">
        <f t="shared" ca="1" si="55"/>
        <v>28050000</v>
      </c>
      <c r="P362" s="158">
        <f t="shared" ca="1" si="56"/>
        <v>30050000</v>
      </c>
      <c r="Q362" s="177">
        <f t="shared" ca="1" si="57"/>
        <v>130813997.20691958</v>
      </c>
    </row>
    <row r="363" spans="1:17" x14ac:dyDescent="0.25">
      <c r="A363" s="195">
        <v>230</v>
      </c>
      <c r="B363" s="169">
        <f t="shared" ca="1" si="47"/>
        <v>0.36480232331261631</v>
      </c>
      <c r="C363" s="169">
        <f t="shared" ca="1" si="47"/>
        <v>0.81322743162716049</v>
      </c>
      <c r="D363" s="169">
        <f t="shared" ca="1" si="47"/>
        <v>0.95819866515980967</v>
      </c>
      <c r="E363" s="28">
        <f t="shared" ca="1" si="48"/>
        <v>10500000</v>
      </c>
      <c r="F363" s="93">
        <f t="shared" ca="1" si="49"/>
        <v>0.04</v>
      </c>
      <c r="G363" s="161">
        <f t="shared" ca="1" si="50"/>
        <v>420000</v>
      </c>
      <c r="H363" s="34">
        <f t="shared" ca="1" si="58"/>
        <v>197.5</v>
      </c>
      <c r="I363" s="144">
        <f t="shared" ca="1" si="51"/>
        <v>82950000</v>
      </c>
      <c r="J363" s="144">
        <f t="shared" ca="1" si="52"/>
        <v>33600000</v>
      </c>
      <c r="K363" s="92">
        <f t="shared" si="45"/>
        <v>14000000</v>
      </c>
      <c r="L363" s="92">
        <f t="shared" si="46"/>
        <v>2000000</v>
      </c>
      <c r="M363" s="158">
        <f t="shared" ca="1" si="53"/>
        <v>33350000</v>
      </c>
      <c r="N363" s="158">
        <f t="shared" ca="1" si="54"/>
        <v>11339000</v>
      </c>
      <c r="O363" s="158">
        <f t="shared" ca="1" si="55"/>
        <v>22011000</v>
      </c>
      <c r="P363" s="158">
        <f t="shared" ca="1" si="56"/>
        <v>24011000</v>
      </c>
      <c r="Q363" s="177">
        <f t="shared" ca="1" si="57"/>
        <v>100505653.47538586</v>
      </c>
    </row>
    <row r="364" spans="1:17" x14ac:dyDescent="0.25">
      <c r="A364" s="195">
        <v>231</v>
      </c>
      <c r="B364" s="169">
        <f t="shared" ca="1" si="47"/>
        <v>0.54039905346395944</v>
      </c>
      <c r="C364" s="169">
        <f t="shared" ca="1" si="47"/>
        <v>0.94086398528559312</v>
      </c>
      <c r="D364" s="169">
        <f t="shared" ca="1" si="47"/>
        <v>0.56533661800242629</v>
      </c>
      <c r="E364" s="28">
        <f t="shared" ca="1" si="48"/>
        <v>10500000</v>
      </c>
      <c r="F364" s="93">
        <f t="shared" ca="1" si="49"/>
        <v>0.05</v>
      </c>
      <c r="G364" s="161">
        <f t="shared" ca="1" si="50"/>
        <v>525000</v>
      </c>
      <c r="H364" s="34">
        <f t="shared" ca="1" si="58"/>
        <v>197.5</v>
      </c>
      <c r="I364" s="144">
        <f t="shared" ca="1" si="51"/>
        <v>103687500</v>
      </c>
      <c r="J364" s="144">
        <f t="shared" ca="1" si="52"/>
        <v>42000000</v>
      </c>
      <c r="K364" s="92">
        <f t="shared" si="45"/>
        <v>14000000</v>
      </c>
      <c r="L364" s="92">
        <f t="shared" si="46"/>
        <v>2000000</v>
      </c>
      <c r="M364" s="158">
        <f t="shared" ca="1" si="53"/>
        <v>45687500</v>
      </c>
      <c r="N364" s="158">
        <f t="shared" ca="1" si="54"/>
        <v>15533750.000000002</v>
      </c>
      <c r="O364" s="158">
        <f t="shared" ca="1" si="55"/>
        <v>30153750</v>
      </c>
      <c r="P364" s="158">
        <f t="shared" ca="1" si="56"/>
        <v>32153750</v>
      </c>
      <c r="Q364" s="177">
        <f t="shared" ca="1" si="57"/>
        <v>141372231.70356038</v>
      </c>
    </row>
    <row r="365" spans="1:17" x14ac:dyDescent="0.25">
      <c r="A365" s="195">
        <v>232</v>
      </c>
      <c r="B365" s="169">
        <f t="shared" ca="1" si="47"/>
        <v>2.0293328024820756E-2</v>
      </c>
      <c r="C365" s="169">
        <f t="shared" ca="1" si="47"/>
        <v>0.14117171009219265</v>
      </c>
      <c r="D365" s="169">
        <f t="shared" ca="1" si="47"/>
        <v>0.8870667238904526</v>
      </c>
      <c r="E365" s="28">
        <f t="shared" ca="1" si="48"/>
        <v>10000000</v>
      </c>
      <c r="F365" s="93">
        <f t="shared" ca="1" si="49"/>
        <v>0.02</v>
      </c>
      <c r="G365" s="161">
        <f t="shared" ca="1" si="50"/>
        <v>200000</v>
      </c>
      <c r="H365" s="34">
        <f t="shared" ca="1" si="58"/>
        <v>197</v>
      </c>
      <c r="I365" s="144">
        <f t="shared" ca="1" si="51"/>
        <v>39400000</v>
      </c>
      <c r="J365" s="144">
        <f t="shared" ca="1" si="52"/>
        <v>16000000</v>
      </c>
      <c r="K365" s="92">
        <f t="shared" si="45"/>
        <v>14000000</v>
      </c>
      <c r="L365" s="92">
        <f t="shared" si="46"/>
        <v>2000000</v>
      </c>
      <c r="M365" s="158">
        <f t="shared" ca="1" si="53"/>
        <v>7400000</v>
      </c>
      <c r="N365" s="158">
        <f t="shared" ca="1" si="54"/>
        <v>2516000</v>
      </c>
      <c r="O365" s="158">
        <f t="shared" ca="1" si="55"/>
        <v>4884000</v>
      </c>
      <c r="P365" s="158">
        <f t="shared" ca="1" si="56"/>
        <v>6884000</v>
      </c>
      <c r="Q365" s="177">
        <f t="shared" ca="1" si="57"/>
        <v>14549203.220380507</v>
      </c>
    </row>
    <row r="366" spans="1:17" x14ac:dyDescent="0.25">
      <c r="A366" s="195">
        <v>233</v>
      </c>
      <c r="B366" s="169">
        <f t="shared" ca="1" si="47"/>
        <v>0.97093593206599271</v>
      </c>
      <c r="C366" s="169">
        <f t="shared" ca="1" si="47"/>
        <v>0.57966798969594047</v>
      </c>
      <c r="D366" s="169">
        <f t="shared" ca="1" si="47"/>
        <v>7.3460909055395485E-2</v>
      </c>
      <c r="E366" s="28">
        <f t="shared" ca="1" si="48"/>
        <v>11000000</v>
      </c>
      <c r="F366" s="93">
        <f t="shared" ca="1" si="49"/>
        <v>0.03</v>
      </c>
      <c r="G366" s="161">
        <f t="shared" ca="1" si="50"/>
        <v>330000</v>
      </c>
      <c r="H366" s="34">
        <f t="shared" ca="1" si="58"/>
        <v>204</v>
      </c>
      <c r="I366" s="144">
        <f t="shared" ca="1" si="51"/>
        <v>67320000</v>
      </c>
      <c r="J366" s="144">
        <f t="shared" ca="1" si="52"/>
        <v>26400000</v>
      </c>
      <c r="K366" s="92">
        <f t="shared" si="45"/>
        <v>14000000</v>
      </c>
      <c r="L366" s="92">
        <f t="shared" si="46"/>
        <v>2000000</v>
      </c>
      <c r="M366" s="158">
        <f t="shared" ca="1" si="53"/>
        <v>24920000</v>
      </c>
      <c r="N366" s="158">
        <f t="shared" ca="1" si="54"/>
        <v>8472800</v>
      </c>
      <c r="O366" s="158">
        <f t="shared" ca="1" si="55"/>
        <v>16447200</v>
      </c>
      <c r="P366" s="158">
        <f t="shared" ca="1" si="56"/>
        <v>18447200</v>
      </c>
      <c r="Q366" s="177">
        <f t="shared" ca="1" si="57"/>
        <v>72582228.59485811</v>
      </c>
    </row>
    <row r="367" spans="1:17" x14ac:dyDescent="0.25">
      <c r="A367" s="195">
        <v>234</v>
      </c>
      <c r="B367" s="169">
        <f t="shared" ca="1" si="47"/>
        <v>0.69489929548332818</v>
      </c>
      <c r="C367" s="169">
        <f t="shared" ca="1" si="47"/>
        <v>0.33943565461988612</v>
      </c>
      <c r="D367" s="169">
        <f t="shared" ca="1" si="47"/>
        <v>0.9271953431317469</v>
      </c>
      <c r="E367" s="28">
        <f t="shared" ca="1" si="48"/>
        <v>10500000</v>
      </c>
      <c r="F367" s="93">
        <f t="shared" ca="1" si="49"/>
        <v>0.03</v>
      </c>
      <c r="G367" s="161">
        <f t="shared" ca="1" si="50"/>
        <v>315000</v>
      </c>
      <c r="H367" s="34">
        <f t="shared" ca="1" si="58"/>
        <v>197.5</v>
      </c>
      <c r="I367" s="144">
        <f t="shared" ca="1" si="51"/>
        <v>62212500</v>
      </c>
      <c r="J367" s="144">
        <f t="shared" ca="1" si="52"/>
        <v>25200000</v>
      </c>
      <c r="K367" s="92">
        <f t="shared" si="45"/>
        <v>14000000</v>
      </c>
      <c r="L367" s="92">
        <f t="shared" si="46"/>
        <v>2000000</v>
      </c>
      <c r="M367" s="158">
        <f t="shared" ca="1" si="53"/>
        <v>21012500</v>
      </c>
      <c r="N367" s="158">
        <f t="shared" ca="1" si="54"/>
        <v>7144250.0000000009</v>
      </c>
      <c r="O367" s="158">
        <f t="shared" ca="1" si="55"/>
        <v>13868250</v>
      </c>
      <c r="P367" s="158">
        <f t="shared" ca="1" si="56"/>
        <v>15868250</v>
      </c>
      <c r="Q367" s="177">
        <f t="shared" ca="1" si="57"/>
        <v>59639075.247211352</v>
      </c>
    </row>
    <row r="368" spans="1:17" x14ac:dyDescent="0.25">
      <c r="A368" s="195">
        <v>235</v>
      </c>
      <c r="B368" s="169">
        <f t="shared" ca="1" si="47"/>
        <v>0.58113373158138915</v>
      </c>
      <c r="C368" s="169">
        <f t="shared" ca="1" si="47"/>
        <v>0.10423012392369946</v>
      </c>
      <c r="D368" s="169">
        <f t="shared" ca="1" si="47"/>
        <v>0.14074439250239101</v>
      </c>
      <c r="E368" s="28">
        <f t="shared" ca="1" si="48"/>
        <v>10500000</v>
      </c>
      <c r="F368" s="93">
        <f t="shared" ca="1" si="49"/>
        <v>0.02</v>
      </c>
      <c r="G368" s="161">
        <f t="shared" ca="1" si="50"/>
        <v>210000</v>
      </c>
      <c r="H368" s="34">
        <f t="shared" ca="1" si="58"/>
        <v>203.5</v>
      </c>
      <c r="I368" s="144">
        <f t="shared" ca="1" si="51"/>
        <v>42735000</v>
      </c>
      <c r="J368" s="144">
        <f t="shared" ca="1" si="52"/>
        <v>16800000</v>
      </c>
      <c r="K368" s="92">
        <f t="shared" si="45"/>
        <v>14000000</v>
      </c>
      <c r="L368" s="92">
        <f t="shared" si="46"/>
        <v>2000000</v>
      </c>
      <c r="M368" s="158">
        <f t="shared" ca="1" si="53"/>
        <v>9935000</v>
      </c>
      <c r="N368" s="158">
        <f t="shared" ca="1" si="54"/>
        <v>3377900.0000000005</v>
      </c>
      <c r="O368" s="158">
        <f t="shared" ca="1" si="55"/>
        <v>6557100</v>
      </c>
      <c r="P368" s="158">
        <f t="shared" ca="1" si="56"/>
        <v>8557100</v>
      </c>
      <c r="Q368" s="177">
        <f t="shared" ca="1" si="57"/>
        <v>22946105.008297212</v>
      </c>
    </row>
    <row r="369" spans="1:17" x14ac:dyDescent="0.25">
      <c r="A369" s="195">
        <v>236</v>
      </c>
      <c r="B369" s="169">
        <f t="shared" ca="1" si="47"/>
        <v>0.38289122477413395</v>
      </c>
      <c r="C369" s="169">
        <f t="shared" ca="1" si="47"/>
        <v>0.92186183469773086</v>
      </c>
      <c r="D369" s="169">
        <f t="shared" ca="1" si="47"/>
        <v>0.20952448997687523</v>
      </c>
      <c r="E369" s="28">
        <f t="shared" ca="1" si="48"/>
        <v>10500000</v>
      </c>
      <c r="F369" s="93">
        <f t="shared" ca="1" si="49"/>
        <v>0.05</v>
      </c>
      <c r="G369" s="161">
        <f t="shared" ca="1" si="50"/>
        <v>525000</v>
      </c>
      <c r="H369" s="34">
        <f t="shared" ca="1" si="58"/>
        <v>203.5</v>
      </c>
      <c r="I369" s="144">
        <f t="shared" ca="1" si="51"/>
        <v>106837500</v>
      </c>
      <c r="J369" s="144">
        <f t="shared" ca="1" si="52"/>
        <v>42000000</v>
      </c>
      <c r="K369" s="92">
        <f t="shared" si="45"/>
        <v>14000000</v>
      </c>
      <c r="L369" s="92">
        <f t="shared" si="46"/>
        <v>2000000</v>
      </c>
      <c r="M369" s="158">
        <f t="shared" ca="1" si="53"/>
        <v>48837500</v>
      </c>
      <c r="N369" s="158">
        <f t="shared" ca="1" si="54"/>
        <v>16604750.000000002</v>
      </c>
      <c r="O369" s="158">
        <f t="shared" ca="1" si="55"/>
        <v>32232750</v>
      </c>
      <c r="P369" s="158">
        <f t="shared" ca="1" si="56"/>
        <v>34232750</v>
      </c>
      <c r="Q369" s="177">
        <f t="shared" ca="1" si="57"/>
        <v>151806251.67671135</v>
      </c>
    </row>
    <row r="370" spans="1:17" x14ac:dyDescent="0.25">
      <c r="A370" s="195">
        <v>237</v>
      </c>
      <c r="B370" s="169">
        <f t="shared" ca="1" si="47"/>
        <v>1.2601663769524984E-2</v>
      </c>
      <c r="C370" s="169">
        <f t="shared" ca="1" si="47"/>
        <v>0.78958559990290578</v>
      </c>
      <c r="D370" s="169">
        <f t="shared" ca="1" si="47"/>
        <v>0.27754677539120454</v>
      </c>
      <c r="E370" s="28">
        <f t="shared" ca="1" si="48"/>
        <v>10000000</v>
      </c>
      <c r="F370" s="93">
        <f t="shared" ca="1" si="49"/>
        <v>0.04</v>
      </c>
      <c r="G370" s="161">
        <f t="shared" ca="1" si="50"/>
        <v>400000</v>
      </c>
      <c r="H370" s="34">
        <f t="shared" ca="1" si="58"/>
        <v>203</v>
      </c>
      <c r="I370" s="144">
        <f t="shared" ca="1" si="51"/>
        <v>81200000</v>
      </c>
      <c r="J370" s="144">
        <f t="shared" ca="1" si="52"/>
        <v>32000000</v>
      </c>
      <c r="K370" s="92">
        <f t="shared" si="45"/>
        <v>14000000</v>
      </c>
      <c r="L370" s="92">
        <f t="shared" si="46"/>
        <v>2000000</v>
      </c>
      <c r="M370" s="158">
        <f t="shared" ca="1" si="53"/>
        <v>33200000</v>
      </c>
      <c r="N370" s="158">
        <f t="shared" ca="1" si="54"/>
        <v>11288000</v>
      </c>
      <c r="O370" s="158">
        <f t="shared" ca="1" si="55"/>
        <v>21912000</v>
      </c>
      <c r="P370" s="158">
        <f t="shared" ca="1" si="56"/>
        <v>23912000</v>
      </c>
      <c r="Q370" s="177">
        <f t="shared" ca="1" si="57"/>
        <v>100008795.38142629</v>
      </c>
    </row>
    <row r="371" spans="1:17" x14ac:dyDescent="0.25">
      <c r="A371" s="195">
        <v>238</v>
      </c>
      <c r="B371" s="169">
        <f t="shared" ca="1" si="47"/>
        <v>7.2143227564991474E-2</v>
      </c>
      <c r="C371" s="169">
        <f t="shared" ca="1" si="47"/>
        <v>0.82952963509470512</v>
      </c>
      <c r="D371" s="169">
        <f t="shared" ca="1" si="47"/>
        <v>0.50506908083205759</v>
      </c>
      <c r="E371" s="28">
        <f t="shared" ca="1" si="48"/>
        <v>10000000</v>
      </c>
      <c r="F371" s="93">
        <f t="shared" ca="1" si="49"/>
        <v>0.04</v>
      </c>
      <c r="G371" s="161">
        <f t="shared" ca="1" si="50"/>
        <v>400000</v>
      </c>
      <c r="H371" s="34">
        <f t="shared" ca="1" si="58"/>
        <v>197</v>
      </c>
      <c r="I371" s="144">
        <f t="shared" ca="1" si="51"/>
        <v>78800000</v>
      </c>
      <c r="J371" s="144">
        <f t="shared" ca="1" si="52"/>
        <v>32000000</v>
      </c>
      <c r="K371" s="92">
        <f t="shared" si="45"/>
        <v>14000000</v>
      </c>
      <c r="L371" s="92">
        <f t="shared" si="46"/>
        <v>2000000</v>
      </c>
      <c r="M371" s="158">
        <f t="shared" ca="1" si="53"/>
        <v>30800000</v>
      </c>
      <c r="N371" s="158">
        <f t="shared" ca="1" si="54"/>
        <v>10472000</v>
      </c>
      <c r="O371" s="158">
        <f t="shared" ca="1" si="55"/>
        <v>20328000</v>
      </c>
      <c r="P371" s="158">
        <f t="shared" ca="1" si="56"/>
        <v>22328000</v>
      </c>
      <c r="Q371" s="177">
        <f t="shared" ca="1" si="57"/>
        <v>92059065.878073201</v>
      </c>
    </row>
    <row r="372" spans="1:17" x14ac:dyDescent="0.25">
      <c r="A372" s="195">
        <v>239</v>
      </c>
      <c r="B372" s="169">
        <f t="shared" ca="1" si="47"/>
        <v>0.31762111121601522</v>
      </c>
      <c r="C372" s="169">
        <f t="shared" ca="1" si="47"/>
        <v>0.12782493875531331</v>
      </c>
      <c r="D372" s="169">
        <f t="shared" ca="1" si="47"/>
        <v>0.34424353723708701</v>
      </c>
      <c r="E372" s="28">
        <f t="shared" ca="1" si="48"/>
        <v>10500000</v>
      </c>
      <c r="F372" s="93">
        <f t="shared" ca="1" si="49"/>
        <v>0.02</v>
      </c>
      <c r="G372" s="161">
        <f t="shared" ca="1" si="50"/>
        <v>210000</v>
      </c>
      <c r="H372" s="34">
        <f t="shared" ca="1" si="58"/>
        <v>203.5</v>
      </c>
      <c r="I372" s="144">
        <f t="shared" ca="1" si="51"/>
        <v>42735000</v>
      </c>
      <c r="J372" s="144">
        <f t="shared" ca="1" si="52"/>
        <v>16800000</v>
      </c>
      <c r="K372" s="92">
        <f t="shared" si="45"/>
        <v>14000000</v>
      </c>
      <c r="L372" s="92">
        <f t="shared" si="46"/>
        <v>2000000</v>
      </c>
      <c r="M372" s="158">
        <f t="shared" ca="1" si="53"/>
        <v>9935000</v>
      </c>
      <c r="N372" s="158">
        <f t="shared" ca="1" si="54"/>
        <v>3377900.0000000005</v>
      </c>
      <c r="O372" s="158">
        <f t="shared" ca="1" si="55"/>
        <v>6557100</v>
      </c>
      <c r="P372" s="158">
        <f t="shared" ca="1" si="56"/>
        <v>8557100</v>
      </c>
      <c r="Q372" s="177">
        <f t="shared" ca="1" si="57"/>
        <v>22946105.008297212</v>
      </c>
    </row>
    <row r="373" spans="1:17" x14ac:dyDescent="0.25">
      <c r="A373" s="195">
        <v>240</v>
      </c>
      <c r="B373" s="169">
        <f t="shared" ca="1" si="47"/>
        <v>0.32676787295605947</v>
      </c>
      <c r="C373" s="169">
        <f t="shared" ca="1" si="47"/>
        <v>0.17412406379331957</v>
      </c>
      <c r="D373" s="169">
        <f t="shared" ca="1" si="47"/>
        <v>0.39890910818563252</v>
      </c>
      <c r="E373" s="28">
        <f t="shared" ca="1" si="48"/>
        <v>10500000</v>
      </c>
      <c r="F373" s="93">
        <f t="shared" ca="1" si="49"/>
        <v>0.02</v>
      </c>
      <c r="G373" s="161">
        <f t="shared" ca="1" si="50"/>
        <v>210000</v>
      </c>
      <c r="H373" s="34">
        <f t="shared" ca="1" si="58"/>
        <v>203.5</v>
      </c>
      <c r="I373" s="144">
        <f t="shared" ca="1" si="51"/>
        <v>42735000</v>
      </c>
      <c r="J373" s="144">
        <f t="shared" ca="1" si="52"/>
        <v>16800000</v>
      </c>
      <c r="K373" s="92">
        <f t="shared" si="45"/>
        <v>14000000</v>
      </c>
      <c r="L373" s="92">
        <f t="shared" si="46"/>
        <v>2000000</v>
      </c>
      <c r="M373" s="158">
        <f t="shared" ca="1" si="53"/>
        <v>9935000</v>
      </c>
      <c r="N373" s="158">
        <f t="shared" ca="1" si="54"/>
        <v>3377900.0000000005</v>
      </c>
      <c r="O373" s="158">
        <f t="shared" ca="1" si="55"/>
        <v>6557100</v>
      </c>
      <c r="P373" s="158">
        <f t="shared" ca="1" si="56"/>
        <v>8557100</v>
      </c>
      <c r="Q373" s="177">
        <f t="shared" ca="1" si="57"/>
        <v>22946105.008297212</v>
      </c>
    </row>
    <row r="374" spans="1:17" x14ac:dyDescent="0.25">
      <c r="A374" s="195">
        <v>241</v>
      </c>
      <c r="B374" s="169">
        <f t="shared" ca="1" si="47"/>
        <v>0.88935995670556078</v>
      </c>
      <c r="C374" s="169">
        <f t="shared" ca="1" si="47"/>
        <v>0.13484734467228232</v>
      </c>
      <c r="D374" s="169">
        <f t="shared" ca="1" si="47"/>
        <v>0.99754209721950649</v>
      </c>
      <c r="E374" s="28">
        <f t="shared" ca="1" si="48"/>
        <v>11000000</v>
      </c>
      <c r="F374" s="93">
        <f t="shared" ca="1" si="49"/>
        <v>0.02</v>
      </c>
      <c r="G374" s="161">
        <f t="shared" ca="1" si="50"/>
        <v>220000</v>
      </c>
      <c r="H374" s="34">
        <f t="shared" ca="1" si="58"/>
        <v>198</v>
      </c>
      <c r="I374" s="144">
        <f t="shared" ca="1" si="51"/>
        <v>43560000</v>
      </c>
      <c r="J374" s="144">
        <f t="shared" ca="1" si="52"/>
        <v>17600000</v>
      </c>
      <c r="K374" s="92">
        <f t="shared" si="45"/>
        <v>14000000</v>
      </c>
      <c r="L374" s="92">
        <f t="shared" si="46"/>
        <v>2000000</v>
      </c>
      <c r="M374" s="158">
        <f t="shared" ca="1" si="53"/>
        <v>9960000</v>
      </c>
      <c r="N374" s="158">
        <f t="shared" ca="1" si="54"/>
        <v>3386400.0000000005</v>
      </c>
      <c r="O374" s="158">
        <f t="shared" ca="1" si="55"/>
        <v>6573600</v>
      </c>
      <c r="P374" s="158">
        <f t="shared" ca="1" si="56"/>
        <v>8573600</v>
      </c>
      <c r="Q374" s="177">
        <f t="shared" ca="1" si="57"/>
        <v>23028914.690623812</v>
      </c>
    </row>
    <row r="375" spans="1:17" x14ac:dyDescent="0.25">
      <c r="A375" s="195">
        <v>242</v>
      </c>
      <c r="B375" s="169">
        <f t="shared" ca="1" si="47"/>
        <v>1.4147553924033773E-2</v>
      </c>
      <c r="C375" s="169">
        <f t="shared" ca="1" si="47"/>
        <v>0.86780687477332263</v>
      </c>
      <c r="D375" s="169">
        <f t="shared" ca="1" si="47"/>
        <v>0.82570352634779187</v>
      </c>
      <c r="E375" s="28">
        <f t="shared" ca="1" si="48"/>
        <v>10000000</v>
      </c>
      <c r="F375" s="93">
        <f t="shared" ca="1" si="49"/>
        <v>0.05</v>
      </c>
      <c r="G375" s="161">
        <f t="shared" ca="1" si="50"/>
        <v>500000</v>
      </c>
      <c r="H375" s="34">
        <f t="shared" ca="1" si="58"/>
        <v>197</v>
      </c>
      <c r="I375" s="144">
        <f t="shared" ca="1" si="51"/>
        <v>98500000</v>
      </c>
      <c r="J375" s="144">
        <f t="shared" ca="1" si="52"/>
        <v>40000000</v>
      </c>
      <c r="K375" s="92">
        <f t="shared" si="45"/>
        <v>14000000</v>
      </c>
      <c r="L375" s="92">
        <f t="shared" si="46"/>
        <v>2000000</v>
      </c>
      <c r="M375" s="158">
        <f t="shared" ca="1" si="53"/>
        <v>42500000</v>
      </c>
      <c r="N375" s="158">
        <f t="shared" ca="1" si="54"/>
        <v>14450000.000000002</v>
      </c>
      <c r="O375" s="158">
        <f t="shared" ca="1" si="55"/>
        <v>28050000</v>
      </c>
      <c r="P375" s="158">
        <f t="shared" ca="1" si="56"/>
        <v>30050000</v>
      </c>
      <c r="Q375" s="177">
        <f t="shared" ca="1" si="57"/>
        <v>130813997.20691958</v>
      </c>
    </row>
    <row r="376" spans="1:17" x14ac:dyDescent="0.25">
      <c r="A376" s="195">
        <v>243</v>
      </c>
      <c r="B376" s="169">
        <f t="shared" ca="1" si="47"/>
        <v>0.99261402416946332</v>
      </c>
      <c r="C376" s="169">
        <f t="shared" ca="1" si="47"/>
        <v>0.93705338101357272</v>
      </c>
      <c r="D376" s="169">
        <f t="shared" ca="1" si="47"/>
        <v>0.27347305844963443</v>
      </c>
      <c r="E376" s="28">
        <f t="shared" ca="1" si="48"/>
        <v>11000000</v>
      </c>
      <c r="F376" s="93">
        <f t="shared" ca="1" si="49"/>
        <v>0.05</v>
      </c>
      <c r="G376" s="161">
        <f t="shared" ca="1" si="50"/>
        <v>550000</v>
      </c>
      <c r="H376" s="34">
        <f t="shared" ca="1" si="58"/>
        <v>204</v>
      </c>
      <c r="I376" s="144">
        <f t="shared" ca="1" si="51"/>
        <v>112200000</v>
      </c>
      <c r="J376" s="144">
        <f t="shared" ca="1" si="52"/>
        <v>44000000</v>
      </c>
      <c r="K376" s="92">
        <f t="shared" si="45"/>
        <v>14000000</v>
      </c>
      <c r="L376" s="92">
        <f t="shared" si="46"/>
        <v>2000000</v>
      </c>
      <c r="M376" s="158">
        <f t="shared" ca="1" si="53"/>
        <v>52200000</v>
      </c>
      <c r="N376" s="158">
        <f t="shared" ca="1" si="54"/>
        <v>17748000</v>
      </c>
      <c r="O376" s="158">
        <f t="shared" ca="1" si="55"/>
        <v>34452000</v>
      </c>
      <c r="P376" s="158">
        <f t="shared" ca="1" si="56"/>
        <v>36452000</v>
      </c>
      <c r="Q376" s="177">
        <f t="shared" ca="1" si="57"/>
        <v>162944153.94963834</v>
      </c>
    </row>
    <row r="377" spans="1:17" x14ac:dyDescent="0.25">
      <c r="A377" s="195">
        <v>244</v>
      </c>
      <c r="B377" s="169">
        <f t="shared" ca="1" si="47"/>
        <v>0.10322226596050199</v>
      </c>
      <c r="C377" s="169">
        <f t="shared" ca="1" si="47"/>
        <v>0.36028286609919313</v>
      </c>
      <c r="D377" s="169">
        <f t="shared" ca="1" si="47"/>
        <v>0.18307399662135315</v>
      </c>
      <c r="E377" s="28">
        <f t="shared" ca="1" si="48"/>
        <v>10000000</v>
      </c>
      <c r="F377" s="93">
        <f t="shared" ca="1" si="49"/>
        <v>0.03</v>
      </c>
      <c r="G377" s="161">
        <f t="shared" ca="1" si="50"/>
        <v>300000</v>
      </c>
      <c r="H377" s="34">
        <f t="shared" ca="1" si="58"/>
        <v>203</v>
      </c>
      <c r="I377" s="144">
        <f t="shared" ca="1" si="51"/>
        <v>60900000</v>
      </c>
      <c r="J377" s="144">
        <f t="shared" ca="1" si="52"/>
        <v>24000000</v>
      </c>
      <c r="K377" s="92">
        <f t="shared" si="45"/>
        <v>14000000</v>
      </c>
      <c r="L377" s="92">
        <f t="shared" si="46"/>
        <v>2000000</v>
      </c>
      <c r="M377" s="158">
        <f t="shared" ca="1" si="53"/>
        <v>20900000</v>
      </c>
      <c r="N377" s="158">
        <f t="shared" ca="1" si="54"/>
        <v>7106000.0000000009</v>
      </c>
      <c r="O377" s="158">
        <f t="shared" ca="1" si="55"/>
        <v>13794000</v>
      </c>
      <c r="P377" s="158">
        <f t="shared" ca="1" si="56"/>
        <v>15794000</v>
      </c>
      <c r="Q377" s="177">
        <f t="shared" ca="1" si="57"/>
        <v>59266431.676741675</v>
      </c>
    </row>
    <row r="378" spans="1:17" x14ac:dyDescent="0.25">
      <c r="A378" s="195">
        <v>245</v>
      </c>
      <c r="B378" s="169">
        <f t="shared" ca="1" si="47"/>
        <v>0.54373503955915958</v>
      </c>
      <c r="C378" s="169">
        <f t="shared" ca="1" si="47"/>
        <v>0.22326368216384818</v>
      </c>
      <c r="D378" s="169">
        <f t="shared" ca="1" si="47"/>
        <v>0.73662036412957776</v>
      </c>
      <c r="E378" s="28">
        <f t="shared" ca="1" si="48"/>
        <v>10500000</v>
      </c>
      <c r="F378" s="93">
        <f t="shared" ca="1" si="49"/>
        <v>0.02</v>
      </c>
      <c r="G378" s="161">
        <f t="shared" ca="1" si="50"/>
        <v>210000</v>
      </c>
      <c r="H378" s="34">
        <f t="shared" ca="1" si="58"/>
        <v>197.5</v>
      </c>
      <c r="I378" s="144">
        <f t="shared" ca="1" si="51"/>
        <v>41475000</v>
      </c>
      <c r="J378" s="144">
        <f t="shared" ca="1" si="52"/>
        <v>16800000</v>
      </c>
      <c r="K378" s="92">
        <f t="shared" si="45"/>
        <v>14000000</v>
      </c>
      <c r="L378" s="92">
        <f t="shared" si="46"/>
        <v>2000000</v>
      </c>
      <c r="M378" s="158">
        <f t="shared" ca="1" si="53"/>
        <v>8675000</v>
      </c>
      <c r="N378" s="158">
        <f t="shared" ca="1" si="54"/>
        <v>2949500</v>
      </c>
      <c r="O378" s="158">
        <f t="shared" ca="1" si="55"/>
        <v>5725500</v>
      </c>
      <c r="P378" s="158">
        <f t="shared" ca="1" si="56"/>
        <v>7725500</v>
      </c>
      <c r="Q378" s="177">
        <f t="shared" ca="1" si="57"/>
        <v>18772497.019036837</v>
      </c>
    </row>
    <row r="379" spans="1:17" x14ac:dyDescent="0.25">
      <c r="A379" s="195">
        <v>246</v>
      </c>
      <c r="B379" s="169">
        <f t="shared" ca="1" si="47"/>
        <v>0.59574309502985812</v>
      </c>
      <c r="C379" s="169">
        <f t="shared" ca="1" si="47"/>
        <v>0.94507001542992064</v>
      </c>
      <c r="D379" s="169">
        <f t="shared" ca="1" si="47"/>
        <v>6.5186279076666631E-3</v>
      </c>
      <c r="E379" s="28">
        <f t="shared" ca="1" si="48"/>
        <v>10500000</v>
      </c>
      <c r="F379" s="93">
        <f t="shared" ca="1" si="49"/>
        <v>0.05</v>
      </c>
      <c r="G379" s="161">
        <f t="shared" ca="1" si="50"/>
        <v>525000</v>
      </c>
      <c r="H379" s="34">
        <f t="shared" ca="1" si="58"/>
        <v>203.5</v>
      </c>
      <c r="I379" s="144">
        <f t="shared" ca="1" si="51"/>
        <v>106837500</v>
      </c>
      <c r="J379" s="144">
        <f t="shared" ca="1" si="52"/>
        <v>42000000</v>
      </c>
      <c r="K379" s="92">
        <f t="shared" si="45"/>
        <v>14000000</v>
      </c>
      <c r="L379" s="92">
        <f t="shared" si="46"/>
        <v>2000000</v>
      </c>
      <c r="M379" s="158">
        <f t="shared" ca="1" si="53"/>
        <v>48837500</v>
      </c>
      <c r="N379" s="158">
        <f t="shared" ca="1" si="54"/>
        <v>16604750.000000002</v>
      </c>
      <c r="O379" s="158">
        <f t="shared" ca="1" si="55"/>
        <v>32232750</v>
      </c>
      <c r="P379" s="158">
        <f t="shared" ca="1" si="56"/>
        <v>34232750</v>
      </c>
      <c r="Q379" s="177">
        <f t="shared" ca="1" si="57"/>
        <v>151806251.67671135</v>
      </c>
    </row>
    <row r="380" spans="1:17" x14ac:dyDescent="0.25">
      <c r="A380" s="195">
        <v>247</v>
      </c>
      <c r="B380" s="169">
        <f t="shared" ca="1" si="47"/>
        <v>0.87951759512730998</v>
      </c>
      <c r="C380" s="169">
        <f t="shared" ca="1" si="47"/>
        <v>0.14091618075767853</v>
      </c>
      <c r="D380" s="169">
        <f t="shared" ca="1" si="47"/>
        <v>0.16465218250471769</v>
      </c>
      <c r="E380" s="28">
        <f t="shared" ca="1" si="48"/>
        <v>11000000</v>
      </c>
      <c r="F380" s="93">
        <f t="shared" ca="1" si="49"/>
        <v>0.02</v>
      </c>
      <c r="G380" s="161">
        <f t="shared" ca="1" si="50"/>
        <v>220000</v>
      </c>
      <c r="H380" s="34">
        <f t="shared" ca="1" si="58"/>
        <v>204</v>
      </c>
      <c r="I380" s="144">
        <f t="shared" ca="1" si="51"/>
        <v>44880000</v>
      </c>
      <c r="J380" s="144">
        <f t="shared" ca="1" si="52"/>
        <v>17600000</v>
      </c>
      <c r="K380" s="92">
        <f t="shared" si="45"/>
        <v>14000000</v>
      </c>
      <c r="L380" s="92">
        <f t="shared" si="46"/>
        <v>2000000</v>
      </c>
      <c r="M380" s="158">
        <f t="shared" ca="1" si="53"/>
        <v>11280000</v>
      </c>
      <c r="N380" s="158">
        <f t="shared" ca="1" si="54"/>
        <v>3835200.0000000005</v>
      </c>
      <c r="O380" s="158">
        <f t="shared" ca="1" si="55"/>
        <v>7444800</v>
      </c>
      <c r="P380" s="158">
        <f t="shared" ca="1" si="56"/>
        <v>9444800</v>
      </c>
      <c r="Q380" s="177">
        <f t="shared" ca="1" si="57"/>
        <v>27401265.917468011</v>
      </c>
    </row>
    <row r="381" spans="1:17" x14ac:dyDescent="0.25">
      <c r="A381" s="195">
        <v>248</v>
      </c>
      <c r="B381" s="169">
        <f t="shared" ca="1" si="47"/>
        <v>0.9043762420086402</v>
      </c>
      <c r="C381" s="169">
        <f t="shared" ca="1" si="47"/>
        <v>0.11024944557388927</v>
      </c>
      <c r="D381" s="169">
        <f t="shared" ca="1" si="47"/>
        <v>0.58602596322453837</v>
      </c>
      <c r="E381" s="28">
        <f t="shared" ca="1" si="48"/>
        <v>11000000</v>
      </c>
      <c r="F381" s="93">
        <f t="shared" ca="1" si="49"/>
        <v>0.02</v>
      </c>
      <c r="G381" s="161">
        <f t="shared" ca="1" si="50"/>
        <v>220000</v>
      </c>
      <c r="H381" s="34">
        <f t="shared" ca="1" si="58"/>
        <v>198</v>
      </c>
      <c r="I381" s="144">
        <f t="shared" ca="1" si="51"/>
        <v>43560000</v>
      </c>
      <c r="J381" s="144">
        <f t="shared" ca="1" si="52"/>
        <v>17600000</v>
      </c>
      <c r="K381" s="92">
        <f t="shared" si="45"/>
        <v>14000000</v>
      </c>
      <c r="L381" s="92">
        <f t="shared" si="46"/>
        <v>2000000</v>
      </c>
      <c r="M381" s="158">
        <f t="shared" ca="1" si="53"/>
        <v>9960000</v>
      </c>
      <c r="N381" s="158">
        <f t="shared" ca="1" si="54"/>
        <v>3386400.0000000005</v>
      </c>
      <c r="O381" s="158">
        <f t="shared" ca="1" si="55"/>
        <v>6573600</v>
      </c>
      <c r="P381" s="158">
        <f t="shared" ca="1" si="56"/>
        <v>8573600</v>
      </c>
      <c r="Q381" s="177">
        <f t="shared" ca="1" si="57"/>
        <v>23028914.690623812</v>
      </c>
    </row>
    <row r="382" spans="1:17" x14ac:dyDescent="0.25">
      <c r="A382" s="195">
        <v>249</v>
      </c>
      <c r="B382" s="169">
        <f t="shared" ca="1" si="47"/>
        <v>0.784882600879242</v>
      </c>
      <c r="C382" s="169">
        <f t="shared" ca="1" si="47"/>
        <v>0.89726535974880561</v>
      </c>
      <c r="D382" s="169">
        <f t="shared" ca="1" si="47"/>
        <v>0.47049696982185407</v>
      </c>
      <c r="E382" s="28">
        <f t="shared" ca="1" si="48"/>
        <v>10500000</v>
      </c>
      <c r="F382" s="93">
        <f t="shared" ca="1" si="49"/>
        <v>0.05</v>
      </c>
      <c r="G382" s="161">
        <f t="shared" ca="1" si="50"/>
        <v>525000</v>
      </c>
      <c r="H382" s="34">
        <f t="shared" ca="1" si="58"/>
        <v>203.5</v>
      </c>
      <c r="I382" s="144">
        <f t="shared" ca="1" si="51"/>
        <v>106837500</v>
      </c>
      <c r="J382" s="144">
        <f t="shared" ca="1" si="52"/>
        <v>42000000</v>
      </c>
      <c r="K382" s="92">
        <f t="shared" si="45"/>
        <v>14000000</v>
      </c>
      <c r="L382" s="92">
        <f t="shared" si="46"/>
        <v>2000000</v>
      </c>
      <c r="M382" s="158">
        <f t="shared" ca="1" si="53"/>
        <v>48837500</v>
      </c>
      <c r="N382" s="158">
        <f t="shared" ca="1" si="54"/>
        <v>16604750.000000002</v>
      </c>
      <c r="O382" s="158">
        <f t="shared" ca="1" si="55"/>
        <v>32232750</v>
      </c>
      <c r="P382" s="158">
        <f t="shared" ca="1" si="56"/>
        <v>34232750</v>
      </c>
      <c r="Q382" s="177">
        <f t="shared" ca="1" si="57"/>
        <v>151806251.67671135</v>
      </c>
    </row>
    <row r="383" spans="1:17" x14ac:dyDescent="0.25">
      <c r="A383" s="195">
        <v>250</v>
      </c>
      <c r="B383" s="169">
        <f t="shared" ca="1" si="47"/>
        <v>0.32575162679079728</v>
      </c>
      <c r="C383" s="169">
        <f t="shared" ca="1" si="47"/>
        <v>8.2743703631014132E-3</v>
      </c>
      <c r="D383" s="169">
        <f t="shared" ca="1" si="47"/>
        <v>0.84992764615893024</v>
      </c>
      <c r="E383" s="28">
        <f t="shared" ca="1" si="48"/>
        <v>10500000</v>
      </c>
      <c r="F383" s="93">
        <f t="shared" ca="1" si="49"/>
        <v>0.01</v>
      </c>
      <c r="G383" s="161">
        <f t="shared" ca="1" si="50"/>
        <v>105000</v>
      </c>
      <c r="H383" s="34">
        <f t="shared" ca="1" si="58"/>
        <v>197.5</v>
      </c>
      <c r="I383" s="144">
        <f t="shared" ca="1" si="51"/>
        <v>20737500</v>
      </c>
      <c r="J383" s="144">
        <f t="shared" ca="1" si="52"/>
        <v>8400000</v>
      </c>
      <c r="K383" s="92">
        <f t="shared" si="45"/>
        <v>14000000</v>
      </c>
      <c r="L383" s="92">
        <f t="shared" si="46"/>
        <v>2000000</v>
      </c>
      <c r="M383" s="158">
        <f t="shared" ca="1" si="53"/>
        <v>-3662500</v>
      </c>
      <c r="N383" s="158">
        <f t="shared" ca="1" si="54"/>
        <v>-1245250</v>
      </c>
      <c r="O383" s="158">
        <f t="shared" ca="1" si="55"/>
        <v>-2417250</v>
      </c>
      <c r="P383" s="158">
        <f t="shared" ca="1" si="56"/>
        <v>-417250</v>
      </c>
      <c r="Q383" s="177">
        <f t="shared" ca="1" si="57"/>
        <v>-22094081.209137678</v>
      </c>
    </row>
    <row r="384" spans="1:17" x14ac:dyDescent="0.25">
      <c r="A384" s="195">
        <v>251</v>
      </c>
      <c r="B384" s="169">
        <f t="shared" ca="1" si="47"/>
        <v>0.7578312424996192</v>
      </c>
      <c r="C384" s="169">
        <f t="shared" ca="1" si="47"/>
        <v>0.17212559886328993</v>
      </c>
      <c r="D384" s="169">
        <f t="shared" ca="1" si="47"/>
        <v>8.2082554805579466E-2</v>
      </c>
      <c r="E384" s="28">
        <f t="shared" ca="1" si="48"/>
        <v>10500000</v>
      </c>
      <c r="F384" s="93">
        <f t="shared" ca="1" si="49"/>
        <v>0.02</v>
      </c>
      <c r="G384" s="161">
        <f t="shared" ca="1" si="50"/>
        <v>210000</v>
      </c>
      <c r="H384" s="34">
        <f t="shared" ca="1" si="58"/>
        <v>203.5</v>
      </c>
      <c r="I384" s="144">
        <f t="shared" ca="1" si="51"/>
        <v>42735000</v>
      </c>
      <c r="J384" s="144">
        <f t="shared" ca="1" si="52"/>
        <v>16800000</v>
      </c>
      <c r="K384" s="92">
        <f t="shared" si="45"/>
        <v>14000000</v>
      </c>
      <c r="L384" s="92">
        <f t="shared" si="46"/>
        <v>2000000</v>
      </c>
      <c r="M384" s="158">
        <f t="shared" ca="1" si="53"/>
        <v>9935000</v>
      </c>
      <c r="N384" s="158">
        <f t="shared" ca="1" si="54"/>
        <v>3377900.0000000005</v>
      </c>
      <c r="O384" s="158">
        <f t="shared" ca="1" si="55"/>
        <v>6557100</v>
      </c>
      <c r="P384" s="158">
        <f t="shared" ca="1" si="56"/>
        <v>8557100</v>
      </c>
      <c r="Q384" s="177">
        <f t="shared" ca="1" si="57"/>
        <v>22946105.008297212</v>
      </c>
    </row>
    <row r="385" spans="1:17" x14ac:dyDescent="0.25">
      <c r="A385" s="195">
        <v>252</v>
      </c>
      <c r="B385" s="169">
        <f t="shared" ca="1" si="47"/>
        <v>0.41551843813461276</v>
      </c>
      <c r="C385" s="169">
        <f t="shared" ca="1" si="47"/>
        <v>0.43234256847540664</v>
      </c>
      <c r="D385" s="169">
        <f t="shared" ca="1" si="47"/>
        <v>0.97659054098932929</v>
      </c>
      <c r="E385" s="28">
        <f t="shared" ca="1" si="48"/>
        <v>10500000</v>
      </c>
      <c r="F385" s="93">
        <f t="shared" ca="1" si="49"/>
        <v>0.03</v>
      </c>
      <c r="G385" s="161">
        <f t="shared" ca="1" si="50"/>
        <v>315000</v>
      </c>
      <c r="H385" s="34">
        <f t="shared" ca="1" si="58"/>
        <v>197.5</v>
      </c>
      <c r="I385" s="144">
        <f t="shared" ca="1" si="51"/>
        <v>62212500</v>
      </c>
      <c r="J385" s="144">
        <f t="shared" ca="1" si="52"/>
        <v>25200000</v>
      </c>
      <c r="K385" s="92">
        <f t="shared" si="45"/>
        <v>14000000</v>
      </c>
      <c r="L385" s="92">
        <f t="shared" si="46"/>
        <v>2000000</v>
      </c>
      <c r="M385" s="158">
        <f t="shared" ca="1" si="53"/>
        <v>21012500</v>
      </c>
      <c r="N385" s="158">
        <f t="shared" ca="1" si="54"/>
        <v>7144250.0000000009</v>
      </c>
      <c r="O385" s="158">
        <f t="shared" ca="1" si="55"/>
        <v>13868250</v>
      </c>
      <c r="P385" s="158">
        <f t="shared" ca="1" si="56"/>
        <v>15868250</v>
      </c>
      <c r="Q385" s="177">
        <f t="shared" ca="1" si="57"/>
        <v>59639075.247211352</v>
      </c>
    </row>
    <row r="386" spans="1:17" x14ac:dyDescent="0.25">
      <c r="A386" s="195">
        <v>253</v>
      </c>
      <c r="B386" s="169">
        <f t="shared" ca="1" si="47"/>
        <v>0.65044167012900533</v>
      </c>
      <c r="C386" s="169">
        <f t="shared" ca="1" si="47"/>
        <v>0.39440595945481582</v>
      </c>
      <c r="D386" s="169">
        <f t="shared" ca="1" si="47"/>
        <v>0.7586805144064096</v>
      </c>
      <c r="E386" s="28">
        <f t="shared" ca="1" si="48"/>
        <v>10500000</v>
      </c>
      <c r="F386" s="93">
        <f t="shared" ca="1" si="49"/>
        <v>0.03</v>
      </c>
      <c r="G386" s="161">
        <f t="shared" ca="1" si="50"/>
        <v>315000</v>
      </c>
      <c r="H386" s="34">
        <f t="shared" ca="1" si="58"/>
        <v>197.5</v>
      </c>
      <c r="I386" s="144">
        <f t="shared" ca="1" si="51"/>
        <v>62212500</v>
      </c>
      <c r="J386" s="144">
        <f t="shared" ca="1" si="52"/>
        <v>25200000</v>
      </c>
      <c r="K386" s="92">
        <f t="shared" si="45"/>
        <v>14000000</v>
      </c>
      <c r="L386" s="92">
        <f t="shared" si="46"/>
        <v>2000000</v>
      </c>
      <c r="M386" s="158">
        <f t="shared" ca="1" si="53"/>
        <v>21012500</v>
      </c>
      <c r="N386" s="158">
        <f t="shared" ca="1" si="54"/>
        <v>7144250.0000000009</v>
      </c>
      <c r="O386" s="158">
        <f t="shared" ca="1" si="55"/>
        <v>13868250</v>
      </c>
      <c r="P386" s="158">
        <f t="shared" ca="1" si="56"/>
        <v>15868250</v>
      </c>
      <c r="Q386" s="177">
        <f t="shared" ca="1" si="57"/>
        <v>59639075.247211352</v>
      </c>
    </row>
    <row r="387" spans="1:17" x14ac:dyDescent="0.25">
      <c r="A387" s="195">
        <v>254</v>
      </c>
      <c r="B387" s="169">
        <f t="shared" ca="1" si="47"/>
        <v>0.99987344095001018</v>
      </c>
      <c r="C387" s="169">
        <f t="shared" ca="1" si="47"/>
        <v>0.7399200212738174</v>
      </c>
      <c r="D387" s="169">
        <f t="shared" ca="1" si="47"/>
        <v>0.19976017348461583</v>
      </c>
      <c r="E387" s="28">
        <f t="shared" ca="1" si="48"/>
        <v>11000000</v>
      </c>
      <c r="F387" s="93">
        <f t="shared" ca="1" si="49"/>
        <v>0.04</v>
      </c>
      <c r="G387" s="161">
        <f t="shared" ca="1" si="50"/>
        <v>440000</v>
      </c>
      <c r="H387" s="34">
        <f t="shared" ca="1" si="58"/>
        <v>204</v>
      </c>
      <c r="I387" s="144">
        <f t="shared" ca="1" si="51"/>
        <v>89760000</v>
      </c>
      <c r="J387" s="144">
        <f t="shared" ca="1" si="52"/>
        <v>35200000</v>
      </c>
      <c r="K387" s="92">
        <f t="shared" si="45"/>
        <v>14000000</v>
      </c>
      <c r="L387" s="92">
        <f t="shared" si="46"/>
        <v>2000000</v>
      </c>
      <c r="M387" s="158">
        <f t="shared" ca="1" si="53"/>
        <v>38560000</v>
      </c>
      <c r="N387" s="158">
        <f t="shared" ca="1" si="54"/>
        <v>13110400.000000002</v>
      </c>
      <c r="O387" s="158">
        <f t="shared" ca="1" si="55"/>
        <v>25449600</v>
      </c>
      <c r="P387" s="158">
        <f t="shared" ca="1" si="56"/>
        <v>27449600</v>
      </c>
      <c r="Q387" s="177">
        <f t="shared" ca="1" si="57"/>
        <v>117763191.27224821</v>
      </c>
    </row>
    <row r="388" spans="1:17" x14ac:dyDescent="0.25">
      <c r="A388" s="195">
        <v>255</v>
      </c>
      <c r="B388" s="169">
        <f t="shared" ca="1" si="47"/>
        <v>0.58839751259349604</v>
      </c>
      <c r="C388" s="169">
        <f t="shared" ca="1" si="47"/>
        <v>0.75882269915016842</v>
      </c>
      <c r="D388" s="169">
        <f t="shared" ca="1" si="47"/>
        <v>0.81239404290771844</v>
      </c>
      <c r="E388" s="28">
        <f t="shared" ca="1" si="48"/>
        <v>10500000</v>
      </c>
      <c r="F388" s="93">
        <f t="shared" ca="1" si="49"/>
        <v>0.04</v>
      </c>
      <c r="G388" s="161">
        <f t="shared" ca="1" si="50"/>
        <v>420000</v>
      </c>
      <c r="H388" s="34">
        <f t="shared" ca="1" si="58"/>
        <v>197.5</v>
      </c>
      <c r="I388" s="144">
        <f t="shared" ca="1" si="51"/>
        <v>82950000</v>
      </c>
      <c r="J388" s="144">
        <f t="shared" ca="1" si="52"/>
        <v>33600000</v>
      </c>
      <c r="K388" s="92">
        <f t="shared" si="45"/>
        <v>14000000</v>
      </c>
      <c r="L388" s="92">
        <f t="shared" si="46"/>
        <v>2000000</v>
      </c>
      <c r="M388" s="158">
        <f t="shared" ca="1" si="53"/>
        <v>33350000</v>
      </c>
      <c r="N388" s="158">
        <f t="shared" ca="1" si="54"/>
        <v>11339000</v>
      </c>
      <c r="O388" s="158">
        <f t="shared" ca="1" si="55"/>
        <v>22011000</v>
      </c>
      <c r="P388" s="158">
        <f t="shared" ca="1" si="56"/>
        <v>24011000</v>
      </c>
      <c r="Q388" s="177">
        <f t="shared" ca="1" si="57"/>
        <v>100505653.47538586</v>
      </c>
    </row>
    <row r="389" spans="1:17" x14ac:dyDescent="0.25">
      <c r="A389" s="195">
        <v>256</v>
      </c>
      <c r="B389" s="169">
        <f t="shared" ca="1" si="47"/>
        <v>0.45274399588884595</v>
      </c>
      <c r="C389" s="169">
        <f t="shared" ca="1" si="47"/>
        <v>0.65175132080654441</v>
      </c>
      <c r="D389" s="169">
        <f t="shared" ca="1" si="47"/>
        <v>0.60118477050256314</v>
      </c>
      <c r="E389" s="28">
        <f t="shared" ca="1" si="48"/>
        <v>10500000</v>
      </c>
      <c r="F389" s="93">
        <f t="shared" ca="1" si="49"/>
        <v>0.04</v>
      </c>
      <c r="G389" s="161">
        <f t="shared" ca="1" si="50"/>
        <v>420000</v>
      </c>
      <c r="H389" s="34">
        <f t="shared" ca="1" si="58"/>
        <v>197.5</v>
      </c>
      <c r="I389" s="144">
        <f t="shared" ca="1" si="51"/>
        <v>82950000</v>
      </c>
      <c r="J389" s="144">
        <f t="shared" ca="1" si="52"/>
        <v>33600000</v>
      </c>
      <c r="K389" s="92">
        <f t="shared" si="45"/>
        <v>14000000</v>
      </c>
      <c r="L389" s="92">
        <f t="shared" si="46"/>
        <v>2000000</v>
      </c>
      <c r="M389" s="158">
        <f t="shared" ca="1" si="53"/>
        <v>33350000</v>
      </c>
      <c r="N389" s="158">
        <f t="shared" ca="1" si="54"/>
        <v>11339000</v>
      </c>
      <c r="O389" s="158">
        <f t="shared" ca="1" si="55"/>
        <v>22011000</v>
      </c>
      <c r="P389" s="158">
        <f t="shared" ca="1" si="56"/>
        <v>24011000</v>
      </c>
      <c r="Q389" s="177">
        <f t="shared" ca="1" si="57"/>
        <v>100505653.47538586</v>
      </c>
    </row>
    <row r="390" spans="1:17" x14ac:dyDescent="0.25">
      <c r="A390" s="195">
        <v>257</v>
      </c>
      <c r="B390" s="169">
        <f t="shared" ca="1" si="47"/>
        <v>0.69877670083320309</v>
      </c>
      <c r="C390" s="169">
        <f t="shared" ca="1" si="47"/>
        <v>0.66143730850085236</v>
      </c>
      <c r="D390" s="169">
        <f t="shared" ca="1" si="47"/>
        <v>0.25829323298990869</v>
      </c>
      <c r="E390" s="28">
        <f t="shared" ca="1" si="48"/>
        <v>10500000</v>
      </c>
      <c r="F390" s="93">
        <f t="shared" ca="1" si="49"/>
        <v>0.04</v>
      </c>
      <c r="G390" s="161">
        <f t="shared" ca="1" si="50"/>
        <v>420000</v>
      </c>
      <c r="H390" s="34">
        <f t="shared" ca="1" si="58"/>
        <v>203.5</v>
      </c>
      <c r="I390" s="144">
        <f t="shared" ca="1" si="51"/>
        <v>85470000</v>
      </c>
      <c r="J390" s="144">
        <f t="shared" ca="1" si="52"/>
        <v>33600000</v>
      </c>
      <c r="K390" s="92">
        <f t="shared" ref="K390:K453" si="59">$D$17</f>
        <v>14000000</v>
      </c>
      <c r="L390" s="92">
        <f t="shared" ref="L390:L453" si="60">$D$15/$D$18</f>
        <v>2000000</v>
      </c>
      <c r="M390" s="158">
        <f t="shared" ca="1" si="53"/>
        <v>35870000</v>
      </c>
      <c r="N390" s="158">
        <f t="shared" ca="1" si="54"/>
        <v>12195800</v>
      </c>
      <c r="O390" s="158">
        <f t="shared" ca="1" si="55"/>
        <v>23674200</v>
      </c>
      <c r="P390" s="158">
        <f t="shared" ca="1" si="56"/>
        <v>25674200</v>
      </c>
      <c r="Q390" s="177">
        <f t="shared" ca="1" si="57"/>
        <v>108852869.45390663</v>
      </c>
    </row>
    <row r="391" spans="1:17" x14ac:dyDescent="0.25">
      <c r="A391" s="195">
        <v>258</v>
      </c>
      <c r="B391" s="169">
        <f t="shared" ref="B391:D454" ca="1" si="61">RAND()</f>
        <v>0.84732706193546259</v>
      </c>
      <c r="C391" s="169">
        <f t="shared" ca="1" si="61"/>
        <v>0.20546298892658932</v>
      </c>
      <c r="D391" s="169">
        <f t="shared" ca="1" si="61"/>
        <v>0.74005589628622426</v>
      </c>
      <c r="E391" s="28">
        <f t="shared" ref="E391:E454" ca="1" si="62">IF(B391&lt;0.2,$D$8,IF(B391&lt;0.8,$E$8,$F$8))</f>
        <v>11000000</v>
      </c>
      <c r="F391" s="93">
        <f t="shared" ref="F391:F454" ca="1" si="63">IF(C391&lt;$D$10,$D$11,IF(C391&lt;$D$10+$E$10,$E$11,IF(C391&lt;$D$10+$E$10+$F$10,$F$11,IF(C391&lt;$D$10+$E$10+$F$10+$G$10,$G$11,IF(C391&lt;$D$10+$E$10+$F$10+$G$10+$H$10,$H$11,$I$11)))))</f>
        <v>0.02</v>
      </c>
      <c r="G391" s="161">
        <f t="shared" ref="G391:G454" ca="1" si="64">E391*F391</f>
        <v>220000</v>
      </c>
      <c r="H391" s="34">
        <f t="shared" ca="1" si="58"/>
        <v>198</v>
      </c>
      <c r="I391" s="144">
        <f t="shared" ref="I391:I454" ca="1" si="65">G391*H391</f>
        <v>43560000</v>
      </c>
      <c r="J391" s="144">
        <f t="shared" ref="J391:J454" ca="1" si="66">$D$16*G391</f>
        <v>17600000</v>
      </c>
      <c r="K391" s="92">
        <f t="shared" si="59"/>
        <v>14000000</v>
      </c>
      <c r="L391" s="92">
        <f t="shared" si="60"/>
        <v>2000000</v>
      </c>
      <c r="M391" s="158">
        <f t="shared" ref="M391:M454" ca="1" si="67">I391-J391-K391-L391</f>
        <v>9960000</v>
      </c>
      <c r="N391" s="158">
        <f t="shared" ref="N391:N454" ca="1" si="68">M391*$D$19</f>
        <v>3386400.0000000005</v>
      </c>
      <c r="O391" s="158">
        <f t="shared" ref="O391:O454" ca="1" si="69">M391-N391</f>
        <v>6573600</v>
      </c>
      <c r="P391" s="158">
        <f t="shared" ref="P391:P454" ca="1" si="70">O391+L391</f>
        <v>8573600</v>
      </c>
      <c r="Q391" s="177">
        <f t="shared" ref="Q391:Q454" ca="1" si="71">PV($D$20,$D$18,-P391)-$D$15</f>
        <v>23028914.690623812</v>
      </c>
    </row>
    <row r="392" spans="1:17" x14ac:dyDescent="0.25">
      <c r="A392" s="195">
        <v>259</v>
      </c>
      <c r="B392" s="169">
        <f t="shared" ca="1" si="61"/>
        <v>0.75457507186085748</v>
      </c>
      <c r="C392" s="169">
        <f t="shared" ca="1" si="61"/>
        <v>0.59107870838428223</v>
      </c>
      <c r="D392" s="169">
        <f t="shared" ca="1" si="61"/>
        <v>0.56137150090570298</v>
      </c>
      <c r="E392" s="28">
        <f t="shared" ca="1" si="62"/>
        <v>10500000</v>
      </c>
      <c r="F392" s="93">
        <f t="shared" ca="1" si="63"/>
        <v>0.03</v>
      </c>
      <c r="G392" s="161">
        <f t="shared" ca="1" si="64"/>
        <v>315000</v>
      </c>
      <c r="H392" s="34">
        <f t="shared" ca="1" si="58"/>
        <v>197.5</v>
      </c>
      <c r="I392" s="144">
        <f t="shared" ca="1" si="65"/>
        <v>62212500</v>
      </c>
      <c r="J392" s="144">
        <f t="shared" ca="1" si="66"/>
        <v>25200000</v>
      </c>
      <c r="K392" s="92">
        <f t="shared" si="59"/>
        <v>14000000</v>
      </c>
      <c r="L392" s="92">
        <f t="shared" si="60"/>
        <v>2000000</v>
      </c>
      <c r="M392" s="158">
        <f t="shared" ca="1" si="67"/>
        <v>21012500</v>
      </c>
      <c r="N392" s="158">
        <f t="shared" ca="1" si="68"/>
        <v>7144250.0000000009</v>
      </c>
      <c r="O392" s="158">
        <f t="shared" ca="1" si="69"/>
        <v>13868250</v>
      </c>
      <c r="P392" s="158">
        <f t="shared" ca="1" si="70"/>
        <v>15868250</v>
      </c>
      <c r="Q392" s="177">
        <f t="shared" ca="1" si="71"/>
        <v>59639075.247211352</v>
      </c>
    </row>
    <row r="393" spans="1:17" x14ac:dyDescent="0.25">
      <c r="A393" s="195">
        <v>260</v>
      </c>
      <c r="B393" s="169">
        <f t="shared" ca="1" si="61"/>
        <v>0.85137075146891383</v>
      </c>
      <c r="C393" s="169">
        <f t="shared" ca="1" si="61"/>
        <v>0.55606987766547333</v>
      </c>
      <c r="D393" s="169">
        <f t="shared" ca="1" si="61"/>
        <v>0.49330612868592827</v>
      </c>
      <c r="E393" s="28">
        <f t="shared" ca="1" si="62"/>
        <v>11000000</v>
      </c>
      <c r="F393" s="93">
        <f t="shared" ca="1" si="63"/>
        <v>0.03</v>
      </c>
      <c r="G393" s="161">
        <f t="shared" ca="1" si="64"/>
        <v>330000</v>
      </c>
      <c r="H393" s="34">
        <f t="shared" ref="H393:H456" ca="1" si="72">190+E393/1000000+IF(D393&lt;0.5,3,-3)</f>
        <v>204</v>
      </c>
      <c r="I393" s="144">
        <f t="shared" ca="1" si="65"/>
        <v>67320000</v>
      </c>
      <c r="J393" s="144">
        <f t="shared" ca="1" si="66"/>
        <v>26400000</v>
      </c>
      <c r="K393" s="92">
        <f t="shared" si="59"/>
        <v>14000000</v>
      </c>
      <c r="L393" s="92">
        <f t="shared" si="60"/>
        <v>2000000</v>
      </c>
      <c r="M393" s="158">
        <f t="shared" ca="1" si="67"/>
        <v>24920000</v>
      </c>
      <c r="N393" s="158">
        <f t="shared" ca="1" si="68"/>
        <v>8472800</v>
      </c>
      <c r="O393" s="158">
        <f t="shared" ca="1" si="69"/>
        <v>16447200</v>
      </c>
      <c r="P393" s="158">
        <f t="shared" ca="1" si="70"/>
        <v>18447200</v>
      </c>
      <c r="Q393" s="177">
        <f t="shared" ca="1" si="71"/>
        <v>72582228.59485811</v>
      </c>
    </row>
    <row r="394" spans="1:17" x14ac:dyDescent="0.25">
      <c r="A394" s="195">
        <v>261</v>
      </c>
      <c r="B394" s="169">
        <f t="shared" ca="1" si="61"/>
        <v>0.32238365604847308</v>
      </c>
      <c r="C394" s="169">
        <f t="shared" ca="1" si="61"/>
        <v>0.90804286274048851</v>
      </c>
      <c r="D394" s="169">
        <f t="shared" ca="1" si="61"/>
        <v>0.79980380531527062</v>
      </c>
      <c r="E394" s="28">
        <f t="shared" ca="1" si="62"/>
        <v>10500000</v>
      </c>
      <c r="F394" s="93">
        <f t="shared" ca="1" si="63"/>
        <v>0.05</v>
      </c>
      <c r="G394" s="161">
        <f t="shared" ca="1" si="64"/>
        <v>525000</v>
      </c>
      <c r="H394" s="34">
        <f t="shared" ca="1" si="72"/>
        <v>197.5</v>
      </c>
      <c r="I394" s="144">
        <f t="shared" ca="1" si="65"/>
        <v>103687500</v>
      </c>
      <c r="J394" s="144">
        <f t="shared" ca="1" si="66"/>
        <v>42000000</v>
      </c>
      <c r="K394" s="92">
        <f t="shared" si="59"/>
        <v>14000000</v>
      </c>
      <c r="L394" s="92">
        <f t="shared" si="60"/>
        <v>2000000</v>
      </c>
      <c r="M394" s="158">
        <f t="shared" ca="1" si="67"/>
        <v>45687500</v>
      </c>
      <c r="N394" s="158">
        <f t="shared" ca="1" si="68"/>
        <v>15533750.000000002</v>
      </c>
      <c r="O394" s="158">
        <f t="shared" ca="1" si="69"/>
        <v>30153750</v>
      </c>
      <c r="P394" s="158">
        <f t="shared" ca="1" si="70"/>
        <v>32153750</v>
      </c>
      <c r="Q394" s="177">
        <f t="shared" ca="1" si="71"/>
        <v>141372231.70356038</v>
      </c>
    </row>
    <row r="395" spans="1:17" x14ac:dyDescent="0.25">
      <c r="A395" s="195">
        <v>262</v>
      </c>
      <c r="B395" s="169">
        <f t="shared" ca="1" si="61"/>
        <v>0.15026808676155268</v>
      </c>
      <c r="C395" s="169">
        <f t="shared" ca="1" si="61"/>
        <v>0.30635326673418539</v>
      </c>
      <c r="D395" s="169">
        <f t="shared" ca="1" si="61"/>
        <v>0.23690374151731697</v>
      </c>
      <c r="E395" s="28">
        <f t="shared" ca="1" si="62"/>
        <v>10000000</v>
      </c>
      <c r="F395" s="93">
        <f t="shared" ca="1" si="63"/>
        <v>0.03</v>
      </c>
      <c r="G395" s="161">
        <f t="shared" ca="1" si="64"/>
        <v>300000</v>
      </c>
      <c r="H395" s="34">
        <f t="shared" ca="1" si="72"/>
        <v>203</v>
      </c>
      <c r="I395" s="144">
        <f t="shared" ca="1" si="65"/>
        <v>60900000</v>
      </c>
      <c r="J395" s="144">
        <f t="shared" ca="1" si="66"/>
        <v>24000000</v>
      </c>
      <c r="K395" s="92">
        <f t="shared" si="59"/>
        <v>14000000</v>
      </c>
      <c r="L395" s="92">
        <f t="shared" si="60"/>
        <v>2000000</v>
      </c>
      <c r="M395" s="158">
        <f t="shared" ca="1" si="67"/>
        <v>20900000</v>
      </c>
      <c r="N395" s="158">
        <f t="shared" ca="1" si="68"/>
        <v>7106000.0000000009</v>
      </c>
      <c r="O395" s="158">
        <f t="shared" ca="1" si="69"/>
        <v>13794000</v>
      </c>
      <c r="P395" s="158">
        <f t="shared" ca="1" si="70"/>
        <v>15794000</v>
      </c>
      <c r="Q395" s="177">
        <f t="shared" ca="1" si="71"/>
        <v>59266431.676741675</v>
      </c>
    </row>
    <row r="396" spans="1:17" x14ac:dyDescent="0.25">
      <c r="A396" s="195">
        <v>263</v>
      </c>
      <c r="B396" s="169">
        <f t="shared" ca="1" si="61"/>
        <v>0.34349969507960776</v>
      </c>
      <c r="C396" s="169">
        <f t="shared" ca="1" si="61"/>
        <v>0.22967103826239055</v>
      </c>
      <c r="D396" s="169">
        <f t="shared" ca="1" si="61"/>
        <v>0.36629365656776247</v>
      </c>
      <c r="E396" s="28">
        <f t="shared" ca="1" si="62"/>
        <v>10500000</v>
      </c>
      <c r="F396" s="93">
        <f t="shared" ca="1" si="63"/>
        <v>0.02</v>
      </c>
      <c r="G396" s="161">
        <f t="shared" ca="1" si="64"/>
        <v>210000</v>
      </c>
      <c r="H396" s="34">
        <f t="shared" ca="1" si="72"/>
        <v>203.5</v>
      </c>
      <c r="I396" s="144">
        <f t="shared" ca="1" si="65"/>
        <v>42735000</v>
      </c>
      <c r="J396" s="144">
        <f t="shared" ca="1" si="66"/>
        <v>16800000</v>
      </c>
      <c r="K396" s="92">
        <f t="shared" si="59"/>
        <v>14000000</v>
      </c>
      <c r="L396" s="92">
        <f t="shared" si="60"/>
        <v>2000000</v>
      </c>
      <c r="M396" s="158">
        <f t="shared" ca="1" si="67"/>
        <v>9935000</v>
      </c>
      <c r="N396" s="158">
        <f t="shared" ca="1" si="68"/>
        <v>3377900.0000000005</v>
      </c>
      <c r="O396" s="158">
        <f t="shared" ca="1" si="69"/>
        <v>6557100</v>
      </c>
      <c r="P396" s="158">
        <f t="shared" ca="1" si="70"/>
        <v>8557100</v>
      </c>
      <c r="Q396" s="177">
        <f t="shared" ca="1" si="71"/>
        <v>22946105.008297212</v>
      </c>
    </row>
    <row r="397" spans="1:17" x14ac:dyDescent="0.25">
      <c r="A397" s="195">
        <v>264</v>
      </c>
      <c r="B397" s="169">
        <f t="shared" ca="1" si="61"/>
        <v>0.54350293686911533</v>
      </c>
      <c r="C397" s="169">
        <f t="shared" ca="1" si="61"/>
        <v>0.56486849233164038</v>
      </c>
      <c r="D397" s="169">
        <f t="shared" ca="1" si="61"/>
        <v>0.86100057154670873</v>
      </c>
      <c r="E397" s="28">
        <f t="shared" ca="1" si="62"/>
        <v>10500000</v>
      </c>
      <c r="F397" s="93">
        <f t="shared" ca="1" si="63"/>
        <v>0.03</v>
      </c>
      <c r="G397" s="161">
        <f t="shared" ca="1" si="64"/>
        <v>315000</v>
      </c>
      <c r="H397" s="34">
        <f t="shared" ca="1" si="72"/>
        <v>197.5</v>
      </c>
      <c r="I397" s="144">
        <f t="shared" ca="1" si="65"/>
        <v>62212500</v>
      </c>
      <c r="J397" s="144">
        <f t="shared" ca="1" si="66"/>
        <v>25200000</v>
      </c>
      <c r="K397" s="92">
        <f t="shared" si="59"/>
        <v>14000000</v>
      </c>
      <c r="L397" s="92">
        <f t="shared" si="60"/>
        <v>2000000</v>
      </c>
      <c r="M397" s="158">
        <f t="shared" ca="1" si="67"/>
        <v>21012500</v>
      </c>
      <c r="N397" s="158">
        <f t="shared" ca="1" si="68"/>
        <v>7144250.0000000009</v>
      </c>
      <c r="O397" s="158">
        <f t="shared" ca="1" si="69"/>
        <v>13868250</v>
      </c>
      <c r="P397" s="158">
        <f t="shared" ca="1" si="70"/>
        <v>15868250</v>
      </c>
      <c r="Q397" s="177">
        <f t="shared" ca="1" si="71"/>
        <v>59639075.247211352</v>
      </c>
    </row>
    <row r="398" spans="1:17" x14ac:dyDescent="0.25">
      <c r="A398" s="195">
        <v>265</v>
      </c>
      <c r="B398" s="169">
        <f t="shared" ca="1" si="61"/>
        <v>0.84543790632596794</v>
      </c>
      <c r="C398" s="169">
        <f t="shared" ca="1" si="61"/>
        <v>0.47356950766639283</v>
      </c>
      <c r="D398" s="169">
        <f t="shared" ca="1" si="61"/>
        <v>0.38473370604470436</v>
      </c>
      <c r="E398" s="28">
        <f t="shared" ca="1" si="62"/>
        <v>11000000</v>
      </c>
      <c r="F398" s="93">
        <f t="shared" ca="1" si="63"/>
        <v>0.03</v>
      </c>
      <c r="G398" s="161">
        <f t="shared" ca="1" si="64"/>
        <v>330000</v>
      </c>
      <c r="H398" s="34">
        <f t="shared" ca="1" si="72"/>
        <v>204</v>
      </c>
      <c r="I398" s="144">
        <f t="shared" ca="1" si="65"/>
        <v>67320000</v>
      </c>
      <c r="J398" s="144">
        <f t="shared" ca="1" si="66"/>
        <v>26400000</v>
      </c>
      <c r="K398" s="92">
        <f t="shared" si="59"/>
        <v>14000000</v>
      </c>
      <c r="L398" s="92">
        <f t="shared" si="60"/>
        <v>2000000</v>
      </c>
      <c r="M398" s="158">
        <f t="shared" ca="1" si="67"/>
        <v>24920000</v>
      </c>
      <c r="N398" s="158">
        <f t="shared" ca="1" si="68"/>
        <v>8472800</v>
      </c>
      <c r="O398" s="158">
        <f t="shared" ca="1" si="69"/>
        <v>16447200</v>
      </c>
      <c r="P398" s="158">
        <f t="shared" ca="1" si="70"/>
        <v>18447200</v>
      </c>
      <c r="Q398" s="177">
        <f t="shared" ca="1" si="71"/>
        <v>72582228.59485811</v>
      </c>
    </row>
    <row r="399" spans="1:17" x14ac:dyDescent="0.25">
      <c r="A399" s="195">
        <v>266</v>
      </c>
      <c r="B399" s="169">
        <f t="shared" ca="1" si="61"/>
        <v>0.26282500467844316</v>
      </c>
      <c r="C399" s="169">
        <f t="shared" ca="1" si="61"/>
        <v>0.49102069354763556</v>
      </c>
      <c r="D399" s="169">
        <f t="shared" ca="1" si="61"/>
        <v>0.25276496020141048</v>
      </c>
      <c r="E399" s="28">
        <f t="shared" ca="1" si="62"/>
        <v>10500000</v>
      </c>
      <c r="F399" s="93">
        <f t="shared" ca="1" si="63"/>
        <v>0.03</v>
      </c>
      <c r="G399" s="161">
        <f t="shared" ca="1" si="64"/>
        <v>315000</v>
      </c>
      <c r="H399" s="34">
        <f t="shared" ca="1" si="72"/>
        <v>203.5</v>
      </c>
      <c r="I399" s="144">
        <f t="shared" ca="1" si="65"/>
        <v>64102500</v>
      </c>
      <c r="J399" s="144">
        <f t="shared" ca="1" si="66"/>
        <v>25200000</v>
      </c>
      <c r="K399" s="92">
        <f t="shared" si="59"/>
        <v>14000000</v>
      </c>
      <c r="L399" s="92">
        <f t="shared" si="60"/>
        <v>2000000</v>
      </c>
      <c r="M399" s="158">
        <f t="shared" ca="1" si="67"/>
        <v>22902500</v>
      </c>
      <c r="N399" s="158">
        <f t="shared" ca="1" si="68"/>
        <v>7786850.0000000009</v>
      </c>
      <c r="O399" s="158">
        <f t="shared" ca="1" si="69"/>
        <v>15115650</v>
      </c>
      <c r="P399" s="158">
        <f t="shared" ca="1" si="70"/>
        <v>17115650</v>
      </c>
      <c r="Q399" s="177">
        <f t="shared" ca="1" si="71"/>
        <v>65899487.23110193</v>
      </c>
    </row>
    <row r="400" spans="1:17" x14ac:dyDescent="0.25">
      <c r="A400" s="195">
        <v>267</v>
      </c>
      <c r="B400" s="169">
        <f t="shared" ca="1" si="61"/>
        <v>0.22849353313656784</v>
      </c>
      <c r="C400" s="169">
        <f t="shared" ca="1" si="61"/>
        <v>0.13023194350823153</v>
      </c>
      <c r="D400" s="169">
        <f t="shared" ca="1" si="61"/>
        <v>0.37707998966352196</v>
      </c>
      <c r="E400" s="28">
        <f t="shared" ca="1" si="62"/>
        <v>10500000</v>
      </c>
      <c r="F400" s="93">
        <f t="shared" ca="1" si="63"/>
        <v>0.02</v>
      </c>
      <c r="G400" s="161">
        <f t="shared" ca="1" si="64"/>
        <v>210000</v>
      </c>
      <c r="H400" s="34">
        <f t="shared" ca="1" si="72"/>
        <v>203.5</v>
      </c>
      <c r="I400" s="144">
        <f t="shared" ca="1" si="65"/>
        <v>42735000</v>
      </c>
      <c r="J400" s="144">
        <f t="shared" ca="1" si="66"/>
        <v>16800000</v>
      </c>
      <c r="K400" s="92">
        <f t="shared" si="59"/>
        <v>14000000</v>
      </c>
      <c r="L400" s="92">
        <f t="shared" si="60"/>
        <v>2000000</v>
      </c>
      <c r="M400" s="158">
        <f t="shared" ca="1" si="67"/>
        <v>9935000</v>
      </c>
      <c r="N400" s="158">
        <f t="shared" ca="1" si="68"/>
        <v>3377900.0000000005</v>
      </c>
      <c r="O400" s="158">
        <f t="shared" ca="1" si="69"/>
        <v>6557100</v>
      </c>
      <c r="P400" s="158">
        <f t="shared" ca="1" si="70"/>
        <v>8557100</v>
      </c>
      <c r="Q400" s="177">
        <f t="shared" ca="1" si="71"/>
        <v>22946105.008297212</v>
      </c>
    </row>
    <row r="401" spans="1:17" x14ac:dyDescent="0.25">
      <c r="A401" s="195">
        <v>268</v>
      </c>
      <c r="B401" s="169">
        <f t="shared" ca="1" si="61"/>
        <v>0.1088951622925749</v>
      </c>
      <c r="C401" s="169">
        <f t="shared" ca="1" si="61"/>
        <v>0.67259954564317814</v>
      </c>
      <c r="D401" s="169">
        <f t="shared" ca="1" si="61"/>
        <v>0.78306246069010965</v>
      </c>
      <c r="E401" s="28">
        <f t="shared" ca="1" si="62"/>
        <v>10000000</v>
      </c>
      <c r="F401" s="93">
        <f t="shared" ca="1" si="63"/>
        <v>0.04</v>
      </c>
      <c r="G401" s="161">
        <f t="shared" ca="1" si="64"/>
        <v>400000</v>
      </c>
      <c r="H401" s="34">
        <f t="shared" ca="1" si="72"/>
        <v>197</v>
      </c>
      <c r="I401" s="144">
        <f t="shared" ca="1" si="65"/>
        <v>78800000</v>
      </c>
      <c r="J401" s="144">
        <f t="shared" ca="1" si="66"/>
        <v>32000000</v>
      </c>
      <c r="K401" s="92">
        <f t="shared" si="59"/>
        <v>14000000</v>
      </c>
      <c r="L401" s="92">
        <f t="shared" si="60"/>
        <v>2000000</v>
      </c>
      <c r="M401" s="158">
        <f t="shared" ca="1" si="67"/>
        <v>30800000</v>
      </c>
      <c r="N401" s="158">
        <f t="shared" ca="1" si="68"/>
        <v>10472000</v>
      </c>
      <c r="O401" s="158">
        <f t="shared" ca="1" si="69"/>
        <v>20328000</v>
      </c>
      <c r="P401" s="158">
        <f t="shared" ca="1" si="70"/>
        <v>22328000</v>
      </c>
      <c r="Q401" s="177">
        <f t="shared" ca="1" si="71"/>
        <v>92059065.878073201</v>
      </c>
    </row>
    <row r="402" spans="1:17" x14ac:dyDescent="0.25">
      <c r="A402" s="195">
        <v>269</v>
      </c>
      <c r="B402" s="169">
        <f t="shared" ca="1" si="61"/>
        <v>0.44522800578997979</v>
      </c>
      <c r="C402" s="169">
        <f t="shared" ca="1" si="61"/>
        <v>7.1426530336991423E-2</v>
      </c>
      <c r="D402" s="169">
        <f t="shared" ca="1" si="61"/>
        <v>0.59470805249439729</v>
      </c>
      <c r="E402" s="28">
        <f t="shared" ca="1" si="62"/>
        <v>10500000</v>
      </c>
      <c r="F402" s="93">
        <f t="shared" ca="1" si="63"/>
        <v>0.01</v>
      </c>
      <c r="G402" s="161">
        <f t="shared" ca="1" si="64"/>
        <v>105000</v>
      </c>
      <c r="H402" s="34">
        <f t="shared" ca="1" si="72"/>
        <v>197.5</v>
      </c>
      <c r="I402" s="144">
        <f t="shared" ca="1" si="65"/>
        <v>20737500</v>
      </c>
      <c r="J402" s="144">
        <f t="shared" ca="1" si="66"/>
        <v>8400000</v>
      </c>
      <c r="K402" s="92">
        <f t="shared" si="59"/>
        <v>14000000</v>
      </c>
      <c r="L402" s="92">
        <f t="shared" si="60"/>
        <v>2000000</v>
      </c>
      <c r="M402" s="158">
        <f t="shared" ca="1" si="67"/>
        <v>-3662500</v>
      </c>
      <c r="N402" s="158">
        <f t="shared" ca="1" si="68"/>
        <v>-1245250</v>
      </c>
      <c r="O402" s="158">
        <f t="shared" ca="1" si="69"/>
        <v>-2417250</v>
      </c>
      <c r="P402" s="158">
        <f t="shared" ca="1" si="70"/>
        <v>-417250</v>
      </c>
      <c r="Q402" s="177">
        <f t="shared" ca="1" si="71"/>
        <v>-22094081.209137678</v>
      </c>
    </row>
    <row r="403" spans="1:17" x14ac:dyDescent="0.25">
      <c r="A403" s="195">
        <v>270</v>
      </c>
      <c r="B403" s="169">
        <f t="shared" ca="1" si="61"/>
        <v>0.40251760502279044</v>
      </c>
      <c r="C403" s="169">
        <f t="shared" ca="1" si="61"/>
        <v>0.98923537847004395</v>
      </c>
      <c r="D403" s="169">
        <f t="shared" ca="1" si="61"/>
        <v>0.75738266274290356</v>
      </c>
      <c r="E403" s="28">
        <f t="shared" ca="1" si="62"/>
        <v>10500000</v>
      </c>
      <c r="F403" s="93">
        <f t="shared" ca="1" si="63"/>
        <v>0.08</v>
      </c>
      <c r="G403" s="161">
        <f t="shared" ca="1" si="64"/>
        <v>840000</v>
      </c>
      <c r="H403" s="34">
        <f t="shared" ca="1" si="72"/>
        <v>197.5</v>
      </c>
      <c r="I403" s="144">
        <f t="shared" ca="1" si="65"/>
        <v>165900000</v>
      </c>
      <c r="J403" s="144">
        <f t="shared" ca="1" si="66"/>
        <v>67200000</v>
      </c>
      <c r="K403" s="92">
        <f t="shared" si="59"/>
        <v>14000000</v>
      </c>
      <c r="L403" s="92">
        <f t="shared" si="60"/>
        <v>2000000</v>
      </c>
      <c r="M403" s="158">
        <f t="shared" ca="1" si="67"/>
        <v>82700000</v>
      </c>
      <c r="N403" s="158">
        <f t="shared" ca="1" si="68"/>
        <v>28118000.000000004</v>
      </c>
      <c r="O403" s="158">
        <f t="shared" ca="1" si="69"/>
        <v>54582000</v>
      </c>
      <c r="P403" s="158">
        <f t="shared" ca="1" si="70"/>
        <v>56582000</v>
      </c>
      <c r="Q403" s="177">
        <f t="shared" ca="1" si="71"/>
        <v>263971966.38808393</v>
      </c>
    </row>
    <row r="404" spans="1:17" x14ac:dyDescent="0.25">
      <c r="A404" s="195">
        <v>271</v>
      </c>
      <c r="B404" s="169">
        <f t="shared" ca="1" si="61"/>
        <v>0.84396485898301532</v>
      </c>
      <c r="C404" s="169">
        <f t="shared" ca="1" si="61"/>
        <v>0.21676599447689371</v>
      </c>
      <c r="D404" s="169">
        <f t="shared" ca="1" si="61"/>
        <v>0.26986385329514195</v>
      </c>
      <c r="E404" s="28">
        <f t="shared" ca="1" si="62"/>
        <v>11000000</v>
      </c>
      <c r="F404" s="93">
        <f t="shared" ca="1" si="63"/>
        <v>0.02</v>
      </c>
      <c r="G404" s="161">
        <f t="shared" ca="1" si="64"/>
        <v>220000</v>
      </c>
      <c r="H404" s="34">
        <f t="shared" ca="1" si="72"/>
        <v>204</v>
      </c>
      <c r="I404" s="144">
        <f t="shared" ca="1" si="65"/>
        <v>44880000</v>
      </c>
      <c r="J404" s="144">
        <f t="shared" ca="1" si="66"/>
        <v>17600000</v>
      </c>
      <c r="K404" s="92">
        <f t="shared" si="59"/>
        <v>14000000</v>
      </c>
      <c r="L404" s="92">
        <f t="shared" si="60"/>
        <v>2000000</v>
      </c>
      <c r="M404" s="158">
        <f t="shared" ca="1" si="67"/>
        <v>11280000</v>
      </c>
      <c r="N404" s="158">
        <f t="shared" ca="1" si="68"/>
        <v>3835200.0000000005</v>
      </c>
      <c r="O404" s="158">
        <f t="shared" ca="1" si="69"/>
        <v>7444800</v>
      </c>
      <c r="P404" s="158">
        <f t="shared" ca="1" si="70"/>
        <v>9444800</v>
      </c>
      <c r="Q404" s="177">
        <f t="shared" ca="1" si="71"/>
        <v>27401265.917468011</v>
      </c>
    </row>
    <row r="405" spans="1:17" x14ac:dyDescent="0.25">
      <c r="A405" s="195">
        <v>272</v>
      </c>
      <c r="B405" s="169">
        <f t="shared" ca="1" si="61"/>
        <v>0.60756801765786628</v>
      </c>
      <c r="C405" s="169">
        <f t="shared" ca="1" si="61"/>
        <v>0.75987764986176232</v>
      </c>
      <c r="D405" s="169">
        <f t="shared" ca="1" si="61"/>
        <v>0.38521721578464907</v>
      </c>
      <c r="E405" s="28">
        <f t="shared" ca="1" si="62"/>
        <v>10500000</v>
      </c>
      <c r="F405" s="93">
        <f t="shared" ca="1" si="63"/>
        <v>0.04</v>
      </c>
      <c r="G405" s="161">
        <f t="shared" ca="1" si="64"/>
        <v>420000</v>
      </c>
      <c r="H405" s="34">
        <f t="shared" ca="1" si="72"/>
        <v>203.5</v>
      </c>
      <c r="I405" s="144">
        <f t="shared" ca="1" si="65"/>
        <v>85470000</v>
      </c>
      <c r="J405" s="144">
        <f t="shared" ca="1" si="66"/>
        <v>33600000</v>
      </c>
      <c r="K405" s="92">
        <f t="shared" si="59"/>
        <v>14000000</v>
      </c>
      <c r="L405" s="92">
        <f t="shared" si="60"/>
        <v>2000000</v>
      </c>
      <c r="M405" s="158">
        <f t="shared" ca="1" si="67"/>
        <v>35870000</v>
      </c>
      <c r="N405" s="158">
        <f t="shared" ca="1" si="68"/>
        <v>12195800</v>
      </c>
      <c r="O405" s="158">
        <f t="shared" ca="1" si="69"/>
        <v>23674200</v>
      </c>
      <c r="P405" s="158">
        <f t="shared" ca="1" si="70"/>
        <v>25674200</v>
      </c>
      <c r="Q405" s="177">
        <f t="shared" ca="1" si="71"/>
        <v>108852869.45390663</v>
      </c>
    </row>
    <row r="406" spans="1:17" x14ac:dyDescent="0.25">
      <c r="A406" s="195">
        <v>273</v>
      </c>
      <c r="B406" s="169">
        <f t="shared" ca="1" si="61"/>
        <v>0.48392110171702363</v>
      </c>
      <c r="C406" s="169">
        <f t="shared" ca="1" si="61"/>
        <v>7.8268402518609448E-2</v>
      </c>
      <c r="D406" s="169">
        <f t="shared" ca="1" si="61"/>
        <v>0.3682074472178839</v>
      </c>
      <c r="E406" s="28">
        <f t="shared" ca="1" si="62"/>
        <v>10500000</v>
      </c>
      <c r="F406" s="93">
        <f t="shared" ca="1" si="63"/>
        <v>0.01</v>
      </c>
      <c r="G406" s="161">
        <f t="shared" ca="1" si="64"/>
        <v>105000</v>
      </c>
      <c r="H406" s="34">
        <f t="shared" ca="1" si="72"/>
        <v>203.5</v>
      </c>
      <c r="I406" s="144">
        <f t="shared" ca="1" si="65"/>
        <v>21367500</v>
      </c>
      <c r="J406" s="144">
        <f t="shared" ca="1" si="66"/>
        <v>8400000</v>
      </c>
      <c r="K406" s="92">
        <f t="shared" si="59"/>
        <v>14000000</v>
      </c>
      <c r="L406" s="92">
        <f t="shared" si="60"/>
        <v>2000000</v>
      </c>
      <c r="M406" s="158">
        <f t="shared" ca="1" si="67"/>
        <v>-3032500</v>
      </c>
      <c r="N406" s="158">
        <f t="shared" ca="1" si="68"/>
        <v>-1031050.0000000001</v>
      </c>
      <c r="O406" s="158">
        <f t="shared" ca="1" si="69"/>
        <v>-2001450</v>
      </c>
      <c r="P406" s="158">
        <f t="shared" ca="1" si="70"/>
        <v>-1450</v>
      </c>
      <c r="Q406" s="177">
        <f t="shared" ca="1" si="71"/>
        <v>-20007277.21450749</v>
      </c>
    </row>
    <row r="407" spans="1:17" x14ac:dyDescent="0.25">
      <c r="A407" s="195">
        <v>274</v>
      </c>
      <c r="B407" s="169">
        <f t="shared" ca="1" si="61"/>
        <v>0.36341588140142111</v>
      </c>
      <c r="C407" s="169">
        <f t="shared" ca="1" si="61"/>
        <v>0.99791023513360666</v>
      </c>
      <c r="D407" s="169">
        <f t="shared" ca="1" si="61"/>
        <v>0.45611838174733199</v>
      </c>
      <c r="E407" s="28">
        <f t="shared" ca="1" si="62"/>
        <v>10500000</v>
      </c>
      <c r="F407" s="93">
        <f t="shared" ca="1" si="63"/>
        <v>0.08</v>
      </c>
      <c r="G407" s="161">
        <f t="shared" ca="1" si="64"/>
        <v>840000</v>
      </c>
      <c r="H407" s="34">
        <f t="shared" ca="1" si="72"/>
        <v>203.5</v>
      </c>
      <c r="I407" s="144">
        <f t="shared" ca="1" si="65"/>
        <v>170940000</v>
      </c>
      <c r="J407" s="144">
        <f t="shared" ca="1" si="66"/>
        <v>67200000</v>
      </c>
      <c r="K407" s="92">
        <f t="shared" si="59"/>
        <v>14000000</v>
      </c>
      <c r="L407" s="92">
        <f t="shared" si="60"/>
        <v>2000000</v>
      </c>
      <c r="M407" s="158">
        <f t="shared" ca="1" si="67"/>
        <v>87740000</v>
      </c>
      <c r="N407" s="158">
        <f t="shared" ca="1" si="68"/>
        <v>29831600.000000004</v>
      </c>
      <c r="O407" s="158">
        <f t="shared" ca="1" si="69"/>
        <v>57908400</v>
      </c>
      <c r="P407" s="158">
        <f t="shared" ca="1" si="70"/>
        <v>59908400</v>
      </c>
      <c r="Q407" s="177">
        <f t="shared" ca="1" si="71"/>
        <v>280666398.34512544</v>
      </c>
    </row>
    <row r="408" spans="1:17" x14ac:dyDescent="0.25">
      <c r="A408" s="195">
        <v>275</v>
      </c>
      <c r="B408" s="169">
        <f t="shared" ca="1" si="61"/>
        <v>0.4306728274446715</v>
      </c>
      <c r="C408" s="169">
        <f t="shared" ca="1" si="61"/>
        <v>0.44430959507351087</v>
      </c>
      <c r="D408" s="169">
        <f t="shared" ca="1" si="61"/>
        <v>0.5928686766513791</v>
      </c>
      <c r="E408" s="28">
        <f t="shared" ca="1" si="62"/>
        <v>10500000</v>
      </c>
      <c r="F408" s="93">
        <f t="shared" ca="1" si="63"/>
        <v>0.03</v>
      </c>
      <c r="G408" s="161">
        <f t="shared" ca="1" si="64"/>
        <v>315000</v>
      </c>
      <c r="H408" s="34">
        <f t="shared" ca="1" si="72"/>
        <v>197.5</v>
      </c>
      <c r="I408" s="144">
        <f t="shared" ca="1" si="65"/>
        <v>62212500</v>
      </c>
      <c r="J408" s="144">
        <f t="shared" ca="1" si="66"/>
        <v>25200000</v>
      </c>
      <c r="K408" s="92">
        <f t="shared" si="59"/>
        <v>14000000</v>
      </c>
      <c r="L408" s="92">
        <f t="shared" si="60"/>
        <v>2000000</v>
      </c>
      <c r="M408" s="158">
        <f t="shared" ca="1" si="67"/>
        <v>21012500</v>
      </c>
      <c r="N408" s="158">
        <f t="shared" ca="1" si="68"/>
        <v>7144250.0000000009</v>
      </c>
      <c r="O408" s="158">
        <f t="shared" ca="1" si="69"/>
        <v>13868250</v>
      </c>
      <c r="P408" s="158">
        <f t="shared" ca="1" si="70"/>
        <v>15868250</v>
      </c>
      <c r="Q408" s="177">
        <f t="shared" ca="1" si="71"/>
        <v>59639075.247211352</v>
      </c>
    </row>
    <row r="409" spans="1:17" x14ac:dyDescent="0.25">
      <c r="A409" s="195">
        <v>276</v>
      </c>
      <c r="B409" s="169">
        <f t="shared" ca="1" si="61"/>
        <v>0.85944634300614819</v>
      </c>
      <c r="C409" s="169">
        <f t="shared" ca="1" si="61"/>
        <v>0.21596041875177985</v>
      </c>
      <c r="D409" s="169">
        <f t="shared" ca="1" si="61"/>
        <v>0.20169959907232526</v>
      </c>
      <c r="E409" s="28">
        <f t="shared" ca="1" si="62"/>
        <v>11000000</v>
      </c>
      <c r="F409" s="93">
        <f t="shared" ca="1" si="63"/>
        <v>0.02</v>
      </c>
      <c r="G409" s="161">
        <f t="shared" ca="1" si="64"/>
        <v>220000</v>
      </c>
      <c r="H409" s="34">
        <f t="shared" ca="1" si="72"/>
        <v>204</v>
      </c>
      <c r="I409" s="144">
        <f t="shared" ca="1" si="65"/>
        <v>44880000</v>
      </c>
      <c r="J409" s="144">
        <f t="shared" ca="1" si="66"/>
        <v>17600000</v>
      </c>
      <c r="K409" s="92">
        <f t="shared" si="59"/>
        <v>14000000</v>
      </c>
      <c r="L409" s="92">
        <f t="shared" si="60"/>
        <v>2000000</v>
      </c>
      <c r="M409" s="158">
        <f t="shared" ca="1" si="67"/>
        <v>11280000</v>
      </c>
      <c r="N409" s="158">
        <f t="shared" ca="1" si="68"/>
        <v>3835200.0000000005</v>
      </c>
      <c r="O409" s="158">
        <f t="shared" ca="1" si="69"/>
        <v>7444800</v>
      </c>
      <c r="P409" s="158">
        <f t="shared" ca="1" si="70"/>
        <v>9444800</v>
      </c>
      <c r="Q409" s="177">
        <f t="shared" ca="1" si="71"/>
        <v>27401265.917468011</v>
      </c>
    </row>
    <row r="410" spans="1:17" x14ac:dyDescent="0.25">
      <c r="A410" s="195">
        <v>277</v>
      </c>
      <c r="B410" s="169">
        <f t="shared" ca="1" si="61"/>
        <v>0.93790532712295072</v>
      </c>
      <c r="C410" s="169">
        <f t="shared" ca="1" si="61"/>
        <v>0.69001794315762033</v>
      </c>
      <c r="D410" s="169">
        <f t="shared" ca="1" si="61"/>
        <v>0.7464801890089936</v>
      </c>
      <c r="E410" s="28">
        <f t="shared" ca="1" si="62"/>
        <v>11000000</v>
      </c>
      <c r="F410" s="93">
        <f t="shared" ca="1" si="63"/>
        <v>0.04</v>
      </c>
      <c r="G410" s="161">
        <f t="shared" ca="1" si="64"/>
        <v>440000</v>
      </c>
      <c r="H410" s="34">
        <f t="shared" ca="1" si="72"/>
        <v>198</v>
      </c>
      <c r="I410" s="144">
        <f t="shared" ca="1" si="65"/>
        <v>87120000</v>
      </c>
      <c r="J410" s="144">
        <f t="shared" ca="1" si="66"/>
        <v>35200000</v>
      </c>
      <c r="K410" s="92">
        <f t="shared" si="59"/>
        <v>14000000</v>
      </c>
      <c r="L410" s="92">
        <f t="shared" si="60"/>
        <v>2000000</v>
      </c>
      <c r="M410" s="158">
        <f t="shared" ca="1" si="67"/>
        <v>35920000</v>
      </c>
      <c r="N410" s="158">
        <f t="shared" ca="1" si="68"/>
        <v>12212800</v>
      </c>
      <c r="O410" s="158">
        <f t="shared" ca="1" si="69"/>
        <v>23707200</v>
      </c>
      <c r="P410" s="158">
        <f t="shared" ca="1" si="70"/>
        <v>25707200</v>
      </c>
      <c r="Q410" s="177">
        <f t="shared" ca="1" si="71"/>
        <v>109018488.81855981</v>
      </c>
    </row>
    <row r="411" spans="1:17" x14ac:dyDescent="0.25">
      <c r="A411" s="195">
        <v>278</v>
      </c>
      <c r="B411" s="169">
        <f t="shared" ca="1" si="61"/>
        <v>0.35351656925852748</v>
      </c>
      <c r="C411" s="169">
        <f t="shared" ca="1" si="61"/>
        <v>0.11375217793055159</v>
      </c>
      <c r="D411" s="169">
        <f t="shared" ca="1" si="61"/>
        <v>0.97855328704510924</v>
      </c>
      <c r="E411" s="28">
        <f t="shared" ca="1" si="62"/>
        <v>10500000</v>
      </c>
      <c r="F411" s="93">
        <f t="shared" ca="1" si="63"/>
        <v>0.02</v>
      </c>
      <c r="G411" s="161">
        <f t="shared" ca="1" si="64"/>
        <v>210000</v>
      </c>
      <c r="H411" s="34">
        <f t="shared" ca="1" si="72"/>
        <v>197.5</v>
      </c>
      <c r="I411" s="144">
        <f t="shared" ca="1" si="65"/>
        <v>41475000</v>
      </c>
      <c r="J411" s="144">
        <f t="shared" ca="1" si="66"/>
        <v>16800000</v>
      </c>
      <c r="K411" s="92">
        <f t="shared" si="59"/>
        <v>14000000</v>
      </c>
      <c r="L411" s="92">
        <f t="shared" si="60"/>
        <v>2000000</v>
      </c>
      <c r="M411" s="158">
        <f t="shared" ca="1" si="67"/>
        <v>8675000</v>
      </c>
      <c r="N411" s="158">
        <f t="shared" ca="1" si="68"/>
        <v>2949500</v>
      </c>
      <c r="O411" s="158">
        <f t="shared" ca="1" si="69"/>
        <v>5725500</v>
      </c>
      <c r="P411" s="158">
        <f t="shared" ca="1" si="70"/>
        <v>7725500</v>
      </c>
      <c r="Q411" s="177">
        <f t="shared" ca="1" si="71"/>
        <v>18772497.019036837</v>
      </c>
    </row>
    <row r="412" spans="1:17" x14ac:dyDescent="0.25">
      <c r="A412" s="195">
        <v>279</v>
      </c>
      <c r="B412" s="169">
        <f t="shared" ca="1" si="61"/>
        <v>0.34154719753813523</v>
      </c>
      <c r="C412" s="169">
        <f t="shared" ca="1" si="61"/>
        <v>0.34798570044007227</v>
      </c>
      <c r="D412" s="169">
        <f t="shared" ca="1" si="61"/>
        <v>0.74666582059510855</v>
      </c>
      <c r="E412" s="28">
        <f t="shared" ca="1" si="62"/>
        <v>10500000</v>
      </c>
      <c r="F412" s="93">
        <f t="shared" ca="1" si="63"/>
        <v>0.03</v>
      </c>
      <c r="G412" s="161">
        <f t="shared" ca="1" si="64"/>
        <v>315000</v>
      </c>
      <c r="H412" s="34">
        <f t="shared" ca="1" si="72"/>
        <v>197.5</v>
      </c>
      <c r="I412" s="144">
        <f t="shared" ca="1" si="65"/>
        <v>62212500</v>
      </c>
      <c r="J412" s="144">
        <f t="shared" ca="1" si="66"/>
        <v>25200000</v>
      </c>
      <c r="K412" s="92">
        <f t="shared" si="59"/>
        <v>14000000</v>
      </c>
      <c r="L412" s="92">
        <f t="shared" si="60"/>
        <v>2000000</v>
      </c>
      <c r="M412" s="158">
        <f t="shared" ca="1" si="67"/>
        <v>21012500</v>
      </c>
      <c r="N412" s="158">
        <f t="shared" ca="1" si="68"/>
        <v>7144250.0000000009</v>
      </c>
      <c r="O412" s="158">
        <f t="shared" ca="1" si="69"/>
        <v>13868250</v>
      </c>
      <c r="P412" s="158">
        <f t="shared" ca="1" si="70"/>
        <v>15868250</v>
      </c>
      <c r="Q412" s="177">
        <f t="shared" ca="1" si="71"/>
        <v>59639075.247211352</v>
      </c>
    </row>
    <row r="413" spans="1:17" x14ac:dyDescent="0.25">
      <c r="A413" s="195">
        <v>280</v>
      </c>
      <c r="B413" s="169">
        <f t="shared" ca="1" si="61"/>
        <v>0.12379730315803961</v>
      </c>
      <c r="C413" s="169">
        <f t="shared" ca="1" si="61"/>
        <v>0.99401134761468424</v>
      </c>
      <c r="D413" s="169">
        <f t="shared" ca="1" si="61"/>
        <v>0.38799040892780712</v>
      </c>
      <c r="E413" s="28">
        <f t="shared" ca="1" si="62"/>
        <v>10000000</v>
      </c>
      <c r="F413" s="93">
        <f t="shared" ca="1" si="63"/>
        <v>0.08</v>
      </c>
      <c r="G413" s="161">
        <f t="shared" ca="1" si="64"/>
        <v>800000</v>
      </c>
      <c r="H413" s="34">
        <f t="shared" ca="1" si="72"/>
        <v>203</v>
      </c>
      <c r="I413" s="144">
        <f t="shared" ca="1" si="65"/>
        <v>162400000</v>
      </c>
      <c r="J413" s="144">
        <f t="shared" ca="1" si="66"/>
        <v>64000000</v>
      </c>
      <c r="K413" s="92">
        <f t="shared" si="59"/>
        <v>14000000</v>
      </c>
      <c r="L413" s="92">
        <f t="shared" si="60"/>
        <v>2000000</v>
      </c>
      <c r="M413" s="158">
        <f t="shared" ca="1" si="67"/>
        <v>82400000</v>
      </c>
      <c r="N413" s="158">
        <f t="shared" ca="1" si="68"/>
        <v>28016000.000000004</v>
      </c>
      <c r="O413" s="158">
        <f t="shared" ca="1" si="69"/>
        <v>54384000</v>
      </c>
      <c r="P413" s="158">
        <f t="shared" ca="1" si="70"/>
        <v>56384000</v>
      </c>
      <c r="Q413" s="177">
        <f t="shared" ca="1" si="71"/>
        <v>262978250.20016479</v>
      </c>
    </row>
    <row r="414" spans="1:17" x14ac:dyDescent="0.25">
      <c r="A414" s="195">
        <v>281</v>
      </c>
      <c r="B414" s="169">
        <f t="shared" ca="1" si="61"/>
        <v>0.20476487286263745</v>
      </c>
      <c r="C414" s="169">
        <f t="shared" ca="1" si="61"/>
        <v>0.86276942824566838</v>
      </c>
      <c r="D414" s="169">
        <f t="shared" ca="1" si="61"/>
        <v>0.59310082021720278</v>
      </c>
      <c r="E414" s="28">
        <f t="shared" ca="1" si="62"/>
        <v>10500000</v>
      </c>
      <c r="F414" s="93">
        <f t="shared" ca="1" si="63"/>
        <v>0.05</v>
      </c>
      <c r="G414" s="161">
        <f t="shared" ca="1" si="64"/>
        <v>525000</v>
      </c>
      <c r="H414" s="34">
        <f t="shared" ca="1" si="72"/>
        <v>197.5</v>
      </c>
      <c r="I414" s="144">
        <f t="shared" ca="1" si="65"/>
        <v>103687500</v>
      </c>
      <c r="J414" s="144">
        <f t="shared" ca="1" si="66"/>
        <v>42000000</v>
      </c>
      <c r="K414" s="92">
        <f t="shared" si="59"/>
        <v>14000000</v>
      </c>
      <c r="L414" s="92">
        <f t="shared" si="60"/>
        <v>2000000</v>
      </c>
      <c r="M414" s="158">
        <f t="shared" ca="1" si="67"/>
        <v>45687500</v>
      </c>
      <c r="N414" s="158">
        <f t="shared" ca="1" si="68"/>
        <v>15533750.000000002</v>
      </c>
      <c r="O414" s="158">
        <f t="shared" ca="1" si="69"/>
        <v>30153750</v>
      </c>
      <c r="P414" s="158">
        <f t="shared" ca="1" si="70"/>
        <v>32153750</v>
      </c>
      <c r="Q414" s="177">
        <f t="shared" ca="1" si="71"/>
        <v>141372231.70356038</v>
      </c>
    </row>
    <row r="415" spans="1:17" x14ac:dyDescent="0.25">
      <c r="A415" s="195">
        <v>282</v>
      </c>
      <c r="B415" s="169">
        <f t="shared" ca="1" si="61"/>
        <v>0.81319205867182909</v>
      </c>
      <c r="C415" s="169">
        <f t="shared" ca="1" si="61"/>
        <v>0.94112250676381548</v>
      </c>
      <c r="D415" s="169">
        <f t="shared" ca="1" si="61"/>
        <v>0.73401953337965364</v>
      </c>
      <c r="E415" s="28">
        <f t="shared" ca="1" si="62"/>
        <v>11000000</v>
      </c>
      <c r="F415" s="93">
        <f t="shared" ca="1" si="63"/>
        <v>0.05</v>
      </c>
      <c r="G415" s="161">
        <f t="shared" ca="1" si="64"/>
        <v>550000</v>
      </c>
      <c r="H415" s="34">
        <f t="shared" ca="1" si="72"/>
        <v>198</v>
      </c>
      <c r="I415" s="144">
        <f t="shared" ca="1" si="65"/>
        <v>108900000</v>
      </c>
      <c r="J415" s="144">
        <f t="shared" ca="1" si="66"/>
        <v>44000000</v>
      </c>
      <c r="K415" s="92">
        <f t="shared" si="59"/>
        <v>14000000</v>
      </c>
      <c r="L415" s="92">
        <f t="shared" si="60"/>
        <v>2000000</v>
      </c>
      <c r="M415" s="158">
        <f t="shared" ca="1" si="67"/>
        <v>48900000</v>
      </c>
      <c r="N415" s="158">
        <f t="shared" ca="1" si="68"/>
        <v>16626000.000000002</v>
      </c>
      <c r="O415" s="158">
        <f t="shared" ca="1" si="69"/>
        <v>32274000</v>
      </c>
      <c r="P415" s="158">
        <f t="shared" ca="1" si="70"/>
        <v>34274000</v>
      </c>
      <c r="Q415" s="177">
        <f t="shared" ca="1" si="71"/>
        <v>152013275.88252783</v>
      </c>
    </row>
    <row r="416" spans="1:17" x14ac:dyDescent="0.25">
      <c r="A416" s="195">
        <v>283</v>
      </c>
      <c r="B416" s="169">
        <f t="shared" ca="1" si="61"/>
        <v>4.3433988843174731E-2</v>
      </c>
      <c r="C416" s="169">
        <f t="shared" ca="1" si="61"/>
        <v>9.8198299183570148E-2</v>
      </c>
      <c r="D416" s="169">
        <f t="shared" ca="1" si="61"/>
        <v>0.69317141002971938</v>
      </c>
      <c r="E416" s="28">
        <f t="shared" ca="1" si="62"/>
        <v>10000000</v>
      </c>
      <c r="F416" s="93">
        <f t="shared" ca="1" si="63"/>
        <v>0.01</v>
      </c>
      <c r="G416" s="161">
        <f t="shared" ca="1" si="64"/>
        <v>100000</v>
      </c>
      <c r="H416" s="34">
        <f t="shared" ca="1" si="72"/>
        <v>197</v>
      </c>
      <c r="I416" s="144">
        <f t="shared" ca="1" si="65"/>
        <v>19700000</v>
      </c>
      <c r="J416" s="144">
        <f t="shared" ca="1" si="66"/>
        <v>8000000</v>
      </c>
      <c r="K416" s="92">
        <f t="shared" si="59"/>
        <v>14000000</v>
      </c>
      <c r="L416" s="92">
        <f t="shared" si="60"/>
        <v>2000000</v>
      </c>
      <c r="M416" s="158">
        <f t="shared" ca="1" si="67"/>
        <v>-4300000</v>
      </c>
      <c r="N416" s="158">
        <f t="shared" ca="1" si="68"/>
        <v>-1462000</v>
      </c>
      <c r="O416" s="158">
        <f t="shared" ca="1" si="69"/>
        <v>-2838000</v>
      </c>
      <c r="P416" s="158">
        <f t="shared" ca="1" si="70"/>
        <v>-838000</v>
      </c>
      <c r="Q416" s="177">
        <f t="shared" ca="1" si="71"/>
        <v>-24205728.108465843</v>
      </c>
    </row>
    <row r="417" spans="1:17" x14ac:dyDescent="0.25">
      <c r="A417" s="195">
        <v>284</v>
      </c>
      <c r="B417" s="169">
        <f t="shared" ca="1" si="61"/>
        <v>0.35908021778073618</v>
      </c>
      <c r="C417" s="169">
        <f t="shared" ca="1" si="61"/>
        <v>0.30533516297299956</v>
      </c>
      <c r="D417" s="169">
        <f t="shared" ca="1" si="61"/>
        <v>0.72903796840249491</v>
      </c>
      <c r="E417" s="28">
        <f t="shared" ca="1" si="62"/>
        <v>10500000</v>
      </c>
      <c r="F417" s="93">
        <f t="shared" ca="1" si="63"/>
        <v>0.03</v>
      </c>
      <c r="G417" s="161">
        <f t="shared" ca="1" si="64"/>
        <v>315000</v>
      </c>
      <c r="H417" s="34">
        <f t="shared" ca="1" si="72"/>
        <v>197.5</v>
      </c>
      <c r="I417" s="144">
        <f t="shared" ca="1" si="65"/>
        <v>62212500</v>
      </c>
      <c r="J417" s="144">
        <f t="shared" ca="1" si="66"/>
        <v>25200000</v>
      </c>
      <c r="K417" s="92">
        <f t="shared" si="59"/>
        <v>14000000</v>
      </c>
      <c r="L417" s="92">
        <f t="shared" si="60"/>
        <v>2000000</v>
      </c>
      <c r="M417" s="158">
        <f t="shared" ca="1" si="67"/>
        <v>21012500</v>
      </c>
      <c r="N417" s="158">
        <f t="shared" ca="1" si="68"/>
        <v>7144250.0000000009</v>
      </c>
      <c r="O417" s="158">
        <f t="shared" ca="1" si="69"/>
        <v>13868250</v>
      </c>
      <c r="P417" s="158">
        <f t="shared" ca="1" si="70"/>
        <v>15868250</v>
      </c>
      <c r="Q417" s="177">
        <f t="shared" ca="1" si="71"/>
        <v>59639075.247211352</v>
      </c>
    </row>
    <row r="418" spans="1:17" x14ac:dyDescent="0.25">
      <c r="A418" s="195">
        <v>285</v>
      </c>
      <c r="B418" s="169">
        <f t="shared" ca="1" si="61"/>
        <v>0.82313580503681094</v>
      </c>
      <c r="C418" s="169">
        <f t="shared" ca="1" si="61"/>
        <v>0.53211321934207612</v>
      </c>
      <c r="D418" s="169">
        <f t="shared" ca="1" si="61"/>
        <v>0.14917624008990282</v>
      </c>
      <c r="E418" s="28">
        <f t="shared" ca="1" si="62"/>
        <v>11000000</v>
      </c>
      <c r="F418" s="93">
        <f t="shared" ca="1" si="63"/>
        <v>0.03</v>
      </c>
      <c r="G418" s="161">
        <f t="shared" ca="1" si="64"/>
        <v>330000</v>
      </c>
      <c r="H418" s="34">
        <f t="shared" ca="1" si="72"/>
        <v>204</v>
      </c>
      <c r="I418" s="144">
        <f t="shared" ca="1" si="65"/>
        <v>67320000</v>
      </c>
      <c r="J418" s="144">
        <f t="shared" ca="1" si="66"/>
        <v>26400000</v>
      </c>
      <c r="K418" s="92">
        <f t="shared" si="59"/>
        <v>14000000</v>
      </c>
      <c r="L418" s="92">
        <f t="shared" si="60"/>
        <v>2000000</v>
      </c>
      <c r="M418" s="158">
        <f t="shared" ca="1" si="67"/>
        <v>24920000</v>
      </c>
      <c r="N418" s="158">
        <f t="shared" ca="1" si="68"/>
        <v>8472800</v>
      </c>
      <c r="O418" s="158">
        <f t="shared" ca="1" si="69"/>
        <v>16447200</v>
      </c>
      <c r="P418" s="158">
        <f t="shared" ca="1" si="70"/>
        <v>18447200</v>
      </c>
      <c r="Q418" s="177">
        <f t="shared" ca="1" si="71"/>
        <v>72582228.59485811</v>
      </c>
    </row>
    <row r="419" spans="1:17" x14ac:dyDescent="0.25">
      <c r="A419" s="195">
        <v>286</v>
      </c>
      <c r="B419" s="169">
        <f t="shared" ca="1" si="61"/>
        <v>0.13063247750344009</v>
      </c>
      <c r="C419" s="169">
        <f t="shared" ca="1" si="61"/>
        <v>0.12242386968267194</v>
      </c>
      <c r="D419" s="169">
        <f t="shared" ca="1" si="61"/>
        <v>0.37529118599658839</v>
      </c>
      <c r="E419" s="28">
        <f t="shared" ca="1" si="62"/>
        <v>10000000</v>
      </c>
      <c r="F419" s="93">
        <f t="shared" ca="1" si="63"/>
        <v>0.02</v>
      </c>
      <c r="G419" s="161">
        <f t="shared" ca="1" si="64"/>
        <v>200000</v>
      </c>
      <c r="H419" s="34">
        <f t="shared" ca="1" si="72"/>
        <v>203</v>
      </c>
      <c r="I419" s="144">
        <f t="shared" ca="1" si="65"/>
        <v>40600000</v>
      </c>
      <c r="J419" s="144">
        <f t="shared" ca="1" si="66"/>
        <v>16000000</v>
      </c>
      <c r="K419" s="92">
        <f t="shared" si="59"/>
        <v>14000000</v>
      </c>
      <c r="L419" s="92">
        <f t="shared" si="60"/>
        <v>2000000</v>
      </c>
      <c r="M419" s="158">
        <f t="shared" ca="1" si="67"/>
        <v>8600000</v>
      </c>
      <c r="N419" s="158">
        <f t="shared" ca="1" si="68"/>
        <v>2924000</v>
      </c>
      <c r="O419" s="158">
        <f t="shared" ca="1" si="69"/>
        <v>5676000</v>
      </c>
      <c r="P419" s="158">
        <f t="shared" ca="1" si="70"/>
        <v>7676000</v>
      </c>
      <c r="Q419" s="177">
        <f t="shared" ca="1" si="71"/>
        <v>18524067.972057052</v>
      </c>
    </row>
    <row r="420" spans="1:17" x14ac:dyDescent="0.25">
      <c r="A420" s="195">
        <v>287</v>
      </c>
      <c r="B420" s="169">
        <f t="shared" ca="1" si="61"/>
        <v>0.2422406666784801</v>
      </c>
      <c r="C420" s="169">
        <f t="shared" ca="1" si="61"/>
        <v>0.52308974642721484</v>
      </c>
      <c r="D420" s="169">
        <f t="shared" ca="1" si="61"/>
        <v>0.55086777338487147</v>
      </c>
      <c r="E420" s="28">
        <f t="shared" ca="1" si="62"/>
        <v>10500000</v>
      </c>
      <c r="F420" s="93">
        <f t="shared" ca="1" si="63"/>
        <v>0.03</v>
      </c>
      <c r="G420" s="161">
        <f t="shared" ca="1" si="64"/>
        <v>315000</v>
      </c>
      <c r="H420" s="34">
        <f t="shared" ca="1" si="72"/>
        <v>197.5</v>
      </c>
      <c r="I420" s="144">
        <f t="shared" ca="1" si="65"/>
        <v>62212500</v>
      </c>
      <c r="J420" s="144">
        <f t="shared" ca="1" si="66"/>
        <v>25200000</v>
      </c>
      <c r="K420" s="92">
        <f t="shared" si="59"/>
        <v>14000000</v>
      </c>
      <c r="L420" s="92">
        <f t="shared" si="60"/>
        <v>2000000</v>
      </c>
      <c r="M420" s="158">
        <f t="shared" ca="1" si="67"/>
        <v>21012500</v>
      </c>
      <c r="N420" s="158">
        <f t="shared" ca="1" si="68"/>
        <v>7144250.0000000009</v>
      </c>
      <c r="O420" s="158">
        <f t="shared" ca="1" si="69"/>
        <v>13868250</v>
      </c>
      <c r="P420" s="158">
        <f t="shared" ca="1" si="70"/>
        <v>15868250</v>
      </c>
      <c r="Q420" s="177">
        <f t="shared" ca="1" si="71"/>
        <v>59639075.247211352</v>
      </c>
    </row>
    <row r="421" spans="1:17" x14ac:dyDescent="0.25">
      <c r="A421" s="195">
        <v>288</v>
      </c>
      <c r="B421" s="169">
        <f t="shared" ca="1" si="61"/>
        <v>8.297379391392079E-3</v>
      </c>
      <c r="C421" s="169">
        <f t="shared" ca="1" si="61"/>
        <v>0.39190750362062898</v>
      </c>
      <c r="D421" s="169">
        <f t="shared" ca="1" si="61"/>
        <v>0.24349708036897633</v>
      </c>
      <c r="E421" s="28">
        <f t="shared" ca="1" si="62"/>
        <v>10000000</v>
      </c>
      <c r="F421" s="93">
        <f t="shared" ca="1" si="63"/>
        <v>0.03</v>
      </c>
      <c r="G421" s="161">
        <f t="shared" ca="1" si="64"/>
        <v>300000</v>
      </c>
      <c r="H421" s="34">
        <f t="shared" ca="1" si="72"/>
        <v>203</v>
      </c>
      <c r="I421" s="144">
        <f t="shared" ca="1" si="65"/>
        <v>60900000</v>
      </c>
      <c r="J421" s="144">
        <f t="shared" ca="1" si="66"/>
        <v>24000000</v>
      </c>
      <c r="K421" s="92">
        <f t="shared" si="59"/>
        <v>14000000</v>
      </c>
      <c r="L421" s="92">
        <f t="shared" si="60"/>
        <v>2000000</v>
      </c>
      <c r="M421" s="158">
        <f t="shared" ca="1" si="67"/>
        <v>20900000</v>
      </c>
      <c r="N421" s="158">
        <f t="shared" ca="1" si="68"/>
        <v>7106000.0000000009</v>
      </c>
      <c r="O421" s="158">
        <f t="shared" ca="1" si="69"/>
        <v>13794000</v>
      </c>
      <c r="P421" s="158">
        <f t="shared" ca="1" si="70"/>
        <v>15794000</v>
      </c>
      <c r="Q421" s="177">
        <f t="shared" ca="1" si="71"/>
        <v>59266431.676741675</v>
      </c>
    </row>
    <row r="422" spans="1:17" x14ac:dyDescent="0.25">
      <c r="A422" s="195">
        <v>289</v>
      </c>
      <c r="B422" s="169">
        <f t="shared" ca="1" si="61"/>
        <v>0.18955707002190791</v>
      </c>
      <c r="C422" s="169">
        <f t="shared" ca="1" si="61"/>
        <v>0.62025343326085125</v>
      </c>
      <c r="D422" s="169">
        <f t="shared" ca="1" si="61"/>
        <v>0.91406111453191174</v>
      </c>
      <c r="E422" s="28">
        <f t="shared" ca="1" si="62"/>
        <v>10000000</v>
      </c>
      <c r="F422" s="93">
        <f t="shared" ca="1" si="63"/>
        <v>0.04</v>
      </c>
      <c r="G422" s="161">
        <f t="shared" ca="1" si="64"/>
        <v>400000</v>
      </c>
      <c r="H422" s="34">
        <f t="shared" ca="1" si="72"/>
        <v>197</v>
      </c>
      <c r="I422" s="144">
        <f t="shared" ca="1" si="65"/>
        <v>78800000</v>
      </c>
      <c r="J422" s="144">
        <f t="shared" ca="1" si="66"/>
        <v>32000000</v>
      </c>
      <c r="K422" s="92">
        <f t="shared" si="59"/>
        <v>14000000</v>
      </c>
      <c r="L422" s="92">
        <f t="shared" si="60"/>
        <v>2000000</v>
      </c>
      <c r="M422" s="158">
        <f t="shared" ca="1" si="67"/>
        <v>30800000</v>
      </c>
      <c r="N422" s="158">
        <f t="shared" ca="1" si="68"/>
        <v>10472000</v>
      </c>
      <c r="O422" s="158">
        <f t="shared" ca="1" si="69"/>
        <v>20328000</v>
      </c>
      <c r="P422" s="158">
        <f t="shared" ca="1" si="70"/>
        <v>22328000</v>
      </c>
      <c r="Q422" s="177">
        <f t="shared" ca="1" si="71"/>
        <v>92059065.878073201</v>
      </c>
    </row>
    <row r="423" spans="1:17" x14ac:dyDescent="0.25">
      <c r="A423" s="195">
        <v>290</v>
      </c>
      <c r="B423" s="169">
        <f t="shared" ca="1" si="61"/>
        <v>0.21575077931998909</v>
      </c>
      <c r="C423" s="169">
        <f t="shared" ca="1" si="61"/>
        <v>0.27044971360376269</v>
      </c>
      <c r="D423" s="169">
        <f t="shared" ca="1" si="61"/>
        <v>0.68955036678523429</v>
      </c>
      <c r="E423" s="28">
        <f t="shared" ca="1" si="62"/>
        <v>10500000</v>
      </c>
      <c r="F423" s="93">
        <f t="shared" ca="1" si="63"/>
        <v>0.02</v>
      </c>
      <c r="G423" s="161">
        <f t="shared" ca="1" si="64"/>
        <v>210000</v>
      </c>
      <c r="H423" s="34">
        <f t="shared" ca="1" si="72"/>
        <v>197.5</v>
      </c>
      <c r="I423" s="144">
        <f t="shared" ca="1" si="65"/>
        <v>41475000</v>
      </c>
      <c r="J423" s="144">
        <f t="shared" ca="1" si="66"/>
        <v>16800000</v>
      </c>
      <c r="K423" s="92">
        <f t="shared" si="59"/>
        <v>14000000</v>
      </c>
      <c r="L423" s="92">
        <f t="shared" si="60"/>
        <v>2000000</v>
      </c>
      <c r="M423" s="158">
        <f t="shared" ca="1" si="67"/>
        <v>8675000</v>
      </c>
      <c r="N423" s="158">
        <f t="shared" ca="1" si="68"/>
        <v>2949500</v>
      </c>
      <c r="O423" s="158">
        <f t="shared" ca="1" si="69"/>
        <v>5725500</v>
      </c>
      <c r="P423" s="158">
        <f t="shared" ca="1" si="70"/>
        <v>7725500</v>
      </c>
      <c r="Q423" s="177">
        <f t="shared" ca="1" si="71"/>
        <v>18772497.019036837</v>
      </c>
    </row>
    <row r="424" spans="1:17" x14ac:dyDescent="0.25">
      <c r="A424" s="195">
        <v>291</v>
      </c>
      <c r="B424" s="169">
        <f t="shared" ca="1" si="61"/>
        <v>0.66322321030556364</v>
      </c>
      <c r="C424" s="169">
        <f t="shared" ca="1" si="61"/>
        <v>0.54136428446196971</v>
      </c>
      <c r="D424" s="169">
        <f t="shared" ca="1" si="61"/>
        <v>0.3575119143054708</v>
      </c>
      <c r="E424" s="28">
        <f t="shared" ca="1" si="62"/>
        <v>10500000</v>
      </c>
      <c r="F424" s="93">
        <f t="shared" ca="1" si="63"/>
        <v>0.03</v>
      </c>
      <c r="G424" s="161">
        <f t="shared" ca="1" si="64"/>
        <v>315000</v>
      </c>
      <c r="H424" s="34">
        <f t="shared" ca="1" si="72"/>
        <v>203.5</v>
      </c>
      <c r="I424" s="144">
        <f t="shared" ca="1" si="65"/>
        <v>64102500</v>
      </c>
      <c r="J424" s="144">
        <f t="shared" ca="1" si="66"/>
        <v>25200000</v>
      </c>
      <c r="K424" s="92">
        <f t="shared" si="59"/>
        <v>14000000</v>
      </c>
      <c r="L424" s="92">
        <f t="shared" si="60"/>
        <v>2000000</v>
      </c>
      <c r="M424" s="158">
        <f t="shared" ca="1" si="67"/>
        <v>22902500</v>
      </c>
      <c r="N424" s="158">
        <f t="shared" ca="1" si="68"/>
        <v>7786850.0000000009</v>
      </c>
      <c r="O424" s="158">
        <f t="shared" ca="1" si="69"/>
        <v>15115650</v>
      </c>
      <c r="P424" s="158">
        <f t="shared" ca="1" si="70"/>
        <v>17115650</v>
      </c>
      <c r="Q424" s="177">
        <f t="shared" ca="1" si="71"/>
        <v>65899487.23110193</v>
      </c>
    </row>
    <row r="425" spans="1:17" x14ac:dyDescent="0.25">
      <c r="A425" s="195">
        <v>292</v>
      </c>
      <c r="B425" s="169">
        <f t="shared" ca="1" si="61"/>
        <v>0.27314774191379187</v>
      </c>
      <c r="C425" s="169">
        <f t="shared" ca="1" si="61"/>
        <v>0.99514799688887046</v>
      </c>
      <c r="D425" s="169">
        <f t="shared" ca="1" si="61"/>
        <v>0.16344488523111411</v>
      </c>
      <c r="E425" s="28">
        <f t="shared" ca="1" si="62"/>
        <v>10500000</v>
      </c>
      <c r="F425" s="93">
        <f t="shared" ca="1" si="63"/>
        <v>0.08</v>
      </c>
      <c r="G425" s="161">
        <f t="shared" ca="1" si="64"/>
        <v>840000</v>
      </c>
      <c r="H425" s="34">
        <f t="shared" ca="1" si="72"/>
        <v>203.5</v>
      </c>
      <c r="I425" s="144">
        <f t="shared" ca="1" si="65"/>
        <v>170940000</v>
      </c>
      <c r="J425" s="144">
        <f t="shared" ca="1" si="66"/>
        <v>67200000</v>
      </c>
      <c r="K425" s="92">
        <f t="shared" si="59"/>
        <v>14000000</v>
      </c>
      <c r="L425" s="92">
        <f t="shared" si="60"/>
        <v>2000000</v>
      </c>
      <c r="M425" s="158">
        <f t="shared" ca="1" si="67"/>
        <v>87740000</v>
      </c>
      <c r="N425" s="158">
        <f t="shared" ca="1" si="68"/>
        <v>29831600.000000004</v>
      </c>
      <c r="O425" s="158">
        <f t="shared" ca="1" si="69"/>
        <v>57908400</v>
      </c>
      <c r="P425" s="158">
        <f t="shared" ca="1" si="70"/>
        <v>59908400</v>
      </c>
      <c r="Q425" s="177">
        <f t="shared" ca="1" si="71"/>
        <v>280666398.34512544</v>
      </c>
    </row>
    <row r="426" spans="1:17" x14ac:dyDescent="0.25">
      <c r="A426" s="195">
        <v>293</v>
      </c>
      <c r="B426" s="169">
        <f t="shared" ca="1" si="61"/>
        <v>0.68970666156479132</v>
      </c>
      <c r="C426" s="169">
        <f t="shared" ca="1" si="61"/>
        <v>0.13660587292626536</v>
      </c>
      <c r="D426" s="169">
        <f t="shared" ca="1" si="61"/>
        <v>0.82389588511076028</v>
      </c>
      <c r="E426" s="28">
        <f t="shared" ca="1" si="62"/>
        <v>10500000</v>
      </c>
      <c r="F426" s="93">
        <f t="shared" ca="1" si="63"/>
        <v>0.02</v>
      </c>
      <c r="G426" s="161">
        <f t="shared" ca="1" si="64"/>
        <v>210000</v>
      </c>
      <c r="H426" s="34">
        <f t="shared" ca="1" si="72"/>
        <v>197.5</v>
      </c>
      <c r="I426" s="144">
        <f t="shared" ca="1" si="65"/>
        <v>41475000</v>
      </c>
      <c r="J426" s="144">
        <f t="shared" ca="1" si="66"/>
        <v>16800000</v>
      </c>
      <c r="K426" s="92">
        <f t="shared" si="59"/>
        <v>14000000</v>
      </c>
      <c r="L426" s="92">
        <f t="shared" si="60"/>
        <v>2000000</v>
      </c>
      <c r="M426" s="158">
        <f t="shared" ca="1" si="67"/>
        <v>8675000</v>
      </c>
      <c r="N426" s="158">
        <f t="shared" ca="1" si="68"/>
        <v>2949500</v>
      </c>
      <c r="O426" s="158">
        <f t="shared" ca="1" si="69"/>
        <v>5725500</v>
      </c>
      <c r="P426" s="158">
        <f t="shared" ca="1" si="70"/>
        <v>7725500</v>
      </c>
      <c r="Q426" s="177">
        <f t="shared" ca="1" si="71"/>
        <v>18772497.019036837</v>
      </c>
    </row>
    <row r="427" spans="1:17" x14ac:dyDescent="0.25">
      <c r="A427" s="195">
        <v>294</v>
      </c>
      <c r="B427" s="169">
        <f t="shared" ca="1" si="61"/>
        <v>0.13522309723030623</v>
      </c>
      <c r="C427" s="169">
        <f t="shared" ca="1" si="61"/>
        <v>0.13524760326972007</v>
      </c>
      <c r="D427" s="169">
        <f t="shared" ca="1" si="61"/>
        <v>0.59492999467324115</v>
      </c>
      <c r="E427" s="28">
        <f t="shared" ca="1" si="62"/>
        <v>10000000</v>
      </c>
      <c r="F427" s="93">
        <f t="shared" ca="1" si="63"/>
        <v>0.02</v>
      </c>
      <c r="G427" s="161">
        <f t="shared" ca="1" si="64"/>
        <v>200000</v>
      </c>
      <c r="H427" s="34">
        <f t="shared" ca="1" si="72"/>
        <v>197</v>
      </c>
      <c r="I427" s="144">
        <f t="shared" ca="1" si="65"/>
        <v>39400000</v>
      </c>
      <c r="J427" s="144">
        <f t="shared" ca="1" si="66"/>
        <v>16000000</v>
      </c>
      <c r="K427" s="92">
        <f t="shared" si="59"/>
        <v>14000000</v>
      </c>
      <c r="L427" s="92">
        <f t="shared" si="60"/>
        <v>2000000</v>
      </c>
      <c r="M427" s="158">
        <f t="shared" ca="1" si="67"/>
        <v>7400000</v>
      </c>
      <c r="N427" s="158">
        <f t="shared" ca="1" si="68"/>
        <v>2516000</v>
      </c>
      <c r="O427" s="158">
        <f t="shared" ca="1" si="69"/>
        <v>4884000</v>
      </c>
      <c r="P427" s="158">
        <f t="shared" ca="1" si="70"/>
        <v>6884000</v>
      </c>
      <c r="Q427" s="177">
        <f t="shared" ca="1" si="71"/>
        <v>14549203.220380507</v>
      </c>
    </row>
    <row r="428" spans="1:17" x14ac:dyDescent="0.25">
      <c r="A428" s="195">
        <v>295</v>
      </c>
      <c r="B428" s="169">
        <f t="shared" ca="1" si="61"/>
        <v>0.62811577868625657</v>
      </c>
      <c r="C428" s="169">
        <f t="shared" ca="1" si="61"/>
        <v>0.99592968499628709</v>
      </c>
      <c r="D428" s="169">
        <f t="shared" ca="1" si="61"/>
        <v>0.31647884746415134</v>
      </c>
      <c r="E428" s="28">
        <f t="shared" ca="1" si="62"/>
        <v>10500000</v>
      </c>
      <c r="F428" s="93">
        <f t="shared" ca="1" si="63"/>
        <v>0.08</v>
      </c>
      <c r="G428" s="161">
        <f t="shared" ca="1" si="64"/>
        <v>840000</v>
      </c>
      <c r="H428" s="34">
        <f t="shared" ca="1" si="72"/>
        <v>203.5</v>
      </c>
      <c r="I428" s="144">
        <f t="shared" ca="1" si="65"/>
        <v>170940000</v>
      </c>
      <c r="J428" s="144">
        <f t="shared" ca="1" si="66"/>
        <v>67200000</v>
      </c>
      <c r="K428" s="92">
        <f t="shared" si="59"/>
        <v>14000000</v>
      </c>
      <c r="L428" s="92">
        <f t="shared" si="60"/>
        <v>2000000</v>
      </c>
      <c r="M428" s="158">
        <f t="shared" ca="1" si="67"/>
        <v>87740000</v>
      </c>
      <c r="N428" s="158">
        <f t="shared" ca="1" si="68"/>
        <v>29831600.000000004</v>
      </c>
      <c r="O428" s="158">
        <f t="shared" ca="1" si="69"/>
        <v>57908400</v>
      </c>
      <c r="P428" s="158">
        <f t="shared" ca="1" si="70"/>
        <v>59908400</v>
      </c>
      <c r="Q428" s="177">
        <f t="shared" ca="1" si="71"/>
        <v>280666398.34512544</v>
      </c>
    </row>
    <row r="429" spans="1:17" x14ac:dyDescent="0.25">
      <c r="A429" s="195">
        <v>296</v>
      </c>
      <c r="B429" s="169">
        <f t="shared" ca="1" si="61"/>
        <v>0.96805295769435995</v>
      </c>
      <c r="C429" s="169">
        <f t="shared" ca="1" si="61"/>
        <v>0.17668986073994419</v>
      </c>
      <c r="D429" s="169">
        <f t="shared" ca="1" si="61"/>
        <v>0.83985360559823341</v>
      </c>
      <c r="E429" s="28">
        <f t="shared" ca="1" si="62"/>
        <v>11000000</v>
      </c>
      <c r="F429" s="93">
        <f t="shared" ca="1" si="63"/>
        <v>0.02</v>
      </c>
      <c r="G429" s="161">
        <f t="shared" ca="1" si="64"/>
        <v>220000</v>
      </c>
      <c r="H429" s="34">
        <f t="shared" ca="1" si="72"/>
        <v>198</v>
      </c>
      <c r="I429" s="144">
        <f t="shared" ca="1" si="65"/>
        <v>43560000</v>
      </c>
      <c r="J429" s="144">
        <f t="shared" ca="1" si="66"/>
        <v>17600000</v>
      </c>
      <c r="K429" s="92">
        <f t="shared" si="59"/>
        <v>14000000</v>
      </c>
      <c r="L429" s="92">
        <f t="shared" si="60"/>
        <v>2000000</v>
      </c>
      <c r="M429" s="158">
        <f t="shared" ca="1" si="67"/>
        <v>9960000</v>
      </c>
      <c r="N429" s="158">
        <f t="shared" ca="1" si="68"/>
        <v>3386400.0000000005</v>
      </c>
      <c r="O429" s="158">
        <f t="shared" ca="1" si="69"/>
        <v>6573600</v>
      </c>
      <c r="P429" s="158">
        <f t="shared" ca="1" si="70"/>
        <v>8573600</v>
      </c>
      <c r="Q429" s="177">
        <f t="shared" ca="1" si="71"/>
        <v>23028914.690623812</v>
      </c>
    </row>
    <row r="430" spans="1:17" x14ac:dyDescent="0.25">
      <c r="A430" s="195">
        <v>297</v>
      </c>
      <c r="B430" s="169">
        <f t="shared" ca="1" si="61"/>
        <v>0.30647966752457179</v>
      </c>
      <c r="C430" s="169">
        <f t="shared" ca="1" si="61"/>
        <v>0.59138192705805359</v>
      </c>
      <c r="D430" s="169">
        <f t="shared" ca="1" si="61"/>
        <v>0.89444421157739151</v>
      </c>
      <c r="E430" s="28">
        <f t="shared" ca="1" si="62"/>
        <v>10500000</v>
      </c>
      <c r="F430" s="93">
        <f t="shared" ca="1" si="63"/>
        <v>0.03</v>
      </c>
      <c r="G430" s="161">
        <f t="shared" ca="1" si="64"/>
        <v>315000</v>
      </c>
      <c r="H430" s="34">
        <f t="shared" ca="1" si="72"/>
        <v>197.5</v>
      </c>
      <c r="I430" s="144">
        <f t="shared" ca="1" si="65"/>
        <v>62212500</v>
      </c>
      <c r="J430" s="144">
        <f t="shared" ca="1" si="66"/>
        <v>25200000</v>
      </c>
      <c r="K430" s="92">
        <f t="shared" si="59"/>
        <v>14000000</v>
      </c>
      <c r="L430" s="92">
        <f t="shared" si="60"/>
        <v>2000000</v>
      </c>
      <c r="M430" s="158">
        <f t="shared" ca="1" si="67"/>
        <v>21012500</v>
      </c>
      <c r="N430" s="158">
        <f t="shared" ca="1" si="68"/>
        <v>7144250.0000000009</v>
      </c>
      <c r="O430" s="158">
        <f t="shared" ca="1" si="69"/>
        <v>13868250</v>
      </c>
      <c r="P430" s="158">
        <f t="shared" ca="1" si="70"/>
        <v>15868250</v>
      </c>
      <c r="Q430" s="177">
        <f t="shared" ca="1" si="71"/>
        <v>59639075.247211352</v>
      </c>
    </row>
    <row r="431" spans="1:17" x14ac:dyDescent="0.25">
      <c r="A431" s="195">
        <v>298</v>
      </c>
      <c r="B431" s="169">
        <f t="shared" ca="1" si="61"/>
        <v>0.98851353148029664</v>
      </c>
      <c r="C431" s="169">
        <f t="shared" ca="1" si="61"/>
        <v>0.64573889539093399</v>
      </c>
      <c r="D431" s="169">
        <f t="shared" ca="1" si="61"/>
        <v>0.63316827848187651</v>
      </c>
      <c r="E431" s="28">
        <f t="shared" ca="1" si="62"/>
        <v>11000000</v>
      </c>
      <c r="F431" s="93">
        <f t="shared" ca="1" si="63"/>
        <v>0.04</v>
      </c>
      <c r="G431" s="161">
        <f t="shared" ca="1" si="64"/>
        <v>440000</v>
      </c>
      <c r="H431" s="34">
        <f t="shared" ca="1" si="72"/>
        <v>198</v>
      </c>
      <c r="I431" s="144">
        <f t="shared" ca="1" si="65"/>
        <v>87120000</v>
      </c>
      <c r="J431" s="144">
        <f t="shared" ca="1" si="66"/>
        <v>35200000</v>
      </c>
      <c r="K431" s="92">
        <f t="shared" si="59"/>
        <v>14000000</v>
      </c>
      <c r="L431" s="92">
        <f t="shared" si="60"/>
        <v>2000000</v>
      </c>
      <c r="M431" s="158">
        <f t="shared" ca="1" si="67"/>
        <v>35920000</v>
      </c>
      <c r="N431" s="158">
        <f t="shared" ca="1" si="68"/>
        <v>12212800</v>
      </c>
      <c r="O431" s="158">
        <f t="shared" ca="1" si="69"/>
        <v>23707200</v>
      </c>
      <c r="P431" s="158">
        <f t="shared" ca="1" si="70"/>
        <v>25707200</v>
      </c>
      <c r="Q431" s="177">
        <f t="shared" ca="1" si="71"/>
        <v>109018488.81855981</v>
      </c>
    </row>
    <row r="432" spans="1:17" x14ac:dyDescent="0.25">
      <c r="A432" s="195">
        <v>299</v>
      </c>
      <c r="B432" s="169">
        <f t="shared" ca="1" si="61"/>
        <v>0.11900382830436307</v>
      </c>
      <c r="C432" s="169">
        <f t="shared" ca="1" si="61"/>
        <v>0.4147352188331801</v>
      </c>
      <c r="D432" s="169">
        <f t="shared" ca="1" si="61"/>
        <v>0.2465205950276127</v>
      </c>
      <c r="E432" s="28">
        <f t="shared" ca="1" si="62"/>
        <v>10000000</v>
      </c>
      <c r="F432" s="93">
        <f t="shared" ca="1" si="63"/>
        <v>0.03</v>
      </c>
      <c r="G432" s="161">
        <f t="shared" ca="1" si="64"/>
        <v>300000</v>
      </c>
      <c r="H432" s="34">
        <f t="shared" ca="1" si="72"/>
        <v>203</v>
      </c>
      <c r="I432" s="144">
        <f t="shared" ca="1" si="65"/>
        <v>60900000</v>
      </c>
      <c r="J432" s="144">
        <f t="shared" ca="1" si="66"/>
        <v>24000000</v>
      </c>
      <c r="K432" s="92">
        <f t="shared" si="59"/>
        <v>14000000</v>
      </c>
      <c r="L432" s="92">
        <f t="shared" si="60"/>
        <v>2000000</v>
      </c>
      <c r="M432" s="158">
        <f t="shared" ca="1" si="67"/>
        <v>20900000</v>
      </c>
      <c r="N432" s="158">
        <f t="shared" ca="1" si="68"/>
        <v>7106000.0000000009</v>
      </c>
      <c r="O432" s="158">
        <f t="shared" ca="1" si="69"/>
        <v>13794000</v>
      </c>
      <c r="P432" s="158">
        <f t="shared" ca="1" si="70"/>
        <v>15794000</v>
      </c>
      <c r="Q432" s="177">
        <f t="shared" ca="1" si="71"/>
        <v>59266431.676741675</v>
      </c>
    </row>
    <row r="433" spans="1:17" x14ac:dyDescent="0.25">
      <c r="A433" s="195">
        <v>300</v>
      </c>
      <c r="B433" s="169">
        <f t="shared" ca="1" si="61"/>
        <v>0.42348064446750544</v>
      </c>
      <c r="C433" s="169">
        <f t="shared" ca="1" si="61"/>
        <v>0.69731821541337657</v>
      </c>
      <c r="D433" s="169">
        <f t="shared" ca="1" si="61"/>
        <v>0.3053286328424164</v>
      </c>
      <c r="E433" s="28">
        <f t="shared" ca="1" si="62"/>
        <v>10500000</v>
      </c>
      <c r="F433" s="93">
        <f t="shared" ca="1" si="63"/>
        <v>0.04</v>
      </c>
      <c r="G433" s="161">
        <f t="shared" ca="1" si="64"/>
        <v>420000</v>
      </c>
      <c r="H433" s="34">
        <f t="shared" ca="1" si="72"/>
        <v>203.5</v>
      </c>
      <c r="I433" s="144">
        <f t="shared" ca="1" si="65"/>
        <v>85470000</v>
      </c>
      <c r="J433" s="144">
        <f t="shared" ca="1" si="66"/>
        <v>33600000</v>
      </c>
      <c r="K433" s="92">
        <f t="shared" si="59"/>
        <v>14000000</v>
      </c>
      <c r="L433" s="92">
        <f t="shared" si="60"/>
        <v>2000000</v>
      </c>
      <c r="M433" s="158">
        <f t="shared" ca="1" si="67"/>
        <v>35870000</v>
      </c>
      <c r="N433" s="158">
        <f t="shared" ca="1" si="68"/>
        <v>12195800</v>
      </c>
      <c r="O433" s="158">
        <f t="shared" ca="1" si="69"/>
        <v>23674200</v>
      </c>
      <c r="P433" s="158">
        <f t="shared" ca="1" si="70"/>
        <v>25674200</v>
      </c>
      <c r="Q433" s="177">
        <f t="shared" ca="1" si="71"/>
        <v>108852869.45390663</v>
      </c>
    </row>
    <row r="434" spans="1:17" x14ac:dyDescent="0.25">
      <c r="A434" s="195">
        <v>301</v>
      </c>
      <c r="B434" s="169">
        <f t="shared" ca="1" si="61"/>
        <v>6.5502170281807492E-2</v>
      </c>
      <c r="C434" s="169">
        <f t="shared" ca="1" si="61"/>
        <v>0.85143450300468315</v>
      </c>
      <c r="D434" s="169">
        <f t="shared" ca="1" si="61"/>
        <v>2.8696345567888248E-2</v>
      </c>
      <c r="E434" s="28">
        <f t="shared" ca="1" si="62"/>
        <v>10000000</v>
      </c>
      <c r="F434" s="93">
        <f t="shared" ca="1" si="63"/>
        <v>0.05</v>
      </c>
      <c r="G434" s="161">
        <f t="shared" ca="1" si="64"/>
        <v>500000</v>
      </c>
      <c r="H434" s="34">
        <f t="shared" ca="1" si="72"/>
        <v>203</v>
      </c>
      <c r="I434" s="144">
        <f t="shared" ca="1" si="65"/>
        <v>101500000</v>
      </c>
      <c r="J434" s="144">
        <f t="shared" ca="1" si="66"/>
        <v>40000000</v>
      </c>
      <c r="K434" s="92">
        <f t="shared" si="59"/>
        <v>14000000</v>
      </c>
      <c r="L434" s="92">
        <f t="shared" si="60"/>
        <v>2000000</v>
      </c>
      <c r="M434" s="158">
        <f t="shared" ca="1" si="67"/>
        <v>45500000</v>
      </c>
      <c r="N434" s="158">
        <f t="shared" ca="1" si="68"/>
        <v>15470000.000000002</v>
      </c>
      <c r="O434" s="158">
        <f t="shared" ca="1" si="69"/>
        <v>30030000</v>
      </c>
      <c r="P434" s="158">
        <f t="shared" ca="1" si="70"/>
        <v>32030000</v>
      </c>
      <c r="Q434" s="177">
        <f t="shared" ca="1" si="71"/>
        <v>140751159.08611092</v>
      </c>
    </row>
    <row r="435" spans="1:17" x14ac:dyDescent="0.25">
      <c r="A435" s="195">
        <v>302</v>
      </c>
      <c r="B435" s="169">
        <f t="shared" ca="1" si="61"/>
        <v>0.23647666063820616</v>
      </c>
      <c r="C435" s="169">
        <f t="shared" ca="1" si="61"/>
        <v>0.43227512397248502</v>
      </c>
      <c r="D435" s="169">
        <f t="shared" ca="1" si="61"/>
        <v>0.59941284545465223</v>
      </c>
      <c r="E435" s="28">
        <f t="shared" ca="1" si="62"/>
        <v>10500000</v>
      </c>
      <c r="F435" s="93">
        <f t="shared" ca="1" si="63"/>
        <v>0.03</v>
      </c>
      <c r="G435" s="161">
        <f t="shared" ca="1" si="64"/>
        <v>315000</v>
      </c>
      <c r="H435" s="34">
        <f t="shared" ca="1" si="72"/>
        <v>197.5</v>
      </c>
      <c r="I435" s="144">
        <f t="shared" ca="1" si="65"/>
        <v>62212500</v>
      </c>
      <c r="J435" s="144">
        <f t="shared" ca="1" si="66"/>
        <v>25200000</v>
      </c>
      <c r="K435" s="92">
        <f t="shared" si="59"/>
        <v>14000000</v>
      </c>
      <c r="L435" s="92">
        <f t="shared" si="60"/>
        <v>2000000</v>
      </c>
      <c r="M435" s="158">
        <f t="shared" ca="1" si="67"/>
        <v>21012500</v>
      </c>
      <c r="N435" s="158">
        <f t="shared" ca="1" si="68"/>
        <v>7144250.0000000009</v>
      </c>
      <c r="O435" s="158">
        <f t="shared" ca="1" si="69"/>
        <v>13868250</v>
      </c>
      <c r="P435" s="158">
        <f t="shared" ca="1" si="70"/>
        <v>15868250</v>
      </c>
      <c r="Q435" s="177">
        <f t="shared" ca="1" si="71"/>
        <v>59639075.247211352</v>
      </c>
    </row>
    <row r="436" spans="1:17" x14ac:dyDescent="0.25">
      <c r="A436" s="195">
        <v>303</v>
      </c>
      <c r="B436" s="169">
        <f t="shared" ca="1" si="61"/>
        <v>0.85856925580108379</v>
      </c>
      <c r="C436" s="169">
        <f t="shared" ca="1" si="61"/>
        <v>0.4442517622936808</v>
      </c>
      <c r="D436" s="169">
        <f t="shared" ca="1" si="61"/>
        <v>0.59554900686453971</v>
      </c>
      <c r="E436" s="28">
        <f t="shared" ca="1" si="62"/>
        <v>11000000</v>
      </c>
      <c r="F436" s="93">
        <f t="shared" ca="1" si="63"/>
        <v>0.03</v>
      </c>
      <c r="G436" s="161">
        <f t="shared" ca="1" si="64"/>
        <v>330000</v>
      </c>
      <c r="H436" s="34">
        <f t="shared" ca="1" si="72"/>
        <v>198</v>
      </c>
      <c r="I436" s="144">
        <f t="shared" ca="1" si="65"/>
        <v>65340000</v>
      </c>
      <c r="J436" s="144">
        <f t="shared" ca="1" si="66"/>
        <v>26400000</v>
      </c>
      <c r="K436" s="92">
        <f t="shared" si="59"/>
        <v>14000000</v>
      </c>
      <c r="L436" s="92">
        <f t="shared" si="60"/>
        <v>2000000</v>
      </c>
      <c r="M436" s="158">
        <f t="shared" ca="1" si="67"/>
        <v>22940000</v>
      </c>
      <c r="N436" s="158">
        <f t="shared" ca="1" si="68"/>
        <v>7799600.0000000009</v>
      </c>
      <c r="O436" s="158">
        <f t="shared" ca="1" si="69"/>
        <v>15140400</v>
      </c>
      <c r="P436" s="158">
        <f t="shared" ca="1" si="70"/>
        <v>17140400</v>
      </c>
      <c r="Q436" s="177">
        <f t="shared" ca="1" si="71"/>
        <v>66023701.754591823</v>
      </c>
    </row>
    <row r="437" spans="1:17" x14ac:dyDescent="0.25">
      <c r="A437" s="195">
        <v>304</v>
      </c>
      <c r="B437" s="169">
        <f t="shared" ca="1" si="61"/>
        <v>0.46547739698643154</v>
      </c>
      <c r="C437" s="169">
        <f t="shared" ca="1" si="61"/>
        <v>0.91036894694904602</v>
      </c>
      <c r="D437" s="169">
        <f t="shared" ca="1" si="61"/>
        <v>0.40670896864299955</v>
      </c>
      <c r="E437" s="28">
        <f t="shared" ca="1" si="62"/>
        <v>10500000</v>
      </c>
      <c r="F437" s="93">
        <f t="shared" ca="1" si="63"/>
        <v>0.05</v>
      </c>
      <c r="G437" s="161">
        <f t="shared" ca="1" si="64"/>
        <v>525000</v>
      </c>
      <c r="H437" s="34">
        <f t="shared" ca="1" si="72"/>
        <v>203.5</v>
      </c>
      <c r="I437" s="144">
        <f t="shared" ca="1" si="65"/>
        <v>106837500</v>
      </c>
      <c r="J437" s="144">
        <f t="shared" ca="1" si="66"/>
        <v>42000000</v>
      </c>
      <c r="K437" s="92">
        <f t="shared" si="59"/>
        <v>14000000</v>
      </c>
      <c r="L437" s="92">
        <f t="shared" si="60"/>
        <v>2000000</v>
      </c>
      <c r="M437" s="158">
        <f t="shared" ca="1" si="67"/>
        <v>48837500</v>
      </c>
      <c r="N437" s="158">
        <f t="shared" ca="1" si="68"/>
        <v>16604750.000000002</v>
      </c>
      <c r="O437" s="158">
        <f t="shared" ca="1" si="69"/>
        <v>32232750</v>
      </c>
      <c r="P437" s="158">
        <f t="shared" ca="1" si="70"/>
        <v>34232750</v>
      </c>
      <c r="Q437" s="177">
        <f t="shared" ca="1" si="71"/>
        <v>151806251.67671135</v>
      </c>
    </row>
    <row r="438" spans="1:17" x14ac:dyDescent="0.25">
      <c r="A438" s="195">
        <v>305</v>
      </c>
      <c r="B438" s="169">
        <f t="shared" ca="1" si="61"/>
        <v>9.9259078428876157E-2</v>
      </c>
      <c r="C438" s="169">
        <f t="shared" ca="1" si="61"/>
        <v>0.66319314227820036</v>
      </c>
      <c r="D438" s="169">
        <f t="shared" ca="1" si="61"/>
        <v>0.36157586115577212</v>
      </c>
      <c r="E438" s="28">
        <f t="shared" ca="1" si="62"/>
        <v>10000000</v>
      </c>
      <c r="F438" s="93">
        <f t="shared" ca="1" si="63"/>
        <v>0.04</v>
      </c>
      <c r="G438" s="161">
        <f t="shared" ca="1" si="64"/>
        <v>400000</v>
      </c>
      <c r="H438" s="34">
        <f t="shared" ca="1" si="72"/>
        <v>203</v>
      </c>
      <c r="I438" s="144">
        <f t="shared" ca="1" si="65"/>
        <v>81200000</v>
      </c>
      <c r="J438" s="144">
        <f t="shared" ca="1" si="66"/>
        <v>32000000</v>
      </c>
      <c r="K438" s="92">
        <f t="shared" si="59"/>
        <v>14000000</v>
      </c>
      <c r="L438" s="92">
        <f t="shared" si="60"/>
        <v>2000000</v>
      </c>
      <c r="M438" s="158">
        <f t="shared" ca="1" si="67"/>
        <v>33200000</v>
      </c>
      <c r="N438" s="158">
        <f t="shared" ca="1" si="68"/>
        <v>11288000</v>
      </c>
      <c r="O438" s="158">
        <f t="shared" ca="1" si="69"/>
        <v>21912000</v>
      </c>
      <c r="P438" s="158">
        <f t="shared" ca="1" si="70"/>
        <v>23912000</v>
      </c>
      <c r="Q438" s="177">
        <f t="shared" ca="1" si="71"/>
        <v>100008795.38142629</v>
      </c>
    </row>
    <row r="439" spans="1:17" x14ac:dyDescent="0.25">
      <c r="A439" s="195">
        <v>306</v>
      </c>
      <c r="B439" s="169">
        <f t="shared" ca="1" si="61"/>
        <v>0.45516955665330072</v>
      </c>
      <c r="C439" s="169">
        <f t="shared" ca="1" si="61"/>
        <v>0.51053109084621462</v>
      </c>
      <c r="D439" s="169">
        <f t="shared" ca="1" si="61"/>
        <v>0.70231567549135576</v>
      </c>
      <c r="E439" s="28">
        <f t="shared" ca="1" si="62"/>
        <v>10500000</v>
      </c>
      <c r="F439" s="93">
        <f t="shared" ca="1" si="63"/>
        <v>0.03</v>
      </c>
      <c r="G439" s="161">
        <f t="shared" ca="1" si="64"/>
        <v>315000</v>
      </c>
      <c r="H439" s="34">
        <f t="shared" ca="1" si="72"/>
        <v>197.5</v>
      </c>
      <c r="I439" s="144">
        <f t="shared" ca="1" si="65"/>
        <v>62212500</v>
      </c>
      <c r="J439" s="144">
        <f t="shared" ca="1" si="66"/>
        <v>25200000</v>
      </c>
      <c r="K439" s="92">
        <f t="shared" si="59"/>
        <v>14000000</v>
      </c>
      <c r="L439" s="92">
        <f t="shared" si="60"/>
        <v>2000000</v>
      </c>
      <c r="M439" s="158">
        <f t="shared" ca="1" si="67"/>
        <v>21012500</v>
      </c>
      <c r="N439" s="158">
        <f t="shared" ca="1" si="68"/>
        <v>7144250.0000000009</v>
      </c>
      <c r="O439" s="158">
        <f t="shared" ca="1" si="69"/>
        <v>13868250</v>
      </c>
      <c r="P439" s="158">
        <f t="shared" ca="1" si="70"/>
        <v>15868250</v>
      </c>
      <c r="Q439" s="177">
        <f t="shared" ca="1" si="71"/>
        <v>59639075.247211352</v>
      </c>
    </row>
    <row r="440" spans="1:17" x14ac:dyDescent="0.25">
      <c r="A440" s="195">
        <v>307</v>
      </c>
      <c r="B440" s="169">
        <f t="shared" ca="1" si="61"/>
        <v>7.3759646661246792E-2</v>
      </c>
      <c r="C440" s="169">
        <f t="shared" ca="1" si="61"/>
        <v>0.66805635428257715</v>
      </c>
      <c r="D440" s="169">
        <f t="shared" ca="1" si="61"/>
        <v>0.68427853254068016</v>
      </c>
      <c r="E440" s="28">
        <f t="shared" ca="1" si="62"/>
        <v>10000000</v>
      </c>
      <c r="F440" s="93">
        <f t="shared" ca="1" si="63"/>
        <v>0.04</v>
      </c>
      <c r="G440" s="161">
        <f t="shared" ca="1" si="64"/>
        <v>400000</v>
      </c>
      <c r="H440" s="34">
        <f t="shared" ca="1" si="72"/>
        <v>197</v>
      </c>
      <c r="I440" s="144">
        <f t="shared" ca="1" si="65"/>
        <v>78800000</v>
      </c>
      <c r="J440" s="144">
        <f t="shared" ca="1" si="66"/>
        <v>32000000</v>
      </c>
      <c r="K440" s="92">
        <f t="shared" si="59"/>
        <v>14000000</v>
      </c>
      <c r="L440" s="92">
        <f t="shared" si="60"/>
        <v>2000000</v>
      </c>
      <c r="M440" s="158">
        <f t="shared" ca="1" si="67"/>
        <v>30800000</v>
      </c>
      <c r="N440" s="158">
        <f t="shared" ca="1" si="68"/>
        <v>10472000</v>
      </c>
      <c r="O440" s="158">
        <f t="shared" ca="1" si="69"/>
        <v>20328000</v>
      </c>
      <c r="P440" s="158">
        <f t="shared" ca="1" si="70"/>
        <v>22328000</v>
      </c>
      <c r="Q440" s="177">
        <f t="shared" ca="1" si="71"/>
        <v>92059065.878073201</v>
      </c>
    </row>
    <row r="441" spans="1:17" x14ac:dyDescent="0.25">
      <c r="A441" s="195">
        <v>308</v>
      </c>
      <c r="B441" s="169">
        <f t="shared" ca="1" si="61"/>
        <v>2.6654998839857447E-2</v>
      </c>
      <c r="C441" s="169">
        <f t="shared" ca="1" si="61"/>
        <v>0.31845403931885019</v>
      </c>
      <c r="D441" s="169">
        <f t="shared" ca="1" si="61"/>
        <v>0.59020490282845828</v>
      </c>
      <c r="E441" s="28">
        <f t="shared" ca="1" si="62"/>
        <v>10000000</v>
      </c>
      <c r="F441" s="93">
        <f t="shared" ca="1" si="63"/>
        <v>0.03</v>
      </c>
      <c r="G441" s="161">
        <f t="shared" ca="1" si="64"/>
        <v>300000</v>
      </c>
      <c r="H441" s="34">
        <f t="shared" ca="1" si="72"/>
        <v>197</v>
      </c>
      <c r="I441" s="144">
        <f t="shared" ca="1" si="65"/>
        <v>59100000</v>
      </c>
      <c r="J441" s="144">
        <f t="shared" ca="1" si="66"/>
        <v>24000000</v>
      </c>
      <c r="K441" s="92">
        <f t="shared" si="59"/>
        <v>14000000</v>
      </c>
      <c r="L441" s="92">
        <f t="shared" si="60"/>
        <v>2000000</v>
      </c>
      <c r="M441" s="158">
        <f t="shared" ca="1" si="67"/>
        <v>19100000</v>
      </c>
      <c r="N441" s="158">
        <f t="shared" ca="1" si="68"/>
        <v>6494000.0000000009</v>
      </c>
      <c r="O441" s="158">
        <f t="shared" ca="1" si="69"/>
        <v>12606000</v>
      </c>
      <c r="P441" s="158">
        <f t="shared" ca="1" si="70"/>
        <v>14606000</v>
      </c>
      <c r="Q441" s="177">
        <f t="shared" ca="1" si="71"/>
        <v>53304134.549226865</v>
      </c>
    </row>
    <row r="442" spans="1:17" x14ac:dyDescent="0.25">
      <c r="A442" s="195">
        <v>309</v>
      </c>
      <c r="B442" s="169">
        <f t="shared" ca="1" si="61"/>
        <v>0.67950276930925135</v>
      </c>
      <c r="C442" s="169">
        <f t="shared" ca="1" si="61"/>
        <v>0.24207261284555748</v>
      </c>
      <c r="D442" s="169">
        <f t="shared" ca="1" si="61"/>
        <v>0.76797845283143484</v>
      </c>
      <c r="E442" s="28">
        <f t="shared" ca="1" si="62"/>
        <v>10500000</v>
      </c>
      <c r="F442" s="93">
        <f t="shared" ca="1" si="63"/>
        <v>0.02</v>
      </c>
      <c r="G442" s="161">
        <f t="shared" ca="1" si="64"/>
        <v>210000</v>
      </c>
      <c r="H442" s="34">
        <f t="shared" ca="1" si="72"/>
        <v>197.5</v>
      </c>
      <c r="I442" s="144">
        <f t="shared" ca="1" si="65"/>
        <v>41475000</v>
      </c>
      <c r="J442" s="144">
        <f t="shared" ca="1" si="66"/>
        <v>16800000</v>
      </c>
      <c r="K442" s="92">
        <f t="shared" si="59"/>
        <v>14000000</v>
      </c>
      <c r="L442" s="92">
        <f t="shared" si="60"/>
        <v>2000000</v>
      </c>
      <c r="M442" s="158">
        <f t="shared" ca="1" si="67"/>
        <v>8675000</v>
      </c>
      <c r="N442" s="158">
        <f t="shared" ca="1" si="68"/>
        <v>2949500</v>
      </c>
      <c r="O442" s="158">
        <f t="shared" ca="1" si="69"/>
        <v>5725500</v>
      </c>
      <c r="P442" s="158">
        <f t="shared" ca="1" si="70"/>
        <v>7725500</v>
      </c>
      <c r="Q442" s="177">
        <f t="shared" ca="1" si="71"/>
        <v>18772497.019036837</v>
      </c>
    </row>
    <row r="443" spans="1:17" x14ac:dyDescent="0.25">
      <c r="A443" s="195">
        <v>310</v>
      </c>
      <c r="B443" s="169">
        <f t="shared" ca="1" si="61"/>
        <v>0.29156766983791227</v>
      </c>
      <c r="C443" s="169">
        <f t="shared" ca="1" si="61"/>
        <v>0.6176529491110232</v>
      </c>
      <c r="D443" s="169">
        <f t="shared" ca="1" si="61"/>
        <v>0.2289488449026289</v>
      </c>
      <c r="E443" s="28">
        <f t="shared" ca="1" si="62"/>
        <v>10500000</v>
      </c>
      <c r="F443" s="93">
        <f t="shared" ca="1" si="63"/>
        <v>0.04</v>
      </c>
      <c r="G443" s="161">
        <f t="shared" ca="1" si="64"/>
        <v>420000</v>
      </c>
      <c r="H443" s="34">
        <f t="shared" ca="1" si="72"/>
        <v>203.5</v>
      </c>
      <c r="I443" s="144">
        <f t="shared" ca="1" si="65"/>
        <v>85470000</v>
      </c>
      <c r="J443" s="144">
        <f t="shared" ca="1" si="66"/>
        <v>33600000</v>
      </c>
      <c r="K443" s="92">
        <f t="shared" si="59"/>
        <v>14000000</v>
      </c>
      <c r="L443" s="92">
        <f t="shared" si="60"/>
        <v>2000000</v>
      </c>
      <c r="M443" s="158">
        <f t="shared" ca="1" si="67"/>
        <v>35870000</v>
      </c>
      <c r="N443" s="158">
        <f t="shared" ca="1" si="68"/>
        <v>12195800</v>
      </c>
      <c r="O443" s="158">
        <f t="shared" ca="1" si="69"/>
        <v>23674200</v>
      </c>
      <c r="P443" s="158">
        <f t="shared" ca="1" si="70"/>
        <v>25674200</v>
      </c>
      <c r="Q443" s="177">
        <f t="shared" ca="1" si="71"/>
        <v>108852869.45390663</v>
      </c>
    </row>
    <row r="444" spans="1:17" x14ac:dyDescent="0.25">
      <c r="A444" s="195">
        <v>311</v>
      </c>
      <c r="B444" s="169">
        <f t="shared" ca="1" si="61"/>
        <v>0.83272397935436837</v>
      </c>
      <c r="C444" s="169">
        <f t="shared" ca="1" si="61"/>
        <v>0.55197952169121955</v>
      </c>
      <c r="D444" s="169">
        <f t="shared" ca="1" si="61"/>
        <v>0.40789145908674651</v>
      </c>
      <c r="E444" s="28">
        <f t="shared" ca="1" si="62"/>
        <v>11000000</v>
      </c>
      <c r="F444" s="93">
        <f t="shared" ca="1" si="63"/>
        <v>0.03</v>
      </c>
      <c r="G444" s="161">
        <f t="shared" ca="1" si="64"/>
        <v>330000</v>
      </c>
      <c r="H444" s="34">
        <f t="shared" ca="1" si="72"/>
        <v>204</v>
      </c>
      <c r="I444" s="144">
        <f t="shared" ca="1" si="65"/>
        <v>67320000</v>
      </c>
      <c r="J444" s="144">
        <f t="shared" ca="1" si="66"/>
        <v>26400000</v>
      </c>
      <c r="K444" s="92">
        <f t="shared" si="59"/>
        <v>14000000</v>
      </c>
      <c r="L444" s="92">
        <f t="shared" si="60"/>
        <v>2000000</v>
      </c>
      <c r="M444" s="158">
        <f t="shared" ca="1" si="67"/>
        <v>24920000</v>
      </c>
      <c r="N444" s="158">
        <f t="shared" ca="1" si="68"/>
        <v>8472800</v>
      </c>
      <c r="O444" s="158">
        <f t="shared" ca="1" si="69"/>
        <v>16447200</v>
      </c>
      <c r="P444" s="158">
        <f t="shared" ca="1" si="70"/>
        <v>18447200</v>
      </c>
      <c r="Q444" s="177">
        <f t="shared" ca="1" si="71"/>
        <v>72582228.59485811</v>
      </c>
    </row>
    <row r="445" spans="1:17" x14ac:dyDescent="0.25">
      <c r="A445" s="195">
        <v>312</v>
      </c>
      <c r="B445" s="169">
        <f t="shared" ca="1" si="61"/>
        <v>0.71071993976909797</v>
      </c>
      <c r="C445" s="169">
        <f t="shared" ca="1" si="61"/>
        <v>0.13447525151861306</v>
      </c>
      <c r="D445" s="169">
        <f t="shared" ca="1" si="61"/>
        <v>0.62239986023505811</v>
      </c>
      <c r="E445" s="28">
        <f t="shared" ca="1" si="62"/>
        <v>10500000</v>
      </c>
      <c r="F445" s="93">
        <f t="shared" ca="1" si="63"/>
        <v>0.02</v>
      </c>
      <c r="G445" s="161">
        <f t="shared" ca="1" si="64"/>
        <v>210000</v>
      </c>
      <c r="H445" s="34">
        <f t="shared" ca="1" si="72"/>
        <v>197.5</v>
      </c>
      <c r="I445" s="144">
        <f t="shared" ca="1" si="65"/>
        <v>41475000</v>
      </c>
      <c r="J445" s="144">
        <f t="shared" ca="1" si="66"/>
        <v>16800000</v>
      </c>
      <c r="K445" s="92">
        <f t="shared" si="59"/>
        <v>14000000</v>
      </c>
      <c r="L445" s="92">
        <f t="shared" si="60"/>
        <v>2000000</v>
      </c>
      <c r="M445" s="158">
        <f t="shared" ca="1" si="67"/>
        <v>8675000</v>
      </c>
      <c r="N445" s="158">
        <f t="shared" ca="1" si="68"/>
        <v>2949500</v>
      </c>
      <c r="O445" s="158">
        <f t="shared" ca="1" si="69"/>
        <v>5725500</v>
      </c>
      <c r="P445" s="158">
        <f t="shared" ca="1" si="70"/>
        <v>7725500</v>
      </c>
      <c r="Q445" s="177">
        <f t="shared" ca="1" si="71"/>
        <v>18772497.019036837</v>
      </c>
    </row>
    <row r="446" spans="1:17" x14ac:dyDescent="0.25">
      <c r="A446" s="195">
        <v>313</v>
      </c>
      <c r="B446" s="169">
        <f t="shared" ca="1" si="61"/>
        <v>0.39499213767417307</v>
      </c>
      <c r="C446" s="169">
        <f t="shared" ca="1" si="61"/>
        <v>0.94989174677625821</v>
      </c>
      <c r="D446" s="169">
        <f t="shared" ca="1" si="61"/>
        <v>0.86415311827325147</v>
      </c>
      <c r="E446" s="28">
        <f t="shared" ca="1" si="62"/>
        <v>10500000</v>
      </c>
      <c r="F446" s="93">
        <f t="shared" ca="1" si="63"/>
        <v>0.05</v>
      </c>
      <c r="G446" s="161">
        <f t="shared" ca="1" si="64"/>
        <v>525000</v>
      </c>
      <c r="H446" s="34">
        <f t="shared" ca="1" si="72"/>
        <v>197.5</v>
      </c>
      <c r="I446" s="144">
        <f t="shared" ca="1" si="65"/>
        <v>103687500</v>
      </c>
      <c r="J446" s="144">
        <f t="shared" ca="1" si="66"/>
        <v>42000000</v>
      </c>
      <c r="K446" s="92">
        <f t="shared" si="59"/>
        <v>14000000</v>
      </c>
      <c r="L446" s="92">
        <f t="shared" si="60"/>
        <v>2000000</v>
      </c>
      <c r="M446" s="158">
        <f t="shared" ca="1" si="67"/>
        <v>45687500</v>
      </c>
      <c r="N446" s="158">
        <f t="shared" ca="1" si="68"/>
        <v>15533750.000000002</v>
      </c>
      <c r="O446" s="158">
        <f t="shared" ca="1" si="69"/>
        <v>30153750</v>
      </c>
      <c r="P446" s="158">
        <f t="shared" ca="1" si="70"/>
        <v>32153750</v>
      </c>
      <c r="Q446" s="177">
        <f t="shared" ca="1" si="71"/>
        <v>141372231.70356038</v>
      </c>
    </row>
    <row r="447" spans="1:17" x14ac:dyDescent="0.25">
      <c r="A447" s="195">
        <v>314</v>
      </c>
      <c r="B447" s="169">
        <f t="shared" ca="1" si="61"/>
        <v>0.88583127031379172</v>
      </c>
      <c r="C447" s="169">
        <f t="shared" ca="1" si="61"/>
        <v>0.35932608067538885</v>
      </c>
      <c r="D447" s="169">
        <f t="shared" ca="1" si="61"/>
        <v>0.10966917184105496</v>
      </c>
      <c r="E447" s="28">
        <f t="shared" ca="1" si="62"/>
        <v>11000000</v>
      </c>
      <c r="F447" s="93">
        <f t="shared" ca="1" si="63"/>
        <v>0.03</v>
      </c>
      <c r="G447" s="161">
        <f t="shared" ca="1" si="64"/>
        <v>330000</v>
      </c>
      <c r="H447" s="34">
        <f t="shared" ca="1" si="72"/>
        <v>204</v>
      </c>
      <c r="I447" s="144">
        <f t="shared" ca="1" si="65"/>
        <v>67320000</v>
      </c>
      <c r="J447" s="144">
        <f t="shared" ca="1" si="66"/>
        <v>26400000</v>
      </c>
      <c r="K447" s="92">
        <f t="shared" si="59"/>
        <v>14000000</v>
      </c>
      <c r="L447" s="92">
        <f t="shared" si="60"/>
        <v>2000000</v>
      </c>
      <c r="M447" s="158">
        <f t="shared" ca="1" si="67"/>
        <v>24920000</v>
      </c>
      <c r="N447" s="158">
        <f t="shared" ca="1" si="68"/>
        <v>8472800</v>
      </c>
      <c r="O447" s="158">
        <f t="shared" ca="1" si="69"/>
        <v>16447200</v>
      </c>
      <c r="P447" s="158">
        <f t="shared" ca="1" si="70"/>
        <v>18447200</v>
      </c>
      <c r="Q447" s="177">
        <f t="shared" ca="1" si="71"/>
        <v>72582228.59485811</v>
      </c>
    </row>
    <row r="448" spans="1:17" x14ac:dyDescent="0.25">
      <c r="A448" s="195">
        <v>315</v>
      </c>
      <c r="B448" s="169">
        <f t="shared" ca="1" si="61"/>
        <v>0.26290926811156656</v>
      </c>
      <c r="C448" s="169">
        <f t="shared" ca="1" si="61"/>
        <v>0.93022510615187737</v>
      </c>
      <c r="D448" s="169">
        <f t="shared" ca="1" si="61"/>
        <v>0.55286816055037746</v>
      </c>
      <c r="E448" s="28">
        <f t="shared" ca="1" si="62"/>
        <v>10500000</v>
      </c>
      <c r="F448" s="93">
        <f t="shared" ca="1" si="63"/>
        <v>0.05</v>
      </c>
      <c r="G448" s="161">
        <f t="shared" ca="1" si="64"/>
        <v>525000</v>
      </c>
      <c r="H448" s="34">
        <f t="shared" ca="1" si="72"/>
        <v>197.5</v>
      </c>
      <c r="I448" s="144">
        <f t="shared" ca="1" si="65"/>
        <v>103687500</v>
      </c>
      <c r="J448" s="144">
        <f t="shared" ca="1" si="66"/>
        <v>42000000</v>
      </c>
      <c r="K448" s="92">
        <f t="shared" si="59"/>
        <v>14000000</v>
      </c>
      <c r="L448" s="92">
        <f t="shared" si="60"/>
        <v>2000000</v>
      </c>
      <c r="M448" s="158">
        <f t="shared" ca="1" si="67"/>
        <v>45687500</v>
      </c>
      <c r="N448" s="158">
        <f t="shared" ca="1" si="68"/>
        <v>15533750.000000002</v>
      </c>
      <c r="O448" s="158">
        <f t="shared" ca="1" si="69"/>
        <v>30153750</v>
      </c>
      <c r="P448" s="158">
        <f t="shared" ca="1" si="70"/>
        <v>32153750</v>
      </c>
      <c r="Q448" s="177">
        <f t="shared" ca="1" si="71"/>
        <v>141372231.70356038</v>
      </c>
    </row>
    <row r="449" spans="1:17" x14ac:dyDescent="0.25">
      <c r="A449" s="195">
        <v>316</v>
      </c>
      <c r="B449" s="169">
        <f t="shared" ca="1" si="61"/>
        <v>9.4335447263505845E-2</v>
      </c>
      <c r="C449" s="169">
        <f t="shared" ca="1" si="61"/>
        <v>0.34899855067912755</v>
      </c>
      <c r="D449" s="169">
        <f t="shared" ca="1" si="61"/>
        <v>0.24819347421015403</v>
      </c>
      <c r="E449" s="28">
        <f t="shared" ca="1" si="62"/>
        <v>10000000</v>
      </c>
      <c r="F449" s="93">
        <f t="shared" ca="1" si="63"/>
        <v>0.03</v>
      </c>
      <c r="G449" s="161">
        <f t="shared" ca="1" si="64"/>
        <v>300000</v>
      </c>
      <c r="H449" s="34">
        <f t="shared" ca="1" si="72"/>
        <v>203</v>
      </c>
      <c r="I449" s="144">
        <f t="shared" ca="1" si="65"/>
        <v>60900000</v>
      </c>
      <c r="J449" s="144">
        <f t="shared" ca="1" si="66"/>
        <v>24000000</v>
      </c>
      <c r="K449" s="92">
        <f t="shared" si="59"/>
        <v>14000000</v>
      </c>
      <c r="L449" s="92">
        <f t="shared" si="60"/>
        <v>2000000</v>
      </c>
      <c r="M449" s="158">
        <f t="shared" ca="1" si="67"/>
        <v>20900000</v>
      </c>
      <c r="N449" s="158">
        <f t="shared" ca="1" si="68"/>
        <v>7106000.0000000009</v>
      </c>
      <c r="O449" s="158">
        <f t="shared" ca="1" si="69"/>
        <v>13794000</v>
      </c>
      <c r="P449" s="158">
        <f t="shared" ca="1" si="70"/>
        <v>15794000</v>
      </c>
      <c r="Q449" s="177">
        <f t="shared" ca="1" si="71"/>
        <v>59266431.676741675</v>
      </c>
    </row>
    <row r="450" spans="1:17" x14ac:dyDescent="0.25">
      <c r="A450" s="195">
        <v>317</v>
      </c>
      <c r="B450" s="169">
        <f t="shared" ca="1" si="61"/>
        <v>0.7885310203077126</v>
      </c>
      <c r="C450" s="169">
        <f t="shared" ca="1" si="61"/>
        <v>0.41422864791996061</v>
      </c>
      <c r="D450" s="169">
        <f t="shared" ca="1" si="61"/>
        <v>0.82351304744725606</v>
      </c>
      <c r="E450" s="28">
        <f t="shared" ca="1" si="62"/>
        <v>10500000</v>
      </c>
      <c r="F450" s="93">
        <f t="shared" ca="1" si="63"/>
        <v>0.03</v>
      </c>
      <c r="G450" s="161">
        <f t="shared" ca="1" si="64"/>
        <v>315000</v>
      </c>
      <c r="H450" s="34">
        <f t="shared" ca="1" si="72"/>
        <v>197.5</v>
      </c>
      <c r="I450" s="144">
        <f t="shared" ca="1" si="65"/>
        <v>62212500</v>
      </c>
      <c r="J450" s="144">
        <f t="shared" ca="1" si="66"/>
        <v>25200000</v>
      </c>
      <c r="K450" s="92">
        <f t="shared" si="59"/>
        <v>14000000</v>
      </c>
      <c r="L450" s="92">
        <f t="shared" si="60"/>
        <v>2000000</v>
      </c>
      <c r="M450" s="158">
        <f t="shared" ca="1" si="67"/>
        <v>21012500</v>
      </c>
      <c r="N450" s="158">
        <f t="shared" ca="1" si="68"/>
        <v>7144250.0000000009</v>
      </c>
      <c r="O450" s="158">
        <f t="shared" ca="1" si="69"/>
        <v>13868250</v>
      </c>
      <c r="P450" s="158">
        <f t="shared" ca="1" si="70"/>
        <v>15868250</v>
      </c>
      <c r="Q450" s="177">
        <f t="shared" ca="1" si="71"/>
        <v>59639075.247211352</v>
      </c>
    </row>
    <row r="451" spans="1:17" x14ac:dyDescent="0.25">
      <c r="A451" s="195">
        <v>318</v>
      </c>
      <c r="B451" s="169">
        <f t="shared" ca="1" si="61"/>
        <v>0.44872071280087711</v>
      </c>
      <c r="C451" s="169">
        <f t="shared" ca="1" si="61"/>
        <v>0.22032397859435648</v>
      </c>
      <c r="D451" s="169">
        <f t="shared" ca="1" si="61"/>
        <v>0.14711073450366952</v>
      </c>
      <c r="E451" s="28">
        <f t="shared" ca="1" si="62"/>
        <v>10500000</v>
      </c>
      <c r="F451" s="93">
        <f t="shared" ca="1" si="63"/>
        <v>0.02</v>
      </c>
      <c r="G451" s="161">
        <f t="shared" ca="1" si="64"/>
        <v>210000</v>
      </c>
      <c r="H451" s="34">
        <f t="shared" ca="1" si="72"/>
        <v>203.5</v>
      </c>
      <c r="I451" s="144">
        <f t="shared" ca="1" si="65"/>
        <v>42735000</v>
      </c>
      <c r="J451" s="144">
        <f t="shared" ca="1" si="66"/>
        <v>16800000</v>
      </c>
      <c r="K451" s="92">
        <f t="shared" si="59"/>
        <v>14000000</v>
      </c>
      <c r="L451" s="92">
        <f t="shared" si="60"/>
        <v>2000000</v>
      </c>
      <c r="M451" s="158">
        <f t="shared" ca="1" si="67"/>
        <v>9935000</v>
      </c>
      <c r="N451" s="158">
        <f t="shared" ca="1" si="68"/>
        <v>3377900.0000000005</v>
      </c>
      <c r="O451" s="158">
        <f t="shared" ca="1" si="69"/>
        <v>6557100</v>
      </c>
      <c r="P451" s="158">
        <f t="shared" ca="1" si="70"/>
        <v>8557100</v>
      </c>
      <c r="Q451" s="177">
        <f t="shared" ca="1" si="71"/>
        <v>22946105.008297212</v>
      </c>
    </row>
    <row r="452" spans="1:17" x14ac:dyDescent="0.25">
      <c r="A452" s="195">
        <v>319</v>
      </c>
      <c r="B452" s="169">
        <f t="shared" ca="1" si="61"/>
        <v>0.53109151010921207</v>
      </c>
      <c r="C452" s="169">
        <f t="shared" ca="1" si="61"/>
        <v>0.67706054311391062</v>
      </c>
      <c r="D452" s="169">
        <f t="shared" ca="1" si="61"/>
        <v>0.9010226758852441</v>
      </c>
      <c r="E452" s="28">
        <f t="shared" ca="1" si="62"/>
        <v>10500000</v>
      </c>
      <c r="F452" s="93">
        <f t="shared" ca="1" si="63"/>
        <v>0.04</v>
      </c>
      <c r="G452" s="161">
        <f t="shared" ca="1" si="64"/>
        <v>420000</v>
      </c>
      <c r="H452" s="34">
        <f t="shared" ca="1" si="72"/>
        <v>197.5</v>
      </c>
      <c r="I452" s="144">
        <f t="shared" ca="1" si="65"/>
        <v>82950000</v>
      </c>
      <c r="J452" s="144">
        <f t="shared" ca="1" si="66"/>
        <v>33600000</v>
      </c>
      <c r="K452" s="92">
        <f t="shared" si="59"/>
        <v>14000000</v>
      </c>
      <c r="L452" s="92">
        <f t="shared" si="60"/>
        <v>2000000</v>
      </c>
      <c r="M452" s="158">
        <f t="shared" ca="1" si="67"/>
        <v>33350000</v>
      </c>
      <c r="N452" s="158">
        <f t="shared" ca="1" si="68"/>
        <v>11339000</v>
      </c>
      <c r="O452" s="158">
        <f t="shared" ca="1" si="69"/>
        <v>22011000</v>
      </c>
      <c r="P452" s="158">
        <f t="shared" ca="1" si="70"/>
        <v>24011000</v>
      </c>
      <c r="Q452" s="177">
        <f t="shared" ca="1" si="71"/>
        <v>100505653.47538586</v>
      </c>
    </row>
    <row r="453" spans="1:17" x14ac:dyDescent="0.25">
      <c r="A453" s="195">
        <v>320</v>
      </c>
      <c r="B453" s="169">
        <f t="shared" ca="1" si="61"/>
        <v>0.31409255398192926</v>
      </c>
      <c r="C453" s="169">
        <f t="shared" ca="1" si="61"/>
        <v>0.29504923109281933</v>
      </c>
      <c r="D453" s="169">
        <f t="shared" ca="1" si="61"/>
        <v>0.69220152224661458</v>
      </c>
      <c r="E453" s="28">
        <f t="shared" ca="1" si="62"/>
        <v>10500000</v>
      </c>
      <c r="F453" s="93">
        <f t="shared" ca="1" si="63"/>
        <v>0.02</v>
      </c>
      <c r="G453" s="161">
        <f t="shared" ca="1" si="64"/>
        <v>210000</v>
      </c>
      <c r="H453" s="34">
        <f t="shared" ca="1" si="72"/>
        <v>197.5</v>
      </c>
      <c r="I453" s="144">
        <f t="shared" ca="1" si="65"/>
        <v>41475000</v>
      </c>
      <c r="J453" s="144">
        <f t="shared" ca="1" si="66"/>
        <v>16800000</v>
      </c>
      <c r="K453" s="92">
        <f t="shared" si="59"/>
        <v>14000000</v>
      </c>
      <c r="L453" s="92">
        <f t="shared" si="60"/>
        <v>2000000</v>
      </c>
      <c r="M453" s="158">
        <f t="shared" ca="1" si="67"/>
        <v>8675000</v>
      </c>
      <c r="N453" s="158">
        <f t="shared" ca="1" si="68"/>
        <v>2949500</v>
      </c>
      <c r="O453" s="158">
        <f t="shared" ca="1" si="69"/>
        <v>5725500</v>
      </c>
      <c r="P453" s="158">
        <f t="shared" ca="1" si="70"/>
        <v>7725500</v>
      </c>
      <c r="Q453" s="177">
        <f t="shared" ca="1" si="71"/>
        <v>18772497.019036837</v>
      </c>
    </row>
    <row r="454" spans="1:17" x14ac:dyDescent="0.25">
      <c r="A454" s="195">
        <v>321</v>
      </c>
      <c r="B454" s="169">
        <f t="shared" ca="1" si="61"/>
        <v>0.45409587018251485</v>
      </c>
      <c r="C454" s="169">
        <f t="shared" ca="1" si="61"/>
        <v>0.20561400223165505</v>
      </c>
      <c r="D454" s="169">
        <f t="shared" ca="1" si="61"/>
        <v>0.71545863167614321</v>
      </c>
      <c r="E454" s="28">
        <f t="shared" ca="1" si="62"/>
        <v>10500000</v>
      </c>
      <c r="F454" s="93">
        <f t="shared" ca="1" si="63"/>
        <v>0.02</v>
      </c>
      <c r="G454" s="161">
        <f t="shared" ca="1" si="64"/>
        <v>210000</v>
      </c>
      <c r="H454" s="34">
        <f t="shared" ca="1" si="72"/>
        <v>197.5</v>
      </c>
      <c r="I454" s="144">
        <f t="shared" ca="1" si="65"/>
        <v>41475000</v>
      </c>
      <c r="J454" s="144">
        <f t="shared" ca="1" si="66"/>
        <v>16800000</v>
      </c>
      <c r="K454" s="92">
        <f t="shared" ref="K454:K517" si="73">$D$17</f>
        <v>14000000</v>
      </c>
      <c r="L454" s="92">
        <f t="shared" ref="L454:L517" si="74">$D$15/$D$18</f>
        <v>2000000</v>
      </c>
      <c r="M454" s="158">
        <f t="shared" ca="1" si="67"/>
        <v>8675000</v>
      </c>
      <c r="N454" s="158">
        <f t="shared" ca="1" si="68"/>
        <v>2949500</v>
      </c>
      <c r="O454" s="158">
        <f t="shared" ca="1" si="69"/>
        <v>5725500</v>
      </c>
      <c r="P454" s="158">
        <f t="shared" ca="1" si="70"/>
        <v>7725500</v>
      </c>
      <c r="Q454" s="177">
        <f t="shared" ca="1" si="71"/>
        <v>18772497.019036837</v>
      </c>
    </row>
    <row r="455" spans="1:17" x14ac:dyDescent="0.25">
      <c r="A455" s="195">
        <v>322</v>
      </c>
      <c r="B455" s="169">
        <f t="shared" ref="B455:D518" ca="1" si="75">RAND()</f>
        <v>0.41682089549820489</v>
      </c>
      <c r="C455" s="169">
        <f t="shared" ca="1" si="75"/>
        <v>0.99812956807761422</v>
      </c>
      <c r="D455" s="169">
        <f t="shared" ca="1" si="75"/>
        <v>0.52995664481360649</v>
      </c>
      <c r="E455" s="28">
        <f t="shared" ref="E455:E518" ca="1" si="76">IF(B455&lt;0.2,$D$8,IF(B455&lt;0.8,$E$8,$F$8))</f>
        <v>10500000</v>
      </c>
      <c r="F455" s="93">
        <f t="shared" ref="F455:F518" ca="1" si="77">IF(C455&lt;$D$10,$D$11,IF(C455&lt;$D$10+$E$10,$E$11,IF(C455&lt;$D$10+$E$10+$F$10,$F$11,IF(C455&lt;$D$10+$E$10+$F$10+$G$10,$G$11,IF(C455&lt;$D$10+$E$10+$F$10+$G$10+$H$10,$H$11,$I$11)))))</f>
        <v>0.08</v>
      </c>
      <c r="G455" s="161">
        <f t="shared" ref="G455:G518" ca="1" si="78">E455*F455</f>
        <v>840000</v>
      </c>
      <c r="H455" s="34">
        <f t="shared" ca="1" si="72"/>
        <v>197.5</v>
      </c>
      <c r="I455" s="144">
        <f t="shared" ref="I455:I518" ca="1" si="79">G455*H455</f>
        <v>165900000</v>
      </c>
      <c r="J455" s="144">
        <f t="shared" ref="J455:J518" ca="1" si="80">$D$16*G455</f>
        <v>67200000</v>
      </c>
      <c r="K455" s="92">
        <f t="shared" si="73"/>
        <v>14000000</v>
      </c>
      <c r="L455" s="92">
        <f t="shared" si="74"/>
        <v>2000000</v>
      </c>
      <c r="M455" s="158">
        <f t="shared" ref="M455:M518" ca="1" si="81">I455-J455-K455-L455</f>
        <v>82700000</v>
      </c>
      <c r="N455" s="158">
        <f t="shared" ref="N455:N518" ca="1" si="82">M455*$D$19</f>
        <v>28118000.000000004</v>
      </c>
      <c r="O455" s="158">
        <f t="shared" ref="O455:O518" ca="1" si="83">M455-N455</f>
        <v>54582000</v>
      </c>
      <c r="P455" s="158">
        <f t="shared" ref="P455:P518" ca="1" si="84">O455+L455</f>
        <v>56582000</v>
      </c>
      <c r="Q455" s="177">
        <f t="shared" ref="Q455:Q518" ca="1" si="85">PV($D$20,$D$18,-P455)-$D$15</f>
        <v>263971966.38808393</v>
      </c>
    </row>
    <row r="456" spans="1:17" x14ac:dyDescent="0.25">
      <c r="A456" s="195">
        <v>323</v>
      </c>
      <c r="B456" s="169">
        <f t="shared" ca="1" si="75"/>
        <v>0.85212591926679337</v>
      </c>
      <c r="C456" s="169">
        <f t="shared" ca="1" si="75"/>
        <v>0.69687137557808476</v>
      </c>
      <c r="D456" s="169">
        <f t="shared" ca="1" si="75"/>
        <v>0.91332101196269411</v>
      </c>
      <c r="E456" s="28">
        <f t="shared" ca="1" si="76"/>
        <v>11000000</v>
      </c>
      <c r="F456" s="93">
        <f t="shared" ca="1" si="77"/>
        <v>0.04</v>
      </c>
      <c r="G456" s="161">
        <f t="shared" ca="1" si="78"/>
        <v>440000</v>
      </c>
      <c r="H456" s="34">
        <f t="shared" ca="1" si="72"/>
        <v>198</v>
      </c>
      <c r="I456" s="144">
        <f t="shared" ca="1" si="79"/>
        <v>87120000</v>
      </c>
      <c r="J456" s="144">
        <f t="shared" ca="1" si="80"/>
        <v>35200000</v>
      </c>
      <c r="K456" s="92">
        <f t="shared" si="73"/>
        <v>14000000</v>
      </c>
      <c r="L456" s="92">
        <f t="shared" si="74"/>
        <v>2000000</v>
      </c>
      <c r="M456" s="158">
        <f t="shared" ca="1" si="81"/>
        <v>35920000</v>
      </c>
      <c r="N456" s="158">
        <f t="shared" ca="1" si="82"/>
        <v>12212800</v>
      </c>
      <c r="O456" s="158">
        <f t="shared" ca="1" si="83"/>
        <v>23707200</v>
      </c>
      <c r="P456" s="158">
        <f t="shared" ca="1" si="84"/>
        <v>25707200</v>
      </c>
      <c r="Q456" s="177">
        <f t="shared" ca="1" si="85"/>
        <v>109018488.81855981</v>
      </c>
    </row>
    <row r="457" spans="1:17" x14ac:dyDescent="0.25">
      <c r="A457" s="195">
        <v>324</v>
      </c>
      <c r="B457" s="169">
        <f t="shared" ca="1" si="75"/>
        <v>0.42012967141022917</v>
      </c>
      <c r="C457" s="169">
        <f t="shared" ca="1" si="75"/>
        <v>0.30275469490619666</v>
      </c>
      <c r="D457" s="169">
        <f t="shared" ca="1" si="75"/>
        <v>0.85123688644623574</v>
      </c>
      <c r="E457" s="28">
        <f t="shared" ca="1" si="76"/>
        <v>10500000</v>
      </c>
      <c r="F457" s="93">
        <f t="shared" ca="1" si="77"/>
        <v>0.03</v>
      </c>
      <c r="G457" s="161">
        <f t="shared" ca="1" si="78"/>
        <v>315000</v>
      </c>
      <c r="H457" s="34">
        <f t="shared" ref="H457:H520" ca="1" si="86">190+E457/1000000+IF(D457&lt;0.5,3,-3)</f>
        <v>197.5</v>
      </c>
      <c r="I457" s="144">
        <f t="shared" ca="1" si="79"/>
        <v>62212500</v>
      </c>
      <c r="J457" s="144">
        <f t="shared" ca="1" si="80"/>
        <v>25200000</v>
      </c>
      <c r="K457" s="92">
        <f t="shared" si="73"/>
        <v>14000000</v>
      </c>
      <c r="L457" s="92">
        <f t="shared" si="74"/>
        <v>2000000</v>
      </c>
      <c r="M457" s="158">
        <f t="shared" ca="1" si="81"/>
        <v>21012500</v>
      </c>
      <c r="N457" s="158">
        <f t="shared" ca="1" si="82"/>
        <v>7144250.0000000009</v>
      </c>
      <c r="O457" s="158">
        <f t="shared" ca="1" si="83"/>
        <v>13868250</v>
      </c>
      <c r="P457" s="158">
        <f t="shared" ca="1" si="84"/>
        <v>15868250</v>
      </c>
      <c r="Q457" s="177">
        <f t="shared" ca="1" si="85"/>
        <v>59639075.247211352</v>
      </c>
    </row>
    <row r="458" spans="1:17" x14ac:dyDescent="0.25">
      <c r="A458" s="195">
        <v>325</v>
      </c>
      <c r="B458" s="169">
        <f t="shared" ca="1" si="75"/>
        <v>0.62714699881792157</v>
      </c>
      <c r="C458" s="169">
        <f t="shared" ca="1" si="75"/>
        <v>0.84084981732657504</v>
      </c>
      <c r="D458" s="169">
        <f t="shared" ca="1" si="75"/>
        <v>0.44638539589895865</v>
      </c>
      <c r="E458" s="28">
        <f t="shared" ca="1" si="76"/>
        <v>10500000</v>
      </c>
      <c r="F458" s="93">
        <f t="shared" ca="1" si="77"/>
        <v>0.04</v>
      </c>
      <c r="G458" s="161">
        <f t="shared" ca="1" si="78"/>
        <v>420000</v>
      </c>
      <c r="H458" s="34">
        <f t="shared" ca="1" si="86"/>
        <v>203.5</v>
      </c>
      <c r="I458" s="144">
        <f t="shared" ca="1" si="79"/>
        <v>85470000</v>
      </c>
      <c r="J458" s="144">
        <f t="shared" ca="1" si="80"/>
        <v>33600000</v>
      </c>
      <c r="K458" s="92">
        <f t="shared" si="73"/>
        <v>14000000</v>
      </c>
      <c r="L458" s="92">
        <f t="shared" si="74"/>
        <v>2000000</v>
      </c>
      <c r="M458" s="158">
        <f t="shared" ca="1" si="81"/>
        <v>35870000</v>
      </c>
      <c r="N458" s="158">
        <f t="shared" ca="1" si="82"/>
        <v>12195800</v>
      </c>
      <c r="O458" s="158">
        <f t="shared" ca="1" si="83"/>
        <v>23674200</v>
      </c>
      <c r="P458" s="158">
        <f t="shared" ca="1" si="84"/>
        <v>25674200</v>
      </c>
      <c r="Q458" s="177">
        <f t="shared" ca="1" si="85"/>
        <v>108852869.45390663</v>
      </c>
    </row>
    <row r="459" spans="1:17" x14ac:dyDescent="0.25">
      <c r="A459" s="195">
        <v>326</v>
      </c>
      <c r="B459" s="169">
        <f t="shared" ca="1" si="75"/>
        <v>0.61306737083186824</v>
      </c>
      <c r="C459" s="169">
        <f t="shared" ca="1" si="75"/>
        <v>0.37572167878393481</v>
      </c>
      <c r="D459" s="169">
        <f t="shared" ca="1" si="75"/>
        <v>0.9501941214085432</v>
      </c>
      <c r="E459" s="28">
        <f t="shared" ca="1" si="76"/>
        <v>10500000</v>
      </c>
      <c r="F459" s="93">
        <f t="shared" ca="1" si="77"/>
        <v>0.03</v>
      </c>
      <c r="G459" s="161">
        <f t="shared" ca="1" si="78"/>
        <v>315000</v>
      </c>
      <c r="H459" s="34">
        <f t="shared" ca="1" si="86"/>
        <v>197.5</v>
      </c>
      <c r="I459" s="144">
        <f t="shared" ca="1" si="79"/>
        <v>62212500</v>
      </c>
      <c r="J459" s="144">
        <f t="shared" ca="1" si="80"/>
        <v>25200000</v>
      </c>
      <c r="K459" s="92">
        <f t="shared" si="73"/>
        <v>14000000</v>
      </c>
      <c r="L459" s="92">
        <f t="shared" si="74"/>
        <v>2000000</v>
      </c>
      <c r="M459" s="158">
        <f t="shared" ca="1" si="81"/>
        <v>21012500</v>
      </c>
      <c r="N459" s="158">
        <f t="shared" ca="1" si="82"/>
        <v>7144250.0000000009</v>
      </c>
      <c r="O459" s="158">
        <f t="shared" ca="1" si="83"/>
        <v>13868250</v>
      </c>
      <c r="P459" s="158">
        <f t="shared" ca="1" si="84"/>
        <v>15868250</v>
      </c>
      <c r="Q459" s="177">
        <f t="shared" ca="1" si="85"/>
        <v>59639075.247211352</v>
      </c>
    </row>
    <row r="460" spans="1:17" x14ac:dyDescent="0.25">
      <c r="A460" s="195">
        <v>327</v>
      </c>
      <c r="B460" s="169">
        <f t="shared" ca="1" si="75"/>
        <v>0.35993657224946363</v>
      </c>
      <c r="C460" s="169">
        <f t="shared" ca="1" si="75"/>
        <v>0.32308243854389762</v>
      </c>
      <c r="D460" s="169">
        <f t="shared" ca="1" si="75"/>
        <v>0.64745978209570532</v>
      </c>
      <c r="E460" s="28">
        <f t="shared" ca="1" si="76"/>
        <v>10500000</v>
      </c>
      <c r="F460" s="93">
        <f t="shared" ca="1" si="77"/>
        <v>0.03</v>
      </c>
      <c r="G460" s="161">
        <f t="shared" ca="1" si="78"/>
        <v>315000</v>
      </c>
      <c r="H460" s="34">
        <f t="shared" ca="1" si="86"/>
        <v>197.5</v>
      </c>
      <c r="I460" s="144">
        <f t="shared" ca="1" si="79"/>
        <v>62212500</v>
      </c>
      <c r="J460" s="144">
        <f t="shared" ca="1" si="80"/>
        <v>25200000</v>
      </c>
      <c r="K460" s="92">
        <f t="shared" si="73"/>
        <v>14000000</v>
      </c>
      <c r="L460" s="92">
        <f t="shared" si="74"/>
        <v>2000000</v>
      </c>
      <c r="M460" s="158">
        <f t="shared" ca="1" si="81"/>
        <v>21012500</v>
      </c>
      <c r="N460" s="158">
        <f t="shared" ca="1" si="82"/>
        <v>7144250.0000000009</v>
      </c>
      <c r="O460" s="158">
        <f t="shared" ca="1" si="83"/>
        <v>13868250</v>
      </c>
      <c r="P460" s="158">
        <f t="shared" ca="1" si="84"/>
        <v>15868250</v>
      </c>
      <c r="Q460" s="177">
        <f t="shared" ca="1" si="85"/>
        <v>59639075.247211352</v>
      </c>
    </row>
    <row r="461" spans="1:17" x14ac:dyDescent="0.25">
      <c r="A461" s="195">
        <v>328</v>
      </c>
      <c r="B461" s="169">
        <f t="shared" ca="1" si="75"/>
        <v>0.84040645890799826</v>
      </c>
      <c r="C461" s="169">
        <f t="shared" ca="1" si="75"/>
        <v>0.5472377208694027</v>
      </c>
      <c r="D461" s="169">
        <f t="shared" ca="1" si="75"/>
        <v>0.96742671202486463</v>
      </c>
      <c r="E461" s="28">
        <f t="shared" ca="1" si="76"/>
        <v>11000000</v>
      </c>
      <c r="F461" s="93">
        <f t="shared" ca="1" si="77"/>
        <v>0.03</v>
      </c>
      <c r="G461" s="161">
        <f t="shared" ca="1" si="78"/>
        <v>330000</v>
      </c>
      <c r="H461" s="34">
        <f t="shared" ca="1" si="86"/>
        <v>198</v>
      </c>
      <c r="I461" s="144">
        <f t="shared" ca="1" si="79"/>
        <v>65340000</v>
      </c>
      <c r="J461" s="144">
        <f t="shared" ca="1" si="80"/>
        <v>26400000</v>
      </c>
      <c r="K461" s="92">
        <f t="shared" si="73"/>
        <v>14000000</v>
      </c>
      <c r="L461" s="92">
        <f t="shared" si="74"/>
        <v>2000000</v>
      </c>
      <c r="M461" s="158">
        <f t="shared" ca="1" si="81"/>
        <v>22940000</v>
      </c>
      <c r="N461" s="158">
        <f t="shared" ca="1" si="82"/>
        <v>7799600.0000000009</v>
      </c>
      <c r="O461" s="158">
        <f t="shared" ca="1" si="83"/>
        <v>15140400</v>
      </c>
      <c r="P461" s="158">
        <f t="shared" ca="1" si="84"/>
        <v>17140400</v>
      </c>
      <c r="Q461" s="177">
        <f t="shared" ca="1" si="85"/>
        <v>66023701.754591823</v>
      </c>
    </row>
    <row r="462" spans="1:17" x14ac:dyDescent="0.25">
      <c r="A462" s="195">
        <v>329</v>
      </c>
      <c r="B462" s="169">
        <f t="shared" ca="1" si="75"/>
        <v>0.47026394714523601</v>
      </c>
      <c r="C462" s="169">
        <f t="shared" ca="1" si="75"/>
        <v>0.46528945690771262</v>
      </c>
      <c r="D462" s="169">
        <f t="shared" ca="1" si="75"/>
        <v>0.46448989909224481</v>
      </c>
      <c r="E462" s="28">
        <f t="shared" ca="1" si="76"/>
        <v>10500000</v>
      </c>
      <c r="F462" s="93">
        <f t="shared" ca="1" si="77"/>
        <v>0.03</v>
      </c>
      <c r="G462" s="161">
        <f t="shared" ca="1" si="78"/>
        <v>315000</v>
      </c>
      <c r="H462" s="34">
        <f t="shared" ca="1" si="86"/>
        <v>203.5</v>
      </c>
      <c r="I462" s="144">
        <f t="shared" ca="1" si="79"/>
        <v>64102500</v>
      </c>
      <c r="J462" s="144">
        <f t="shared" ca="1" si="80"/>
        <v>25200000</v>
      </c>
      <c r="K462" s="92">
        <f t="shared" si="73"/>
        <v>14000000</v>
      </c>
      <c r="L462" s="92">
        <f t="shared" si="74"/>
        <v>2000000</v>
      </c>
      <c r="M462" s="158">
        <f t="shared" ca="1" si="81"/>
        <v>22902500</v>
      </c>
      <c r="N462" s="158">
        <f t="shared" ca="1" si="82"/>
        <v>7786850.0000000009</v>
      </c>
      <c r="O462" s="158">
        <f t="shared" ca="1" si="83"/>
        <v>15115650</v>
      </c>
      <c r="P462" s="158">
        <f t="shared" ca="1" si="84"/>
        <v>17115650</v>
      </c>
      <c r="Q462" s="177">
        <f t="shared" ca="1" si="85"/>
        <v>65899487.23110193</v>
      </c>
    </row>
    <row r="463" spans="1:17" x14ac:dyDescent="0.25">
      <c r="A463" s="195">
        <v>330</v>
      </c>
      <c r="B463" s="169">
        <f t="shared" ca="1" si="75"/>
        <v>0.56520341479106628</v>
      </c>
      <c r="C463" s="169">
        <f t="shared" ca="1" si="75"/>
        <v>8.1941210824557853E-2</v>
      </c>
      <c r="D463" s="169">
        <f t="shared" ca="1" si="75"/>
        <v>0.46782943666130794</v>
      </c>
      <c r="E463" s="28">
        <f t="shared" ca="1" si="76"/>
        <v>10500000</v>
      </c>
      <c r="F463" s="93">
        <f t="shared" ca="1" si="77"/>
        <v>0.01</v>
      </c>
      <c r="G463" s="161">
        <f t="shared" ca="1" si="78"/>
        <v>105000</v>
      </c>
      <c r="H463" s="34">
        <f t="shared" ca="1" si="86"/>
        <v>203.5</v>
      </c>
      <c r="I463" s="144">
        <f t="shared" ca="1" si="79"/>
        <v>21367500</v>
      </c>
      <c r="J463" s="144">
        <f t="shared" ca="1" si="80"/>
        <v>8400000</v>
      </c>
      <c r="K463" s="92">
        <f t="shared" si="73"/>
        <v>14000000</v>
      </c>
      <c r="L463" s="92">
        <f t="shared" si="74"/>
        <v>2000000</v>
      </c>
      <c r="M463" s="158">
        <f t="shared" ca="1" si="81"/>
        <v>-3032500</v>
      </c>
      <c r="N463" s="158">
        <f t="shared" ca="1" si="82"/>
        <v>-1031050.0000000001</v>
      </c>
      <c r="O463" s="158">
        <f t="shared" ca="1" si="83"/>
        <v>-2001450</v>
      </c>
      <c r="P463" s="158">
        <f t="shared" ca="1" si="84"/>
        <v>-1450</v>
      </c>
      <c r="Q463" s="177">
        <f t="shared" ca="1" si="85"/>
        <v>-20007277.21450749</v>
      </c>
    </row>
    <row r="464" spans="1:17" x14ac:dyDescent="0.25">
      <c r="A464" s="195">
        <v>331</v>
      </c>
      <c r="B464" s="169">
        <f t="shared" ca="1" si="75"/>
        <v>0.68916822974233682</v>
      </c>
      <c r="C464" s="169">
        <f t="shared" ca="1" si="75"/>
        <v>0.96196239976291631</v>
      </c>
      <c r="D464" s="169">
        <f t="shared" ca="1" si="75"/>
        <v>0.86785161487304041</v>
      </c>
      <c r="E464" s="28">
        <f t="shared" ca="1" si="76"/>
        <v>10500000</v>
      </c>
      <c r="F464" s="93">
        <f t="shared" ca="1" si="77"/>
        <v>0.08</v>
      </c>
      <c r="G464" s="161">
        <f t="shared" ca="1" si="78"/>
        <v>840000</v>
      </c>
      <c r="H464" s="34">
        <f t="shared" ca="1" si="86"/>
        <v>197.5</v>
      </c>
      <c r="I464" s="144">
        <f t="shared" ca="1" si="79"/>
        <v>165900000</v>
      </c>
      <c r="J464" s="144">
        <f t="shared" ca="1" si="80"/>
        <v>67200000</v>
      </c>
      <c r="K464" s="92">
        <f t="shared" si="73"/>
        <v>14000000</v>
      </c>
      <c r="L464" s="92">
        <f t="shared" si="74"/>
        <v>2000000</v>
      </c>
      <c r="M464" s="158">
        <f t="shared" ca="1" si="81"/>
        <v>82700000</v>
      </c>
      <c r="N464" s="158">
        <f t="shared" ca="1" si="82"/>
        <v>28118000.000000004</v>
      </c>
      <c r="O464" s="158">
        <f t="shared" ca="1" si="83"/>
        <v>54582000</v>
      </c>
      <c r="P464" s="158">
        <f t="shared" ca="1" si="84"/>
        <v>56582000</v>
      </c>
      <c r="Q464" s="177">
        <f t="shared" ca="1" si="85"/>
        <v>263971966.38808393</v>
      </c>
    </row>
    <row r="465" spans="1:17" x14ac:dyDescent="0.25">
      <c r="A465" s="195">
        <v>332</v>
      </c>
      <c r="B465" s="169">
        <f t="shared" ca="1" si="75"/>
        <v>0.23201896166688818</v>
      </c>
      <c r="C465" s="169">
        <f t="shared" ca="1" si="75"/>
        <v>0.81990095254460815</v>
      </c>
      <c r="D465" s="169">
        <f t="shared" ca="1" si="75"/>
        <v>0.71806312642212566</v>
      </c>
      <c r="E465" s="28">
        <f t="shared" ca="1" si="76"/>
        <v>10500000</v>
      </c>
      <c r="F465" s="93">
        <f t="shared" ca="1" si="77"/>
        <v>0.04</v>
      </c>
      <c r="G465" s="161">
        <f t="shared" ca="1" si="78"/>
        <v>420000</v>
      </c>
      <c r="H465" s="34">
        <f t="shared" ca="1" si="86"/>
        <v>197.5</v>
      </c>
      <c r="I465" s="144">
        <f t="shared" ca="1" si="79"/>
        <v>82950000</v>
      </c>
      <c r="J465" s="144">
        <f t="shared" ca="1" si="80"/>
        <v>33600000</v>
      </c>
      <c r="K465" s="92">
        <f t="shared" si="73"/>
        <v>14000000</v>
      </c>
      <c r="L465" s="92">
        <f t="shared" si="74"/>
        <v>2000000</v>
      </c>
      <c r="M465" s="158">
        <f t="shared" ca="1" si="81"/>
        <v>33350000</v>
      </c>
      <c r="N465" s="158">
        <f t="shared" ca="1" si="82"/>
        <v>11339000</v>
      </c>
      <c r="O465" s="158">
        <f t="shared" ca="1" si="83"/>
        <v>22011000</v>
      </c>
      <c r="P465" s="158">
        <f t="shared" ca="1" si="84"/>
        <v>24011000</v>
      </c>
      <c r="Q465" s="177">
        <f t="shared" ca="1" si="85"/>
        <v>100505653.47538586</v>
      </c>
    </row>
    <row r="466" spans="1:17" x14ac:dyDescent="0.25">
      <c r="A466" s="195">
        <v>333</v>
      </c>
      <c r="B466" s="169">
        <f t="shared" ca="1" si="75"/>
        <v>0.85499696751596688</v>
      </c>
      <c r="C466" s="169">
        <f t="shared" ca="1" si="75"/>
        <v>1.7765529169022187E-2</v>
      </c>
      <c r="D466" s="169">
        <f t="shared" ca="1" si="75"/>
        <v>0.16145154369952774</v>
      </c>
      <c r="E466" s="28">
        <f t="shared" ca="1" si="76"/>
        <v>11000000</v>
      </c>
      <c r="F466" s="93">
        <f t="shared" ca="1" si="77"/>
        <v>0.01</v>
      </c>
      <c r="G466" s="161">
        <f t="shared" ca="1" si="78"/>
        <v>110000</v>
      </c>
      <c r="H466" s="34">
        <f t="shared" ca="1" si="86"/>
        <v>204</v>
      </c>
      <c r="I466" s="144">
        <f t="shared" ca="1" si="79"/>
        <v>22440000</v>
      </c>
      <c r="J466" s="144">
        <f t="shared" ca="1" si="80"/>
        <v>8800000</v>
      </c>
      <c r="K466" s="92">
        <f t="shared" si="73"/>
        <v>14000000</v>
      </c>
      <c r="L466" s="92">
        <f t="shared" si="74"/>
        <v>2000000</v>
      </c>
      <c r="M466" s="158">
        <f t="shared" ca="1" si="81"/>
        <v>-2360000</v>
      </c>
      <c r="N466" s="158">
        <f t="shared" ca="1" si="82"/>
        <v>-802400</v>
      </c>
      <c r="O466" s="158">
        <f t="shared" ca="1" si="83"/>
        <v>-1557600</v>
      </c>
      <c r="P466" s="158">
        <f t="shared" ca="1" si="84"/>
        <v>442400</v>
      </c>
      <c r="Q466" s="177">
        <f t="shared" ca="1" si="85"/>
        <v>-17779696.759922091</v>
      </c>
    </row>
    <row r="467" spans="1:17" x14ac:dyDescent="0.25">
      <c r="A467" s="195">
        <v>334</v>
      </c>
      <c r="B467" s="169">
        <f t="shared" ca="1" si="75"/>
        <v>0.55215446824398418</v>
      </c>
      <c r="C467" s="169">
        <f t="shared" ca="1" si="75"/>
        <v>0.11941168445558803</v>
      </c>
      <c r="D467" s="169">
        <f t="shared" ca="1" si="75"/>
        <v>0.45809868864595693</v>
      </c>
      <c r="E467" s="28">
        <f t="shared" ca="1" si="76"/>
        <v>10500000</v>
      </c>
      <c r="F467" s="93">
        <f t="shared" ca="1" si="77"/>
        <v>0.02</v>
      </c>
      <c r="G467" s="161">
        <f t="shared" ca="1" si="78"/>
        <v>210000</v>
      </c>
      <c r="H467" s="34">
        <f t="shared" ca="1" si="86"/>
        <v>203.5</v>
      </c>
      <c r="I467" s="144">
        <f t="shared" ca="1" si="79"/>
        <v>42735000</v>
      </c>
      <c r="J467" s="144">
        <f t="shared" ca="1" si="80"/>
        <v>16800000</v>
      </c>
      <c r="K467" s="92">
        <f t="shared" si="73"/>
        <v>14000000</v>
      </c>
      <c r="L467" s="92">
        <f t="shared" si="74"/>
        <v>2000000</v>
      </c>
      <c r="M467" s="158">
        <f t="shared" ca="1" si="81"/>
        <v>9935000</v>
      </c>
      <c r="N467" s="158">
        <f t="shared" ca="1" si="82"/>
        <v>3377900.0000000005</v>
      </c>
      <c r="O467" s="158">
        <f t="shared" ca="1" si="83"/>
        <v>6557100</v>
      </c>
      <c r="P467" s="158">
        <f t="shared" ca="1" si="84"/>
        <v>8557100</v>
      </c>
      <c r="Q467" s="177">
        <f t="shared" ca="1" si="85"/>
        <v>22946105.008297212</v>
      </c>
    </row>
    <row r="468" spans="1:17" x14ac:dyDescent="0.25">
      <c r="A468" s="195">
        <v>335</v>
      </c>
      <c r="B468" s="169">
        <f t="shared" ca="1" si="75"/>
        <v>0.70999247524061238</v>
      </c>
      <c r="C468" s="169">
        <f t="shared" ca="1" si="75"/>
        <v>1.9568286532629098E-2</v>
      </c>
      <c r="D468" s="169">
        <f t="shared" ca="1" si="75"/>
        <v>0.57710779155372904</v>
      </c>
      <c r="E468" s="28">
        <f t="shared" ca="1" si="76"/>
        <v>10500000</v>
      </c>
      <c r="F468" s="93">
        <f t="shared" ca="1" si="77"/>
        <v>0.01</v>
      </c>
      <c r="G468" s="161">
        <f t="shared" ca="1" si="78"/>
        <v>105000</v>
      </c>
      <c r="H468" s="34">
        <f t="shared" ca="1" si="86"/>
        <v>197.5</v>
      </c>
      <c r="I468" s="144">
        <f t="shared" ca="1" si="79"/>
        <v>20737500</v>
      </c>
      <c r="J468" s="144">
        <f t="shared" ca="1" si="80"/>
        <v>8400000</v>
      </c>
      <c r="K468" s="92">
        <f t="shared" si="73"/>
        <v>14000000</v>
      </c>
      <c r="L468" s="92">
        <f t="shared" si="74"/>
        <v>2000000</v>
      </c>
      <c r="M468" s="158">
        <f t="shared" ca="1" si="81"/>
        <v>-3662500</v>
      </c>
      <c r="N468" s="158">
        <f t="shared" ca="1" si="82"/>
        <v>-1245250</v>
      </c>
      <c r="O468" s="158">
        <f t="shared" ca="1" si="83"/>
        <v>-2417250</v>
      </c>
      <c r="P468" s="158">
        <f t="shared" ca="1" si="84"/>
        <v>-417250</v>
      </c>
      <c r="Q468" s="177">
        <f t="shared" ca="1" si="85"/>
        <v>-22094081.209137678</v>
      </c>
    </row>
    <row r="469" spans="1:17" x14ac:dyDescent="0.25">
      <c r="A469" s="195">
        <v>336</v>
      </c>
      <c r="B469" s="169">
        <f t="shared" ca="1" si="75"/>
        <v>0.35845315958152446</v>
      </c>
      <c r="C469" s="169">
        <f t="shared" ca="1" si="75"/>
        <v>0.16057329129695719</v>
      </c>
      <c r="D469" s="169">
        <f t="shared" ca="1" si="75"/>
        <v>0.5269234646912524</v>
      </c>
      <c r="E469" s="28">
        <f t="shared" ca="1" si="76"/>
        <v>10500000</v>
      </c>
      <c r="F469" s="93">
        <f t="shared" ca="1" si="77"/>
        <v>0.02</v>
      </c>
      <c r="G469" s="161">
        <f t="shared" ca="1" si="78"/>
        <v>210000</v>
      </c>
      <c r="H469" s="34">
        <f t="shared" ca="1" si="86"/>
        <v>197.5</v>
      </c>
      <c r="I469" s="144">
        <f t="shared" ca="1" si="79"/>
        <v>41475000</v>
      </c>
      <c r="J469" s="144">
        <f t="shared" ca="1" si="80"/>
        <v>16800000</v>
      </c>
      <c r="K469" s="92">
        <f t="shared" si="73"/>
        <v>14000000</v>
      </c>
      <c r="L469" s="92">
        <f t="shared" si="74"/>
        <v>2000000</v>
      </c>
      <c r="M469" s="158">
        <f t="shared" ca="1" si="81"/>
        <v>8675000</v>
      </c>
      <c r="N469" s="158">
        <f t="shared" ca="1" si="82"/>
        <v>2949500</v>
      </c>
      <c r="O469" s="158">
        <f t="shared" ca="1" si="83"/>
        <v>5725500</v>
      </c>
      <c r="P469" s="158">
        <f t="shared" ca="1" si="84"/>
        <v>7725500</v>
      </c>
      <c r="Q469" s="177">
        <f t="shared" ca="1" si="85"/>
        <v>18772497.019036837</v>
      </c>
    </row>
    <row r="470" spans="1:17" x14ac:dyDescent="0.25">
      <c r="A470" s="195">
        <v>337</v>
      </c>
      <c r="B470" s="169">
        <f t="shared" ca="1" si="75"/>
        <v>0.79365234952834762</v>
      </c>
      <c r="C470" s="169">
        <f t="shared" ca="1" si="75"/>
        <v>0.5618168743681301</v>
      </c>
      <c r="D470" s="169">
        <f t="shared" ca="1" si="75"/>
        <v>0.22274446420501737</v>
      </c>
      <c r="E470" s="28">
        <f t="shared" ca="1" si="76"/>
        <v>10500000</v>
      </c>
      <c r="F470" s="93">
        <f t="shared" ca="1" si="77"/>
        <v>0.03</v>
      </c>
      <c r="G470" s="161">
        <f t="shared" ca="1" si="78"/>
        <v>315000</v>
      </c>
      <c r="H470" s="34">
        <f t="shared" ca="1" si="86"/>
        <v>203.5</v>
      </c>
      <c r="I470" s="144">
        <f t="shared" ca="1" si="79"/>
        <v>64102500</v>
      </c>
      <c r="J470" s="144">
        <f t="shared" ca="1" si="80"/>
        <v>25200000</v>
      </c>
      <c r="K470" s="92">
        <f t="shared" si="73"/>
        <v>14000000</v>
      </c>
      <c r="L470" s="92">
        <f t="shared" si="74"/>
        <v>2000000</v>
      </c>
      <c r="M470" s="158">
        <f t="shared" ca="1" si="81"/>
        <v>22902500</v>
      </c>
      <c r="N470" s="158">
        <f t="shared" ca="1" si="82"/>
        <v>7786850.0000000009</v>
      </c>
      <c r="O470" s="158">
        <f t="shared" ca="1" si="83"/>
        <v>15115650</v>
      </c>
      <c r="P470" s="158">
        <f t="shared" ca="1" si="84"/>
        <v>17115650</v>
      </c>
      <c r="Q470" s="177">
        <f t="shared" ca="1" si="85"/>
        <v>65899487.23110193</v>
      </c>
    </row>
    <row r="471" spans="1:17" x14ac:dyDescent="0.25">
      <c r="A471" s="195">
        <v>338</v>
      </c>
      <c r="B471" s="169">
        <f t="shared" ca="1" si="75"/>
        <v>0.33699333441398238</v>
      </c>
      <c r="C471" s="169">
        <f t="shared" ca="1" si="75"/>
        <v>0.53857544080087461</v>
      </c>
      <c r="D471" s="169">
        <f t="shared" ca="1" si="75"/>
        <v>0.35588188858797565</v>
      </c>
      <c r="E471" s="28">
        <f t="shared" ca="1" si="76"/>
        <v>10500000</v>
      </c>
      <c r="F471" s="93">
        <f t="shared" ca="1" si="77"/>
        <v>0.03</v>
      </c>
      <c r="G471" s="161">
        <f t="shared" ca="1" si="78"/>
        <v>315000</v>
      </c>
      <c r="H471" s="34">
        <f t="shared" ca="1" si="86"/>
        <v>203.5</v>
      </c>
      <c r="I471" s="144">
        <f t="shared" ca="1" si="79"/>
        <v>64102500</v>
      </c>
      <c r="J471" s="144">
        <f t="shared" ca="1" si="80"/>
        <v>25200000</v>
      </c>
      <c r="K471" s="92">
        <f t="shared" si="73"/>
        <v>14000000</v>
      </c>
      <c r="L471" s="92">
        <f t="shared" si="74"/>
        <v>2000000</v>
      </c>
      <c r="M471" s="158">
        <f t="shared" ca="1" si="81"/>
        <v>22902500</v>
      </c>
      <c r="N471" s="158">
        <f t="shared" ca="1" si="82"/>
        <v>7786850.0000000009</v>
      </c>
      <c r="O471" s="158">
        <f t="shared" ca="1" si="83"/>
        <v>15115650</v>
      </c>
      <c r="P471" s="158">
        <f t="shared" ca="1" si="84"/>
        <v>17115650</v>
      </c>
      <c r="Q471" s="177">
        <f t="shared" ca="1" si="85"/>
        <v>65899487.23110193</v>
      </c>
    </row>
    <row r="472" spans="1:17" x14ac:dyDescent="0.25">
      <c r="A472" s="195">
        <v>339</v>
      </c>
      <c r="B472" s="169">
        <f t="shared" ca="1" si="75"/>
        <v>0.5949744542673967</v>
      </c>
      <c r="C472" s="169">
        <f t="shared" ca="1" si="75"/>
        <v>0.57217209198792784</v>
      </c>
      <c r="D472" s="169">
        <f t="shared" ca="1" si="75"/>
        <v>0.72801988654950867</v>
      </c>
      <c r="E472" s="28">
        <f t="shared" ca="1" si="76"/>
        <v>10500000</v>
      </c>
      <c r="F472" s="93">
        <f t="shared" ca="1" si="77"/>
        <v>0.03</v>
      </c>
      <c r="G472" s="161">
        <f t="shared" ca="1" si="78"/>
        <v>315000</v>
      </c>
      <c r="H472" s="34">
        <f t="shared" ca="1" si="86"/>
        <v>197.5</v>
      </c>
      <c r="I472" s="144">
        <f t="shared" ca="1" si="79"/>
        <v>62212500</v>
      </c>
      <c r="J472" s="144">
        <f t="shared" ca="1" si="80"/>
        <v>25200000</v>
      </c>
      <c r="K472" s="92">
        <f t="shared" si="73"/>
        <v>14000000</v>
      </c>
      <c r="L472" s="92">
        <f t="shared" si="74"/>
        <v>2000000</v>
      </c>
      <c r="M472" s="158">
        <f t="shared" ca="1" si="81"/>
        <v>21012500</v>
      </c>
      <c r="N472" s="158">
        <f t="shared" ca="1" si="82"/>
        <v>7144250.0000000009</v>
      </c>
      <c r="O472" s="158">
        <f t="shared" ca="1" si="83"/>
        <v>13868250</v>
      </c>
      <c r="P472" s="158">
        <f t="shared" ca="1" si="84"/>
        <v>15868250</v>
      </c>
      <c r="Q472" s="177">
        <f t="shared" ca="1" si="85"/>
        <v>59639075.247211352</v>
      </c>
    </row>
    <row r="473" spans="1:17" x14ac:dyDescent="0.25">
      <c r="A473" s="195">
        <v>340</v>
      </c>
      <c r="B473" s="169">
        <f t="shared" ca="1" si="75"/>
        <v>0.7145773197170715</v>
      </c>
      <c r="C473" s="169">
        <f t="shared" ca="1" si="75"/>
        <v>0.33334393360660219</v>
      </c>
      <c r="D473" s="169">
        <f t="shared" ca="1" si="75"/>
        <v>0.84856641187974058</v>
      </c>
      <c r="E473" s="28">
        <f t="shared" ca="1" si="76"/>
        <v>10500000</v>
      </c>
      <c r="F473" s="93">
        <f t="shared" ca="1" si="77"/>
        <v>0.03</v>
      </c>
      <c r="G473" s="161">
        <f t="shared" ca="1" si="78"/>
        <v>315000</v>
      </c>
      <c r="H473" s="34">
        <f t="shared" ca="1" si="86"/>
        <v>197.5</v>
      </c>
      <c r="I473" s="144">
        <f t="shared" ca="1" si="79"/>
        <v>62212500</v>
      </c>
      <c r="J473" s="144">
        <f t="shared" ca="1" si="80"/>
        <v>25200000</v>
      </c>
      <c r="K473" s="92">
        <f t="shared" si="73"/>
        <v>14000000</v>
      </c>
      <c r="L473" s="92">
        <f t="shared" si="74"/>
        <v>2000000</v>
      </c>
      <c r="M473" s="158">
        <f t="shared" ca="1" si="81"/>
        <v>21012500</v>
      </c>
      <c r="N473" s="158">
        <f t="shared" ca="1" si="82"/>
        <v>7144250.0000000009</v>
      </c>
      <c r="O473" s="158">
        <f t="shared" ca="1" si="83"/>
        <v>13868250</v>
      </c>
      <c r="P473" s="158">
        <f t="shared" ca="1" si="84"/>
        <v>15868250</v>
      </c>
      <c r="Q473" s="177">
        <f t="shared" ca="1" si="85"/>
        <v>59639075.247211352</v>
      </c>
    </row>
    <row r="474" spans="1:17" x14ac:dyDescent="0.25">
      <c r="A474" s="195">
        <v>341</v>
      </c>
      <c r="B474" s="169">
        <f t="shared" ca="1" si="75"/>
        <v>0.82346051339437387</v>
      </c>
      <c r="C474" s="169">
        <f t="shared" ca="1" si="75"/>
        <v>0.91945666267530313</v>
      </c>
      <c r="D474" s="169">
        <f t="shared" ca="1" si="75"/>
        <v>0.39259657075670884</v>
      </c>
      <c r="E474" s="28">
        <f t="shared" ca="1" si="76"/>
        <v>11000000</v>
      </c>
      <c r="F474" s="93">
        <f t="shared" ca="1" si="77"/>
        <v>0.05</v>
      </c>
      <c r="G474" s="161">
        <f t="shared" ca="1" si="78"/>
        <v>550000</v>
      </c>
      <c r="H474" s="34">
        <f t="shared" ca="1" si="86"/>
        <v>204</v>
      </c>
      <c r="I474" s="144">
        <f t="shared" ca="1" si="79"/>
        <v>112200000</v>
      </c>
      <c r="J474" s="144">
        <f t="shared" ca="1" si="80"/>
        <v>44000000</v>
      </c>
      <c r="K474" s="92">
        <f t="shared" si="73"/>
        <v>14000000</v>
      </c>
      <c r="L474" s="92">
        <f t="shared" si="74"/>
        <v>2000000</v>
      </c>
      <c r="M474" s="158">
        <f t="shared" ca="1" si="81"/>
        <v>52200000</v>
      </c>
      <c r="N474" s="158">
        <f t="shared" ca="1" si="82"/>
        <v>17748000</v>
      </c>
      <c r="O474" s="158">
        <f t="shared" ca="1" si="83"/>
        <v>34452000</v>
      </c>
      <c r="P474" s="158">
        <f t="shared" ca="1" si="84"/>
        <v>36452000</v>
      </c>
      <c r="Q474" s="177">
        <f t="shared" ca="1" si="85"/>
        <v>162944153.94963834</v>
      </c>
    </row>
    <row r="475" spans="1:17" x14ac:dyDescent="0.25">
      <c r="A475" s="195">
        <v>342</v>
      </c>
      <c r="B475" s="169">
        <f t="shared" ca="1" si="75"/>
        <v>0.43759416782954752</v>
      </c>
      <c r="C475" s="169">
        <f t="shared" ca="1" si="75"/>
        <v>0.36450738332080657</v>
      </c>
      <c r="D475" s="169">
        <f t="shared" ca="1" si="75"/>
        <v>0.56827029074498236</v>
      </c>
      <c r="E475" s="28">
        <f t="shared" ca="1" si="76"/>
        <v>10500000</v>
      </c>
      <c r="F475" s="93">
        <f t="shared" ca="1" si="77"/>
        <v>0.03</v>
      </c>
      <c r="G475" s="161">
        <f t="shared" ca="1" si="78"/>
        <v>315000</v>
      </c>
      <c r="H475" s="34">
        <f t="shared" ca="1" si="86"/>
        <v>197.5</v>
      </c>
      <c r="I475" s="144">
        <f t="shared" ca="1" si="79"/>
        <v>62212500</v>
      </c>
      <c r="J475" s="144">
        <f t="shared" ca="1" si="80"/>
        <v>25200000</v>
      </c>
      <c r="K475" s="92">
        <f t="shared" si="73"/>
        <v>14000000</v>
      </c>
      <c r="L475" s="92">
        <f t="shared" si="74"/>
        <v>2000000</v>
      </c>
      <c r="M475" s="158">
        <f t="shared" ca="1" si="81"/>
        <v>21012500</v>
      </c>
      <c r="N475" s="158">
        <f t="shared" ca="1" si="82"/>
        <v>7144250.0000000009</v>
      </c>
      <c r="O475" s="158">
        <f t="shared" ca="1" si="83"/>
        <v>13868250</v>
      </c>
      <c r="P475" s="158">
        <f t="shared" ca="1" si="84"/>
        <v>15868250</v>
      </c>
      <c r="Q475" s="177">
        <f t="shared" ca="1" si="85"/>
        <v>59639075.247211352</v>
      </c>
    </row>
    <row r="476" spans="1:17" x14ac:dyDescent="0.25">
      <c r="A476" s="195">
        <v>343</v>
      </c>
      <c r="B476" s="169">
        <f t="shared" ca="1" si="75"/>
        <v>0.78435060519645716</v>
      </c>
      <c r="C476" s="169">
        <f t="shared" ca="1" si="75"/>
        <v>0.24036827784991688</v>
      </c>
      <c r="D476" s="169">
        <f t="shared" ca="1" si="75"/>
        <v>0.92801248663692859</v>
      </c>
      <c r="E476" s="28">
        <f t="shared" ca="1" si="76"/>
        <v>10500000</v>
      </c>
      <c r="F476" s="93">
        <f t="shared" ca="1" si="77"/>
        <v>0.02</v>
      </c>
      <c r="G476" s="161">
        <f t="shared" ca="1" si="78"/>
        <v>210000</v>
      </c>
      <c r="H476" s="34">
        <f t="shared" ca="1" si="86"/>
        <v>197.5</v>
      </c>
      <c r="I476" s="144">
        <f t="shared" ca="1" si="79"/>
        <v>41475000</v>
      </c>
      <c r="J476" s="144">
        <f t="shared" ca="1" si="80"/>
        <v>16800000</v>
      </c>
      <c r="K476" s="92">
        <f t="shared" si="73"/>
        <v>14000000</v>
      </c>
      <c r="L476" s="92">
        <f t="shared" si="74"/>
        <v>2000000</v>
      </c>
      <c r="M476" s="158">
        <f t="shared" ca="1" si="81"/>
        <v>8675000</v>
      </c>
      <c r="N476" s="158">
        <f t="shared" ca="1" si="82"/>
        <v>2949500</v>
      </c>
      <c r="O476" s="158">
        <f t="shared" ca="1" si="83"/>
        <v>5725500</v>
      </c>
      <c r="P476" s="158">
        <f t="shared" ca="1" si="84"/>
        <v>7725500</v>
      </c>
      <c r="Q476" s="177">
        <f t="shared" ca="1" si="85"/>
        <v>18772497.019036837</v>
      </c>
    </row>
    <row r="477" spans="1:17" x14ac:dyDescent="0.25">
      <c r="A477" s="195">
        <v>344</v>
      </c>
      <c r="B477" s="169">
        <f t="shared" ca="1" si="75"/>
        <v>0.69734077200127342</v>
      </c>
      <c r="C477" s="169">
        <f t="shared" ca="1" si="75"/>
        <v>0.98204087946333074</v>
      </c>
      <c r="D477" s="169">
        <f t="shared" ca="1" si="75"/>
        <v>0.45188972191056265</v>
      </c>
      <c r="E477" s="28">
        <f t="shared" ca="1" si="76"/>
        <v>10500000</v>
      </c>
      <c r="F477" s="93">
        <f t="shared" ca="1" si="77"/>
        <v>0.08</v>
      </c>
      <c r="G477" s="161">
        <f t="shared" ca="1" si="78"/>
        <v>840000</v>
      </c>
      <c r="H477" s="34">
        <f t="shared" ca="1" si="86"/>
        <v>203.5</v>
      </c>
      <c r="I477" s="144">
        <f t="shared" ca="1" si="79"/>
        <v>170940000</v>
      </c>
      <c r="J477" s="144">
        <f t="shared" ca="1" si="80"/>
        <v>67200000</v>
      </c>
      <c r="K477" s="92">
        <f t="shared" si="73"/>
        <v>14000000</v>
      </c>
      <c r="L477" s="92">
        <f t="shared" si="74"/>
        <v>2000000</v>
      </c>
      <c r="M477" s="158">
        <f t="shared" ca="1" si="81"/>
        <v>87740000</v>
      </c>
      <c r="N477" s="158">
        <f t="shared" ca="1" si="82"/>
        <v>29831600.000000004</v>
      </c>
      <c r="O477" s="158">
        <f t="shared" ca="1" si="83"/>
        <v>57908400</v>
      </c>
      <c r="P477" s="158">
        <f t="shared" ca="1" si="84"/>
        <v>59908400</v>
      </c>
      <c r="Q477" s="177">
        <f t="shared" ca="1" si="85"/>
        <v>280666398.34512544</v>
      </c>
    </row>
    <row r="478" spans="1:17" x14ac:dyDescent="0.25">
      <c r="A478" s="195">
        <v>345</v>
      </c>
      <c r="B478" s="169">
        <f t="shared" ca="1" si="75"/>
        <v>0.49683222856269849</v>
      </c>
      <c r="C478" s="169">
        <f t="shared" ca="1" si="75"/>
        <v>0.80624955904311457</v>
      </c>
      <c r="D478" s="169">
        <f t="shared" ca="1" si="75"/>
        <v>0.48923960665102562</v>
      </c>
      <c r="E478" s="28">
        <f t="shared" ca="1" si="76"/>
        <v>10500000</v>
      </c>
      <c r="F478" s="93">
        <f t="shared" ca="1" si="77"/>
        <v>0.04</v>
      </c>
      <c r="G478" s="161">
        <f t="shared" ca="1" si="78"/>
        <v>420000</v>
      </c>
      <c r="H478" s="34">
        <f t="shared" ca="1" si="86"/>
        <v>203.5</v>
      </c>
      <c r="I478" s="144">
        <f t="shared" ca="1" si="79"/>
        <v>85470000</v>
      </c>
      <c r="J478" s="144">
        <f t="shared" ca="1" si="80"/>
        <v>33600000</v>
      </c>
      <c r="K478" s="92">
        <f t="shared" si="73"/>
        <v>14000000</v>
      </c>
      <c r="L478" s="92">
        <f t="shared" si="74"/>
        <v>2000000</v>
      </c>
      <c r="M478" s="158">
        <f t="shared" ca="1" si="81"/>
        <v>35870000</v>
      </c>
      <c r="N478" s="158">
        <f t="shared" ca="1" si="82"/>
        <v>12195800</v>
      </c>
      <c r="O478" s="158">
        <f t="shared" ca="1" si="83"/>
        <v>23674200</v>
      </c>
      <c r="P478" s="158">
        <f t="shared" ca="1" si="84"/>
        <v>25674200</v>
      </c>
      <c r="Q478" s="177">
        <f t="shared" ca="1" si="85"/>
        <v>108852869.45390663</v>
      </c>
    </row>
    <row r="479" spans="1:17" x14ac:dyDescent="0.25">
      <c r="A479" s="195">
        <v>346</v>
      </c>
      <c r="B479" s="169">
        <f t="shared" ca="1" si="75"/>
        <v>0.39497211078527905</v>
      </c>
      <c r="C479" s="169">
        <f t="shared" ca="1" si="75"/>
        <v>0.69378592346169776</v>
      </c>
      <c r="D479" s="169">
        <f t="shared" ca="1" si="75"/>
        <v>0.92644053610425359</v>
      </c>
      <c r="E479" s="28">
        <f t="shared" ca="1" si="76"/>
        <v>10500000</v>
      </c>
      <c r="F479" s="93">
        <f t="shared" ca="1" si="77"/>
        <v>0.04</v>
      </c>
      <c r="G479" s="161">
        <f t="shared" ca="1" si="78"/>
        <v>420000</v>
      </c>
      <c r="H479" s="34">
        <f t="shared" ca="1" si="86"/>
        <v>197.5</v>
      </c>
      <c r="I479" s="144">
        <f t="shared" ca="1" si="79"/>
        <v>82950000</v>
      </c>
      <c r="J479" s="144">
        <f t="shared" ca="1" si="80"/>
        <v>33600000</v>
      </c>
      <c r="K479" s="92">
        <f t="shared" si="73"/>
        <v>14000000</v>
      </c>
      <c r="L479" s="92">
        <f t="shared" si="74"/>
        <v>2000000</v>
      </c>
      <c r="M479" s="158">
        <f t="shared" ca="1" si="81"/>
        <v>33350000</v>
      </c>
      <c r="N479" s="158">
        <f t="shared" ca="1" si="82"/>
        <v>11339000</v>
      </c>
      <c r="O479" s="158">
        <f t="shared" ca="1" si="83"/>
        <v>22011000</v>
      </c>
      <c r="P479" s="158">
        <f t="shared" ca="1" si="84"/>
        <v>24011000</v>
      </c>
      <c r="Q479" s="177">
        <f t="shared" ca="1" si="85"/>
        <v>100505653.47538586</v>
      </c>
    </row>
    <row r="480" spans="1:17" x14ac:dyDescent="0.25">
      <c r="A480" s="195">
        <v>347</v>
      </c>
      <c r="B480" s="169">
        <f t="shared" ca="1" si="75"/>
        <v>9.67900966697679E-2</v>
      </c>
      <c r="C480" s="169">
        <f t="shared" ca="1" si="75"/>
        <v>0.73822458462765583</v>
      </c>
      <c r="D480" s="169">
        <f t="shared" ca="1" si="75"/>
        <v>0.25690009107756306</v>
      </c>
      <c r="E480" s="28">
        <f t="shared" ca="1" si="76"/>
        <v>10000000</v>
      </c>
      <c r="F480" s="93">
        <f t="shared" ca="1" si="77"/>
        <v>0.04</v>
      </c>
      <c r="G480" s="161">
        <f t="shared" ca="1" si="78"/>
        <v>400000</v>
      </c>
      <c r="H480" s="34">
        <f t="shared" ca="1" si="86"/>
        <v>203</v>
      </c>
      <c r="I480" s="144">
        <f t="shared" ca="1" si="79"/>
        <v>81200000</v>
      </c>
      <c r="J480" s="144">
        <f t="shared" ca="1" si="80"/>
        <v>32000000</v>
      </c>
      <c r="K480" s="92">
        <f t="shared" si="73"/>
        <v>14000000</v>
      </c>
      <c r="L480" s="92">
        <f t="shared" si="74"/>
        <v>2000000</v>
      </c>
      <c r="M480" s="158">
        <f t="shared" ca="1" si="81"/>
        <v>33200000</v>
      </c>
      <c r="N480" s="158">
        <f t="shared" ca="1" si="82"/>
        <v>11288000</v>
      </c>
      <c r="O480" s="158">
        <f t="shared" ca="1" si="83"/>
        <v>21912000</v>
      </c>
      <c r="P480" s="158">
        <f t="shared" ca="1" si="84"/>
        <v>23912000</v>
      </c>
      <c r="Q480" s="177">
        <f t="shared" ca="1" si="85"/>
        <v>100008795.38142629</v>
      </c>
    </row>
    <row r="481" spans="1:17" x14ac:dyDescent="0.25">
      <c r="A481" s="195">
        <v>348</v>
      </c>
      <c r="B481" s="169">
        <f t="shared" ca="1" si="75"/>
        <v>8.2771952637062163E-2</v>
      </c>
      <c r="C481" s="169">
        <f t="shared" ca="1" si="75"/>
        <v>0.82407257295918057</v>
      </c>
      <c r="D481" s="169">
        <f t="shared" ca="1" si="75"/>
        <v>0.62136737058656522</v>
      </c>
      <c r="E481" s="28">
        <f t="shared" ca="1" si="76"/>
        <v>10000000</v>
      </c>
      <c r="F481" s="93">
        <f t="shared" ca="1" si="77"/>
        <v>0.04</v>
      </c>
      <c r="G481" s="161">
        <f t="shared" ca="1" si="78"/>
        <v>400000</v>
      </c>
      <c r="H481" s="34">
        <f t="shared" ca="1" si="86"/>
        <v>197</v>
      </c>
      <c r="I481" s="144">
        <f t="shared" ca="1" si="79"/>
        <v>78800000</v>
      </c>
      <c r="J481" s="144">
        <f t="shared" ca="1" si="80"/>
        <v>32000000</v>
      </c>
      <c r="K481" s="92">
        <f t="shared" si="73"/>
        <v>14000000</v>
      </c>
      <c r="L481" s="92">
        <f t="shared" si="74"/>
        <v>2000000</v>
      </c>
      <c r="M481" s="158">
        <f t="shared" ca="1" si="81"/>
        <v>30800000</v>
      </c>
      <c r="N481" s="158">
        <f t="shared" ca="1" si="82"/>
        <v>10472000</v>
      </c>
      <c r="O481" s="158">
        <f t="shared" ca="1" si="83"/>
        <v>20328000</v>
      </c>
      <c r="P481" s="158">
        <f t="shared" ca="1" si="84"/>
        <v>22328000</v>
      </c>
      <c r="Q481" s="177">
        <f t="shared" ca="1" si="85"/>
        <v>92059065.878073201</v>
      </c>
    </row>
    <row r="482" spans="1:17" x14ac:dyDescent="0.25">
      <c r="A482" s="195">
        <v>349</v>
      </c>
      <c r="B482" s="169">
        <f t="shared" ca="1" si="75"/>
        <v>0.36070974912150666</v>
      </c>
      <c r="C482" s="169">
        <f t="shared" ca="1" si="75"/>
        <v>0.11888421077622702</v>
      </c>
      <c r="D482" s="169">
        <f t="shared" ca="1" si="75"/>
        <v>0.64578752663802963</v>
      </c>
      <c r="E482" s="28">
        <f t="shared" ca="1" si="76"/>
        <v>10500000</v>
      </c>
      <c r="F482" s="93">
        <f t="shared" ca="1" si="77"/>
        <v>0.02</v>
      </c>
      <c r="G482" s="161">
        <f t="shared" ca="1" si="78"/>
        <v>210000</v>
      </c>
      <c r="H482" s="34">
        <f t="shared" ca="1" si="86"/>
        <v>197.5</v>
      </c>
      <c r="I482" s="144">
        <f t="shared" ca="1" si="79"/>
        <v>41475000</v>
      </c>
      <c r="J482" s="144">
        <f t="shared" ca="1" si="80"/>
        <v>16800000</v>
      </c>
      <c r="K482" s="92">
        <f t="shared" si="73"/>
        <v>14000000</v>
      </c>
      <c r="L482" s="92">
        <f t="shared" si="74"/>
        <v>2000000</v>
      </c>
      <c r="M482" s="158">
        <f t="shared" ca="1" si="81"/>
        <v>8675000</v>
      </c>
      <c r="N482" s="158">
        <f t="shared" ca="1" si="82"/>
        <v>2949500</v>
      </c>
      <c r="O482" s="158">
        <f t="shared" ca="1" si="83"/>
        <v>5725500</v>
      </c>
      <c r="P482" s="158">
        <f t="shared" ca="1" si="84"/>
        <v>7725500</v>
      </c>
      <c r="Q482" s="177">
        <f t="shared" ca="1" si="85"/>
        <v>18772497.019036837</v>
      </c>
    </row>
    <row r="483" spans="1:17" x14ac:dyDescent="0.25">
      <c r="A483" s="195">
        <v>350</v>
      </c>
      <c r="B483" s="169">
        <f t="shared" ca="1" si="75"/>
        <v>2.1010325003403496E-2</v>
      </c>
      <c r="C483" s="169">
        <f t="shared" ca="1" si="75"/>
        <v>0.38568687230856047</v>
      </c>
      <c r="D483" s="169">
        <f t="shared" ca="1" si="75"/>
        <v>0.41453538159506464</v>
      </c>
      <c r="E483" s="28">
        <f t="shared" ca="1" si="76"/>
        <v>10000000</v>
      </c>
      <c r="F483" s="93">
        <f t="shared" ca="1" si="77"/>
        <v>0.03</v>
      </c>
      <c r="G483" s="161">
        <f t="shared" ca="1" si="78"/>
        <v>300000</v>
      </c>
      <c r="H483" s="34">
        <f t="shared" ca="1" si="86"/>
        <v>203</v>
      </c>
      <c r="I483" s="144">
        <f t="shared" ca="1" si="79"/>
        <v>60900000</v>
      </c>
      <c r="J483" s="144">
        <f t="shared" ca="1" si="80"/>
        <v>24000000</v>
      </c>
      <c r="K483" s="92">
        <f t="shared" si="73"/>
        <v>14000000</v>
      </c>
      <c r="L483" s="92">
        <f t="shared" si="74"/>
        <v>2000000</v>
      </c>
      <c r="M483" s="158">
        <f t="shared" ca="1" si="81"/>
        <v>20900000</v>
      </c>
      <c r="N483" s="158">
        <f t="shared" ca="1" si="82"/>
        <v>7106000.0000000009</v>
      </c>
      <c r="O483" s="158">
        <f t="shared" ca="1" si="83"/>
        <v>13794000</v>
      </c>
      <c r="P483" s="158">
        <f t="shared" ca="1" si="84"/>
        <v>15794000</v>
      </c>
      <c r="Q483" s="177">
        <f t="shared" ca="1" si="85"/>
        <v>59266431.676741675</v>
      </c>
    </row>
    <row r="484" spans="1:17" x14ac:dyDescent="0.25">
      <c r="A484" s="195">
        <v>351</v>
      </c>
      <c r="B484" s="169">
        <f t="shared" ca="1" si="75"/>
        <v>0.98696348780876808</v>
      </c>
      <c r="C484" s="169">
        <f t="shared" ca="1" si="75"/>
        <v>0.42095674534147298</v>
      </c>
      <c r="D484" s="169">
        <f t="shared" ca="1" si="75"/>
        <v>0.7765425844127356</v>
      </c>
      <c r="E484" s="28">
        <f t="shared" ca="1" si="76"/>
        <v>11000000</v>
      </c>
      <c r="F484" s="93">
        <f t="shared" ca="1" si="77"/>
        <v>0.03</v>
      </c>
      <c r="G484" s="161">
        <f t="shared" ca="1" si="78"/>
        <v>330000</v>
      </c>
      <c r="H484" s="34">
        <f t="shared" ca="1" si="86"/>
        <v>198</v>
      </c>
      <c r="I484" s="144">
        <f t="shared" ca="1" si="79"/>
        <v>65340000</v>
      </c>
      <c r="J484" s="144">
        <f t="shared" ca="1" si="80"/>
        <v>26400000</v>
      </c>
      <c r="K484" s="92">
        <f t="shared" si="73"/>
        <v>14000000</v>
      </c>
      <c r="L484" s="92">
        <f t="shared" si="74"/>
        <v>2000000</v>
      </c>
      <c r="M484" s="158">
        <f t="shared" ca="1" si="81"/>
        <v>22940000</v>
      </c>
      <c r="N484" s="158">
        <f t="shared" ca="1" si="82"/>
        <v>7799600.0000000009</v>
      </c>
      <c r="O484" s="158">
        <f t="shared" ca="1" si="83"/>
        <v>15140400</v>
      </c>
      <c r="P484" s="158">
        <f t="shared" ca="1" si="84"/>
        <v>17140400</v>
      </c>
      <c r="Q484" s="177">
        <f t="shared" ca="1" si="85"/>
        <v>66023701.754591823</v>
      </c>
    </row>
    <row r="485" spans="1:17" x14ac:dyDescent="0.25">
      <c r="A485" s="195">
        <v>352</v>
      </c>
      <c r="B485" s="169">
        <f t="shared" ca="1" si="75"/>
        <v>0.52555689849707377</v>
      </c>
      <c r="C485" s="169">
        <f t="shared" ca="1" si="75"/>
        <v>0.49571812600965859</v>
      </c>
      <c r="D485" s="169">
        <f t="shared" ca="1" si="75"/>
        <v>0.87767899913094183</v>
      </c>
      <c r="E485" s="28">
        <f t="shared" ca="1" si="76"/>
        <v>10500000</v>
      </c>
      <c r="F485" s="93">
        <f t="shared" ca="1" si="77"/>
        <v>0.03</v>
      </c>
      <c r="G485" s="161">
        <f t="shared" ca="1" si="78"/>
        <v>315000</v>
      </c>
      <c r="H485" s="34">
        <f t="shared" ca="1" si="86"/>
        <v>197.5</v>
      </c>
      <c r="I485" s="144">
        <f t="shared" ca="1" si="79"/>
        <v>62212500</v>
      </c>
      <c r="J485" s="144">
        <f t="shared" ca="1" si="80"/>
        <v>25200000</v>
      </c>
      <c r="K485" s="92">
        <f t="shared" si="73"/>
        <v>14000000</v>
      </c>
      <c r="L485" s="92">
        <f t="shared" si="74"/>
        <v>2000000</v>
      </c>
      <c r="M485" s="158">
        <f t="shared" ca="1" si="81"/>
        <v>21012500</v>
      </c>
      <c r="N485" s="158">
        <f t="shared" ca="1" si="82"/>
        <v>7144250.0000000009</v>
      </c>
      <c r="O485" s="158">
        <f t="shared" ca="1" si="83"/>
        <v>13868250</v>
      </c>
      <c r="P485" s="158">
        <f t="shared" ca="1" si="84"/>
        <v>15868250</v>
      </c>
      <c r="Q485" s="177">
        <f t="shared" ca="1" si="85"/>
        <v>59639075.247211352</v>
      </c>
    </row>
    <row r="486" spans="1:17" x14ac:dyDescent="0.25">
      <c r="A486" s="195">
        <v>353</v>
      </c>
      <c r="B486" s="169">
        <f t="shared" ca="1" si="75"/>
        <v>0.15687268824866041</v>
      </c>
      <c r="C486" s="169">
        <f t="shared" ca="1" si="75"/>
        <v>0.24797450697523005</v>
      </c>
      <c r="D486" s="169">
        <f t="shared" ca="1" si="75"/>
        <v>0.72464084197618195</v>
      </c>
      <c r="E486" s="28">
        <f t="shared" ca="1" si="76"/>
        <v>10000000</v>
      </c>
      <c r="F486" s="93">
        <f t="shared" ca="1" si="77"/>
        <v>0.02</v>
      </c>
      <c r="G486" s="161">
        <f t="shared" ca="1" si="78"/>
        <v>200000</v>
      </c>
      <c r="H486" s="34">
        <f t="shared" ca="1" si="86"/>
        <v>197</v>
      </c>
      <c r="I486" s="144">
        <f t="shared" ca="1" si="79"/>
        <v>39400000</v>
      </c>
      <c r="J486" s="144">
        <f t="shared" ca="1" si="80"/>
        <v>16000000</v>
      </c>
      <c r="K486" s="92">
        <f t="shared" si="73"/>
        <v>14000000</v>
      </c>
      <c r="L486" s="92">
        <f t="shared" si="74"/>
        <v>2000000</v>
      </c>
      <c r="M486" s="158">
        <f t="shared" ca="1" si="81"/>
        <v>7400000</v>
      </c>
      <c r="N486" s="158">
        <f t="shared" ca="1" si="82"/>
        <v>2516000</v>
      </c>
      <c r="O486" s="158">
        <f t="shared" ca="1" si="83"/>
        <v>4884000</v>
      </c>
      <c r="P486" s="158">
        <f t="shared" ca="1" si="84"/>
        <v>6884000</v>
      </c>
      <c r="Q486" s="177">
        <f t="shared" ca="1" si="85"/>
        <v>14549203.220380507</v>
      </c>
    </row>
    <row r="487" spans="1:17" x14ac:dyDescent="0.25">
      <c r="A487" s="195">
        <v>354</v>
      </c>
      <c r="B487" s="169">
        <f t="shared" ca="1" si="75"/>
        <v>8.0622961075123567E-2</v>
      </c>
      <c r="C487" s="169">
        <f t="shared" ca="1" si="75"/>
        <v>0.79315026328398552</v>
      </c>
      <c r="D487" s="169">
        <f t="shared" ca="1" si="75"/>
        <v>0.77466371551071977</v>
      </c>
      <c r="E487" s="28">
        <f t="shared" ca="1" si="76"/>
        <v>10000000</v>
      </c>
      <c r="F487" s="93">
        <f t="shared" ca="1" si="77"/>
        <v>0.04</v>
      </c>
      <c r="G487" s="161">
        <f t="shared" ca="1" si="78"/>
        <v>400000</v>
      </c>
      <c r="H487" s="34">
        <f t="shared" ca="1" si="86"/>
        <v>197</v>
      </c>
      <c r="I487" s="144">
        <f t="shared" ca="1" si="79"/>
        <v>78800000</v>
      </c>
      <c r="J487" s="144">
        <f t="shared" ca="1" si="80"/>
        <v>32000000</v>
      </c>
      <c r="K487" s="92">
        <f t="shared" si="73"/>
        <v>14000000</v>
      </c>
      <c r="L487" s="92">
        <f t="shared" si="74"/>
        <v>2000000</v>
      </c>
      <c r="M487" s="158">
        <f t="shared" ca="1" si="81"/>
        <v>30800000</v>
      </c>
      <c r="N487" s="158">
        <f t="shared" ca="1" si="82"/>
        <v>10472000</v>
      </c>
      <c r="O487" s="158">
        <f t="shared" ca="1" si="83"/>
        <v>20328000</v>
      </c>
      <c r="P487" s="158">
        <f t="shared" ca="1" si="84"/>
        <v>22328000</v>
      </c>
      <c r="Q487" s="177">
        <f t="shared" ca="1" si="85"/>
        <v>92059065.878073201</v>
      </c>
    </row>
    <row r="488" spans="1:17" x14ac:dyDescent="0.25">
      <c r="A488" s="195">
        <v>355</v>
      </c>
      <c r="B488" s="169">
        <f t="shared" ca="1" si="75"/>
        <v>0.66399721155673552</v>
      </c>
      <c r="C488" s="169">
        <f t="shared" ca="1" si="75"/>
        <v>0.23626142486624191</v>
      </c>
      <c r="D488" s="169">
        <f t="shared" ca="1" si="75"/>
        <v>0.78405791011750536</v>
      </c>
      <c r="E488" s="28">
        <f t="shared" ca="1" si="76"/>
        <v>10500000</v>
      </c>
      <c r="F488" s="93">
        <f t="shared" ca="1" si="77"/>
        <v>0.02</v>
      </c>
      <c r="G488" s="161">
        <f t="shared" ca="1" si="78"/>
        <v>210000</v>
      </c>
      <c r="H488" s="34">
        <f t="shared" ca="1" si="86"/>
        <v>197.5</v>
      </c>
      <c r="I488" s="144">
        <f t="shared" ca="1" si="79"/>
        <v>41475000</v>
      </c>
      <c r="J488" s="144">
        <f t="shared" ca="1" si="80"/>
        <v>16800000</v>
      </c>
      <c r="K488" s="92">
        <f t="shared" si="73"/>
        <v>14000000</v>
      </c>
      <c r="L488" s="92">
        <f t="shared" si="74"/>
        <v>2000000</v>
      </c>
      <c r="M488" s="158">
        <f t="shared" ca="1" si="81"/>
        <v>8675000</v>
      </c>
      <c r="N488" s="158">
        <f t="shared" ca="1" si="82"/>
        <v>2949500</v>
      </c>
      <c r="O488" s="158">
        <f t="shared" ca="1" si="83"/>
        <v>5725500</v>
      </c>
      <c r="P488" s="158">
        <f t="shared" ca="1" si="84"/>
        <v>7725500</v>
      </c>
      <c r="Q488" s="177">
        <f t="shared" ca="1" si="85"/>
        <v>18772497.019036837</v>
      </c>
    </row>
    <row r="489" spans="1:17" x14ac:dyDescent="0.25">
      <c r="A489" s="195">
        <v>356</v>
      </c>
      <c r="B489" s="169">
        <f t="shared" ca="1" si="75"/>
        <v>0.8576184615036424</v>
      </c>
      <c r="C489" s="169">
        <f t="shared" ca="1" si="75"/>
        <v>5.1907745399739857E-2</v>
      </c>
      <c r="D489" s="169">
        <f t="shared" ca="1" si="75"/>
        <v>0.32636279241270461</v>
      </c>
      <c r="E489" s="28">
        <f t="shared" ca="1" si="76"/>
        <v>11000000</v>
      </c>
      <c r="F489" s="93">
        <f t="shared" ca="1" si="77"/>
        <v>0.01</v>
      </c>
      <c r="G489" s="161">
        <f t="shared" ca="1" si="78"/>
        <v>110000</v>
      </c>
      <c r="H489" s="34">
        <f t="shared" ca="1" si="86"/>
        <v>204</v>
      </c>
      <c r="I489" s="144">
        <f t="shared" ca="1" si="79"/>
        <v>22440000</v>
      </c>
      <c r="J489" s="144">
        <f t="shared" ca="1" si="80"/>
        <v>8800000</v>
      </c>
      <c r="K489" s="92">
        <f t="shared" si="73"/>
        <v>14000000</v>
      </c>
      <c r="L489" s="92">
        <f t="shared" si="74"/>
        <v>2000000</v>
      </c>
      <c r="M489" s="158">
        <f t="shared" ca="1" si="81"/>
        <v>-2360000</v>
      </c>
      <c r="N489" s="158">
        <f t="shared" ca="1" si="82"/>
        <v>-802400</v>
      </c>
      <c r="O489" s="158">
        <f t="shared" ca="1" si="83"/>
        <v>-1557600</v>
      </c>
      <c r="P489" s="158">
        <f t="shared" ca="1" si="84"/>
        <v>442400</v>
      </c>
      <c r="Q489" s="177">
        <f t="shared" ca="1" si="85"/>
        <v>-17779696.759922091</v>
      </c>
    </row>
    <row r="490" spans="1:17" x14ac:dyDescent="0.25">
      <c r="A490" s="195">
        <v>357</v>
      </c>
      <c r="B490" s="169">
        <f t="shared" ca="1" si="75"/>
        <v>0.38727814610188938</v>
      </c>
      <c r="C490" s="169">
        <f t="shared" ca="1" si="75"/>
        <v>0.83680391978018476</v>
      </c>
      <c r="D490" s="169">
        <f t="shared" ca="1" si="75"/>
        <v>5.5914772025268844E-2</v>
      </c>
      <c r="E490" s="28">
        <f t="shared" ca="1" si="76"/>
        <v>10500000</v>
      </c>
      <c r="F490" s="93">
        <f t="shared" ca="1" si="77"/>
        <v>0.04</v>
      </c>
      <c r="G490" s="161">
        <f t="shared" ca="1" si="78"/>
        <v>420000</v>
      </c>
      <c r="H490" s="34">
        <f t="shared" ca="1" si="86"/>
        <v>203.5</v>
      </c>
      <c r="I490" s="144">
        <f t="shared" ca="1" si="79"/>
        <v>85470000</v>
      </c>
      <c r="J490" s="144">
        <f t="shared" ca="1" si="80"/>
        <v>33600000</v>
      </c>
      <c r="K490" s="92">
        <f t="shared" si="73"/>
        <v>14000000</v>
      </c>
      <c r="L490" s="92">
        <f t="shared" si="74"/>
        <v>2000000</v>
      </c>
      <c r="M490" s="158">
        <f t="shared" ca="1" si="81"/>
        <v>35870000</v>
      </c>
      <c r="N490" s="158">
        <f t="shared" ca="1" si="82"/>
        <v>12195800</v>
      </c>
      <c r="O490" s="158">
        <f t="shared" ca="1" si="83"/>
        <v>23674200</v>
      </c>
      <c r="P490" s="158">
        <f t="shared" ca="1" si="84"/>
        <v>25674200</v>
      </c>
      <c r="Q490" s="177">
        <f t="shared" ca="1" si="85"/>
        <v>108852869.45390663</v>
      </c>
    </row>
    <row r="491" spans="1:17" x14ac:dyDescent="0.25">
      <c r="A491" s="195">
        <v>358</v>
      </c>
      <c r="B491" s="169">
        <f t="shared" ca="1" si="75"/>
        <v>7.8826584082301476E-2</v>
      </c>
      <c r="C491" s="169">
        <f t="shared" ca="1" si="75"/>
        <v>0.82222757432746751</v>
      </c>
      <c r="D491" s="169">
        <f t="shared" ca="1" si="75"/>
        <v>0.1899554741843007</v>
      </c>
      <c r="E491" s="28">
        <f t="shared" ca="1" si="76"/>
        <v>10000000</v>
      </c>
      <c r="F491" s="93">
        <f t="shared" ca="1" si="77"/>
        <v>0.04</v>
      </c>
      <c r="G491" s="161">
        <f t="shared" ca="1" si="78"/>
        <v>400000</v>
      </c>
      <c r="H491" s="34">
        <f t="shared" ca="1" si="86"/>
        <v>203</v>
      </c>
      <c r="I491" s="144">
        <f t="shared" ca="1" si="79"/>
        <v>81200000</v>
      </c>
      <c r="J491" s="144">
        <f t="shared" ca="1" si="80"/>
        <v>32000000</v>
      </c>
      <c r="K491" s="92">
        <f t="shared" si="73"/>
        <v>14000000</v>
      </c>
      <c r="L491" s="92">
        <f t="shared" si="74"/>
        <v>2000000</v>
      </c>
      <c r="M491" s="158">
        <f t="shared" ca="1" si="81"/>
        <v>33200000</v>
      </c>
      <c r="N491" s="158">
        <f t="shared" ca="1" si="82"/>
        <v>11288000</v>
      </c>
      <c r="O491" s="158">
        <f t="shared" ca="1" si="83"/>
        <v>21912000</v>
      </c>
      <c r="P491" s="158">
        <f t="shared" ca="1" si="84"/>
        <v>23912000</v>
      </c>
      <c r="Q491" s="177">
        <f t="shared" ca="1" si="85"/>
        <v>100008795.38142629</v>
      </c>
    </row>
    <row r="492" spans="1:17" x14ac:dyDescent="0.25">
      <c r="A492" s="195">
        <v>359</v>
      </c>
      <c r="B492" s="169">
        <f t="shared" ca="1" si="75"/>
        <v>0.6312551363400245</v>
      </c>
      <c r="C492" s="169">
        <f t="shared" ca="1" si="75"/>
        <v>0.27730419332165801</v>
      </c>
      <c r="D492" s="169">
        <f t="shared" ca="1" si="75"/>
        <v>0.15275128235575808</v>
      </c>
      <c r="E492" s="28">
        <f t="shared" ca="1" si="76"/>
        <v>10500000</v>
      </c>
      <c r="F492" s="93">
        <f t="shared" ca="1" si="77"/>
        <v>0.02</v>
      </c>
      <c r="G492" s="161">
        <f t="shared" ca="1" si="78"/>
        <v>210000</v>
      </c>
      <c r="H492" s="34">
        <f t="shared" ca="1" si="86"/>
        <v>203.5</v>
      </c>
      <c r="I492" s="144">
        <f t="shared" ca="1" si="79"/>
        <v>42735000</v>
      </c>
      <c r="J492" s="144">
        <f t="shared" ca="1" si="80"/>
        <v>16800000</v>
      </c>
      <c r="K492" s="92">
        <f t="shared" si="73"/>
        <v>14000000</v>
      </c>
      <c r="L492" s="92">
        <f t="shared" si="74"/>
        <v>2000000</v>
      </c>
      <c r="M492" s="158">
        <f t="shared" ca="1" si="81"/>
        <v>9935000</v>
      </c>
      <c r="N492" s="158">
        <f t="shared" ca="1" si="82"/>
        <v>3377900.0000000005</v>
      </c>
      <c r="O492" s="158">
        <f t="shared" ca="1" si="83"/>
        <v>6557100</v>
      </c>
      <c r="P492" s="158">
        <f t="shared" ca="1" si="84"/>
        <v>8557100</v>
      </c>
      <c r="Q492" s="177">
        <f t="shared" ca="1" si="85"/>
        <v>22946105.008297212</v>
      </c>
    </row>
    <row r="493" spans="1:17" x14ac:dyDescent="0.25">
      <c r="A493" s="195">
        <v>360</v>
      </c>
      <c r="B493" s="169">
        <f t="shared" ca="1" si="75"/>
        <v>0.26998502896819165</v>
      </c>
      <c r="C493" s="169">
        <f t="shared" ca="1" si="75"/>
        <v>0.76302879308222005</v>
      </c>
      <c r="D493" s="169">
        <f t="shared" ca="1" si="75"/>
        <v>0.66106507447774043</v>
      </c>
      <c r="E493" s="28">
        <f t="shared" ca="1" si="76"/>
        <v>10500000</v>
      </c>
      <c r="F493" s="93">
        <f t="shared" ca="1" si="77"/>
        <v>0.04</v>
      </c>
      <c r="G493" s="161">
        <f t="shared" ca="1" si="78"/>
        <v>420000</v>
      </c>
      <c r="H493" s="34">
        <f t="shared" ca="1" si="86"/>
        <v>197.5</v>
      </c>
      <c r="I493" s="144">
        <f t="shared" ca="1" si="79"/>
        <v>82950000</v>
      </c>
      <c r="J493" s="144">
        <f t="shared" ca="1" si="80"/>
        <v>33600000</v>
      </c>
      <c r="K493" s="92">
        <f t="shared" si="73"/>
        <v>14000000</v>
      </c>
      <c r="L493" s="92">
        <f t="shared" si="74"/>
        <v>2000000</v>
      </c>
      <c r="M493" s="158">
        <f t="shared" ca="1" si="81"/>
        <v>33350000</v>
      </c>
      <c r="N493" s="158">
        <f t="shared" ca="1" si="82"/>
        <v>11339000</v>
      </c>
      <c r="O493" s="158">
        <f t="shared" ca="1" si="83"/>
        <v>22011000</v>
      </c>
      <c r="P493" s="158">
        <f t="shared" ca="1" si="84"/>
        <v>24011000</v>
      </c>
      <c r="Q493" s="177">
        <f t="shared" ca="1" si="85"/>
        <v>100505653.47538586</v>
      </c>
    </row>
    <row r="494" spans="1:17" x14ac:dyDescent="0.25">
      <c r="A494" s="195">
        <v>361</v>
      </c>
      <c r="B494" s="169">
        <f t="shared" ca="1" si="75"/>
        <v>0.82065035360708705</v>
      </c>
      <c r="C494" s="169">
        <f t="shared" ca="1" si="75"/>
        <v>0.97350302510986098</v>
      </c>
      <c r="D494" s="169">
        <f t="shared" ca="1" si="75"/>
        <v>0.82482998683924358</v>
      </c>
      <c r="E494" s="28">
        <f t="shared" ca="1" si="76"/>
        <v>11000000</v>
      </c>
      <c r="F494" s="93">
        <f t="shared" ca="1" si="77"/>
        <v>0.08</v>
      </c>
      <c r="G494" s="161">
        <f t="shared" ca="1" si="78"/>
        <v>880000</v>
      </c>
      <c r="H494" s="34">
        <f t="shared" ca="1" si="86"/>
        <v>198</v>
      </c>
      <c r="I494" s="144">
        <f t="shared" ca="1" si="79"/>
        <v>174240000</v>
      </c>
      <c r="J494" s="144">
        <f t="shared" ca="1" si="80"/>
        <v>70400000</v>
      </c>
      <c r="K494" s="92">
        <f t="shared" si="73"/>
        <v>14000000</v>
      </c>
      <c r="L494" s="92">
        <f t="shared" si="74"/>
        <v>2000000</v>
      </c>
      <c r="M494" s="158">
        <f t="shared" ca="1" si="81"/>
        <v>87840000</v>
      </c>
      <c r="N494" s="158">
        <f t="shared" ca="1" si="82"/>
        <v>29865600.000000004</v>
      </c>
      <c r="O494" s="158">
        <f t="shared" ca="1" si="83"/>
        <v>57974400</v>
      </c>
      <c r="P494" s="158">
        <f t="shared" ca="1" si="84"/>
        <v>59974400</v>
      </c>
      <c r="Q494" s="177">
        <f t="shared" ca="1" si="85"/>
        <v>280997637.07443184</v>
      </c>
    </row>
    <row r="495" spans="1:17" x14ac:dyDescent="0.25">
      <c r="A495" s="195">
        <v>362</v>
      </c>
      <c r="B495" s="169">
        <f t="shared" ca="1" si="75"/>
        <v>0.20565251477727797</v>
      </c>
      <c r="C495" s="169">
        <f t="shared" ca="1" si="75"/>
        <v>0.9903399620118194</v>
      </c>
      <c r="D495" s="169">
        <f t="shared" ca="1" si="75"/>
        <v>0.5642201870673087</v>
      </c>
      <c r="E495" s="28">
        <f t="shared" ca="1" si="76"/>
        <v>10500000</v>
      </c>
      <c r="F495" s="93">
        <f t="shared" ca="1" si="77"/>
        <v>0.08</v>
      </c>
      <c r="G495" s="161">
        <f t="shared" ca="1" si="78"/>
        <v>840000</v>
      </c>
      <c r="H495" s="34">
        <f t="shared" ca="1" si="86"/>
        <v>197.5</v>
      </c>
      <c r="I495" s="144">
        <f t="shared" ca="1" si="79"/>
        <v>165900000</v>
      </c>
      <c r="J495" s="144">
        <f t="shared" ca="1" si="80"/>
        <v>67200000</v>
      </c>
      <c r="K495" s="92">
        <f t="shared" si="73"/>
        <v>14000000</v>
      </c>
      <c r="L495" s="92">
        <f t="shared" si="74"/>
        <v>2000000</v>
      </c>
      <c r="M495" s="158">
        <f t="shared" ca="1" si="81"/>
        <v>82700000</v>
      </c>
      <c r="N495" s="158">
        <f t="shared" ca="1" si="82"/>
        <v>28118000.000000004</v>
      </c>
      <c r="O495" s="158">
        <f t="shared" ca="1" si="83"/>
        <v>54582000</v>
      </c>
      <c r="P495" s="158">
        <f t="shared" ca="1" si="84"/>
        <v>56582000</v>
      </c>
      <c r="Q495" s="177">
        <f t="shared" ca="1" si="85"/>
        <v>263971966.38808393</v>
      </c>
    </row>
    <row r="496" spans="1:17" x14ac:dyDescent="0.25">
      <c r="A496" s="195">
        <v>363</v>
      </c>
      <c r="B496" s="169">
        <f t="shared" ca="1" si="75"/>
        <v>0.94809505456949983</v>
      </c>
      <c r="C496" s="169">
        <f t="shared" ca="1" si="75"/>
        <v>0.94301256993993476</v>
      </c>
      <c r="D496" s="169">
        <f t="shared" ca="1" si="75"/>
        <v>0.55836421515115264</v>
      </c>
      <c r="E496" s="28">
        <f t="shared" ca="1" si="76"/>
        <v>11000000</v>
      </c>
      <c r="F496" s="93">
        <f t="shared" ca="1" si="77"/>
        <v>0.05</v>
      </c>
      <c r="G496" s="161">
        <f t="shared" ca="1" si="78"/>
        <v>550000</v>
      </c>
      <c r="H496" s="34">
        <f t="shared" ca="1" si="86"/>
        <v>198</v>
      </c>
      <c r="I496" s="144">
        <f t="shared" ca="1" si="79"/>
        <v>108900000</v>
      </c>
      <c r="J496" s="144">
        <f t="shared" ca="1" si="80"/>
        <v>44000000</v>
      </c>
      <c r="K496" s="92">
        <f t="shared" si="73"/>
        <v>14000000</v>
      </c>
      <c r="L496" s="92">
        <f t="shared" si="74"/>
        <v>2000000</v>
      </c>
      <c r="M496" s="158">
        <f t="shared" ca="1" si="81"/>
        <v>48900000</v>
      </c>
      <c r="N496" s="158">
        <f t="shared" ca="1" si="82"/>
        <v>16626000.000000002</v>
      </c>
      <c r="O496" s="158">
        <f t="shared" ca="1" si="83"/>
        <v>32274000</v>
      </c>
      <c r="P496" s="158">
        <f t="shared" ca="1" si="84"/>
        <v>34274000</v>
      </c>
      <c r="Q496" s="177">
        <f t="shared" ca="1" si="85"/>
        <v>152013275.88252783</v>
      </c>
    </row>
    <row r="497" spans="1:17" x14ac:dyDescent="0.25">
      <c r="A497" s="195">
        <v>364</v>
      </c>
      <c r="B497" s="169">
        <f t="shared" ca="1" si="75"/>
        <v>0.91997446167502872</v>
      </c>
      <c r="C497" s="169">
        <f t="shared" ca="1" si="75"/>
        <v>0.15393219416420767</v>
      </c>
      <c r="D497" s="169">
        <f t="shared" ca="1" si="75"/>
        <v>0.72277812601144231</v>
      </c>
      <c r="E497" s="28">
        <f t="shared" ca="1" si="76"/>
        <v>11000000</v>
      </c>
      <c r="F497" s="93">
        <f t="shared" ca="1" si="77"/>
        <v>0.02</v>
      </c>
      <c r="G497" s="161">
        <f t="shared" ca="1" si="78"/>
        <v>220000</v>
      </c>
      <c r="H497" s="34">
        <f t="shared" ca="1" si="86"/>
        <v>198</v>
      </c>
      <c r="I497" s="144">
        <f t="shared" ca="1" si="79"/>
        <v>43560000</v>
      </c>
      <c r="J497" s="144">
        <f t="shared" ca="1" si="80"/>
        <v>17600000</v>
      </c>
      <c r="K497" s="92">
        <f t="shared" si="73"/>
        <v>14000000</v>
      </c>
      <c r="L497" s="92">
        <f t="shared" si="74"/>
        <v>2000000</v>
      </c>
      <c r="M497" s="158">
        <f t="shared" ca="1" si="81"/>
        <v>9960000</v>
      </c>
      <c r="N497" s="158">
        <f t="shared" ca="1" si="82"/>
        <v>3386400.0000000005</v>
      </c>
      <c r="O497" s="158">
        <f t="shared" ca="1" si="83"/>
        <v>6573600</v>
      </c>
      <c r="P497" s="158">
        <f t="shared" ca="1" si="84"/>
        <v>8573600</v>
      </c>
      <c r="Q497" s="177">
        <f t="shared" ca="1" si="85"/>
        <v>23028914.690623812</v>
      </c>
    </row>
    <row r="498" spans="1:17" x14ac:dyDescent="0.25">
      <c r="A498" s="195">
        <v>365</v>
      </c>
      <c r="B498" s="169">
        <f t="shared" ca="1" si="75"/>
        <v>0.78815505222253002</v>
      </c>
      <c r="C498" s="169">
        <f t="shared" ca="1" si="75"/>
        <v>0.74705799125317351</v>
      </c>
      <c r="D498" s="169">
        <f t="shared" ca="1" si="75"/>
        <v>0.56595945046598684</v>
      </c>
      <c r="E498" s="28">
        <f t="shared" ca="1" si="76"/>
        <v>10500000</v>
      </c>
      <c r="F498" s="93">
        <f t="shared" ca="1" si="77"/>
        <v>0.04</v>
      </c>
      <c r="G498" s="161">
        <f t="shared" ca="1" si="78"/>
        <v>420000</v>
      </c>
      <c r="H498" s="34">
        <f t="shared" ca="1" si="86"/>
        <v>197.5</v>
      </c>
      <c r="I498" s="144">
        <f t="shared" ca="1" si="79"/>
        <v>82950000</v>
      </c>
      <c r="J498" s="144">
        <f t="shared" ca="1" si="80"/>
        <v>33600000</v>
      </c>
      <c r="K498" s="92">
        <f t="shared" si="73"/>
        <v>14000000</v>
      </c>
      <c r="L498" s="92">
        <f t="shared" si="74"/>
        <v>2000000</v>
      </c>
      <c r="M498" s="158">
        <f t="shared" ca="1" si="81"/>
        <v>33350000</v>
      </c>
      <c r="N498" s="158">
        <f t="shared" ca="1" si="82"/>
        <v>11339000</v>
      </c>
      <c r="O498" s="158">
        <f t="shared" ca="1" si="83"/>
        <v>22011000</v>
      </c>
      <c r="P498" s="158">
        <f t="shared" ca="1" si="84"/>
        <v>24011000</v>
      </c>
      <c r="Q498" s="177">
        <f t="shared" ca="1" si="85"/>
        <v>100505653.47538586</v>
      </c>
    </row>
    <row r="499" spans="1:17" x14ac:dyDescent="0.25">
      <c r="A499" s="195">
        <v>366</v>
      </c>
      <c r="B499" s="169">
        <f t="shared" ca="1" si="75"/>
        <v>0.98411216172718718</v>
      </c>
      <c r="C499" s="169">
        <f t="shared" ca="1" si="75"/>
        <v>0.10910097604840585</v>
      </c>
      <c r="D499" s="169">
        <f t="shared" ca="1" si="75"/>
        <v>0.54216714558554635</v>
      </c>
      <c r="E499" s="28">
        <f t="shared" ca="1" si="76"/>
        <v>11000000</v>
      </c>
      <c r="F499" s="93">
        <f t="shared" ca="1" si="77"/>
        <v>0.02</v>
      </c>
      <c r="G499" s="161">
        <f t="shared" ca="1" si="78"/>
        <v>220000</v>
      </c>
      <c r="H499" s="34">
        <f t="shared" ca="1" si="86"/>
        <v>198</v>
      </c>
      <c r="I499" s="144">
        <f t="shared" ca="1" si="79"/>
        <v>43560000</v>
      </c>
      <c r="J499" s="144">
        <f t="shared" ca="1" si="80"/>
        <v>17600000</v>
      </c>
      <c r="K499" s="92">
        <f t="shared" si="73"/>
        <v>14000000</v>
      </c>
      <c r="L499" s="92">
        <f t="shared" si="74"/>
        <v>2000000</v>
      </c>
      <c r="M499" s="158">
        <f t="shared" ca="1" si="81"/>
        <v>9960000</v>
      </c>
      <c r="N499" s="158">
        <f t="shared" ca="1" si="82"/>
        <v>3386400.0000000005</v>
      </c>
      <c r="O499" s="158">
        <f t="shared" ca="1" si="83"/>
        <v>6573600</v>
      </c>
      <c r="P499" s="158">
        <f t="shared" ca="1" si="84"/>
        <v>8573600</v>
      </c>
      <c r="Q499" s="177">
        <f t="shared" ca="1" si="85"/>
        <v>23028914.690623812</v>
      </c>
    </row>
    <row r="500" spans="1:17" x14ac:dyDescent="0.25">
      <c r="A500" s="195">
        <v>367</v>
      </c>
      <c r="B500" s="169">
        <f t="shared" ca="1" si="75"/>
        <v>0.26237601116612208</v>
      </c>
      <c r="C500" s="169">
        <f t="shared" ca="1" si="75"/>
        <v>0.54558620471028574</v>
      </c>
      <c r="D500" s="169">
        <f t="shared" ca="1" si="75"/>
        <v>0.9046947820182355</v>
      </c>
      <c r="E500" s="28">
        <f t="shared" ca="1" si="76"/>
        <v>10500000</v>
      </c>
      <c r="F500" s="93">
        <f t="shared" ca="1" si="77"/>
        <v>0.03</v>
      </c>
      <c r="G500" s="161">
        <f t="shared" ca="1" si="78"/>
        <v>315000</v>
      </c>
      <c r="H500" s="34">
        <f t="shared" ca="1" si="86"/>
        <v>197.5</v>
      </c>
      <c r="I500" s="144">
        <f t="shared" ca="1" si="79"/>
        <v>62212500</v>
      </c>
      <c r="J500" s="144">
        <f t="shared" ca="1" si="80"/>
        <v>25200000</v>
      </c>
      <c r="K500" s="92">
        <f t="shared" si="73"/>
        <v>14000000</v>
      </c>
      <c r="L500" s="92">
        <f t="shared" si="74"/>
        <v>2000000</v>
      </c>
      <c r="M500" s="158">
        <f t="shared" ca="1" si="81"/>
        <v>21012500</v>
      </c>
      <c r="N500" s="158">
        <f t="shared" ca="1" si="82"/>
        <v>7144250.0000000009</v>
      </c>
      <c r="O500" s="158">
        <f t="shared" ca="1" si="83"/>
        <v>13868250</v>
      </c>
      <c r="P500" s="158">
        <f t="shared" ca="1" si="84"/>
        <v>15868250</v>
      </c>
      <c r="Q500" s="177">
        <f t="shared" ca="1" si="85"/>
        <v>59639075.247211352</v>
      </c>
    </row>
    <row r="501" spans="1:17" x14ac:dyDescent="0.25">
      <c r="A501" s="195">
        <v>368</v>
      </c>
      <c r="B501" s="169">
        <f t="shared" ca="1" si="75"/>
        <v>0.91019166250045391</v>
      </c>
      <c r="C501" s="169">
        <f t="shared" ca="1" si="75"/>
        <v>0.94482574304210798</v>
      </c>
      <c r="D501" s="169">
        <f t="shared" ca="1" si="75"/>
        <v>0.39234024952214441</v>
      </c>
      <c r="E501" s="28">
        <f t="shared" ca="1" si="76"/>
        <v>11000000</v>
      </c>
      <c r="F501" s="93">
        <f t="shared" ca="1" si="77"/>
        <v>0.05</v>
      </c>
      <c r="G501" s="161">
        <f t="shared" ca="1" si="78"/>
        <v>550000</v>
      </c>
      <c r="H501" s="34">
        <f t="shared" ca="1" si="86"/>
        <v>204</v>
      </c>
      <c r="I501" s="144">
        <f t="shared" ca="1" si="79"/>
        <v>112200000</v>
      </c>
      <c r="J501" s="144">
        <f t="shared" ca="1" si="80"/>
        <v>44000000</v>
      </c>
      <c r="K501" s="92">
        <f t="shared" si="73"/>
        <v>14000000</v>
      </c>
      <c r="L501" s="92">
        <f t="shared" si="74"/>
        <v>2000000</v>
      </c>
      <c r="M501" s="158">
        <f t="shared" ca="1" si="81"/>
        <v>52200000</v>
      </c>
      <c r="N501" s="158">
        <f t="shared" ca="1" si="82"/>
        <v>17748000</v>
      </c>
      <c r="O501" s="158">
        <f t="shared" ca="1" si="83"/>
        <v>34452000</v>
      </c>
      <c r="P501" s="158">
        <f t="shared" ca="1" si="84"/>
        <v>36452000</v>
      </c>
      <c r="Q501" s="177">
        <f t="shared" ca="1" si="85"/>
        <v>162944153.94963834</v>
      </c>
    </row>
    <row r="502" spans="1:17" x14ac:dyDescent="0.25">
      <c r="A502" s="195">
        <v>369</v>
      </c>
      <c r="B502" s="169">
        <f t="shared" ca="1" si="75"/>
        <v>0.95505526780010008</v>
      </c>
      <c r="C502" s="169">
        <f t="shared" ca="1" si="75"/>
        <v>0.68241322246332059</v>
      </c>
      <c r="D502" s="169">
        <f t="shared" ca="1" si="75"/>
        <v>0.37225229002499249</v>
      </c>
      <c r="E502" s="28">
        <f t="shared" ca="1" si="76"/>
        <v>11000000</v>
      </c>
      <c r="F502" s="93">
        <f t="shared" ca="1" si="77"/>
        <v>0.04</v>
      </c>
      <c r="G502" s="161">
        <f t="shared" ca="1" si="78"/>
        <v>440000</v>
      </c>
      <c r="H502" s="34">
        <f t="shared" ca="1" si="86"/>
        <v>204</v>
      </c>
      <c r="I502" s="144">
        <f t="shared" ca="1" si="79"/>
        <v>89760000</v>
      </c>
      <c r="J502" s="144">
        <f t="shared" ca="1" si="80"/>
        <v>35200000</v>
      </c>
      <c r="K502" s="92">
        <f t="shared" si="73"/>
        <v>14000000</v>
      </c>
      <c r="L502" s="92">
        <f t="shared" si="74"/>
        <v>2000000</v>
      </c>
      <c r="M502" s="158">
        <f t="shared" ca="1" si="81"/>
        <v>38560000</v>
      </c>
      <c r="N502" s="158">
        <f t="shared" ca="1" si="82"/>
        <v>13110400.000000002</v>
      </c>
      <c r="O502" s="158">
        <f t="shared" ca="1" si="83"/>
        <v>25449600</v>
      </c>
      <c r="P502" s="158">
        <f t="shared" ca="1" si="84"/>
        <v>27449600</v>
      </c>
      <c r="Q502" s="177">
        <f t="shared" ca="1" si="85"/>
        <v>117763191.27224821</v>
      </c>
    </row>
    <row r="503" spans="1:17" x14ac:dyDescent="0.25">
      <c r="A503" s="195">
        <v>370</v>
      </c>
      <c r="B503" s="169">
        <f t="shared" ca="1" si="75"/>
        <v>0.74668794311775588</v>
      </c>
      <c r="C503" s="169">
        <f t="shared" ca="1" si="75"/>
        <v>0.78298889545341765</v>
      </c>
      <c r="D503" s="169">
        <f t="shared" ca="1" si="75"/>
        <v>0.5886669888150069</v>
      </c>
      <c r="E503" s="28">
        <f t="shared" ca="1" si="76"/>
        <v>10500000</v>
      </c>
      <c r="F503" s="93">
        <f t="shared" ca="1" si="77"/>
        <v>0.04</v>
      </c>
      <c r="G503" s="161">
        <f t="shared" ca="1" si="78"/>
        <v>420000</v>
      </c>
      <c r="H503" s="34">
        <f t="shared" ca="1" si="86"/>
        <v>197.5</v>
      </c>
      <c r="I503" s="144">
        <f t="shared" ca="1" si="79"/>
        <v>82950000</v>
      </c>
      <c r="J503" s="144">
        <f t="shared" ca="1" si="80"/>
        <v>33600000</v>
      </c>
      <c r="K503" s="92">
        <f t="shared" si="73"/>
        <v>14000000</v>
      </c>
      <c r="L503" s="92">
        <f t="shared" si="74"/>
        <v>2000000</v>
      </c>
      <c r="M503" s="158">
        <f t="shared" ca="1" si="81"/>
        <v>33350000</v>
      </c>
      <c r="N503" s="158">
        <f t="shared" ca="1" si="82"/>
        <v>11339000</v>
      </c>
      <c r="O503" s="158">
        <f t="shared" ca="1" si="83"/>
        <v>22011000</v>
      </c>
      <c r="P503" s="158">
        <f t="shared" ca="1" si="84"/>
        <v>24011000</v>
      </c>
      <c r="Q503" s="177">
        <f t="shared" ca="1" si="85"/>
        <v>100505653.47538586</v>
      </c>
    </row>
    <row r="504" spans="1:17" x14ac:dyDescent="0.25">
      <c r="A504" s="195">
        <v>371</v>
      </c>
      <c r="B504" s="169">
        <f t="shared" ca="1" si="75"/>
        <v>0.89384235519054023</v>
      </c>
      <c r="C504" s="169">
        <f t="shared" ca="1" si="75"/>
        <v>0.43549813996252162</v>
      </c>
      <c r="D504" s="169">
        <f t="shared" ca="1" si="75"/>
        <v>0.6355241187550259</v>
      </c>
      <c r="E504" s="28">
        <f t="shared" ca="1" si="76"/>
        <v>11000000</v>
      </c>
      <c r="F504" s="93">
        <f t="shared" ca="1" si="77"/>
        <v>0.03</v>
      </c>
      <c r="G504" s="161">
        <f t="shared" ca="1" si="78"/>
        <v>330000</v>
      </c>
      <c r="H504" s="34">
        <f t="shared" ca="1" si="86"/>
        <v>198</v>
      </c>
      <c r="I504" s="144">
        <f t="shared" ca="1" si="79"/>
        <v>65340000</v>
      </c>
      <c r="J504" s="144">
        <f t="shared" ca="1" si="80"/>
        <v>26400000</v>
      </c>
      <c r="K504" s="92">
        <f t="shared" si="73"/>
        <v>14000000</v>
      </c>
      <c r="L504" s="92">
        <f t="shared" si="74"/>
        <v>2000000</v>
      </c>
      <c r="M504" s="158">
        <f t="shared" ca="1" si="81"/>
        <v>22940000</v>
      </c>
      <c r="N504" s="158">
        <f t="shared" ca="1" si="82"/>
        <v>7799600.0000000009</v>
      </c>
      <c r="O504" s="158">
        <f t="shared" ca="1" si="83"/>
        <v>15140400</v>
      </c>
      <c r="P504" s="158">
        <f t="shared" ca="1" si="84"/>
        <v>17140400</v>
      </c>
      <c r="Q504" s="177">
        <f t="shared" ca="1" si="85"/>
        <v>66023701.754591823</v>
      </c>
    </row>
    <row r="505" spans="1:17" x14ac:dyDescent="0.25">
      <c r="A505" s="195">
        <v>372</v>
      </c>
      <c r="B505" s="169">
        <f t="shared" ca="1" si="75"/>
        <v>0.44662355606421689</v>
      </c>
      <c r="C505" s="169">
        <f t="shared" ca="1" si="75"/>
        <v>0.33878610199234982</v>
      </c>
      <c r="D505" s="169">
        <f t="shared" ca="1" si="75"/>
        <v>0.19348829542522483</v>
      </c>
      <c r="E505" s="28">
        <f t="shared" ca="1" si="76"/>
        <v>10500000</v>
      </c>
      <c r="F505" s="93">
        <f t="shared" ca="1" si="77"/>
        <v>0.03</v>
      </c>
      <c r="G505" s="161">
        <f t="shared" ca="1" si="78"/>
        <v>315000</v>
      </c>
      <c r="H505" s="34">
        <f t="shared" ca="1" si="86"/>
        <v>203.5</v>
      </c>
      <c r="I505" s="144">
        <f t="shared" ca="1" si="79"/>
        <v>64102500</v>
      </c>
      <c r="J505" s="144">
        <f t="shared" ca="1" si="80"/>
        <v>25200000</v>
      </c>
      <c r="K505" s="92">
        <f t="shared" si="73"/>
        <v>14000000</v>
      </c>
      <c r="L505" s="92">
        <f t="shared" si="74"/>
        <v>2000000</v>
      </c>
      <c r="M505" s="158">
        <f t="shared" ca="1" si="81"/>
        <v>22902500</v>
      </c>
      <c r="N505" s="158">
        <f t="shared" ca="1" si="82"/>
        <v>7786850.0000000009</v>
      </c>
      <c r="O505" s="158">
        <f t="shared" ca="1" si="83"/>
        <v>15115650</v>
      </c>
      <c r="P505" s="158">
        <f t="shared" ca="1" si="84"/>
        <v>17115650</v>
      </c>
      <c r="Q505" s="177">
        <f t="shared" ca="1" si="85"/>
        <v>65899487.23110193</v>
      </c>
    </row>
    <row r="506" spans="1:17" x14ac:dyDescent="0.25">
      <c r="A506" s="195">
        <v>373</v>
      </c>
      <c r="B506" s="169">
        <f t="shared" ca="1" si="75"/>
        <v>0.42512914919857425</v>
      </c>
      <c r="C506" s="169">
        <f t="shared" ca="1" si="75"/>
        <v>0.23613041313757777</v>
      </c>
      <c r="D506" s="169">
        <f t="shared" ca="1" si="75"/>
        <v>0.79967058575644878</v>
      </c>
      <c r="E506" s="28">
        <f t="shared" ca="1" si="76"/>
        <v>10500000</v>
      </c>
      <c r="F506" s="93">
        <f t="shared" ca="1" si="77"/>
        <v>0.02</v>
      </c>
      <c r="G506" s="161">
        <f t="shared" ca="1" si="78"/>
        <v>210000</v>
      </c>
      <c r="H506" s="34">
        <f t="shared" ca="1" si="86"/>
        <v>197.5</v>
      </c>
      <c r="I506" s="144">
        <f t="shared" ca="1" si="79"/>
        <v>41475000</v>
      </c>
      <c r="J506" s="144">
        <f t="shared" ca="1" si="80"/>
        <v>16800000</v>
      </c>
      <c r="K506" s="92">
        <f t="shared" si="73"/>
        <v>14000000</v>
      </c>
      <c r="L506" s="92">
        <f t="shared" si="74"/>
        <v>2000000</v>
      </c>
      <c r="M506" s="158">
        <f t="shared" ca="1" si="81"/>
        <v>8675000</v>
      </c>
      <c r="N506" s="158">
        <f t="shared" ca="1" si="82"/>
        <v>2949500</v>
      </c>
      <c r="O506" s="158">
        <f t="shared" ca="1" si="83"/>
        <v>5725500</v>
      </c>
      <c r="P506" s="158">
        <f t="shared" ca="1" si="84"/>
        <v>7725500</v>
      </c>
      <c r="Q506" s="177">
        <f t="shared" ca="1" si="85"/>
        <v>18772497.019036837</v>
      </c>
    </row>
    <row r="507" spans="1:17" x14ac:dyDescent="0.25">
      <c r="A507" s="195">
        <v>374</v>
      </c>
      <c r="B507" s="169">
        <f t="shared" ca="1" si="75"/>
        <v>0.39505273955674247</v>
      </c>
      <c r="C507" s="169">
        <f t="shared" ca="1" si="75"/>
        <v>0.6744866721734033</v>
      </c>
      <c r="D507" s="169">
        <f t="shared" ca="1" si="75"/>
        <v>0.13685139120758616</v>
      </c>
      <c r="E507" s="28">
        <f t="shared" ca="1" si="76"/>
        <v>10500000</v>
      </c>
      <c r="F507" s="93">
        <f t="shared" ca="1" si="77"/>
        <v>0.04</v>
      </c>
      <c r="G507" s="161">
        <f t="shared" ca="1" si="78"/>
        <v>420000</v>
      </c>
      <c r="H507" s="34">
        <f t="shared" ca="1" si="86"/>
        <v>203.5</v>
      </c>
      <c r="I507" s="144">
        <f t="shared" ca="1" si="79"/>
        <v>85470000</v>
      </c>
      <c r="J507" s="144">
        <f t="shared" ca="1" si="80"/>
        <v>33600000</v>
      </c>
      <c r="K507" s="92">
        <f t="shared" si="73"/>
        <v>14000000</v>
      </c>
      <c r="L507" s="92">
        <f t="shared" si="74"/>
        <v>2000000</v>
      </c>
      <c r="M507" s="158">
        <f t="shared" ca="1" si="81"/>
        <v>35870000</v>
      </c>
      <c r="N507" s="158">
        <f t="shared" ca="1" si="82"/>
        <v>12195800</v>
      </c>
      <c r="O507" s="158">
        <f t="shared" ca="1" si="83"/>
        <v>23674200</v>
      </c>
      <c r="P507" s="158">
        <f t="shared" ca="1" si="84"/>
        <v>25674200</v>
      </c>
      <c r="Q507" s="177">
        <f t="shared" ca="1" si="85"/>
        <v>108852869.45390663</v>
      </c>
    </row>
    <row r="508" spans="1:17" x14ac:dyDescent="0.25">
      <c r="A508" s="195">
        <v>375</v>
      </c>
      <c r="B508" s="169">
        <f t="shared" ca="1" si="75"/>
        <v>0.56083877100871726</v>
      </c>
      <c r="C508" s="169">
        <f t="shared" ca="1" si="75"/>
        <v>0.66385871131569318</v>
      </c>
      <c r="D508" s="169">
        <f t="shared" ca="1" si="75"/>
        <v>0.14875247540033965</v>
      </c>
      <c r="E508" s="28">
        <f t="shared" ca="1" si="76"/>
        <v>10500000</v>
      </c>
      <c r="F508" s="93">
        <f t="shared" ca="1" si="77"/>
        <v>0.04</v>
      </c>
      <c r="G508" s="161">
        <f t="shared" ca="1" si="78"/>
        <v>420000</v>
      </c>
      <c r="H508" s="34">
        <f t="shared" ca="1" si="86"/>
        <v>203.5</v>
      </c>
      <c r="I508" s="144">
        <f t="shared" ca="1" si="79"/>
        <v>85470000</v>
      </c>
      <c r="J508" s="144">
        <f t="shared" ca="1" si="80"/>
        <v>33600000</v>
      </c>
      <c r="K508" s="92">
        <f t="shared" si="73"/>
        <v>14000000</v>
      </c>
      <c r="L508" s="92">
        <f t="shared" si="74"/>
        <v>2000000</v>
      </c>
      <c r="M508" s="158">
        <f t="shared" ca="1" si="81"/>
        <v>35870000</v>
      </c>
      <c r="N508" s="158">
        <f t="shared" ca="1" si="82"/>
        <v>12195800</v>
      </c>
      <c r="O508" s="158">
        <f t="shared" ca="1" si="83"/>
        <v>23674200</v>
      </c>
      <c r="P508" s="158">
        <f t="shared" ca="1" si="84"/>
        <v>25674200</v>
      </c>
      <c r="Q508" s="177">
        <f t="shared" ca="1" si="85"/>
        <v>108852869.45390663</v>
      </c>
    </row>
    <row r="509" spans="1:17" x14ac:dyDescent="0.25">
      <c r="A509" s="195">
        <v>376</v>
      </c>
      <c r="B509" s="169">
        <f t="shared" ca="1" si="75"/>
        <v>6.7285360034659458E-2</v>
      </c>
      <c r="C509" s="169">
        <f t="shared" ca="1" si="75"/>
        <v>0.13296532592894117</v>
      </c>
      <c r="D509" s="169">
        <f t="shared" ca="1" si="75"/>
        <v>0.52255151662749832</v>
      </c>
      <c r="E509" s="28">
        <f t="shared" ca="1" si="76"/>
        <v>10000000</v>
      </c>
      <c r="F509" s="93">
        <f t="shared" ca="1" si="77"/>
        <v>0.02</v>
      </c>
      <c r="G509" s="161">
        <f t="shared" ca="1" si="78"/>
        <v>200000</v>
      </c>
      <c r="H509" s="34">
        <f t="shared" ca="1" si="86"/>
        <v>197</v>
      </c>
      <c r="I509" s="144">
        <f t="shared" ca="1" si="79"/>
        <v>39400000</v>
      </c>
      <c r="J509" s="144">
        <f t="shared" ca="1" si="80"/>
        <v>16000000</v>
      </c>
      <c r="K509" s="92">
        <f t="shared" si="73"/>
        <v>14000000</v>
      </c>
      <c r="L509" s="92">
        <f t="shared" si="74"/>
        <v>2000000</v>
      </c>
      <c r="M509" s="158">
        <f t="shared" ca="1" si="81"/>
        <v>7400000</v>
      </c>
      <c r="N509" s="158">
        <f t="shared" ca="1" si="82"/>
        <v>2516000</v>
      </c>
      <c r="O509" s="158">
        <f t="shared" ca="1" si="83"/>
        <v>4884000</v>
      </c>
      <c r="P509" s="158">
        <f t="shared" ca="1" si="84"/>
        <v>6884000</v>
      </c>
      <c r="Q509" s="177">
        <f t="shared" ca="1" si="85"/>
        <v>14549203.220380507</v>
      </c>
    </row>
    <row r="510" spans="1:17" x14ac:dyDescent="0.25">
      <c r="A510" s="195">
        <v>377</v>
      </c>
      <c r="B510" s="169">
        <f t="shared" ca="1" si="75"/>
        <v>3.3730555492759162E-3</v>
      </c>
      <c r="C510" s="169">
        <f t="shared" ca="1" si="75"/>
        <v>0.6677414955872466</v>
      </c>
      <c r="D510" s="169">
        <f t="shared" ca="1" si="75"/>
        <v>0.81041687344339197</v>
      </c>
      <c r="E510" s="28">
        <f t="shared" ca="1" si="76"/>
        <v>10000000</v>
      </c>
      <c r="F510" s="93">
        <f t="shared" ca="1" si="77"/>
        <v>0.04</v>
      </c>
      <c r="G510" s="161">
        <f t="shared" ca="1" si="78"/>
        <v>400000</v>
      </c>
      <c r="H510" s="34">
        <f t="shared" ca="1" si="86"/>
        <v>197</v>
      </c>
      <c r="I510" s="144">
        <f t="shared" ca="1" si="79"/>
        <v>78800000</v>
      </c>
      <c r="J510" s="144">
        <f t="shared" ca="1" si="80"/>
        <v>32000000</v>
      </c>
      <c r="K510" s="92">
        <f t="shared" si="73"/>
        <v>14000000</v>
      </c>
      <c r="L510" s="92">
        <f t="shared" si="74"/>
        <v>2000000</v>
      </c>
      <c r="M510" s="158">
        <f t="shared" ca="1" si="81"/>
        <v>30800000</v>
      </c>
      <c r="N510" s="158">
        <f t="shared" ca="1" si="82"/>
        <v>10472000</v>
      </c>
      <c r="O510" s="158">
        <f t="shared" ca="1" si="83"/>
        <v>20328000</v>
      </c>
      <c r="P510" s="158">
        <f t="shared" ca="1" si="84"/>
        <v>22328000</v>
      </c>
      <c r="Q510" s="177">
        <f t="shared" ca="1" si="85"/>
        <v>92059065.878073201</v>
      </c>
    </row>
    <row r="511" spans="1:17" x14ac:dyDescent="0.25">
      <c r="A511" s="195">
        <v>378</v>
      </c>
      <c r="B511" s="169">
        <f t="shared" ca="1" si="75"/>
        <v>0.28959786223530104</v>
      </c>
      <c r="C511" s="169">
        <f t="shared" ca="1" si="75"/>
        <v>0.68653679408624668</v>
      </c>
      <c r="D511" s="169">
        <f t="shared" ca="1" si="75"/>
        <v>0.11570408058535009</v>
      </c>
      <c r="E511" s="28">
        <f t="shared" ca="1" si="76"/>
        <v>10500000</v>
      </c>
      <c r="F511" s="93">
        <f t="shared" ca="1" si="77"/>
        <v>0.04</v>
      </c>
      <c r="G511" s="161">
        <f t="shared" ca="1" si="78"/>
        <v>420000</v>
      </c>
      <c r="H511" s="34">
        <f t="shared" ca="1" si="86"/>
        <v>203.5</v>
      </c>
      <c r="I511" s="144">
        <f t="shared" ca="1" si="79"/>
        <v>85470000</v>
      </c>
      <c r="J511" s="144">
        <f t="shared" ca="1" si="80"/>
        <v>33600000</v>
      </c>
      <c r="K511" s="92">
        <f t="shared" si="73"/>
        <v>14000000</v>
      </c>
      <c r="L511" s="92">
        <f t="shared" si="74"/>
        <v>2000000</v>
      </c>
      <c r="M511" s="158">
        <f t="shared" ca="1" si="81"/>
        <v>35870000</v>
      </c>
      <c r="N511" s="158">
        <f t="shared" ca="1" si="82"/>
        <v>12195800</v>
      </c>
      <c r="O511" s="158">
        <f t="shared" ca="1" si="83"/>
        <v>23674200</v>
      </c>
      <c r="P511" s="158">
        <f t="shared" ca="1" si="84"/>
        <v>25674200</v>
      </c>
      <c r="Q511" s="177">
        <f t="shared" ca="1" si="85"/>
        <v>108852869.45390663</v>
      </c>
    </row>
    <row r="512" spans="1:17" x14ac:dyDescent="0.25">
      <c r="A512" s="195">
        <v>379</v>
      </c>
      <c r="B512" s="169">
        <f t="shared" ca="1" si="75"/>
        <v>0.38104251168683834</v>
      </c>
      <c r="C512" s="169">
        <f t="shared" ca="1" si="75"/>
        <v>0.16338823217078224</v>
      </c>
      <c r="D512" s="169">
        <f t="shared" ca="1" si="75"/>
        <v>0.58251156911159296</v>
      </c>
      <c r="E512" s="28">
        <f t="shared" ca="1" si="76"/>
        <v>10500000</v>
      </c>
      <c r="F512" s="93">
        <f t="shared" ca="1" si="77"/>
        <v>0.02</v>
      </c>
      <c r="G512" s="161">
        <f t="shared" ca="1" si="78"/>
        <v>210000</v>
      </c>
      <c r="H512" s="34">
        <f t="shared" ca="1" si="86"/>
        <v>197.5</v>
      </c>
      <c r="I512" s="144">
        <f t="shared" ca="1" si="79"/>
        <v>41475000</v>
      </c>
      <c r="J512" s="144">
        <f t="shared" ca="1" si="80"/>
        <v>16800000</v>
      </c>
      <c r="K512" s="92">
        <f t="shared" si="73"/>
        <v>14000000</v>
      </c>
      <c r="L512" s="92">
        <f t="shared" si="74"/>
        <v>2000000</v>
      </c>
      <c r="M512" s="158">
        <f t="shared" ca="1" si="81"/>
        <v>8675000</v>
      </c>
      <c r="N512" s="158">
        <f t="shared" ca="1" si="82"/>
        <v>2949500</v>
      </c>
      <c r="O512" s="158">
        <f t="shared" ca="1" si="83"/>
        <v>5725500</v>
      </c>
      <c r="P512" s="158">
        <f t="shared" ca="1" si="84"/>
        <v>7725500</v>
      </c>
      <c r="Q512" s="177">
        <f t="shared" ca="1" si="85"/>
        <v>18772497.019036837</v>
      </c>
    </row>
    <row r="513" spans="1:17" x14ac:dyDescent="0.25">
      <c r="A513" s="195">
        <v>380</v>
      </c>
      <c r="B513" s="169">
        <f t="shared" ca="1" si="75"/>
        <v>0.12276904436019553</v>
      </c>
      <c r="C513" s="169">
        <f t="shared" ca="1" si="75"/>
        <v>0.84796792489092587</v>
      </c>
      <c r="D513" s="169">
        <f t="shared" ca="1" si="75"/>
        <v>2.9511438226377584E-2</v>
      </c>
      <c r="E513" s="28">
        <f t="shared" ca="1" si="76"/>
        <v>10000000</v>
      </c>
      <c r="F513" s="93">
        <f t="shared" ca="1" si="77"/>
        <v>0.04</v>
      </c>
      <c r="G513" s="161">
        <f t="shared" ca="1" si="78"/>
        <v>400000</v>
      </c>
      <c r="H513" s="34">
        <f t="shared" ca="1" si="86"/>
        <v>203</v>
      </c>
      <c r="I513" s="144">
        <f t="shared" ca="1" si="79"/>
        <v>81200000</v>
      </c>
      <c r="J513" s="144">
        <f t="shared" ca="1" si="80"/>
        <v>32000000</v>
      </c>
      <c r="K513" s="92">
        <f t="shared" si="73"/>
        <v>14000000</v>
      </c>
      <c r="L513" s="92">
        <f t="shared" si="74"/>
        <v>2000000</v>
      </c>
      <c r="M513" s="158">
        <f t="shared" ca="1" si="81"/>
        <v>33200000</v>
      </c>
      <c r="N513" s="158">
        <f t="shared" ca="1" si="82"/>
        <v>11288000</v>
      </c>
      <c r="O513" s="158">
        <f t="shared" ca="1" si="83"/>
        <v>21912000</v>
      </c>
      <c r="P513" s="158">
        <f t="shared" ca="1" si="84"/>
        <v>23912000</v>
      </c>
      <c r="Q513" s="177">
        <f t="shared" ca="1" si="85"/>
        <v>100008795.38142629</v>
      </c>
    </row>
    <row r="514" spans="1:17" x14ac:dyDescent="0.25">
      <c r="A514" s="195">
        <v>381</v>
      </c>
      <c r="B514" s="169">
        <f t="shared" ca="1" si="75"/>
        <v>0.69408135456944187</v>
      </c>
      <c r="C514" s="169">
        <f t="shared" ca="1" si="75"/>
        <v>0.59097182731449749</v>
      </c>
      <c r="D514" s="169">
        <f t="shared" ca="1" si="75"/>
        <v>0.19414149324666929</v>
      </c>
      <c r="E514" s="28">
        <f t="shared" ca="1" si="76"/>
        <v>10500000</v>
      </c>
      <c r="F514" s="93">
        <f t="shared" ca="1" si="77"/>
        <v>0.03</v>
      </c>
      <c r="G514" s="161">
        <f t="shared" ca="1" si="78"/>
        <v>315000</v>
      </c>
      <c r="H514" s="34">
        <f t="shared" ca="1" si="86"/>
        <v>203.5</v>
      </c>
      <c r="I514" s="144">
        <f t="shared" ca="1" si="79"/>
        <v>64102500</v>
      </c>
      <c r="J514" s="144">
        <f t="shared" ca="1" si="80"/>
        <v>25200000</v>
      </c>
      <c r="K514" s="92">
        <f t="shared" si="73"/>
        <v>14000000</v>
      </c>
      <c r="L514" s="92">
        <f t="shared" si="74"/>
        <v>2000000</v>
      </c>
      <c r="M514" s="158">
        <f t="shared" ca="1" si="81"/>
        <v>22902500</v>
      </c>
      <c r="N514" s="158">
        <f t="shared" ca="1" si="82"/>
        <v>7786850.0000000009</v>
      </c>
      <c r="O514" s="158">
        <f t="shared" ca="1" si="83"/>
        <v>15115650</v>
      </c>
      <c r="P514" s="158">
        <f t="shared" ca="1" si="84"/>
        <v>17115650</v>
      </c>
      <c r="Q514" s="177">
        <f t="shared" ca="1" si="85"/>
        <v>65899487.23110193</v>
      </c>
    </row>
    <row r="515" spans="1:17" x14ac:dyDescent="0.25">
      <c r="A515" s="195">
        <v>382</v>
      </c>
      <c r="B515" s="169">
        <f t="shared" ca="1" si="75"/>
        <v>0.64903983284945854</v>
      </c>
      <c r="C515" s="169">
        <f t="shared" ca="1" si="75"/>
        <v>0.36444904279949986</v>
      </c>
      <c r="D515" s="169">
        <f t="shared" ca="1" si="75"/>
        <v>0.97862225204438036</v>
      </c>
      <c r="E515" s="28">
        <f t="shared" ca="1" si="76"/>
        <v>10500000</v>
      </c>
      <c r="F515" s="93">
        <f t="shared" ca="1" si="77"/>
        <v>0.03</v>
      </c>
      <c r="G515" s="161">
        <f t="shared" ca="1" si="78"/>
        <v>315000</v>
      </c>
      <c r="H515" s="34">
        <f t="shared" ca="1" si="86"/>
        <v>197.5</v>
      </c>
      <c r="I515" s="144">
        <f t="shared" ca="1" si="79"/>
        <v>62212500</v>
      </c>
      <c r="J515" s="144">
        <f t="shared" ca="1" si="80"/>
        <v>25200000</v>
      </c>
      <c r="K515" s="92">
        <f t="shared" si="73"/>
        <v>14000000</v>
      </c>
      <c r="L515" s="92">
        <f t="shared" si="74"/>
        <v>2000000</v>
      </c>
      <c r="M515" s="158">
        <f t="shared" ca="1" si="81"/>
        <v>21012500</v>
      </c>
      <c r="N515" s="158">
        <f t="shared" ca="1" si="82"/>
        <v>7144250.0000000009</v>
      </c>
      <c r="O515" s="158">
        <f t="shared" ca="1" si="83"/>
        <v>13868250</v>
      </c>
      <c r="P515" s="158">
        <f t="shared" ca="1" si="84"/>
        <v>15868250</v>
      </c>
      <c r="Q515" s="177">
        <f t="shared" ca="1" si="85"/>
        <v>59639075.247211352</v>
      </c>
    </row>
    <row r="516" spans="1:17" x14ac:dyDescent="0.25">
      <c r="A516" s="195">
        <v>383</v>
      </c>
      <c r="B516" s="169">
        <f t="shared" ca="1" si="75"/>
        <v>0.31758369902589678</v>
      </c>
      <c r="C516" s="169">
        <f t="shared" ca="1" si="75"/>
        <v>0.88394046728820919</v>
      </c>
      <c r="D516" s="169">
        <f t="shared" ca="1" si="75"/>
        <v>0.71371810003970926</v>
      </c>
      <c r="E516" s="28">
        <f t="shared" ca="1" si="76"/>
        <v>10500000</v>
      </c>
      <c r="F516" s="93">
        <f t="shared" ca="1" si="77"/>
        <v>0.05</v>
      </c>
      <c r="G516" s="161">
        <f t="shared" ca="1" si="78"/>
        <v>525000</v>
      </c>
      <c r="H516" s="34">
        <f t="shared" ca="1" si="86"/>
        <v>197.5</v>
      </c>
      <c r="I516" s="144">
        <f t="shared" ca="1" si="79"/>
        <v>103687500</v>
      </c>
      <c r="J516" s="144">
        <f t="shared" ca="1" si="80"/>
        <v>42000000</v>
      </c>
      <c r="K516" s="92">
        <f t="shared" si="73"/>
        <v>14000000</v>
      </c>
      <c r="L516" s="92">
        <f t="shared" si="74"/>
        <v>2000000</v>
      </c>
      <c r="M516" s="158">
        <f t="shared" ca="1" si="81"/>
        <v>45687500</v>
      </c>
      <c r="N516" s="158">
        <f t="shared" ca="1" si="82"/>
        <v>15533750.000000002</v>
      </c>
      <c r="O516" s="158">
        <f t="shared" ca="1" si="83"/>
        <v>30153750</v>
      </c>
      <c r="P516" s="158">
        <f t="shared" ca="1" si="84"/>
        <v>32153750</v>
      </c>
      <c r="Q516" s="177">
        <f t="shared" ca="1" si="85"/>
        <v>141372231.70356038</v>
      </c>
    </row>
    <row r="517" spans="1:17" x14ac:dyDescent="0.25">
      <c r="A517" s="195">
        <v>384</v>
      </c>
      <c r="B517" s="169">
        <f t="shared" ca="1" si="75"/>
        <v>0.26588865730087441</v>
      </c>
      <c r="C517" s="169">
        <f t="shared" ca="1" si="75"/>
        <v>0.91875038578466006</v>
      </c>
      <c r="D517" s="169">
        <f t="shared" ca="1" si="75"/>
        <v>0.80983254430577722</v>
      </c>
      <c r="E517" s="28">
        <f t="shared" ca="1" si="76"/>
        <v>10500000</v>
      </c>
      <c r="F517" s="93">
        <f t="shared" ca="1" si="77"/>
        <v>0.05</v>
      </c>
      <c r="G517" s="161">
        <f t="shared" ca="1" si="78"/>
        <v>525000</v>
      </c>
      <c r="H517" s="34">
        <f t="shared" ca="1" si="86"/>
        <v>197.5</v>
      </c>
      <c r="I517" s="144">
        <f t="shared" ca="1" si="79"/>
        <v>103687500</v>
      </c>
      <c r="J517" s="144">
        <f t="shared" ca="1" si="80"/>
        <v>42000000</v>
      </c>
      <c r="K517" s="92">
        <f t="shared" si="73"/>
        <v>14000000</v>
      </c>
      <c r="L517" s="92">
        <f t="shared" si="74"/>
        <v>2000000</v>
      </c>
      <c r="M517" s="158">
        <f t="shared" ca="1" si="81"/>
        <v>45687500</v>
      </c>
      <c r="N517" s="158">
        <f t="shared" ca="1" si="82"/>
        <v>15533750.000000002</v>
      </c>
      <c r="O517" s="158">
        <f t="shared" ca="1" si="83"/>
        <v>30153750</v>
      </c>
      <c r="P517" s="158">
        <f t="shared" ca="1" si="84"/>
        <v>32153750</v>
      </c>
      <c r="Q517" s="177">
        <f t="shared" ca="1" si="85"/>
        <v>141372231.70356038</v>
      </c>
    </row>
    <row r="518" spans="1:17" x14ac:dyDescent="0.25">
      <c r="A518" s="195">
        <v>385</v>
      </c>
      <c r="B518" s="169">
        <f t="shared" ca="1" si="75"/>
        <v>0.730952349681952</v>
      </c>
      <c r="C518" s="169">
        <f t="shared" ca="1" si="75"/>
        <v>0.18949311123575896</v>
      </c>
      <c r="D518" s="169">
        <f t="shared" ca="1" si="75"/>
        <v>0.66048989799798397</v>
      </c>
      <c r="E518" s="28">
        <f t="shared" ca="1" si="76"/>
        <v>10500000</v>
      </c>
      <c r="F518" s="93">
        <f t="shared" ca="1" si="77"/>
        <v>0.02</v>
      </c>
      <c r="G518" s="161">
        <f t="shared" ca="1" si="78"/>
        <v>210000</v>
      </c>
      <c r="H518" s="34">
        <f t="shared" ca="1" si="86"/>
        <v>197.5</v>
      </c>
      <c r="I518" s="144">
        <f t="shared" ca="1" si="79"/>
        <v>41475000</v>
      </c>
      <c r="J518" s="144">
        <f t="shared" ca="1" si="80"/>
        <v>16800000</v>
      </c>
      <c r="K518" s="92">
        <f t="shared" ref="K518:K581" si="87">$D$17</f>
        <v>14000000</v>
      </c>
      <c r="L518" s="92">
        <f t="shared" ref="L518:L581" si="88">$D$15/$D$18</f>
        <v>2000000</v>
      </c>
      <c r="M518" s="158">
        <f t="shared" ca="1" si="81"/>
        <v>8675000</v>
      </c>
      <c r="N518" s="158">
        <f t="shared" ca="1" si="82"/>
        <v>2949500</v>
      </c>
      <c r="O518" s="158">
        <f t="shared" ca="1" si="83"/>
        <v>5725500</v>
      </c>
      <c r="P518" s="158">
        <f t="shared" ca="1" si="84"/>
        <v>7725500</v>
      </c>
      <c r="Q518" s="177">
        <f t="shared" ca="1" si="85"/>
        <v>18772497.019036837</v>
      </c>
    </row>
    <row r="519" spans="1:17" x14ac:dyDescent="0.25">
      <c r="A519" s="195">
        <v>386</v>
      </c>
      <c r="B519" s="169">
        <f t="shared" ref="B519:D582" ca="1" si="89">RAND()</f>
        <v>1.3364111982545945E-2</v>
      </c>
      <c r="C519" s="169">
        <f t="shared" ca="1" si="89"/>
        <v>0.2915810863733822</v>
      </c>
      <c r="D519" s="169">
        <f t="shared" ca="1" si="89"/>
        <v>0.39702027179434674</v>
      </c>
      <c r="E519" s="28">
        <f t="shared" ref="E519:E582" ca="1" si="90">IF(B519&lt;0.2,$D$8,IF(B519&lt;0.8,$E$8,$F$8))</f>
        <v>10000000</v>
      </c>
      <c r="F519" s="93">
        <f t="shared" ref="F519:F582" ca="1" si="91">IF(C519&lt;$D$10,$D$11,IF(C519&lt;$D$10+$E$10,$E$11,IF(C519&lt;$D$10+$E$10+$F$10,$F$11,IF(C519&lt;$D$10+$E$10+$F$10+$G$10,$G$11,IF(C519&lt;$D$10+$E$10+$F$10+$G$10+$H$10,$H$11,$I$11)))))</f>
        <v>0.02</v>
      </c>
      <c r="G519" s="161">
        <f t="shared" ref="G519:G582" ca="1" si="92">E519*F519</f>
        <v>200000</v>
      </c>
      <c r="H519" s="34">
        <f t="shared" ca="1" si="86"/>
        <v>203</v>
      </c>
      <c r="I519" s="144">
        <f t="shared" ref="I519:I582" ca="1" si="93">G519*H519</f>
        <v>40600000</v>
      </c>
      <c r="J519" s="144">
        <f t="shared" ref="J519:J582" ca="1" si="94">$D$16*G519</f>
        <v>16000000</v>
      </c>
      <c r="K519" s="92">
        <f t="shared" si="87"/>
        <v>14000000</v>
      </c>
      <c r="L519" s="92">
        <f t="shared" si="88"/>
        <v>2000000</v>
      </c>
      <c r="M519" s="158">
        <f t="shared" ref="M519:M582" ca="1" si="95">I519-J519-K519-L519</f>
        <v>8600000</v>
      </c>
      <c r="N519" s="158">
        <f t="shared" ref="N519:N582" ca="1" si="96">M519*$D$19</f>
        <v>2924000</v>
      </c>
      <c r="O519" s="158">
        <f t="shared" ref="O519:O582" ca="1" si="97">M519-N519</f>
        <v>5676000</v>
      </c>
      <c r="P519" s="158">
        <f t="shared" ref="P519:P582" ca="1" si="98">O519+L519</f>
        <v>7676000</v>
      </c>
      <c r="Q519" s="177">
        <f t="shared" ref="Q519:Q582" ca="1" si="99">PV($D$20,$D$18,-P519)-$D$15</f>
        <v>18524067.972057052</v>
      </c>
    </row>
    <row r="520" spans="1:17" x14ac:dyDescent="0.25">
      <c r="A520" s="195">
        <v>387</v>
      </c>
      <c r="B520" s="169">
        <f t="shared" ca="1" si="89"/>
        <v>0.53278680465377937</v>
      </c>
      <c r="C520" s="169">
        <f t="shared" ca="1" si="89"/>
        <v>0.67154541171315807</v>
      </c>
      <c r="D520" s="169">
        <f t="shared" ca="1" si="89"/>
        <v>0.39598103012956809</v>
      </c>
      <c r="E520" s="28">
        <f t="shared" ca="1" si="90"/>
        <v>10500000</v>
      </c>
      <c r="F520" s="93">
        <f t="shared" ca="1" si="91"/>
        <v>0.04</v>
      </c>
      <c r="G520" s="161">
        <f t="shared" ca="1" si="92"/>
        <v>420000</v>
      </c>
      <c r="H520" s="34">
        <f t="shared" ca="1" si="86"/>
        <v>203.5</v>
      </c>
      <c r="I520" s="144">
        <f t="shared" ca="1" si="93"/>
        <v>85470000</v>
      </c>
      <c r="J520" s="144">
        <f t="shared" ca="1" si="94"/>
        <v>33600000</v>
      </c>
      <c r="K520" s="92">
        <f t="shared" si="87"/>
        <v>14000000</v>
      </c>
      <c r="L520" s="92">
        <f t="shared" si="88"/>
        <v>2000000</v>
      </c>
      <c r="M520" s="158">
        <f t="shared" ca="1" si="95"/>
        <v>35870000</v>
      </c>
      <c r="N520" s="158">
        <f t="shared" ca="1" si="96"/>
        <v>12195800</v>
      </c>
      <c r="O520" s="158">
        <f t="shared" ca="1" si="97"/>
        <v>23674200</v>
      </c>
      <c r="P520" s="158">
        <f t="shared" ca="1" si="98"/>
        <v>25674200</v>
      </c>
      <c r="Q520" s="177">
        <f t="shared" ca="1" si="99"/>
        <v>108852869.45390663</v>
      </c>
    </row>
    <row r="521" spans="1:17" x14ac:dyDescent="0.25">
      <c r="A521" s="195">
        <v>388</v>
      </c>
      <c r="B521" s="169">
        <f t="shared" ca="1" si="89"/>
        <v>0.35188358829565136</v>
      </c>
      <c r="C521" s="169">
        <f t="shared" ca="1" si="89"/>
        <v>0.47929573246486601</v>
      </c>
      <c r="D521" s="169">
        <f t="shared" ca="1" si="89"/>
        <v>0.34307338935176213</v>
      </c>
      <c r="E521" s="28">
        <f t="shared" ca="1" si="90"/>
        <v>10500000</v>
      </c>
      <c r="F521" s="93">
        <f t="shared" ca="1" si="91"/>
        <v>0.03</v>
      </c>
      <c r="G521" s="161">
        <f t="shared" ca="1" si="92"/>
        <v>315000</v>
      </c>
      <c r="H521" s="34">
        <f t="shared" ref="H521:H584" ca="1" si="100">190+E521/1000000+IF(D521&lt;0.5,3,-3)</f>
        <v>203.5</v>
      </c>
      <c r="I521" s="144">
        <f t="shared" ca="1" si="93"/>
        <v>64102500</v>
      </c>
      <c r="J521" s="144">
        <f t="shared" ca="1" si="94"/>
        <v>25200000</v>
      </c>
      <c r="K521" s="92">
        <f t="shared" si="87"/>
        <v>14000000</v>
      </c>
      <c r="L521" s="92">
        <f t="shared" si="88"/>
        <v>2000000</v>
      </c>
      <c r="M521" s="158">
        <f t="shared" ca="1" si="95"/>
        <v>22902500</v>
      </c>
      <c r="N521" s="158">
        <f t="shared" ca="1" si="96"/>
        <v>7786850.0000000009</v>
      </c>
      <c r="O521" s="158">
        <f t="shared" ca="1" si="97"/>
        <v>15115650</v>
      </c>
      <c r="P521" s="158">
        <f t="shared" ca="1" si="98"/>
        <v>17115650</v>
      </c>
      <c r="Q521" s="177">
        <f t="shared" ca="1" si="99"/>
        <v>65899487.23110193</v>
      </c>
    </row>
    <row r="522" spans="1:17" x14ac:dyDescent="0.25">
      <c r="A522" s="195">
        <v>389</v>
      </c>
      <c r="B522" s="169">
        <f t="shared" ca="1" si="89"/>
        <v>0.92510958401217247</v>
      </c>
      <c r="C522" s="169">
        <f t="shared" ca="1" si="89"/>
        <v>0.5316951856511376</v>
      </c>
      <c r="D522" s="169">
        <f t="shared" ca="1" si="89"/>
        <v>6.4175035924202817E-2</v>
      </c>
      <c r="E522" s="28">
        <f t="shared" ca="1" si="90"/>
        <v>11000000</v>
      </c>
      <c r="F522" s="93">
        <f t="shared" ca="1" si="91"/>
        <v>0.03</v>
      </c>
      <c r="G522" s="161">
        <f t="shared" ca="1" si="92"/>
        <v>330000</v>
      </c>
      <c r="H522" s="34">
        <f t="shared" ca="1" si="100"/>
        <v>204</v>
      </c>
      <c r="I522" s="144">
        <f t="shared" ca="1" si="93"/>
        <v>67320000</v>
      </c>
      <c r="J522" s="144">
        <f t="shared" ca="1" si="94"/>
        <v>26400000</v>
      </c>
      <c r="K522" s="92">
        <f t="shared" si="87"/>
        <v>14000000</v>
      </c>
      <c r="L522" s="92">
        <f t="shared" si="88"/>
        <v>2000000</v>
      </c>
      <c r="M522" s="158">
        <f t="shared" ca="1" si="95"/>
        <v>24920000</v>
      </c>
      <c r="N522" s="158">
        <f t="shared" ca="1" si="96"/>
        <v>8472800</v>
      </c>
      <c r="O522" s="158">
        <f t="shared" ca="1" si="97"/>
        <v>16447200</v>
      </c>
      <c r="P522" s="158">
        <f t="shared" ca="1" si="98"/>
        <v>18447200</v>
      </c>
      <c r="Q522" s="177">
        <f t="shared" ca="1" si="99"/>
        <v>72582228.59485811</v>
      </c>
    </row>
    <row r="523" spans="1:17" x14ac:dyDescent="0.25">
      <c r="A523" s="195">
        <v>390</v>
      </c>
      <c r="B523" s="169">
        <f t="shared" ca="1" si="89"/>
        <v>0.15475573783402219</v>
      </c>
      <c r="C523" s="169">
        <f t="shared" ca="1" si="89"/>
        <v>0.76452264982706519</v>
      </c>
      <c r="D523" s="169">
        <f t="shared" ca="1" si="89"/>
        <v>0.61366122158316583</v>
      </c>
      <c r="E523" s="28">
        <f t="shared" ca="1" si="90"/>
        <v>10000000</v>
      </c>
      <c r="F523" s="93">
        <f t="shared" ca="1" si="91"/>
        <v>0.04</v>
      </c>
      <c r="G523" s="161">
        <f t="shared" ca="1" si="92"/>
        <v>400000</v>
      </c>
      <c r="H523" s="34">
        <f t="shared" ca="1" si="100"/>
        <v>197</v>
      </c>
      <c r="I523" s="144">
        <f t="shared" ca="1" si="93"/>
        <v>78800000</v>
      </c>
      <c r="J523" s="144">
        <f t="shared" ca="1" si="94"/>
        <v>32000000</v>
      </c>
      <c r="K523" s="92">
        <f t="shared" si="87"/>
        <v>14000000</v>
      </c>
      <c r="L523" s="92">
        <f t="shared" si="88"/>
        <v>2000000</v>
      </c>
      <c r="M523" s="158">
        <f t="shared" ca="1" si="95"/>
        <v>30800000</v>
      </c>
      <c r="N523" s="158">
        <f t="shared" ca="1" si="96"/>
        <v>10472000</v>
      </c>
      <c r="O523" s="158">
        <f t="shared" ca="1" si="97"/>
        <v>20328000</v>
      </c>
      <c r="P523" s="158">
        <f t="shared" ca="1" si="98"/>
        <v>22328000</v>
      </c>
      <c r="Q523" s="177">
        <f t="shared" ca="1" si="99"/>
        <v>92059065.878073201</v>
      </c>
    </row>
    <row r="524" spans="1:17" x14ac:dyDescent="0.25">
      <c r="A524" s="195">
        <v>391</v>
      </c>
      <c r="B524" s="169">
        <f t="shared" ca="1" si="89"/>
        <v>0.81352607931329024</v>
      </c>
      <c r="C524" s="169">
        <f t="shared" ca="1" si="89"/>
        <v>0.41427709739902219</v>
      </c>
      <c r="D524" s="169">
        <f t="shared" ca="1" si="89"/>
        <v>0.41647959419778879</v>
      </c>
      <c r="E524" s="28">
        <f t="shared" ca="1" si="90"/>
        <v>11000000</v>
      </c>
      <c r="F524" s="93">
        <f t="shared" ca="1" si="91"/>
        <v>0.03</v>
      </c>
      <c r="G524" s="161">
        <f t="shared" ca="1" si="92"/>
        <v>330000</v>
      </c>
      <c r="H524" s="34">
        <f t="shared" ca="1" si="100"/>
        <v>204</v>
      </c>
      <c r="I524" s="144">
        <f t="shared" ca="1" si="93"/>
        <v>67320000</v>
      </c>
      <c r="J524" s="144">
        <f t="shared" ca="1" si="94"/>
        <v>26400000</v>
      </c>
      <c r="K524" s="92">
        <f t="shared" si="87"/>
        <v>14000000</v>
      </c>
      <c r="L524" s="92">
        <f t="shared" si="88"/>
        <v>2000000</v>
      </c>
      <c r="M524" s="158">
        <f t="shared" ca="1" si="95"/>
        <v>24920000</v>
      </c>
      <c r="N524" s="158">
        <f t="shared" ca="1" si="96"/>
        <v>8472800</v>
      </c>
      <c r="O524" s="158">
        <f t="shared" ca="1" si="97"/>
        <v>16447200</v>
      </c>
      <c r="P524" s="158">
        <f t="shared" ca="1" si="98"/>
        <v>18447200</v>
      </c>
      <c r="Q524" s="177">
        <f t="shared" ca="1" si="99"/>
        <v>72582228.59485811</v>
      </c>
    </row>
    <row r="525" spans="1:17" x14ac:dyDescent="0.25">
      <c r="A525" s="195">
        <v>392</v>
      </c>
      <c r="B525" s="169">
        <f t="shared" ca="1" si="89"/>
        <v>0.22107767727682537</v>
      </c>
      <c r="C525" s="169">
        <f t="shared" ca="1" si="89"/>
        <v>0.48434359537037541</v>
      </c>
      <c r="D525" s="169">
        <f t="shared" ca="1" si="89"/>
        <v>0.83004814211982003</v>
      </c>
      <c r="E525" s="28">
        <f t="shared" ca="1" si="90"/>
        <v>10500000</v>
      </c>
      <c r="F525" s="93">
        <f t="shared" ca="1" si="91"/>
        <v>0.03</v>
      </c>
      <c r="G525" s="161">
        <f t="shared" ca="1" si="92"/>
        <v>315000</v>
      </c>
      <c r="H525" s="34">
        <f t="shared" ca="1" si="100"/>
        <v>197.5</v>
      </c>
      <c r="I525" s="144">
        <f t="shared" ca="1" si="93"/>
        <v>62212500</v>
      </c>
      <c r="J525" s="144">
        <f t="shared" ca="1" si="94"/>
        <v>25200000</v>
      </c>
      <c r="K525" s="92">
        <f t="shared" si="87"/>
        <v>14000000</v>
      </c>
      <c r="L525" s="92">
        <f t="shared" si="88"/>
        <v>2000000</v>
      </c>
      <c r="M525" s="158">
        <f t="shared" ca="1" si="95"/>
        <v>21012500</v>
      </c>
      <c r="N525" s="158">
        <f t="shared" ca="1" si="96"/>
        <v>7144250.0000000009</v>
      </c>
      <c r="O525" s="158">
        <f t="shared" ca="1" si="97"/>
        <v>13868250</v>
      </c>
      <c r="P525" s="158">
        <f t="shared" ca="1" si="98"/>
        <v>15868250</v>
      </c>
      <c r="Q525" s="177">
        <f t="shared" ca="1" si="99"/>
        <v>59639075.247211352</v>
      </c>
    </row>
    <row r="526" spans="1:17" x14ac:dyDescent="0.25">
      <c r="A526" s="195">
        <v>393</v>
      </c>
      <c r="B526" s="169">
        <f t="shared" ca="1" si="89"/>
        <v>0.91279170351959871</v>
      </c>
      <c r="C526" s="169">
        <f t="shared" ca="1" si="89"/>
        <v>0.78402934091723264</v>
      </c>
      <c r="D526" s="169">
        <f t="shared" ca="1" si="89"/>
        <v>0.92722446601946062</v>
      </c>
      <c r="E526" s="28">
        <f t="shared" ca="1" si="90"/>
        <v>11000000</v>
      </c>
      <c r="F526" s="93">
        <f t="shared" ca="1" si="91"/>
        <v>0.04</v>
      </c>
      <c r="G526" s="161">
        <f t="shared" ca="1" si="92"/>
        <v>440000</v>
      </c>
      <c r="H526" s="34">
        <f t="shared" ca="1" si="100"/>
        <v>198</v>
      </c>
      <c r="I526" s="144">
        <f t="shared" ca="1" si="93"/>
        <v>87120000</v>
      </c>
      <c r="J526" s="144">
        <f t="shared" ca="1" si="94"/>
        <v>35200000</v>
      </c>
      <c r="K526" s="92">
        <f t="shared" si="87"/>
        <v>14000000</v>
      </c>
      <c r="L526" s="92">
        <f t="shared" si="88"/>
        <v>2000000</v>
      </c>
      <c r="M526" s="158">
        <f t="shared" ca="1" si="95"/>
        <v>35920000</v>
      </c>
      <c r="N526" s="158">
        <f t="shared" ca="1" si="96"/>
        <v>12212800</v>
      </c>
      <c r="O526" s="158">
        <f t="shared" ca="1" si="97"/>
        <v>23707200</v>
      </c>
      <c r="P526" s="158">
        <f t="shared" ca="1" si="98"/>
        <v>25707200</v>
      </c>
      <c r="Q526" s="177">
        <f t="shared" ca="1" si="99"/>
        <v>109018488.81855981</v>
      </c>
    </row>
    <row r="527" spans="1:17" x14ac:dyDescent="0.25">
      <c r="A527" s="195">
        <v>394</v>
      </c>
      <c r="B527" s="169">
        <f t="shared" ca="1" si="89"/>
        <v>0.85228411246412439</v>
      </c>
      <c r="C527" s="169">
        <f t="shared" ca="1" si="89"/>
        <v>0.97931184345167022</v>
      </c>
      <c r="D527" s="169">
        <f t="shared" ca="1" si="89"/>
        <v>0.64280882132975881</v>
      </c>
      <c r="E527" s="28">
        <f t="shared" ca="1" si="90"/>
        <v>11000000</v>
      </c>
      <c r="F527" s="93">
        <f t="shared" ca="1" si="91"/>
        <v>0.08</v>
      </c>
      <c r="G527" s="161">
        <f t="shared" ca="1" si="92"/>
        <v>880000</v>
      </c>
      <c r="H527" s="34">
        <f t="shared" ca="1" si="100"/>
        <v>198</v>
      </c>
      <c r="I527" s="144">
        <f t="shared" ca="1" si="93"/>
        <v>174240000</v>
      </c>
      <c r="J527" s="144">
        <f t="shared" ca="1" si="94"/>
        <v>70400000</v>
      </c>
      <c r="K527" s="92">
        <f t="shared" si="87"/>
        <v>14000000</v>
      </c>
      <c r="L527" s="92">
        <f t="shared" si="88"/>
        <v>2000000</v>
      </c>
      <c r="M527" s="158">
        <f t="shared" ca="1" si="95"/>
        <v>87840000</v>
      </c>
      <c r="N527" s="158">
        <f t="shared" ca="1" si="96"/>
        <v>29865600.000000004</v>
      </c>
      <c r="O527" s="158">
        <f t="shared" ca="1" si="97"/>
        <v>57974400</v>
      </c>
      <c r="P527" s="158">
        <f t="shared" ca="1" si="98"/>
        <v>59974400</v>
      </c>
      <c r="Q527" s="177">
        <f t="shared" ca="1" si="99"/>
        <v>280997637.07443184</v>
      </c>
    </row>
    <row r="528" spans="1:17" x14ac:dyDescent="0.25">
      <c r="A528" s="195">
        <v>395</v>
      </c>
      <c r="B528" s="169">
        <f t="shared" ca="1" si="89"/>
        <v>0.9604266473069446</v>
      </c>
      <c r="C528" s="169">
        <f t="shared" ca="1" si="89"/>
        <v>0.12844662884564584</v>
      </c>
      <c r="D528" s="169">
        <f t="shared" ca="1" si="89"/>
        <v>0.41151573057268365</v>
      </c>
      <c r="E528" s="28">
        <f t="shared" ca="1" si="90"/>
        <v>11000000</v>
      </c>
      <c r="F528" s="93">
        <f t="shared" ca="1" si="91"/>
        <v>0.02</v>
      </c>
      <c r="G528" s="161">
        <f t="shared" ca="1" si="92"/>
        <v>220000</v>
      </c>
      <c r="H528" s="34">
        <f t="shared" ca="1" si="100"/>
        <v>204</v>
      </c>
      <c r="I528" s="144">
        <f t="shared" ca="1" si="93"/>
        <v>44880000</v>
      </c>
      <c r="J528" s="144">
        <f t="shared" ca="1" si="94"/>
        <v>17600000</v>
      </c>
      <c r="K528" s="92">
        <f t="shared" si="87"/>
        <v>14000000</v>
      </c>
      <c r="L528" s="92">
        <f t="shared" si="88"/>
        <v>2000000</v>
      </c>
      <c r="M528" s="158">
        <f t="shared" ca="1" si="95"/>
        <v>11280000</v>
      </c>
      <c r="N528" s="158">
        <f t="shared" ca="1" si="96"/>
        <v>3835200.0000000005</v>
      </c>
      <c r="O528" s="158">
        <f t="shared" ca="1" si="97"/>
        <v>7444800</v>
      </c>
      <c r="P528" s="158">
        <f t="shared" ca="1" si="98"/>
        <v>9444800</v>
      </c>
      <c r="Q528" s="177">
        <f t="shared" ca="1" si="99"/>
        <v>27401265.917468011</v>
      </c>
    </row>
    <row r="529" spans="1:17" x14ac:dyDescent="0.25">
      <c r="A529" s="195">
        <v>396</v>
      </c>
      <c r="B529" s="169">
        <f t="shared" ca="1" si="89"/>
        <v>5.7012973098330977E-2</v>
      </c>
      <c r="C529" s="169">
        <f t="shared" ca="1" si="89"/>
        <v>0.42049218918851783</v>
      </c>
      <c r="D529" s="169">
        <f t="shared" ca="1" si="89"/>
        <v>0.61035829803634978</v>
      </c>
      <c r="E529" s="28">
        <f t="shared" ca="1" si="90"/>
        <v>10000000</v>
      </c>
      <c r="F529" s="93">
        <f t="shared" ca="1" si="91"/>
        <v>0.03</v>
      </c>
      <c r="G529" s="161">
        <f t="shared" ca="1" si="92"/>
        <v>300000</v>
      </c>
      <c r="H529" s="34">
        <f t="shared" ca="1" si="100"/>
        <v>197</v>
      </c>
      <c r="I529" s="144">
        <f t="shared" ca="1" si="93"/>
        <v>59100000</v>
      </c>
      <c r="J529" s="144">
        <f t="shared" ca="1" si="94"/>
        <v>24000000</v>
      </c>
      <c r="K529" s="92">
        <f t="shared" si="87"/>
        <v>14000000</v>
      </c>
      <c r="L529" s="92">
        <f t="shared" si="88"/>
        <v>2000000</v>
      </c>
      <c r="M529" s="158">
        <f t="shared" ca="1" si="95"/>
        <v>19100000</v>
      </c>
      <c r="N529" s="158">
        <f t="shared" ca="1" si="96"/>
        <v>6494000.0000000009</v>
      </c>
      <c r="O529" s="158">
        <f t="shared" ca="1" si="97"/>
        <v>12606000</v>
      </c>
      <c r="P529" s="158">
        <f t="shared" ca="1" si="98"/>
        <v>14606000</v>
      </c>
      <c r="Q529" s="177">
        <f t="shared" ca="1" si="99"/>
        <v>53304134.549226865</v>
      </c>
    </row>
    <row r="530" spans="1:17" x14ac:dyDescent="0.25">
      <c r="A530" s="195">
        <v>397</v>
      </c>
      <c r="B530" s="169">
        <f t="shared" ca="1" si="89"/>
        <v>0.92975761278304636</v>
      </c>
      <c r="C530" s="169">
        <f t="shared" ca="1" si="89"/>
        <v>0.91210618638186658</v>
      </c>
      <c r="D530" s="169">
        <f t="shared" ca="1" si="89"/>
        <v>0.33197241684690748</v>
      </c>
      <c r="E530" s="28">
        <f t="shared" ca="1" si="90"/>
        <v>11000000</v>
      </c>
      <c r="F530" s="93">
        <f t="shared" ca="1" si="91"/>
        <v>0.05</v>
      </c>
      <c r="G530" s="161">
        <f t="shared" ca="1" si="92"/>
        <v>550000</v>
      </c>
      <c r="H530" s="34">
        <f t="shared" ca="1" si="100"/>
        <v>204</v>
      </c>
      <c r="I530" s="144">
        <f t="shared" ca="1" si="93"/>
        <v>112200000</v>
      </c>
      <c r="J530" s="144">
        <f t="shared" ca="1" si="94"/>
        <v>44000000</v>
      </c>
      <c r="K530" s="92">
        <f t="shared" si="87"/>
        <v>14000000</v>
      </c>
      <c r="L530" s="92">
        <f t="shared" si="88"/>
        <v>2000000</v>
      </c>
      <c r="M530" s="158">
        <f t="shared" ca="1" si="95"/>
        <v>52200000</v>
      </c>
      <c r="N530" s="158">
        <f t="shared" ca="1" si="96"/>
        <v>17748000</v>
      </c>
      <c r="O530" s="158">
        <f t="shared" ca="1" si="97"/>
        <v>34452000</v>
      </c>
      <c r="P530" s="158">
        <f t="shared" ca="1" si="98"/>
        <v>36452000</v>
      </c>
      <c r="Q530" s="177">
        <f t="shared" ca="1" si="99"/>
        <v>162944153.94963834</v>
      </c>
    </row>
    <row r="531" spans="1:17" x14ac:dyDescent="0.25">
      <c r="A531" s="195">
        <v>398</v>
      </c>
      <c r="B531" s="169">
        <f t="shared" ca="1" si="89"/>
        <v>0.20205178906387733</v>
      </c>
      <c r="C531" s="169">
        <f t="shared" ca="1" si="89"/>
        <v>0.18075006401836258</v>
      </c>
      <c r="D531" s="169">
        <f t="shared" ca="1" si="89"/>
        <v>0.22328624211089809</v>
      </c>
      <c r="E531" s="28">
        <f t="shared" ca="1" si="90"/>
        <v>10500000</v>
      </c>
      <c r="F531" s="93">
        <f t="shared" ca="1" si="91"/>
        <v>0.02</v>
      </c>
      <c r="G531" s="161">
        <f t="shared" ca="1" si="92"/>
        <v>210000</v>
      </c>
      <c r="H531" s="34">
        <f t="shared" ca="1" si="100"/>
        <v>203.5</v>
      </c>
      <c r="I531" s="144">
        <f t="shared" ca="1" si="93"/>
        <v>42735000</v>
      </c>
      <c r="J531" s="144">
        <f t="shared" ca="1" si="94"/>
        <v>16800000</v>
      </c>
      <c r="K531" s="92">
        <f t="shared" si="87"/>
        <v>14000000</v>
      </c>
      <c r="L531" s="92">
        <f t="shared" si="88"/>
        <v>2000000</v>
      </c>
      <c r="M531" s="158">
        <f t="shared" ca="1" si="95"/>
        <v>9935000</v>
      </c>
      <c r="N531" s="158">
        <f t="shared" ca="1" si="96"/>
        <v>3377900.0000000005</v>
      </c>
      <c r="O531" s="158">
        <f t="shared" ca="1" si="97"/>
        <v>6557100</v>
      </c>
      <c r="P531" s="158">
        <f t="shared" ca="1" si="98"/>
        <v>8557100</v>
      </c>
      <c r="Q531" s="177">
        <f t="shared" ca="1" si="99"/>
        <v>22946105.008297212</v>
      </c>
    </row>
    <row r="532" spans="1:17" x14ac:dyDescent="0.25">
      <c r="A532" s="195">
        <v>399</v>
      </c>
      <c r="B532" s="169">
        <f t="shared" ca="1" si="89"/>
        <v>0.72029588894890506</v>
      </c>
      <c r="C532" s="169">
        <f t="shared" ca="1" si="89"/>
        <v>0.40428823066611719</v>
      </c>
      <c r="D532" s="169">
        <f t="shared" ca="1" si="89"/>
        <v>0.18028778979294779</v>
      </c>
      <c r="E532" s="28">
        <f t="shared" ca="1" si="90"/>
        <v>10500000</v>
      </c>
      <c r="F532" s="93">
        <f t="shared" ca="1" si="91"/>
        <v>0.03</v>
      </c>
      <c r="G532" s="161">
        <f t="shared" ca="1" si="92"/>
        <v>315000</v>
      </c>
      <c r="H532" s="34">
        <f t="shared" ca="1" si="100"/>
        <v>203.5</v>
      </c>
      <c r="I532" s="144">
        <f t="shared" ca="1" si="93"/>
        <v>64102500</v>
      </c>
      <c r="J532" s="144">
        <f t="shared" ca="1" si="94"/>
        <v>25200000</v>
      </c>
      <c r="K532" s="92">
        <f t="shared" si="87"/>
        <v>14000000</v>
      </c>
      <c r="L532" s="92">
        <f t="shared" si="88"/>
        <v>2000000</v>
      </c>
      <c r="M532" s="158">
        <f t="shared" ca="1" si="95"/>
        <v>22902500</v>
      </c>
      <c r="N532" s="158">
        <f t="shared" ca="1" si="96"/>
        <v>7786850.0000000009</v>
      </c>
      <c r="O532" s="158">
        <f t="shared" ca="1" si="97"/>
        <v>15115650</v>
      </c>
      <c r="P532" s="158">
        <f t="shared" ca="1" si="98"/>
        <v>17115650</v>
      </c>
      <c r="Q532" s="177">
        <f t="shared" ca="1" si="99"/>
        <v>65899487.23110193</v>
      </c>
    </row>
    <row r="533" spans="1:17" x14ac:dyDescent="0.25">
      <c r="A533" s="195">
        <v>400</v>
      </c>
      <c r="B533" s="169">
        <f t="shared" ca="1" si="89"/>
        <v>6.9536832608836363E-2</v>
      </c>
      <c r="C533" s="169">
        <f t="shared" ca="1" si="89"/>
        <v>0.30623964597547704</v>
      </c>
      <c r="D533" s="169">
        <f t="shared" ca="1" si="89"/>
        <v>0.45240621067767661</v>
      </c>
      <c r="E533" s="28">
        <f t="shared" ca="1" si="90"/>
        <v>10000000</v>
      </c>
      <c r="F533" s="93">
        <f t="shared" ca="1" si="91"/>
        <v>0.03</v>
      </c>
      <c r="G533" s="161">
        <f t="shared" ca="1" si="92"/>
        <v>300000</v>
      </c>
      <c r="H533" s="34">
        <f t="shared" ca="1" si="100"/>
        <v>203</v>
      </c>
      <c r="I533" s="144">
        <f t="shared" ca="1" si="93"/>
        <v>60900000</v>
      </c>
      <c r="J533" s="144">
        <f t="shared" ca="1" si="94"/>
        <v>24000000</v>
      </c>
      <c r="K533" s="92">
        <f t="shared" si="87"/>
        <v>14000000</v>
      </c>
      <c r="L533" s="92">
        <f t="shared" si="88"/>
        <v>2000000</v>
      </c>
      <c r="M533" s="158">
        <f t="shared" ca="1" si="95"/>
        <v>20900000</v>
      </c>
      <c r="N533" s="158">
        <f t="shared" ca="1" si="96"/>
        <v>7106000.0000000009</v>
      </c>
      <c r="O533" s="158">
        <f t="shared" ca="1" si="97"/>
        <v>13794000</v>
      </c>
      <c r="P533" s="158">
        <f t="shared" ca="1" si="98"/>
        <v>15794000</v>
      </c>
      <c r="Q533" s="177">
        <f t="shared" ca="1" si="99"/>
        <v>59266431.676741675</v>
      </c>
    </row>
    <row r="534" spans="1:17" x14ac:dyDescent="0.25">
      <c r="A534" s="195">
        <v>401</v>
      </c>
      <c r="B534" s="169">
        <f t="shared" ca="1" si="89"/>
        <v>0.2984098298264104</v>
      </c>
      <c r="C534" s="169">
        <f t="shared" ca="1" si="89"/>
        <v>0.2957066054738815</v>
      </c>
      <c r="D534" s="169">
        <f t="shared" ca="1" si="89"/>
        <v>0.95417678713801357</v>
      </c>
      <c r="E534" s="28">
        <f t="shared" ca="1" si="90"/>
        <v>10500000</v>
      </c>
      <c r="F534" s="93">
        <f t="shared" ca="1" si="91"/>
        <v>0.02</v>
      </c>
      <c r="G534" s="161">
        <f t="shared" ca="1" si="92"/>
        <v>210000</v>
      </c>
      <c r="H534" s="34">
        <f t="shared" ca="1" si="100"/>
        <v>197.5</v>
      </c>
      <c r="I534" s="144">
        <f t="shared" ca="1" si="93"/>
        <v>41475000</v>
      </c>
      <c r="J534" s="144">
        <f t="shared" ca="1" si="94"/>
        <v>16800000</v>
      </c>
      <c r="K534" s="92">
        <f t="shared" si="87"/>
        <v>14000000</v>
      </c>
      <c r="L534" s="92">
        <f t="shared" si="88"/>
        <v>2000000</v>
      </c>
      <c r="M534" s="158">
        <f t="shared" ca="1" si="95"/>
        <v>8675000</v>
      </c>
      <c r="N534" s="158">
        <f t="shared" ca="1" si="96"/>
        <v>2949500</v>
      </c>
      <c r="O534" s="158">
        <f t="shared" ca="1" si="97"/>
        <v>5725500</v>
      </c>
      <c r="P534" s="158">
        <f t="shared" ca="1" si="98"/>
        <v>7725500</v>
      </c>
      <c r="Q534" s="177">
        <f t="shared" ca="1" si="99"/>
        <v>18772497.019036837</v>
      </c>
    </row>
    <row r="535" spans="1:17" x14ac:dyDescent="0.25">
      <c r="A535" s="195">
        <v>402</v>
      </c>
      <c r="B535" s="169">
        <f t="shared" ca="1" si="89"/>
        <v>0.35029436620880083</v>
      </c>
      <c r="C535" s="169">
        <f t="shared" ca="1" si="89"/>
        <v>0.58205938589918083</v>
      </c>
      <c r="D535" s="169">
        <f t="shared" ca="1" si="89"/>
        <v>0.52817200807933751</v>
      </c>
      <c r="E535" s="28">
        <f t="shared" ca="1" si="90"/>
        <v>10500000</v>
      </c>
      <c r="F535" s="93">
        <f t="shared" ca="1" si="91"/>
        <v>0.03</v>
      </c>
      <c r="G535" s="161">
        <f t="shared" ca="1" si="92"/>
        <v>315000</v>
      </c>
      <c r="H535" s="34">
        <f t="shared" ca="1" si="100"/>
        <v>197.5</v>
      </c>
      <c r="I535" s="144">
        <f t="shared" ca="1" si="93"/>
        <v>62212500</v>
      </c>
      <c r="J535" s="144">
        <f t="shared" ca="1" si="94"/>
        <v>25200000</v>
      </c>
      <c r="K535" s="92">
        <f t="shared" si="87"/>
        <v>14000000</v>
      </c>
      <c r="L535" s="92">
        <f t="shared" si="88"/>
        <v>2000000</v>
      </c>
      <c r="M535" s="158">
        <f t="shared" ca="1" si="95"/>
        <v>21012500</v>
      </c>
      <c r="N535" s="158">
        <f t="shared" ca="1" si="96"/>
        <v>7144250.0000000009</v>
      </c>
      <c r="O535" s="158">
        <f t="shared" ca="1" si="97"/>
        <v>13868250</v>
      </c>
      <c r="P535" s="158">
        <f t="shared" ca="1" si="98"/>
        <v>15868250</v>
      </c>
      <c r="Q535" s="177">
        <f t="shared" ca="1" si="99"/>
        <v>59639075.247211352</v>
      </c>
    </row>
    <row r="536" spans="1:17" x14ac:dyDescent="0.25">
      <c r="A536" s="195">
        <v>403</v>
      </c>
      <c r="B536" s="169">
        <f t="shared" ca="1" si="89"/>
        <v>1.287749379087999E-2</v>
      </c>
      <c r="C536" s="169">
        <f t="shared" ca="1" si="89"/>
        <v>0.43222019987115057</v>
      </c>
      <c r="D536" s="169">
        <f t="shared" ca="1" si="89"/>
        <v>0.84009127295885111</v>
      </c>
      <c r="E536" s="28">
        <f t="shared" ca="1" si="90"/>
        <v>10000000</v>
      </c>
      <c r="F536" s="93">
        <f t="shared" ca="1" si="91"/>
        <v>0.03</v>
      </c>
      <c r="G536" s="161">
        <f t="shared" ca="1" si="92"/>
        <v>300000</v>
      </c>
      <c r="H536" s="34">
        <f t="shared" ca="1" si="100"/>
        <v>197</v>
      </c>
      <c r="I536" s="144">
        <f t="shared" ca="1" si="93"/>
        <v>59100000</v>
      </c>
      <c r="J536" s="144">
        <f t="shared" ca="1" si="94"/>
        <v>24000000</v>
      </c>
      <c r="K536" s="92">
        <f t="shared" si="87"/>
        <v>14000000</v>
      </c>
      <c r="L536" s="92">
        <f t="shared" si="88"/>
        <v>2000000</v>
      </c>
      <c r="M536" s="158">
        <f t="shared" ca="1" si="95"/>
        <v>19100000</v>
      </c>
      <c r="N536" s="158">
        <f t="shared" ca="1" si="96"/>
        <v>6494000.0000000009</v>
      </c>
      <c r="O536" s="158">
        <f t="shared" ca="1" si="97"/>
        <v>12606000</v>
      </c>
      <c r="P536" s="158">
        <f t="shared" ca="1" si="98"/>
        <v>14606000</v>
      </c>
      <c r="Q536" s="177">
        <f t="shared" ca="1" si="99"/>
        <v>53304134.549226865</v>
      </c>
    </row>
    <row r="537" spans="1:17" x14ac:dyDescent="0.25">
      <c r="A537" s="195">
        <v>404</v>
      </c>
      <c r="B537" s="169">
        <f t="shared" ca="1" si="89"/>
        <v>0.2421967179985518</v>
      </c>
      <c r="C537" s="169">
        <f t="shared" ca="1" si="89"/>
        <v>0.73277765693201014</v>
      </c>
      <c r="D537" s="169">
        <f t="shared" ca="1" si="89"/>
        <v>8.8389784365321522E-2</v>
      </c>
      <c r="E537" s="28">
        <f t="shared" ca="1" si="90"/>
        <v>10500000</v>
      </c>
      <c r="F537" s="93">
        <f t="shared" ca="1" si="91"/>
        <v>0.04</v>
      </c>
      <c r="G537" s="161">
        <f t="shared" ca="1" si="92"/>
        <v>420000</v>
      </c>
      <c r="H537" s="34">
        <f t="shared" ca="1" si="100"/>
        <v>203.5</v>
      </c>
      <c r="I537" s="144">
        <f t="shared" ca="1" si="93"/>
        <v>85470000</v>
      </c>
      <c r="J537" s="144">
        <f t="shared" ca="1" si="94"/>
        <v>33600000</v>
      </c>
      <c r="K537" s="92">
        <f t="shared" si="87"/>
        <v>14000000</v>
      </c>
      <c r="L537" s="92">
        <f t="shared" si="88"/>
        <v>2000000</v>
      </c>
      <c r="M537" s="158">
        <f t="shared" ca="1" si="95"/>
        <v>35870000</v>
      </c>
      <c r="N537" s="158">
        <f t="shared" ca="1" si="96"/>
        <v>12195800</v>
      </c>
      <c r="O537" s="158">
        <f t="shared" ca="1" si="97"/>
        <v>23674200</v>
      </c>
      <c r="P537" s="158">
        <f t="shared" ca="1" si="98"/>
        <v>25674200</v>
      </c>
      <c r="Q537" s="177">
        <f t="shared" ca="1" si="99"/>
        <v>108852869.45390663</v>
      </c>
    </row>
    <row r="538" spans="1:17" x14ac:dyDescent="0.25">
      <c r="A538" s="195">
        <v>405</v>
      </c>
      <c r="B538" s="169">
        <f t="shared" ca="1" si="89"/>
        <v>0.66201315385240667</v>
      </c>
      <c r="C538" s="169">
        <f t="shared" ca="1" si="89"/>
        <v>0.1924549895588028</v>
      </c>
      <c r="D538" s="169">
        <f t="shared" ca="1" si="89"/>
        <v>0.86986571711834659</v>
      </c>
      <c r="E538" s="28">
        <f t="shared" ca="1" si="90"/>
        <v>10500000</v>
      </c>
      <c r="F538" s="93">
        <f t="shared" ca="1" si="91"/>
        <v>0.02</v>
      </c>
      <c r="G538" s="161">
        <f t="shared" ca="1" si="92"/>
        <v>210000</v>
      </c>
      <c r="H538" s="34">
        <f t="shared" ca="1" si="100"/>
        <v>197.5</v>
      </c>
      <c r="I538" s="144">
        <f t="shared" ca="1" si="93"/>
        <v>41475000</v>
      </c>
      <c r="J538" s="144">
        <f t="shared" ca="1" si="94"/>
        <v>16800000</v>
      </c>
      <c r="K538" s="92">
        <f t="shared" si="87"/>
        <v>14000000</v>
      </c>
      <c r="L538" s="92">
        <f t="shared" si="88"/>
        <v>2000000</v>
      </c>
      <c r="M538" s="158">
        <f t="shared" ca="1" si="95"/>
        <v>8675000</v>
      </c>
      <c r="N538" s="158">
        <f t="shared" ca="1" si="96"/>
        <v>2949500</v>
      </c>
      <c r="O538" s="158">
        <f t="shared" ca="1" si="97"/>
        <v>5725500</v>
      </c>
      <c r="P538" s="158">
        <f t="shared" ca="1" si="98"/>
        <v>7725500</v>
      </c>
      <c r="Q538" s="177">
        <f t="shared" ca="1" si="99"/>
        <v>18772497.019036837</v>
      </c>
    </row>
    <row r="539" spans="1:17" x14ac:dyDescent="0.25">
      <c r="A539" s="195">
        <v>406</v>
      </c>
      <c r="B539" s="169">
        <f t="shared" ca="1" si="89"/>
        <v>0.7453354422392594</v>
      </c>
      <c r="C539" s="169">
        <f t="shared" ca="1" si="89"/>
        <v>0.43200885216133067</v>
      </c>
      <c r="D539" s="169">
        <f t="shared" ca="1" si="89"/>
        <v>0.97836421998257606</v>
      </c>
      <c r="E539" s="28">
        <f t="shared" ca="1" si="90"/>
        <v>10500000</v>
      </c>
      <c r="F539" s="93">
        <f t="shared" ca="1" si="91"/>
        <v>0.03</v>
      </c>
      <c r="G539" s="161">
        <f t="shared" ca="1" si="92"/>
        <v>315000</v>
      </c>
      <c r="H539" s="34">
        <f t="shared" ca="1" si="100"/>
        <v>197.5</v>
      </c>
      <c r="I539" s="144">
        <f t="shared" ca="1" si="93"/>
        <v>62212500</v>
      </c>
      <c r="J539" s="144">
        <f t="shared" ca="1" si="94"/>
        <v>25200000</v>
      </c>
      <c r="K539" s="92">
        <f t="shared" si="87"/>
        <v>14000000</v>
      </c>
      <c r="L539" s="92">
        <f t="shared" si="88"/>
        <v>2000000</v>
      </c>
      <c r="M539" s="158">
        <f t="shared" ca="1" si="95"/>
        <v>21012500</v>
      </c>
      <c r="N539" s="158">
        <f t="shared" ca="1" si="96"/>
        <v>7144250.0000000009</v>
      </c>
      <c r="O539" s="158">
        <f t="shared" ca="1" si="97"/>
        <v>13868250</v>
      </c>
      <c r="P539" s="158">
        <f t="shared" ca="1" si="98"/>
        <v>15868250</v>
      </c>
      <c r="Q539" s="177">
        <f t="shared" ca="1" si="99"/>
        <v>59639075.247211352</v>
      </c>
    </row>
    <row r="540" spans="1:17" x14ac:dyDescent="0.25">
      <c r="A540" s="195">
        <v>407</v>
      </c>
      <c r="B540" s="169">
        <f t="shared" ca="1" si="89"/>
        <v>0.9981433729053425</v>
      </c>
      <c r="C540" s="169">
        <f t="shared" ca="1" si="89"/>
        <v>0.74938387523206273</v>
      </c>
      <c r="D540" s="169">
        <f t="shared" ca="1" si="89"/>
        <v>0.31428572990773662</v>
      </c>
      <c r="E540" s="28">
        <f t="shared" ca="1" si="90"/>
        <v>11000000</v>
      </c>
      <c r="F540" s="93">
        <f t="shared" ca="1" si="91"/>
        <v>0.04</v>
      </c>
      <c r="G540" s="161">
        <f t="shared" ca="1" si="92"/>
        <v>440000</v>
      </c>
      <c r="H540" s="34">
        <f t="shared" ca="1" si="100"/>
        <v>204</v>
      </c>
      <c r="I540" s="144">
        <f t="shared" ca="1" si="93"/>
        <v>89760000</v>
      </c>
      <c r="J540" s="144">
        <f t="shared" ca="1" si="94"/>
        <v>35200000</v>
      </c>
      <c r="K540" s="92">
        <f t="shared" si="87"/>
        <v>14000000</v>
      </c>
      <c r="L540" s="92">
        <f t="shared" si="88"/>
        <v>2000000</v>
      </c>
      <c r="M540" s="158">
        <f t="shared" ca="1" si="95"/>
        <v>38560000</v>
      </c>
      <c r="N540" s="158">
        <f t="shared" ca="1" si="96"/>
        <v>13110400.000000002</v>
      </c>
      <c r="O540" s="158">
        <f t="shared" ca="1" si="97"/>
        <v>25449600</v>
      </c>
      <c r="P540" s="158">
        <f t="shared" ca="1" si="98"/>
        <v>27449600</v>
      </c>
      <c r="Q540" s="177">
        <f t="shared" ca="1" si="99"/>
        <v>117763191.27224821</v>
      </c>
    </row>
    <row r="541" spans="1:17" x14ac:dyDescent="0.25">
      <c r="A541" s="195">
        <v>408</v>
      </c>
      <c r="B541" s="169">
        <f t="shared" ca="1" si="89"/>
        <v>0.81291673107661599</v>
      </c>
      <c r="C541" s="169">
        <f t="shared" ca="1" si="89"/>
        <v>0.95883874066917918</v>
      </c>
      <c r="D541" s="169">
        <f t="shared" ca="1" si="89"/>
        <v>0.4642048446312188</v>
      </c>
      <c r="E541" s="28">
        <f t="shared" ca="1" si="90"/>
        <v>11000000</v>
      </c>
      <c r="F541" s="93">
        <f t="shared" ca="1" si="91"/>
        <v>0.08</v>
      </c>
      <c r="G541" s="161">
        <f t="shared" ca="1" si="92"/>
        <v>880000</v>
      </c>
      <c r="H541" s="34">
        <f t="shared" ca="1" si="100"/>
        <v>204</v>
      </c>
      <c r="I541" s="144">
        <f t="shared" ca="1" si="93"/>
        <v>179520000</v>
      </c>
      <c r="J541" s="144">
        <f t="shared" ca="1" si="94"/>
        <v>70400000</v>
      </c>
      <c r="K541" s="92">
        <f t="shared" si="87"/>
        <v>14000000</v>
      </c>
      <c r="L541" s="92">
        <f t="shared" si="88"/>
        <v>2000000</v>
      </c>
      <c r="M541" s="158">
        <f t="shared" ca="1" si="95"/>
        <v>93120000</v>
      </c>
      <c r="N541" s="158">
        <f t="shared" ca="1" si="96"/>
        <v>31660800.000000004</v>
      </c>
      <c r="O541" s="158">
        <f t="shared" ca="1" si="97"/>
        <v>61459200</v>
      </c>
      <c r="P541" s="158">
        <f t="shared" ca="1" si="98"/>
        <v>63459200</v>
      </c>
      <c r="Q541" s="177">
        <f t="shared" ca="1" si="99"/>
        <v>298487041.98180866</v>
      </c>
    </row>
    <row r="542" spans="1:17" x14ac:dyDescent="0.25">
      <c r="A542" s="195">
        <v>409</v>
      </c>
      <c r="B542" s="169">
        <f t="shared" ca="1" si="89"/>
        <v>0.98716737154241152</v>
      </c>
      <c r="C542" s="169">
        <f t="shared" ca="1" si="89"/>
        <v>0.44181236625446318</v>
      </c>
      <c r="D542" s="169">
        <f t="shared" ca="1" si="89"/>
        <v>0.77438457835358021</v>
      </c>
      <c r="E542" s="28">
        <f t="shared" ca="1" si="90"/>
        <v>11000000</v>
      </c>
      <c r="F542" s="93">
        <f t="shared" ca="1" si="91"/>
        <v>0.03</v>
      </c>
      <c r="G542" s="161">
        <f t="shared" ca="1" si="92"/>
        <v>330000</v>
      </c>
      <c r="H542" s="34">
        <f t="shared" ca="1" si="100"/>
        <v>198</v>
      </c>
      <c r="I542" s="144">
        <f t="shared" ca="1" si="93"/>
        <v>65340000</v>
      </c>
      <c r="J542" s="144">
        <f t="shared" ca="1" si="94"/>
        <v>26400000</v>
      </c>
      <c r="K542" s="92">
        <f t="shared" si="87"/>
        <v>14000000</v>
      </c>
      <c r="L542" s="92">
        <f t="shared" si="88"/>
        <v>2000000</v>
      </c>
      <c r="M542" s="158">
        <f t="shared" ca="1" si="95"/>
        <v>22940000</v>
      </c>
      <c r="N542" s="158">
        <f t="shared" ca="1" si="96"/>
        <v>7799600.0000000009</v>
      </c>
      <c r="O542" s="158">
        <f t="shared" ca="1" si="97"/>
        <v>15140400</v>
      </c>
      <c r="P542" s="158">
        <f t="shared" ca="1" si="98"/>
        <v>17140400</v>
      </c>
      <c r="Q542" s="177">
        <f t="shared" ca="1" si="99"/>
        <v>66023701.754591823</v>
      </c>
    </row>
    <row r="543" spans="1:17" x14ac:dyDescent="0.25">
      <c r="A543" s="195">
        <v>410</v>
      </c>
      <c r="B543" s="169">
        <f t="shared" ca="1" si="89"/>
        <v>0.54478837631435928</v>
      </c>
      <c r="C543" s="169">
        <f t="shared" ca="1" si="89"/>
        <v>0.94461890696341477</v>
      </c>
      <c r="D543" s="169">
        <f t="shared" ca="1" si="89"/>
        <v>0.91900673962344837</v>
      </c>
      <c r="E543" s="28">
        <f t="shared" ca="1" si="90"/>
        <v>10500000</v>
      </c>
      <c r="F543" s="93">
        <f t="shared" ca="1" si="91"/>
        <v>0.05</v>
      </c>
      <c r="G543" s="161">
        <f t="shared" ca="1" si="92"/>
        <v>525000</v>
      </c>
      <c r="H543" s="34">
        <f t="shared" ca="1" si="100"/>
        <v>197.5</v>
      </c>
      <c r="I543" s="144">
        <f t="shared" ca="1" si="93"/>
        <v>103687500</v>
      </c>
      <c r="J543" s="144">
        <f t="shared" ca="1" si="94"/>
        <v>42000000</v>
      </c>
      <c r="K543" s="92">
        <f t="shared" si="87"/>
        <v>14000000</v>
      </c>
      <c r="L543" s="92">
        <f t="shared" si="88"/>
        <v>2000000</v>
      </c>
      <c r="M543" s="158">
        <f t="shared" ca="1" si="95"/>
        <v>45687500</v>
      </c>
      <c r="N543" s="158">
        <f t="shared" ca="1" si="96"/>
        <v>15533750.000000002</v>
      </c>
      <c r="O543" s="158">
        <f t="shared" ca="1" si="97"/>
        <v>30153750</v>
      </c>
      <c r="P543" s="158">
        <f t="shared" ca="1" si="98"/>
        <v>32153750</v>
      </c>
      <c r="Q543" s="177">
        <f t="shared" ca="1" si="99"/>
        <v>141372231.70356038</v>
      </c>
    </row>
    <row r="544" spans="1:17" x14ac:dyDescent="0.25">
      <c r="A544" s="195">
        <v>411</v>
      </c>
      <c r="B544" s="169">
        <f t="shared" ca="1" si="89"/>
        <v>1.7681367076112453E-2</v>
      </c>
      <c r="C544" s="169">
        <f t="shared" ca="1" si="89"/>
        <v>0.91854972397513535</v>
      </c>
      <c r="D544" s="169">
        <f t="shared" ca="1" si="89"/>
        <v>0.1696237461596759</v>
      </c>
      <c r="E544" s="28">
        <f t="shared" ca="1" si="90"/>
        <v>10000000</v>
      </c>
      <c r="F544" s="93">
        <f t="shared" ca="1" si="91"/>
        <v>0.05</v>
      </c>
      <c r="G544" s="161">
        <f t="shared" ca="1" si="92"/>
        <v>500000</v>
      </c>
      <c r="H544" s="34">
        <f t="shared" ca="1" si="100"/>
        <v>203</v>
      </c>
      <c r="I544" s="144">
        <f t="shared" ca="1" si="93"/>
        <v>101500000</v>
      </c>
      <c r="J544" s="144">
        <f t="shared" ca="1" si="94"/>
        <v>40000000</v>
      </c>
      <c r="K544" s="92">
        <f t="shared" si="87"/>
        <v>14000000</v>
      </c>
      <c r="L544" s="92">
        <f t="shared" si="88"/>
        <v>2000000</v>
      </c>
      <c r="M544" s="158">
        <f t="shared" ca="1" si="95"/>
        <v>45500000</v>
      </c>
      <c r="N544" s="158">
        <f t="shared" ca="1" si="96"/>
        <v>15470000.000000002</v>
      </c>
      <c r="O544" s="158">
        <f t="shared" ca="1" si="97"/>
        <v>30030000</v>
      </c>
      <c r="P544" s="158">
        <f t="shared" ca="1" si="98"/>
        <v>32030000</v>
      </c>
      <c r="Q544" s="177">
        <f t="shared" ca="1" si="99"/>
        <v>140751159.08611092</v>
      </c>
    </row>
    <row r="545" spans="1:17" x14ac:dyDescent="0.25">
      <c r="A545" s="195">
        <v>412</v>
      </c>
      <c r="B545" s="169">
        <f t="shared" ca="1" si="89"/>
        <v>0.92203776754649447</v>
      </c>
      <c r="C545" s="169">
        <f t="shared" ca="1" si="89"/>
        <v>0.55785336468322999</v>
      </c>
      <c r="D545" s="169">
        <f t="shared" ca="1" si="89"/>
        <v>0.62461997188305707</v>
      </c>
      <c r="E545" s="28">
        <f t="shared" ca="1" si="90"/>
        <v>11000000</v>
      </c>
      <c r="F545" s="93">
        <f t="shared" ca="1" si="91"/>
        <v>0.03</v>
      </c>
      <c r="G545" s="161">
        <f t="shared" ca="1" si="92"/>
        <v>330000</v>
      </c>
      <c r="H545" s="34">
        <f t="shared" ca="1" si="100"/>
        <v>198</v>
      </c>
      <c r="I545" s="144">
        <f t="shared" ca="1" si="93"/>
        <v>65340000</v>
      </c>
      <c r="J545" s="144">
        <f t="shared" ca="1" si="94"/>
        <v>26400000</v>
      </c>
      <c r="K545" s="92">
        <f t="shared" si="87"/>
        <v>14000000</v>
      </c>
      <c r="L545" s="92">
        <f t="shared" si="88"/>
        <v>2000000</v>
      </c>
      <c r="M545" s="158">
        <f t="shared" ca="1" si="95"/>
        <v>22940000</v>
      </c>
      <c r="N545" s="158">
        <f t="shared" ca="1" si="96"/>
        <v>7799600.0000000009</v>
      </c>
      <c r="O545" s="158">
        <f t="shared" ca="1" si="97"/>
        <v>15140400</v>
      </c>
      <c r="P545" s="158">
        <f t="shared" ca="1" si="98"/>
        <v>17140400</v>
      </c>
      <c r="Q545" s="177">
        <f t="shared" ca="1" si="99"/>
        <v>66023701.754591823</v>
      </c>
    </row>
    <row r="546" spans="1:17" x14ac:dyDescent="0.25">
      <c r="A546" s="195">
        <v>413</v>
      </c>
      <c r="B546" s="169">
        <f t="shared" ca="1" si="89"/>
        <v>4.1246400203946543E-2</v>
      </c>
      <c r="C546" s="169">
        <f t="shared" ca="1" si="89"/>
        <v>0.45773522881284101</v>
      </c>
      <c r="D546" s="169">
        <f t="shared" ca="1" si="89"/>
        <v>0.29396243604842431</v>
      </c>
      <c r="E546" s="28">
        <f t="shared" ca="1" si="90"/>
        <v>10000000</v>
      </c>
      <c r="F546" s="93">
        <f t="shared" ca="1" si="91"/>
        <v>0.03</v>
      </c>
      <c r="G546" s="161">
        <f t="shared" ca="1" si="92"/>
        <v>300000</v>
      </c>
      <c r="H546" s="34">
        <f t="shared" ca="1" si="100"/>
        <v>203</v>
      </c>
      <c r="I546" s="144">
        <f t="shared" ca="1" si="93"/>
        <v>60900000</v>
      </c>
      <c r="J546" s="144">
        <f t="shared" ca="1" si="94"/>
        <v>24000000</v>
      </c>
      <c r="K546" s="92">
        <f t="shared" si="87"/>
        <v>14000000</v>
      </c>
      <c r="L546" s="92">
        <f t="shared" si="88"/>
        <v>2000000</v>
      </c>
      <c r="M546" s="158">
        <f t="shared" ca="1" si="95"/>
        <v>20900000</v>
      </c>
      <c r="N546" s="158">
        <f t="shared" ca="1" si="96"/>
        <v>7106000.0000000009</v>
      </c>
      <c r="O546" s="158">
        <f t="shared" ca="1" si="97"/>
        <v>13794000</v>
      </c>
      <c r="P546" s="158">
        <f t="shared" ca="1" si="98"/>
        <v>15794000</v>
      </c>
      <c r="Q546" s="177">
        <f t="shared" ca="1" si="99"/>
        <v>59266431.676741675</v>
      </c>
    </row>
    <row r="547" spans="1:17" x14ac:dyDescent="0.25">
      <c r="A547" s="195">
        <v>414</v>
      </c>
      <c r="B547" s="169">
        <f t="shared" ca="1" si="89"/>
        <v>0.42157296092918373</v>
      </c>
      <c r="C547" s="169">
        <f t="shared" ca="1" si="89"/>
        <v>0.9229028976030097</v>
      </c>
      <c r="D547" s="169">
        <f t="shared" ca="1" si="89"/>
        <v>0.44301860632009704</v>
      </c>
      <c r="E547" s="28">
        <f t="shared" ca="1" si="90"/>
        <v>10500000</v>
      </c>
      <c r="F547" s="93">
        <f t="shared" ca="1" si="91"/>
        <v>0.05</v>
      </c>
      <c r="G547" s="161">
        <f t="shared" ca="1" si="92"/>
        <v>525000</v>
      </c>
      <c r="H547" s="34">
        <f t="shared" ca="1" si="100"/>
        <v>203.5</v>
      </c>
      <c r="I547" s="144">
        <f t="shared" ca="1" si="93"/>
        <v>106837500</v>
      </c>
      <c r="J547" s="144">
        <f t="shared" ca="1" si="94"/>
        <v>42000000</v>
      </c>
      <c r="K547" s="92">
        <f t="shared" si="87"/>
        <v>14000000</v>
      </c>
      <c r="L547" s="92">
        <f t="shared" si="88"/>
        <v>2000000</v>
      </c>
      <c r="M547" s="158">
        <f t="shared" ca="1" si="95"/>
        <v>48837500</v>
      </c>
      <c r="N547" s="158">
        <f t="shared" ca="1" si="96"/>
        <v>16604750.000000002</v>
      </c>
      <c r="O547" s="158">
        <f t="shared" ca="1" si="97"/>
        <v>32232750</v>
      </c>
      <c r="P547" s="158">
        <f t="shared" ca="1" si="98"/>
        <v>34232750</v>
      </c>
      <c r="Q547" s="177">
        <f t="shared" ca="1" si="99"/>
        <v>151806251.67671135</v>
      </c>
    </row>
    <row r="548" spans="1:17" x14ac:dyDescent="0.25">
      <c r="A548" s="195">
        <v>415</v>
      </c>
      <c r="B548" s="169">
        <f t="shared" ca="1" si="89"/>
        <v>0.50682983723772579</v>
      </c>
      <c r="C548" s="169">
        <f t="shared" ca="1" si="89"/>
        <v>0.68108127521851036</v>
      </c>
      <c r="D548" s="169">
        <f t="shared" ca="1" si="89"/>
        <v>0.32604395062997715</v>
      </c>
      <c r="E548" s="28">
        <f t="shared" ca="1" si="90"/>
        <v>10500000</v>
      </c>
      <c r="F548" s="93">
        <f t="shared" ca="1" si="91"/>
        <v>0.04</v>
      </c>
      <c r="G548" s="161">
        <f t="shared" ca="1" si="92"/>
        <v>420000</v>
      </c>
      <c r="H548" s="34">
        <f t="shared" ca="1" si="100"/>
        <v>203.5</v>
      </c>
      <c r="I548" s="144">
        <f t="shared" ca="1" si="93"/>
        <v>85470000</v>
      </c>
      <c r="J548" s="144">
        <f t="shared" ca="1" si="94"/>
        <v>33600000</v>
      </c>
      <c r="K548" s="92">
        <f t="shared" si="87"/>
        <v>14000000</v>
      </c>
      <c r="L548" s="92">
        <f t="shared" si="88"/>
        <v>2000000</v>
      </c>
      <c r="M548" s="158">
        <f t="shared" ca="1" si="95"/>
        <v>35870000</v>
      </c>
      <c r="N548" s="158">
        <f t="shared" ca="1" si="96"/>
        <v>12195800</v>
      </c>
      <c r="O548" s="158">
        <f t="shared" ca="1" si="97"/>
        <v>23674200</v>
      </c>
      <c r="P548" s="158">
        <f t="shared" ca="1" si="98"/>
        <v>25674200</v>
      </c>
      <c r="Q548" s="177">
        <f t="shared" ca="1" si="99"/>
        <v>108852869.45390663</v>
      </c>
    </row>
    <row r="549" spans="1:17" x14ac:dyDescent="0.25">
      <c r="A549" s="195">
        <v>416</v>
      </c>
      <c r="B549" s="169">
        <f t="shared" ca="1" si="89"/>
        <v>0.27206234513960181</v>
      </c>
      <c r="C549" s="169">
        <f t="shared" ca="1" si="89"/>
        <v>0.83361833541000852</v>
      </c>
      <c r="D549" s="169">
        <f t="shared" ca="1" si="89"/>
        <v>0.69156562282435086</v>
      </c>
      <c r="E549" s="28">
        <f t="shared" ca="1" si="90"/>
        <v>10500000</v>
      </c>
      <c r="F549" s="93">
        <f t="shared" ca="1" si="91"/>
        <v>0.04</v>
      </c>
      <c r="G549" s="161">
        <f t="shared" ca="1" si="92"/>
        <v>420000</v>
      </c>
      <c r="H549" s="34">
        <f t="shared" ca="1" si="100"/>
        <v>197.5</v>
      </c>
      <c r="I549" s="144">
        <f t="shared" ca="1" si="93"/>
        <v>82950000</v>
      </c>
      <c r="J549" s="144">
        <f t="shared" ca="1" si="94"/>
        <v>33600000</v>
      </c>
      <c r="K549" s="92">
        <f t="shared" si="87"/>
        <v>14000000</v>
      </c>
      <c r="L549" s="92">
        <f t="shared" si="88"/>
        <v>2000000</v>
      </c>
      <c r="M549" s="158">
        <f t="shared" ca="1" si="95"/>
        <v>33350000</v>
      </c>
      <c r="N549" s="158">
        <f t="shared" ca="1" si="96"/>
        <v>11339000</v>
      </c>
      <c r="O549" s="158">
        <f t="shared" ca="1" si="97"/>
        <v>22011000</v>
      </c>
      <c r="P549" s="158">
        <f t="shared" ca="1" si="98"/>
        <v>24011000</v>
      </c>
      <c r="Q549" s="177">
        <f t="shared" ca="1" si="99"/>
        <v>100505653.47538586</v>
      </c>
    </row>
    <row r="550" spans="1:17" x14ac:dyDescent="0.25">
      <c r="A550" s="195">
        <v>417</v>
      </c>
      <c r="B550" s="169">
        <f t="shared" ca="1" si="89"/>
        <v>0.85645925762611741</v>
      </c>
      <c r="C550" s="169">
        <f t="shared" ca="1" si="89"/>
        <v>0.93275207255039327</v>
      </c>
      <c r="D550" s="169">
        <f t="shared" ca="1" si="89"/>
        <v>0.96773494108007341</v>
      </c>
      <c r="E550" s="28">
        <f t="shared" ca="1" si="90"/>
        <v>11000000</v>
      </c>
      <c r="F550" s="93">
        <f t="shared" ca="1" si="91"/>
        <v>0.05</v>
      </c>
      <c r="G550" s="161">
        <f t="shared" ca="1" si="92"/>
        <v>550000</v>
      </c>
      <c r="H550" s="34">
        <f t="shared" ca="1" si="100"/>
        <v>198</v>
      </c>
      <c r="I550" s="144">
        <f t="shared" ca="1" si="93"/>
        <v>108900000</v>
      </c>
      <c r="J550" s="144">
        <f t="shared" ca="1" si="94"/>
        <v>44000000</v>
      </c>
      <c r="K550" s="92">
        <f t="shared" si="87"/>
        <v>14000000</v>
      </c>
      <c r="L550" s="92">
        <f t="shared" si="88"/>
        <v>2000000</v>
      </c>
      <c r="M550" s="158">
        <f t="shared" ca="1" si="95"/>
        <v>48900000</v>
      </c>
      <c r="N550" s="158">
        <f t="shared" ca="1" si="96"/>
        <v>16626000.000000002</v>
      </c>
      <c r="O550" s="158">
        <f t="shared" ca="1" si="97"/>
        <v>32274000</v>
      </c>
      <c r="P550" s="158">
        <f t="shared" ca="1" si="98"/>
        <v>34274000</v>
      </c>
      <c r="Q550" s="177">
        <f t="shared" ca="1" si="99"/>
        <v>152013275.88252783</v>
      </c>
    </row>
    <row r="551" spans="1:17" x14ac:dyDescent="0.25">
      <c r="A551" s="195">
        <v>418</v>
      </c>
      <c r="B551" s="169">
        <f t="shared" ca="1" si="89"/>
        <v>1.5010694291084814E-2</v>
      </c>
      <c r="C551" s="169">
        <f t="shared" ca="1" si="89"/>
        <v>0.90362884131920751</v>
      </c>
      <c r="D551" s="169">
        <f t="shared" ca="1" si="89"/>
        <v>0.67881743410890505</v>
      </c>
      <c r="E551" s="28">
        <f t="shared" ca="1" si="90"/>
        <v>10000000</v>
      </c>
      <c r="F551" s="93">
        <f t="shared" ca="1" si="91"/>
        <v>0.05</v>
      </c>
      <c r="G551" s="161">
        <f t="shared" ca="1" si="92"/>
        <v>500000</v>
      </c>
      <c r="H551" s="34">
        <f t="shared" ca="1" si="100"/>
        <v>197</v>
      </c>
      <c r="I551" s="144">
        <f t="shared" ca="1" si="93"/>
        <v>98500000</v>
      </c>
      <c r="J551" s="144">
        <f t="shared" ca="1" si="94"/>
        <v>40000000</v>
      </c>
      <c r="K551" s="92">
        <f t="shared" si="87"/>
        <v>14000000</v>
      </c>
      <c r="L551" s="92">
        <f t="shared" si="88"/>
        <v>2000000</v>
      </c>
      <c r="M551" s="158">
        <f t="shared" ca="1" si="95"/>
        <v>42500000</v>
      </c>
      <c r="N551" s="158">
        <f t="shared" ca="1" si="96"/>
        <v>14450000.000000002</v>
      </c>
      <c r="O551" s="158">
        <f t="shared" ca="1" si="97"/>
        <v>28050000</v>
      </c>
      <c r="P551" s="158">
        <f t="shared" ca="1" si="98"/>
        <v>30050000</v>
      </c>
      <c r="Q551" s="177">
        <f t="shared" ca="1" si="99"/>
        <v>130813997.20691958</v>
      </c>
    </row>
    <row r="552" spans="1:17" x14ac:dyDescent="0.25">
      <c r="A552" s="195">
        <v>419</v>
      </c>
      <c r="B552" s="169">
        <f t="shared" ca="1" si="89"/>
        <v>0.86278479634377769</v>
      </c>
      <c r="C552" s="169">
        <f t="shared" ca="1" si="89"/>
        <v>0.23327094576390561</v>
      </c>
      <c r="D552" s="169">
        <f t="shared" ca="1" si="89"/>
        <v>0.55094072263309246</v>
      </c>
      <c r="E552" s="28">
        <f t="shared" ca="1" si="90"/>
        <v>11000000</v>
      </c>
      <c r="F552" s="93">
        <f t="shared" ca="1" si="91"/>
        <v>0.02</v>
      </c>
      <c r="G552" s="161">
        <f t="shared" ca="1" si="92"/>
        <v>220000</v>
      </c>
      <c r="H552" s="34">
        <f t="shared" ca="1" si="100"/>
        <v>198</v>
      </c>
      <c r="I552" s="144">
        <f t="shared" ca="1" si="93"/>
        <v>43560000</v>
      </c>
      <c r="J552" s="144">
        <f t="shared" ca="1" si="94"/>
        <v>17600000</v>
      </c>
      <c r="K552" s="92">
        <f t="shared" si="87"/>
        <v>14000000</v>
      </c>
      <c r="L552" s="92">
        <f t="shared" si="88"/>
        <v>2000000</v>
      </c>
      <c r="M552" s="158">
        <f t="shared" ca="1" si="95"/>
        <v>9960000</v>
      </c>
      <c r="N552" s="158">
        <f t="shared" ca="1" si="96"/>
        <v>3386400.0000000005</v>
      </c>
      <c r="O552" s="158">
        <f t="shared" ca="1" si="97"/>
        <v>6573600</v>
      </c>
      <c r="P552" s="158">
        <f t="shared" ca="1" si="98"/>
        <v>8573600</v>
      </c>
      <c r="Q552" s="177">
        <f t="shared" ca="1" si="99"/>
        <v>23028914.690623812</v>
      </c>
    </row>
    <row r="553" spans="1:17" x14ac:dyDescent="0.25">
      <c r="A553" s="195">
        <v>420</v>
      </c>
      <c r="B553" s="169">
        <f t="shared" ca="1" si="89"/>
        <v>0.40680473455892407</v>
      </c>
      <c r="C553" s="169">
        <f t="shared" ca="1" si="89"/>
        <v>0.43634449812910459</v>
      </c>
      <c r="D553" s="169">
        <f t="shared" ca="1" si="89"/>
        <v>0.55966376170688503</v>
      </c>
      <c r="E553" s="28">
        <f t="shared" ca="1" si="90"/>
        <v>10500000</v>
      </c>
      <c r="F553" s="93">
        <f t="shared" ca="1" si="91"/>
        <v>0.03</v>
      </c>
      <c r="G553" s="161">
        <f t="shared" ca="1" si="92"/>
        <v>315000</v>
      </c>
      <c r="H553" s="34">
        <f t="shared" ca="1" si="100"/>
        <v>197.5</v>
      </c>
      <c r="I553" s="144">
        <f t="shared" ca="1" si="93"/>
        <v>62212500</v>
      </c>
      <c r="J553" s="144">
        <f t="shared" ca="1" si="94"/>
        <v>25200000</v>
      </c>
      <c r="K553" s="92">
        <f t="shared" si="87"/>
        <v>14000000</v>
      </c>
      <c r="L553" s="92">
        <f t="shared" si="88"/>
        <v>2000000</v>
      </c>
      <c r="M553" s="158">
        <f t="shared" ca="1" si="95"/>
        <v>21012500</v>
      </c>
      <c r="N553" s="158">
        <f t="shared" ca="1" si="96"/>
        <v>7144250.0000000009</v>
      </c>
      <c r="O553" s="158">
        <f t="shared" ca="1" si="97"/>
        <v>13868250</v>
      </c>
      <c r="P553" s="158">
        <f t="shared" ca="1" si="98"/>
        <v>15868250</v>
      </c>
      <c r="Q553" s="177">
        <f t="shared" ca="1" si="99"/>
        <v>59639075.247211352</v>
      </c>
    </row>
    <row r="554" spans="1:17" x14ac:dyDescent="0.25">
      <c r="A554" s="195">
        <v>421</v>
      </c>
      <c r="B554" s="169">
        <f t="shared" ca="1" si="89"/>
        <v>0.71149297594243011</v>
      </c>
      <c r="C554" s="169">
        <f t="shared" ca="1" si="89"/>
        <v>6.7802082783581241E-2</v>
      </c>
      <c r="D554" s="169">
        <f t="shared" ca="1" si="89"/>
        <v>0.31555184111127432</v>
      </c>
      <c r="E554" s="28">
        <f t="shared" ca="1" si="90"/>
        <v>10500000</v>
      </c>
      <c r="F554" s="93">
        <f t="shared" ca="1" si="91"/>
        <v>0.01</v>
      </c>
      <c r="G554" s="161">
        <f t="shared" ca="1" si="92"/>
        <v>105000</v>
      </c>
      <c r="H554" s="34">
        <f t="shared" ca="1" si="100"/>
        <v>203.5</v>
      </c>
      <c r="I554" s="144">
        <f t="shared" ca="1" si="93"/>
        <v>21367500</v>
      </c>
      <c r="J554" s="144">
        <f t="shared" ca="1" si="94"/>
        <v>8400000</v>
      </c>
      <c r="K554" s="92">
        <f t="shared" si="87"/>
        <v>14000000</v>
      </c>
      <c r="L554" s="92">
        <f t="shared" si="88"/>
        <v>2000000</v>
      </c>
      <c r="M554" s="158">
        <f t="shared" ca="1" si="95"/>
        <v>-3032500</v>
      </c>
      <c r="N554" s="158">
        <f t="shared" ca="1" si="96"/>
        <v>-1031050.0000000001</v>
      </c>
      <c r="O554" s="158">
        <f t="shared" ca="1" si="97"/>
        <v>-2001450</v>
      </c>
      <c r="P554" s="158">
        <f t="shared" ca="1" si="98"/>
        <v>-1450</v>
      </c>
      <c r="Q554" s="177">
        <f t="shared" ca="1" si="99"/>
        <v>-20007277.21450749</v>
      </c>
    </row>
    <row r="555" spans="1:17" x14ac:dyDescent="0.25">
      <c r="A555" s="195">
        <v>422</v>
      </c>
      <c r="B555" s="169">
        <f t="shared" ca="1" si="89"/>
        <v>0.90476320480702366</v>
      </c>
      <c r="C555" s="169">
        <f t="shared" ca="1" si="89"/>
        <v>0.39593131277853344</v>
      </c>
      <c r="D555" s="169">
        <f t="shared" ca="1" si="89"/>
        <v>0.69524833138355968</v>
      </c>
      <c r="E555" s="28">
        <f t="shared" ca="1" si="90"/>
        <v>11000000</v>
      </c>
      <c r="F555" s="93">
        <f t="shared" ca="1" si="91"/>
        <v>0.03</v>
      </c>
      <c r="G555" s="161">
        <f t="shared" ca="1" si="92"/>
        <v>330000</v>
      </c>
      <c r="H555" s="34">
        <f t="shared" ca="1" si="100"/>
        <v>198</v>
      </c>
      <c r="I555" s="144">
        <f t="shared" ca="1" si="93"/>
        <v>65340000</v>
      </c>
      <c r="J555" s="144">
        <f t="shared" ca="1" si="94"/>
        <v>26400000</v>
      </c>
      <c r="K555" s="92">
        <f t="shared" si="87"/>
        <v>14000000</v>
      </c>
      <c r="L555" s="92">
        <f t="shared" si="88"/>
        <v>2000000</v>
      </c>
      <c r="M555" s="158">
        <f t="shared" ca="1" si="95"/>
        <v>22940000</v>
      </c>
      <c r="N555" s="158">
        <f t="shared" ca="1" si="96"/>
        <v>7799600.0000000009</v>
      </c>
      <c r="O555" s="158">
        <f t="shared" ca="1" si="97"/>
        <v>15140400</v>
      </c>
      <c r="P555" s="158">
        <f t="shared" ca="1" si="98"/>
        <v>17140400</v>
      </c>
      <c r="Q555" s="177">
        <f t="shared" ca="1" si="99"/>
        <v>66023701.754591823</v>
      </c>
    </row>
    <row r="556" spans="1:17" x14ac:dyDescent="0.25">
      <c r="A556" s="195">
        <v>423</v>
      </c>
      <c r="B556" s="169">
        <f t="shared" ca="1" si="89"/>
        <v>0.14740281855737192</v>
      </c>
      <c r="C556" s="169">
        <f t="shared" ca="1" si="89"/>
        <v>0.75389559596361877</v>
      </c>
      <c r="D556" s="169">
        <f t="shared" ca="1" si="89"/>
        <v>0.14875547336789152</v>
      </c>
      <c r="E556" s="28">
        <f t="shared" ca="1" si="90"/>
        <v>10000000</v>
      </c>
      <c r="F556" s="93">
        <f t="shared" ca="1" si="91"/>
        <v>0.04</v>
      </c>
      <c r="G556" s="161">
        <f t="shared" ca="1" si="92"/>
        <v>400000</v>
      </c>
      <c r="H556" s="34">
        <f t="shared" ca="1" si="100"/>
        <v>203</v>
      </c>
      <c r="I556" s="144">
        <f t="shared" ca="1" si="93"/>
        <v>81200000</v>
      </c>
      <c r="J556" s="144">
        <f t="shared" ca="1" si="94"/>
        <v>32000000</v>
      </c>
      <c r="K556" s="92">
        <f t="shared" si="87"/>
        <v>14000000</v>
      </c>
      <c r="L556" s="92">
        <f t="shared" si="88"/>
        <v>2000000</v>
      </c>
      <c r="M556" s="158">
        <f t="shared" ca="1" si="95"/>
        <v>33200000</v>
      </c>
      <c r="N556" s="158">
        <f t="shared" ca="1" si="96"/>
        <v>11288000</v>
      </c>
      <c r="O556" s="158">
        <f t="shared" ca="1" si="97"/>
        <v>21912000</v>
      </c>
      <c r="P556" s="158">
        <f t="shared" ca="1" si="98"/>
        <v>23912000</v>
      </c>
      <c r="Q556" s="177">
        <f t="shared" ca="1" si="99"/>
        <v>100008795.38142629</v>
      </c>
    </row>
    <row r="557" spans="1:17" x14ac:dyDescent="0.25">
      <c r="A557" s="195">
        <v>424</v>
      </c>
      <c r="B557" s="169">
        <f t="shared" ca="1" si="89"/>
        <v>0.33124624664565561</v>
      </c>
      <c r="C557" s="169">
        <f t="shared" ca="1" si="89"/>
        <v>0.67177295428172679</v>
      </c>
      <c r="D557" s="169">
        <f t="shared" ca="1" si="89"/>
        <v>0.67050574265361962</v>
      </c>
      <c r="E557" s="28">
        <f t="shared" ca="1" si="90"/>
        <v>10500000</v>
      </c>
      <c r="F557" s="93">
        <f t="shared" ca="1" si="91"/>
        <v>0.04</v>
      </c>
      <c r="G557" s="161">
        <f t="shared" ca="1" si="92"/>
        <v>420000</v>
      </c>
      <c r="H557" s="34">
        <f t="shared" ca="1" si="100"/>
        <v>197.5</v>
      </c>
      <c r="I557" s="144">
        <f t="shared" ca="1" si="93"/>
        <v>82950000</v>
      </c>
      <c r="J557" s="144">
        <f t="shared" ca="1" si="94"/>
        <v>33600000</v>
      </c>
      <c r="K557" s="92">
        <f t="shared" si="87"/>
        <v>14000000</v>
      </c>
      <c r="L557" s="92">
        <f t="shared" si="88"/>
        <v>2000000</v>
      </c>
      <c r="M557" s="158">
        <f t="shared" ca="1" si="95"/>
        <v>33350000</v>
      </c>
      <c r="N557" s="158">
        <f t="shared" ca="1" si="96"/>
        <v>11339000</v>
      </c>
      <c r="O557" s="158">
        <f t="shared" ca="1" si="97"/>
        <v>22011000</v>
      </c>
      <c r="P557" s="158">
        <f t="shared" ca="1" si="98"/>
        <v>24011000</v>
      </c>
      <c r="Q557" s="177">
        <f t="shared" ca="1" si="99"/>
        <v>100505653.47538586</v>
      </c>
    </row>
    <row r="558" spans="1:17" x14ac:dyDescent="0.25">
      <c r="A558" s="195">
        <v>425</v>
      </c>
      <c r="B558" s="169">
        <f t="shared" ca="1" si="89"/>
        <v>0.10913470612490106</v>
      </c>
      <c r="C558" s="169">
        <f t="shared" ca="1" si="89"/>
        <v>0.65254865179010735</v>
      </c>
      <c r="D558" s="169">
        <f t="shared" ca="1" si="89"/>
        <v>0.50241858456034139</v>
      </c>
      <c r="E558" s="28">
        <f t="shared" ca="1" si="90"/>
        <v>10000000</v>
      </c>
      <c r="F558" s="93">
        <f t="shared" ca="1" si="91"/>
        <v>0.04</v>
      </c>
      <c r="G558" s="161">
        <f t="shared" ca="1" si="92"/>
        <v>400000</v>
      </c>
      <c r="H558" s="34">
        <f t="shared" ca="1" si="100"/>
        <v>197</v>
      </c>
      <c r="I558" s="144">
        <f t="shared" ca="1" si="93"/>
        <v>78800000</v>
      </c>
      <c r="J558" s="144">
        <f t="shared" ca="1" si="94"/>
        <v>32000000</v>
      </c>
      <c r="K558" s="92">
        <f t="shared" si="87"/>
        <v>14000000</v>
      </c>
      <c r="L558" s="92">
        <f t="shared" si="88"/>
        <v>2000000</v>
      </c>
      <c r="M558" s="158">
        <f t="shared" ca="1" si="95"/>
        <v>30800000</v>
      </c>
      <c r="N558" s="158">
        <f t="shared" ca="1" si="96"/>
        <v>10472000</v>
      </c>
      <c r="O558" s="158">
        <f t="shared" ca="1" si="97"/>
        <v>20328000</v>
      </c>
      <c r="P558" s="158">
        <f t="shared" ca="1" si="98"/>
        <v>22328000</v>
      </c>
      <c r="Q558" s="177">
        <f t="shared" ca="1" si="99"/>
        <v>92059065.878073201</v>
      </c>
    </row>
    <row r="559" spans="1:17" x14ac:dyDescent="0.25">
      <c r="A559" s="195">
        <v>426</v>
      </c>
      <c r="B559" s="169">
        <f t="shared" ca="1" si="89"/>
        <v>0.25004600018958689</v>
      </c>
      <c r="C559" s="169">
        <f t="shared" ca="1" si="89"/>
        <v>0.49380338579563343</v>
      </c>
      <c r="D559" s="169">
        <f t="shared" ca="1" si="89"/>
        <v>0.6633974748857262</v>
      </c>
      <c r="E559" s="28">
        <f t="shared" ca="1" si="90"/>
        <v>10500000</v>
      </c>
      <c r="F559" s="93">
        <f t="shared" ca="1" si="91"/>
        <v>0.03</v>
      </c>
      <c r="G559" s="161">
        <f t="shared" ca="1" si="92"/>
        <v>315000</v>
      </c>
      <c r="H559" s="34">
        <f t="shared" ca="1" si="100"/>
        <v>197.5</v>
      </c>
      <c r="I559" s="144">
        <f t="shared" ca="1" si="93"/>
        <v>62212500</v>
      </c>
      <c r="J559" s="144">
        <f t="shared" ca="1" si="94"/>
        <v>25200000</v>
      </c>
      <c r="K559" s="92">
        <f t="shared" si="87"/>
        <v>14000000</v>
      </c>
      <c r="L559" s="92">
        <f t="shared" si="88"/>
        <v>2000000</v>
      </c>
      <c r="M559" s="158">
        <f t="shared" ca="1" si="95"/>
        <v>21012500</v>
      </c>
      <c r="N559" s="158">
        <f t="shared" ca="1" si="96"/>
        <v>7144250.0000000009</v>
      </c>
      <c r="O559" s="158">
        <f t="shared" ca="1" si="97"/>
        <v>13868250</v>
      </c>
      <c r="P559" s="158">
        <f t="shared" ca="1" si="98"/>
        <v>15868250</v>
      </c>
      <c r="Q559" s="177">
        <f t="shared" ca="1" si="99"/>
        <v>59639075.247211352</v>
      </c>
    </row>
    <row r="560" spans="1:17" x14ac:dyDescent="0.25">
      <c r="A560" s="195">
        <v>427</v>
      </c>
      <c r="B560" s="169">
        <f t="shared" ca="1" si="89"/>
        <v>0.68205955200411361</v>
      </c>
      <c r="C560" s="169">
        <f t="shared" ca="1" si="89"/>
        <v>0.44210444681678718</v>
      </c>
      <c r="D560" s="169">
        <f t="shared" ca="1" si="89"/>
        <v>0.16920332893005519</v>
      </c>
      <c r="E560" s="28">
        <f t="shared" ca="1" si="90"/>
        <v>10500000</v>
      </c>
      <c r="F560" s="93">
        <f t="shared" ca="1" si="91"/>
        <v>0.03</v>
      </c>
      <c r="G560" s="161">
        <f t="shared" ca="1" si="92"/>
        <v>315000</v>
      </c>
      <c r="H560" s="34">
        <f t="shared" ca="1" si="100"/>
        <v>203.5</v>
      </c>
      <c r="I560" s="144">
        <f t="shared" ca="1" si="93"/>
        <v>64102500</v>
      </c>
      <c r="J560" s="144">
        <f t="shared" ca="1" si="94"/>
        <v>25200000</v>
      </c>
      <c r="K560" s="92">
        <f t="shared" si="87"/>
        <v>14000000</v>
      </c>
      <c r="L560" s="92">
        <f t="shared" si="88"/>
        <v>2000000</v>
      </c>
      <c r="M560" s="158">
        <f t="shared" ca="1" si="95"/>
        <v>22902500</v>
      </c>
      <c r="N560" s="158">
        <f t="shared" ca="1" si="96"/>
        <v>7786850.0000000009</v>
      </c>
      <c r="O560" s="158">
        <f t="shared" ca="1" si="97"/>
        <v>15115650</v>
      </c>
      <c r="P560" s="158">
        <f t="shared" ca="1" si="98"/>
        <v>17115650</v>
      </c>
      <c r="Q560" s="177">
        <f t="shared" ca="1" si="99"/>
        <v>65899487.23110193</v>
      </c>
    </row>
    <row r="561" spans="1:17" x14ac:dyDescent="0.25">
      <c r="A561" s="195">
        <v>428</v>
      </c>
      <c r="B561" s="169">
        <f t="shared" ca="1" si="89"/>
        <v>0.27027793438578696</v>
      </c>
      <c r="C561" s="169">
        <f t="shared" ca="1" si="89"/>
        <v>6.9598471513239168E-3</v>
      </c>
      <c r="D561" s="169">
        <f t="shared" ca="1" si="89"/>
        <v>0.67656900713387857</v>
      </c>
      <c r="E561" s="28">
        <f t="shared" ca="1" si="90"/>
        <v>10500000</v>
      </c>
      <c r="F561" s="93">
        <f t="shared" ca="1" si="91"/>
        <v>0.01</v>
      </c>
      <c r="G561" s="161">
        <f t="shared" ca="1" si="92"/>
        <v>105000</v>
      </c>
      <c r="H561" s="34">
        <f t="shared" ca="1" si="100"/>
        <v>197.5</v>
      </c>
      <c r="I561" s="144">
        <f t="shared" ca="1" si="93"/>
        <v>20737500</v>
      </c>
      <c r="J561" s="144">
        <f t="shared" ca="1" si="94"/>
        <v>8400000</v>
      </c>
      <c r="K561" s="92">
        <f t="shared" si="87"/>
        <v>14000000</v>
      </c>
      <c r="L561" s="92">
        <f t="shared" si="88"/>
        <v>2000000</v>
      </c>
      <c r="M561" s="158">
        <f t="shared" ca="1" si="95"/>
        <v>-3662500</v>
      </c>
      <c r="N561" s="158">
        <f t="shared" ca="1" si="96"/>
        <v>-1245250</v>
      </c>
      <c r="O561" s="158">
        <f t="shared" ca="1" si="97"/>
        <v>-2417250</v>
      </c>
      <c r="P561" s="158">
        <f t="shared" ca="1" si="98"/>
        <v>-417250</v>
      </c>
      <c r="Q561" s="177">
        <f t="shared" ca="1" si="99"/>
        <v>-22094081.209137678</v>
      </c>
    </row>
    <row r="562" spans="1:17" x14ac:dyDescent="0.25">
      <c r="A562" s="195">
        <v>429</v>
      </c>
      <c r="B562" s="169">
        <f t="shared" ca="1" si="89"/>
        <v>0.18943546238698239</v>
      </c>
      <c r="C562" s="169">
        <f t="shared" ca="1" si="89"/>
        <v>0.98128150852459273</v>
      </c>
      <c r="D562" s="169">
        <f t="shared" ca="1" si="89"/>
        <v>0.70168492405281835</v>
      </c>
      <c r="E562" s="28">
        <f t="shared" ca="1" si="90"/>
        <v>10000000</v>
      </c>
      <c r="F562" s="93">
        <f t="shared" ca="1" si="91"/>
        <v>0.08</v>
      </c>
      <c r="G562" s="161">
        <f t="shared" ca="1" si="92"/>
        <v>800000</v>
      </c>
      <c r="H562" s="34">
        <f t="shared" ca="1" si="100"/>
        <v>197</v>
      </c>
      <c r="I562" s="144">
        <f t="shared" ca="1" si="93"/>
        <v>157600000</v>
      </c>
      <c r="J562" s="144">
        <f t="shared" ca="1" si="94"/>
        <v>64000000</v>
      </c>
      <c r="K562" s="92">
        <f t="shared" si="87"/>
        <v>14000000</v>
      </c>
      <c r="L562" s="92">
        <f t="shared" si="88"/>
        <v>2000000</v>
      </c>
      <c r="M562" s="158">
        <f t="shared" ca="1" si="95"/>
        <v>77600000</v>
      </c>
      <c r="N562" s="158">
        <f t="shared" ca="1" si="96"/>
        <v>26384000.000000004</v>
      </c>
      <c r="O562" s="158">
        <f t="shared" ca="1" si="97"/>
        <v>51216000</v>
      </c>
      <c r="P562" s="158">
        <f t="shared" ca="1" si="98"/>
        <v>53216000</v>
      </c>
      <c r="Q562" s="177">
        <f t="shared" ca="1" si="99"/>
        <v>247078791.19345862</v>
      </c>
    </row>
    <row r="563" spans="1:17" x14ac:dyDescent="0.25">
      <c r="A563" s="195">
        <v>430</v>
      </c>
      <c r="B563" s="169">
        <f t="shared" ca="1" si="89"/>
        <v>0.45866651409376025</v>
      </c>
      <c r="C563" s="169">
        <f t="shared" ca="1" si="89"/>
        <v>0.5101629653464852</v>
      </c>
      <c r="D563" s="169">
        <f t="shared" ca="1" si="89"/>
        <v>0.86446601290945091</v>
      </c>
      <c r="E563" s="28">
        <f t="shared" ca="1" si="90"/>
        <v>10500000</v>
      </c>
      <c r="F563" s="93">
        <f t="shared" ca="1" si="91"/>
        <v>0.03</v>
      </c>
      <c r="G563" s="161">
        <f t="shared" ca="1" si="92"/>
        <v>315000</v>
      </c>
      <c r="H563" s="34">
        <f t="shared" ca="1" si="100"/>
        <v>197.5</v>
      </c>
      <c r="I563" s="144">
        <f t="shared" ca="1" si="93"/>
        <v>62212500</v>
      </c>
      <c r="J563" s="144">
        <f t="shared" ca="1" si="94"/>
        <v>25200000</v>
      </c>
      <c r="K563" s="92">
        <f t="shared" si="87"/>
        <v>14000000</v>
      </c>
      <c r="L563" s="92">
        <f t="shared" si="88"/>
        <v>2000000</v>
      </c>
      <c r="M563" s="158">
        <f t="shared" ca="1" si="95"/>
        <v>21012500</v>
      </c>
      <c r="N563" s="158">
        <f t="shared" ca="1" si="96"/>
        <v>7144250.0000000009</v>
      </c>
      <c r="O563" s="158">
        <f t="shared" ca="1" si="97"/>
        <v>13868250</v>
      </c>
      <c r="P563" s="158">
        <f t="shared" ca="1" si="98"/>
        <v>15868250</v>
      </c>
      <c r="Q563" s="177">
        <f t="shared" ca="1" si="99"/>
        <v>59639075.247211352</v>
      </c>
    </row>
    <row r="564" spans="1:17" x14ac:dyDescent="0.25">
      <c r="A564" s="195">
        <v>431</v>
      </c>
      <c r="B564" s="169">
        <f t="shared" ca="1" si="89"/>
        <v>0.19500671452745755</v>
      </c>
      <c r="C564" s="169">
        <f t="shared" ca="1" si="89"/>
        <v>0.26145025687922996</v>
      </c>
      <c r="D564" s="169">
        <f t="shared" ca="1" si="89"/>
        <v>0.95731140206047993</v>
      </c>
      <c r="E564" s="28">
        <f t="shared" ca="1" si="90"/>
        <v>10000000</v>
      </c>
      <c r="F564" s="93">
        <f t="shared" ca="1" si="91"/>
        <v>0.02</v>
      </c>
      <c r="G564" s="161">
        <f t="shared" ca="1" si="92"/>
        <v>200000</v>
      </c>
      <c r="H564" s="34">
        <f t="shared" ca="1" si="100"/>
        <v>197</v>
      </c>
      <c r="I564" s="144">
        <f t="shared" ca="1" si="93"/>
        <v>39400000</v>
      </c>
      <c r="J564" s="144">
        <f t="shared" ca="1" si="94"/>
        <v>16000000</v>
      </c>
      <c r="K564" s="92">
        <f t="shared" si="87"/>
        <v>14000000</v>
      </c>
      <c r="L564" s="92">
        <f t="shared" si="88"/>
        <v>2000000</v>
      </c>
      <c r="M564" s="158">
        <f t="shared" ca="1" si="95"/>
        <v>7400000</v>
      </c>
      <c r="N564" s="158">
        <f t="shared" ca="1" si="96"/>
        <v>2516000</v>
      </c>
      <c r="O564" s="158">
        <f t="shared" ca="1" si="97"/>
        <v>4884000</v>
      </c>
      <c r="P564" s="158">
        <f t="shared" ca="1" si="98"/>
        <v>6884000</v>
      </c>
      <c r="Q564" s="177">
        <f t="shared" ca="1" si="99"/>
        <v>14549203.220380507</v>
      </c>
    </row>
    <row r="565" spans="1:17" x14ac:dyDescent="0.25">
      <c r="A565" s="195">
        <v>432</v>
      </c>
      <c r="B565" s="169">
        <f t="shared" ca="1" si="89"/>
        <v>0.3083900666129249</v>
      </c>
      <c r="C565" s="169">
        <f t="shared" ca="1" si="89"/>
        <v>0.81442239595432264</v>
      </c>
      <c r="D565" s="169">
        <f t="shared" ca="1" si="89"/>
        <v>1.2997989170037472E-2</v>
      </c>
      <c r="E565" s="28">
        <f t="shared" ca="1" si="90"/>
        <v>10500000</v>
      </c>
      <c r="F565" s="93">
        <f t="shared" ca="1" si="91"/>
        <v>0.04</v>
      </c>
      <c r="G565" s="161">
        <f t="shared" ca="1" si="92"/>
        <v>420000</v>
      </c>
      <c r="H565" s="34">
        <f t="shared" ca="1" si="100"/>
        <v>203.5</v>
      </c>
      <c r="I565" s="144">
        <f t="shared" ca="1" si="93"/>
        <v>85470000</v>
      </c>
      <c r="J565" s="144">
        <f t="shared" ca="1" si="94"/>
        <v>33600000</v>
      </c>
      <c r="K565" s="92">
        <f t="shared" si="87"/>
        <v>14000000</v>
      </c>
      <c r="L565" s="92">
        <f t="shared" si="88"/>
        <v>2000000</v>
      </c>
      <c r="M565" s="158">
        <f t="shared" ca="1" si="95"/>
        <v>35870000</v>
      </c>
      <c r="N565" s="158">
        <f t="shared" ca="1" si="96"/>
        <v>12195800</v>
      </c>
      <c r="O565" s="158">
        <f t="shared" ca="1" si="97"/>
        <v>23674200</v>
      </c>
      <c r="P565" s="158">
        <f t="shared" ca="1" si="98"/>
        <v>25674200</v>
      </c>
      <c r="Q565" s="177">
        <f t="shared" ca="1" si="99"/>
        <v>108852869.45390663</v>
      </c>
    </row>
    <row r="566" spans="1:17" x14ac:dyDescent="0.25">
      <c r="A566" s="195">
        <v>433</v>
      </c>
      <c r="B566" s="169">
        <f t="shared" ca="1" si="89"/>
        <v>0.72925916532610768</v>
      </c>
      <c r="C566" s="169">
        <f t="shared" ca="1" si="89"/>
        <v>0.16027616082708107</v>
      </c>
      <c r="D566" s="169">
        <f t="shared" ca="1" si="89"/>
        <v>0.78298964533760185</v>
      </c>
      <c r="E566" s="28">
        <f t="shared" ca="1" si="90"/>
        <v>10500000</v>
      </c>
      <c r="F566" s="93">
        <f t="shared" ca="1" si="91"/>
        <v>0.02</v>
      </c>
      <c r="G566" s="161">
        <f t="shared" ca="1" si="92"/>
        <v>210000</v>
      </c>
      <c r="H566" s="34">
        <f t="shared" ca="1" si="100"/>
        <v>197.5</v>
      </c>
      <c r="I566" s="144">
        <f t="shared" ca="1" si="93"/>
        <v>41475000</v>
      </c>
      <c r="J566" s="144">
        <f t="shared" ca="1" si="94"/>
        <v>16800000</v>
      </c>
      <c r="K566" s="92">
        <f t="shared" si="87"/>
        <v>14000000</v>
      </c>
      <c r="L566" s="92">
        <f t="shared" si="88"/>
        <v>2000000</v>
      </c>
      <c r="M566" s="158">
        <f t="shared" ca="1" si="95"/>
        <v>8675000</v>
      </c>
      <c r="N566" s="158">
        <f t="shared" ca="1" si="96"/>
        <v>2949500</v>
      </c>
      <c r="O566" s="158">
        <f t="shared" ca="1" si="97"/>
        <v>5725500</v>
      </c>
      <c r="P566" s="158">
        <f t="shared" ca="1" si="98"/>
        <v>7725500</v>
      </c>
      <c r="Q566" s="177">
        <f t="shared" ca="1" si="99"/>
        <v>18772497.019036837</v>
      </c>
    </row>
    <row r="567" spans="1:17" x14ac:dyDescent="0.25">
      <c r="A567" s="195">
        <v>434</v>
      </c>
      <c r="B567" s="169">
        <f t="shared" ca="1" si="89"/>
        <v>0.46538190034288551</v>
      </c>
      <c r="C567" s="169">
        <f t="shared" ca="1" si="89"/>
        <v>0.89233518272574219</v>
      </c>
      <c r="D567" s="169">
        <f t="shared" ca="1" si="89"/>
        <v>0.25727730091831658</v>
      </c>
      <c r="E567" s="28">
        <f t="shared" ca="1" si="90"/>
        <v>10500000</v>
      </c>
      <c r="F567" s="93">
        <f t="shared" ca="1" si="91"/>
        <v>0.05</v>
      </c>
      <c r="G567" s="161">
        <f t="shared" ca="1" si="92"/>
        <v>525000</v>
      </c>
      <c r="H567" s="34">
        <f t="shared" ca="1" si="100"/>
        <v>203.5</v>
      </c>
      <c r="I567" s="144">
        <f t="shared" ca="1" si="93"/>
        <v>106837500</v>
      </c>
      <c r="J567" s="144">
        <f t="shared" ca="1" si="94"/>
        <v>42000000</v>
      </c>
      <c r="K567" s="92">
        <f t="shared" si="87"/>
        <v>14000000</v>
      </c>
      <c r="L567" s="92">
        <f t="shared" si="88"/>
        <v>2000000</v>
      </c>
      <c r="M567" s="158">
        <f t="shared" ca="1" si="95"/>
        <v>48837500</v>
      </c>
      <c r="N567" s="158">
        <f t="shared" ca="1" si="96"/>
        <v>16604750.000000002</v>
      </c>
      <c r="O567" s="158">
        <f t="shared" ca="1" si="97"/>
        <v>32232750</v>
      </c>
      <c r="P567" s="158">
        <f t="shared" ca="1" si="98"/>
        <v>34232750</v>
      </c>
      <c r="Q567" s="177">
        <f t="shared" ca="1" si="99"/>
        <v>151806251.67671135</v>
      </c>
    </row>
    <row r="568" spans="1:17" x14ac:dyDescent="0.25">
      <c r="A568" s="195">
        <v>435</v>
      </c>
      <c r="B568" s="169">
        <f t="shared" ca="1" si="89"/>
        <v>0.1481616638621247</v>
      </c>
      <c r="C568" s="169">
        <f t="shared" ca="1" si="89"/>
        <v>0.6238936050026701</v>
      </c>
      <c r="D568" s="169">
        <f t="shared" ca="1" si="89"/>
        <v>0.15816941643587801</v>
      </c>
      <c r="E568" s="28">
        <f t="shared" ca="1" si="90"/>
        <v>10000000</v>
      </c>
      <c r="F568" s="93">
        <f t="shared" ca="1" si="91"/>
        <v>0.04</v>
      </c>
      <c r="G568" s="161">
        <f t="shared" ca="1" si="92"/>
        <v>400000</v>
      </c>
      <c r="H568" s="34">
        <f t="shared" ca="1" si="100"/>
        <v>203</v>
      </c>
      <c r="I568" s="144">
        <f t="shared" ca="1" si="93"/>
        <v>81200000</v>
      </c>
      <c r="J568" s="144">
        <f t="shared" ca="1" si="94"/>
        <v>32000000</v>
      </c>
      <c r="K568" s="92">
        <f t="shared" si="87"/>
        <v>14000000</v>
      </c>
      <c r="L568" s="92">
        <f t="shared" si="88"/>
        <v>2000000</v>
      </c>
      <c r="M568" s="158">
        <f t="shared" ca="1" si="95"/>
        <v>33200000</v>
      </c>
      <c r="N568" s="158">
        <f t="shared" ca="1" si="96"/>
        <v>11288000</v>
      </c>
      <c r="O568" s="158">
        <f t="shared" ca="1" si="97"/>
        <v>21912000</v>
      </c>
      <c r="P568" s="158">
        <f t="shared" ca="1" si="98"/>
        <v>23912000</v>
      </c>
      <c r="Q568" s="177">
        <f t="shared" ca="1" si="99"/>
        <v>100008795.38142629</v>
      </c>
    </row>
    <row r="569" spans="1:17" x14ac:dyDescent="0.25">
      <c r="A569" s="195">
        <v>436</v>
      </c>
      <c r="B569" s="169">
        <f t="shared" ca="1" si="89"/>
        <v>0.19891827725196876</v>
      </c>
      <c r="C569" s="169">
        <f t="shared" ca="1" si="89"/>
        <v>0.73987911404337969</v>
      </c>
      <c r="D569" s="169">
        <f t="shared" ca="1" si="89"/>
        <v>0.23053866000185474</v>
      </c>
      <c r="E569" s="28">
        <f t="shared" ca="1" si="90"/>
        <v>10000000</v>
      </c>
      <c r="F569" s="93">
        <f t="shared" ca="1" si="91"/>
        <v>0.04</v>
      </c>
      <c r="G569" s="161">
        <f t="shared" ca="1" si="92"/>
        <v>400000</v>
      </c>
      <c r="H569" s="34">
        <f t="shared" ca="1" si="100"/>
        <v>203</v>
      </c>
      <c r="I569" s="144">
        <f t="shared" ca="1" si="93"/>
        <v>81200000</v>
      </c>
      <c r="J569" s="144">
        <f t="shared" ca="1" si="94"/>
        <v>32000000</v>
      </c>
      <c r="K569" s="92">
        <f t="shared" si="87"/>
        <v>14000000</v>
      </c>
      <c r="L569" s="92">
        <f t="shared" si="88"/>
        <v>2000000</v>
      </c>
      <c r="M569" s="158">
        <f t="shared" ca="1" si="95"/>
        <v>33200000</v>
      </c>
      <c r="N569" s="158">
        <f t="shared" ca="1" si="96"/>
        <v>11288000</v>
      </c>
      <c r="O569" s="158">
        <f t="shared" ca="1" si="97"/>
        <v>21912000</v>
      </c>
      <c r="P569" s="158">
        <f t="shared" ca="1" si="98"/>
        <v>23912000</v>
      </c>
      <c r="Q569" s="177">
        <f t="shared" ca="1" si="99"/>
        <v>100008795.38142629</v>
      </c>
    </row>
    <row r="570" spans="1:17" x14ac:dyDescent="0.25">
      <c r="A570" s="195">
        <v>437</v>
      </c>
      <c r="B570" s="169">
        <f t="shared" ca="1" si="89"/>
        <v>0.84304596607667637</v>
      </c>
      <c r="C570" s="169">
        <f t="shared" ca="1" si="89"/>
        <v>0.65836079673614445</v>
      </c>
      <c r="D570" s="169">
        <f t="shared" ca="1" si="89"/>
        <v>0.57269069888289292</v>
      </c>
      <c r="E570" s="28">
        <f t="shared" ca="1" si="90"/>
        <v>11000000</v>
      </c>
      <c r="F570" s="93">
        <f t="shared" ca="1" si="91"/>
        <v>0.04</v>
      </c>
      <c r="G570" s="161">
        <f t="shared" ca="1" si="92"/>
        <v>440000</v>
      </c>
      <c r="H570" s="34">
        <f t="shared" ca="1" si="100"/>
        <v>198</v>
      </c>
      <c r="I570" s="144">
        <f t="shared" ca="1" si="93"/>
        <v>87120000</v>
      </c>
      <c r="J570" s="144">
        <f t="shared" ca="1" si="94"/>
        <v>35200000</v>
      </c>
      <c r="K570" s="92">
        <f t="shared" si="87"/>
        <v>14000000</v>
      </c>
      <c r="L570" s="92">
        <f t="shared" si="88"/>
        <v>2000000</v>
      </c>
      <c r="M570" s="158">
        <f t="shared" ca="1" si="95"/>
        <v>35920000</v>
      </c>
      <c r="N570" s="158">
        <f t="shared" ca="1" si="96"/>
        <v>12212800</v>
      </c>
      <c r="O570" s="158">
        <f t="shared" ca="1" si="97"/>
        <v>23707200</v>
      </c>
      <c r="P570" s="158">
        <f t="shared" ca="1" si="98"/>
        <v>25707200</v>
      </c>
      <c r="Q570" s="177">
        <f t="shared" ca="1" si="99"/>
        <v>109018488.81855981</v>
      </c>
    </row>
    <row r="571" spans="1:17" x14ac:dyDescent="0.25">
      <c r="A571" s="195">
        <v>438</v>
      </c>
      <c r="B571" s="169">
        <f t="shared" ca="1" si="89"/>
        <v>0.2082023857008316</v>
      </c>
      <c r="C571" s="169">
        <f t="shared" ca="1" si="89"/>
        <v>0.84521244681878371</v>
      </c>
      <c r="D571" s="169">
        <f t="shared" ca="1" si="89"/>
        <v>0.44317582818556234</v>
      </c>
      <c r="E571" s="28">
        <f t="shared" ca="1" si="90"/>
        <v>10500000</v>
      </c>
      <c r="F571" s="93">
        <f t="shared" ca="1" si="91"/>
        <v>0.04</v>
      </c>
      <c r="G571" s="161">
        <f t="shared" ca="1" si="92"/>
        <v>420000</v>
      </c>
      <c r="H571" s="34">
        <f t="shared" ca="1" si="100"/>
        <v>203.5</v>
      </c>
      <c r="I571" s="144">
        <f t="shared" ca="1" si="93"/>
        <v>85470000</v>
      </c>
      <c r="J571" s="144">
        <f t="shared" ca="1" si="94"/>
        <v>33600000</v>
      </c>
      <c r="K571" s="92">
        <f t="shared" si="87"/>
        <v>14000000</v>
      </c>
      <c r="L571" s="92">
        <f t="shared" si="88"/>
        <v>2000000</v>
      </c>
      <c r="M571" s="158">
        <f t="shared" ca="1" si="95"/>
        <v>35870000</v>
      </c>
      <c r="N571" s="158">
        <f t="shared" ca="1" si="96"/>
        <v>12195800</v>
      </c>
      <c r="O571" s="158">
        <f t="shared" ca="1" si="97"/>
        <v>23674200</v>
      </c>
      <c r="P571" s="158">
        <f t="shared" ca="1" si="98"/>
        <v>25674200</v>
      </c>
      <c r="Q571" s="177">
        <f t="shared" ca="1" si="99"/>
        <v>108852869.45390663</v>
      </c>
    </row>
    <row r="572" spans="1:17" x14ac:dyDescent="0.25">
      <c r="A572" s="195">
        <v>439</v>
      </c>
      <c r="B572" s="169">
        <f t="shared" ca="1" si="89"/>
        <v>0.10743550849510752</v>
      </c>
      <c r="C572" s="169">
        <f t="shared" ca="1" si="89"/>
        <v>6.0462563516869294E-2</v>
      </c>
      <c r="D572" s="169">
        <f t="shared" ca="1" si="89"/>
        <v>0.84389565039034276</v>
      </c>
      <c r="E572" s="28">
        <f t="shared" ca="1" si="90"/>
        <v>10000000</v>
      </c>
      <c r="F572" s="93">
        <f t="shared" ca="1" si="91"/>
        <v>0.01</v>
      </c>
      <c r="G572" s="161">
        <f t="shared" ca="1" si="92"/>
        <v>100000</v>
      </c>
      <c r="H572" s="34">
        <f t="shared" ca="1" si="100"/>
        <v>197</v>
      </c>
      <c r="I572" s="144">
        <f t="shared" ca="1" si="93"/>
        <v>19700000</v>
      </c>
      <c r="J572" s="144">
        <f t="shared" ca="1" si="94"/>
        <v>8000000</v>
      </c>
      <c r="K572" s="92">
        <f t="shared" si="87"/>
        <v>14000000</v>
      </c>
      <c r="L572" s="92">
        <f t="shared" si="88"/>
        <v>2000000</v>
      </c>
      <c r="M572" s="158">
        <f t="shared" ca="1" si="95"/>
        <v>-4300000</v>
      </c>
      <c r="N572" s="158">
        <f t="shared" ca="1" si="96"/>
        <v>-1462000</v>
      </c>
      <c r="O572" s="158">
        <f t="shared" ca="1" si="97"/>
        <v>-2838000</v>
      </c>
      <c r="P572" s="158">
        <f t="shared" ca="1" si="98"/>
        <v>-838000</v>
      </c>
      <c r="Q572" s="177">
        <f t="shared" ca="1" si="99"/>
        <v>-24205728.108465843</v>
      </c>
    </row>
    <row r="573" spans="1:17" x14ac:dyDescent="0.25">
      <c r="A573" s="195">
        <v>440</v>
      </c>
      <c r="B573" s="169">
        <f t="shared" ca="1" si="89"/>
        <v>0.24944148993101489</v>
      </c>
      <c r="C573" s="169">
        <f t="shared" ca="1" si="89"/>
        <v>0.99832440114614096</v>
      </c>
      <c r="D573" s="169">
        <f t="shared" ca="1" si="89"/>
        <v>0.65098508468552652</v>
      </c>
      <c r="E573" s="28">
        <f t="shared" ca="1" si="90"/>
        <v>10500000</v>
      </c>
      <c r="F573" s="93">
        <f t="shared" ca="1" si="91"/>
        <v>0.08</v>
      </c>
      <c r="G573" s="161">
        <f t="shared" ca="1" si="92"/>
        <v>840000</v>
      </c>
      <c r="H573" s="34">
        <f t="shared" ca="1" si="100"/>
        <v>197.5</v>
      </c>
      <c r="I573" s="144">
        <f t="shared" ca="1" si="93"/>
        <v>165900000</v>
      </c>
      <c r="J573" s="144">
        <f t="shared" ca="1" si="94"/>
        <v>67200000</v>
      </c>
      <c r="K573" s="92">
        <f t="shared" si="87"/>
        <v>14000000</v>
      </c>
      <c r="L573" s="92">
        <f t="shared" si="88"/>
        <v>2000000</v>
      </c>
      <c r="M573" s="158">
        <f t="shared" ca="1" si="95"/>
        <v>82700000</v>
      </c>
      <c r="N573" s="158">
        <f t="shared" ca="1" si="96"/>
        <v>28118000.000000004</v>
      </c>
      <c r="O573" s="158">
        <f t="shared" ca="1" si="97"/>
        <v>54582000</v>
      </c>
      <c r="P573" s="158">
        <f t="shared" ca="1" si="98"/>
        <v>56582000</v>
      </c>
      <c r="Q573" s="177">
        <f t="shared" ca="1" si="99"/>
        <v>263971966.38808393</v>
      </c>
    </row>
    <row r="574" spans="1:17" x14ac:dyDescent="0.25">
      <c r="A574" s="195">
        <v>441</v>
      </c>
      <c r="B574" s="169">
        <f t="shared" ca="1" si="89"/>
        <v>0.59072201041246652</v>
      </c>
      <c r="C574" s="169">
        <f t="shared" ca="1" si="89"/>
        <v>0.17632307411290027</v>
      </c>
      <c r="D574" s="169">
        <f t="shared" ca="1" si="89"/>
        <v>9.9734244500553348E-2</v>
      </c>
      <c r="E574" s="28">
        <f t="shared" ca="1" si="90"/>
        <v>10500000</v>
      </c>
      <c r="F574" s="93">
        <f t="shared" ca="1" si="91"/>
        <v>0.02</v>
      </c>
      <c r="G574" s="161">
        <f t="shared" ca="1" si="92"/>
        <v>210000</v>
      </c>
      <c r="H574" s="34">
        <f t="shared" ca="1" si="100"/>
        <v>203.5</v>
      </c>
      <c r="I574" s="144">
        <f t="shared" ca="1" si="93"/>
        <v>42735000</v>
      </c>
      <c r="J574" s="144">
        <f t="shared" ca="1" si="94"/>
        <v>16800000</v>
      </c>
      <c r="K574" s="92">
        <f t="shared" si="87"/>
        <v>14000000</v>
      </c>
      <c r="L574" s="92">
        <f t="shared" si="88"/>
        <v>2000000</v>
      </c>
      <c r="M574" s="158">
        <f t="shared" ca="1" si="95"/>
        <v>9935000</v>
      </c>
      <c r="N574" s="158">
        <f t="shared" ca="1" si="96"/>
        <v>3377900.0000000005</v>
      </c>
      <c r="O574" s="158">
        <f t="shared" ca="1" si="97"/>
        <v>6557100</v>
      </c>
      <c r="P574" s="158">
        <f t="shared" ca="1" si="98"/>
        <v>8557100</v>
      </c>
      <c r="Q574" s="177">
        <f t="shared" ca="1" si="99"/>
        <v>22946105.008297212</v>
      </c>
    </row>
    <row r="575" spans="1:17" x14ac:dyDescent="0.25">
      <c r="A575" s="195">
        <v>442</v>
      </c>
      <c r="B575" s="169">
        <f t="shared" ca="1" si="89"/>
        <v>0.2849657893916866</v>
      </c>
      <c r="C575" s="169">
        <f t="shared" ca="1" si="89"/>
        <v>0.39754418343052855</v>
      </c>
      <c r="D575" s="169">
        <f t="shared" ca="1" si="89"/>
        <v>0.76225022086347227</v>
      </c>
      <c r="E575" s="28">
        <f t="shared" ca="1" si="90"/>
        <v>10500000</v>
      </c>
      <c r="F575" s="93">
        <f t="shared" ca="1" si="91"/>
        <v>0.03</v>
      </c>
      <c r="G575" s="161">
        <f t="shared" ca="1" si="92"/>
        <v>315000</v>
      </c>
      <c r="H575" s="34">
        <f t="shared" ca="1" si="100"/>
        <v>197.5</v>
      </c>
      <c r="I575" s="144">
        <f t="shared" ca="1" si="93"/>
        <v>62212500</v>
      </c>
      <c r="J575" s="144">
        <f t="shared" ca="1" si="94"/>
        <v>25200000</v>
      </c>
      <c r="K575" s="92">
        <f t="shared" si="87"/>
        <v>14000000</v>
      </c>
      <c r="L575" s="92">
        <f t="shared" si="88"/>
        <v>2000000</v>
      </c>
      <c r="M575" s="158">
        <f t="shared" ca="1" si="95"/>
        <v>21012500</v>
      </c>
      <c r="N575" s="158">
        <f t="shared" ca="1" si="96"/>
        <v>7144250.0000000009</v>
      </c>
      <c r="O575" s="158">
        <f t="shared" ca="1" si="97"/>
        <v>13868250</v>
      </c>
      <c r="P575" s="158">
        <f t="shared" ca="1" si="98"/>
        <v>15868250</v>
      </c>
      <c r="Q575" s="177">
        <f t="shared" ca="1" si="99"/>
        <v>59639075.247211352</v>
      </c>
    </row>
    <row r="576" spans="1:17" x14ac:dyDescent="0.25">
      <c r="A576" s="195">
        <v>443</v>
      </c>
      <c r="B576" s="169">
        <f t="shared" ca="1" si="89"/>
        <v>0.66904807838583036</v>
      </c>
      <c r="C576" s="169">
        <f t="shared" ca="1" si="89"/>
        <v>4.9331573958922181E-2</v>
      </c>
      <c r="D576" s="169">
        <f t="shared" ca="1" si="89"/>
        <v>0.32498275034133228</v>
      </c>
      <c r="E576" s="28">
        <f t="shared" ca="1" si="90"/>
        <v>10500000</v>
      </c>
      <c r="F576" s="93">
        <f t="shared" ca="1" si="91"/>
        <v>0.01</v>
      </c>
      <c r="G576" s="161">
        <f t="shared" ca="1" si="92"/>
        <v>105000</v>
      </c>
      <c r="H576" s="34">
        <f t="shared" ca="1" si="100"/>
        <v>203.5</v>
      </c>
      <c r="I576" s="144">
        <f t="shared" ca="1" si="93"/>
        <v>21367500</v>
      </c>
      <c r="J576" s="144">
        <f t="shared" ca="1" si="94"/>
        <v>8400000</v>
      </c>
      <c r="K576" s="92">
        <f t="shared" si="87"/>
        <v>14000000</v>
      </c>
      <c r="L576" s="92">
        <f t="shared" si="88"/>
        <v>2000000</v>
      </c>
      <c r="M576" s="158">
        <f t="shared" ca="1" si="95"/>
        <v>-3032500</v>
      </c>
      <c r="N576" s="158">
        <f t="shared" ca="1" si="96"/>
        <v>-1031050.0000000001</v>
      </c>
      <c r="O576" s="158">
        <f t="shared" ca="1" si="97"/>
        <v>-2001450</v>
      </c>
      <c r="P576" s="158">
        <f t="shared" ca="1" si="98"/>
        <v>-1450</v>
      </c>
      <c r="Q576" s="177">
        <f t="shared" ca="1" si="99"/>
        <v>-20007277.21450749</v>
      </c>
    </row>
    <row r="577" spans="1:17" x14ac:dyDescent="0.25">
      <c r="A577" s="195">
        <v>444</v>
      </c>
      <c r="B577" s="169">
        <f t="shared" ca="1" si="89"/>
        <v>0.38802807124489869</v>
      </c>
      <c r="C577" s="169">
        <f t="shared" ca="1" si="89"/>
        <v>6.8530210970356498E-2</v>
      </c>
      <c r="D577" s="169">
        <f t="shared" ca="1" si="89"/>
        <v>0.75975217786800686</v>
      </c>
      <c r="E577" s="28">
        <f t="shared" ca="1" si="90"/>
        <v>10500000</v>
      </c>
      <c r="F577" s="93">
        <f t="shared" ca="1" si="91"/>
        <v>0.01</v>
      </c>
      <c r="G577" s="161">
        <f t="shared" ca="1" si="92"/>
        <v>105000</v>
      </c>
      <c r="H577" s="34">
        <f t="shared" ca="1" si="100"/>
        <v>197.5</v>
      </c>
      <c r="I577" s="144">
        <f t="shared" ca="1" si="93"/>
        <v>20737500</v>
      </c>
      <c r="J577" s="144">
        <f t="shared" ca="1" si="94"/>
        <v>8400000</v>
      </c>
      <c r="K577" s="92">
        <f t="shared" si="87"/>
        <v>14000000</v>
      </c>
      <c r="L577" s="92">
        <f t="shared" si="88"/>
        <v>2000000</v>
      </c>
      <c r="M577" s="158">
        <f t="shared" ca="1" si="95"/>
        <v>-3662500</v>
      </c>
      <c r="N577" s="158">
        <f t="shared" ca="1" si="96"/>
        <v>-1245250</v>
      </c>
      <c r="O577" s="158">
        <f t="shared" ca="1" si="97"/>
        <v>-2417250</v>
      </c>
      <c r="P577" s="158">
        <f t="shared" ca="1" si="98"/>
        <v>-417250</v>
      </c>
      <c r="Q577" s="177">
        <f t="shared" ca="1" si="99"/>
        <v>-22094081.209137678</v>
      </c>
    </row>
    <row r="578" spans="1:17" x14ac:dyDescent="0.25">
      <c r="A578" s="195">
        <v>445</v>
      </c>
      <c r="B578" s="169">
        <f t="shared" ca="1" si="89"/>
        <v>0.71030550262606118</v>
      </c>
      <c r="C578" s="169">
        <f t="shared" ca="1" si="89"/>
        <v>0.73423822660910432</v>
      </c>
      <c r="D578" s="169">
        <f t="shared" ca="1" si="89"/>
        <v>5.6380073637716244E-2</v>
      </c>
      <c r="E578" s="28">
        <f t="shared" ca="1" si="90"/>
        <v>10500000</v>
      </c>
      <c r="F578" s="93">
        <f t="shared" ca="1" si="91"/>
        <v>0.04</v>
      </c>
      <c r="G578" s="161">
        <f t="shared" ca="1" si="92"/>
        <v>420000</v>
      </c>
      <c r="H578" s="34">
        <f t="shared" ca="1" si="100"/>
        <v>203.5</v>
      </c>
      <c r="I578" s="144">
        <f t="shared" ca="1" si="93"/>
        <v>85470000</v>
      </c>
      <c r="J578" s="144">
        <f t="shared" ca="1" si="94"/>
        <v>33600000</v>
      </c>
      <c r="K578" s="92">
        <f t="shared" si="87"/>
        <v>14000000</v>
      </c>
      <c r="L578" s="92">
        <f t="shared" si="88"/>
        <v>2000000</v>
      </c>
      <c r="M578" s="158">
        <f t="shared" ca="1" si="95"/>
        <v>35870000</v>
      </c>
      <c r="N578" s="158">
        <f t="shared" ca="1" si="96"/>
        <v>12195800</v>
      </c>
      <c r="O578" s="158">
        <f t="shared" ca="1" si="97"/>
        <v>23674200</v>
      </c>
      <c r="P578" s="158">
        <f t="shared" ca="1" si="98"/>
        <v>25674200</v>
      </c>
      <c r="Q578" s="177">
        <f t="shared" ca="1" si="99"/>
        <v>108852869.45390663</v>
      </c>
    </row>
    <row r="579" spans="1:17" x14ac:dyDescent="0.25">
      <c r="A579" s="195">
        <v>446</v>
      </c>
      <c r="B579" s="169">
        <f t="shared" ca="1" si="89"/>
        <v>0.81599668521086521</v>
      </c>
      <c r="C579" s="169">
        <f t="shared" ca="1" si="89"/>
        <v>0.20109522817608694</v>
      </c>
      <c r="D579" s="169">
        <f t="shared" ca="1" si="89"/>
        <v>0.54648538906889788</v>
      </c>
      <c r="E579" s="28">
        <f t="shared" ca="1" si="90"/>
        <v>11000000</v>
      </c>
      <c r="F579" s="93">
        <f t="shared" ca="1" si="91"/>
        <v>0.02</v>
      </c>
      <c r="G579" s="161">
        <f t="shared" ca="1" si="92"/>
        <v>220000</v>
      </c>
      <c r="H579" s="34">
        <f t="shared" ca="1" si="100"/>
        <v>198</v>
      </c>
      <c r="I579" s="144">
        <f t="shared" ca="1" si="93"/>
        <v>43560000</v>
      </c>
      <c r="J579" s="144">
        <f t="shared" ca="1" si="94"/>
        <v>17600000</v>
      </c>
      <c r="K579" s="92">
        <f t="shared" si="87"/>
        <v>14000000</v>
      </c>
      <c r="L579" s="92">
        <f t="shared" si="88"/>
        <v>2000000</v>
      </c>
      <c r="M579" s="158">
        <f t="shared" ca="1" si="95"/>
        <v>9960000</v>
      </c>
      <c r="N579" s="158">
        <f t="shared" ca="1" si="96"/>
        <v>3386400.0000000005</v>
      </c>
      <c r="O579" s="158">
        <f t="shared" ca="1" si="97"/>
        <v>6573600</v>
      </c>
      <c r="P579" s="158">
        <f t="shared" ca="1" si="98"/>
        <v>8573600</v>
      </c>
      <c r="Q579" s="177">
        <f t="shared" ca="1" si="99"/>
        <v>23028914.690623812</v>
      </c>
    </row>
    <row r="580" spans="1:17" x14ac:dyDescent="0.25">
      <c r="A580" s="195">
        <v>447</v>
      </c>
      <c r="B580" s="169">
        <f t="shared" ca="1" si="89"/>
        <v>0.41005187665010867</v>
      </c>
      <c r="C580" s="169">
        <f t="shared" ca="1" si="89"/>
        <v>0.34270837335739035</v>
      </c>
      <c r="D580" s="169">
        <f t="shared" ca="1" si="89"/>
        <v>1.7964482706256724E-2</v>
      </c>
      <c r="E580" s="28">
        <f t="shared" ca="1" si="90"/>
        <v>10500000</v>
      </c>
      <c r="F580" s="93">
        <f t="shared" ca="1" si="91"/>
        <v>0.03</v>
      </c>
      <c r="G580" s="161">
        <f t="shared" ca="1" si="92"/>
        <v>315000</v>
      </c>
      <c r="H580" s="34">
        <f t="shared" ca="1" si="100"/>
        <v>203.5</v>
      </c>
      <c r="I580" s="144">
        <f t="shared" ca="1" si="93"/>
        <v>64102500</v>
      </c>
      <c r="J580" s="144">
        <f t="shared" ca="1" si="94"/>
        <v>25200000</v>
      </c>
      <c r="K580" s="92">
        <f t="shared" si="87"/>
        <v>14000000</v>
      </c>
      <c r="L580" s="92">
        <f t="shared" si="88"/>
        <v>2000000</v>
      </c>
      <c r="M580" s="158">
        <f t="shared" ca="1" si="95"/>
        <v>22902500</v>
      </c>
      <c r="N580" s="158">
        <f t="shared" ca="1" si="96"/>
        <v>7786850.0000000009</v>
      </c>
      <c r="O580" s="158">
        <f t="shared" ca="1" si="97"/>
        <v>15115650</v>
      </c>
      <c r="P580" s="158">
        <f t="shared" ca="1" si="98"/>
        <v>17115650</v>
      </c>
      <c r="Q580" s="177">
        <f t="shared" ca="1" si="99"/>
        <v>65899487.23110193</v>
      </c>
    </row>
    <row r="581" spans="1:17" x14ac:dyDescent="0.25">
      <c r="A581" s="195">
        <v>448</v>
      </c>
      <c r="B581" s="169">
        <f t="shared" ca="1" si="89"/>
        <v>0.61058355166081735</v>
      </c>
      <c r="C581" s="169">
        <f t="shared" ca="1" si="89"/>
        <v>0.2784369565571676</v>
      </c>
      <c r="D581" s="169">
        <f t="shared" ca="1" si="89"/>
        <v>0.44703296103265244</v>
      </c>
      <c r="E581" s="28">
        <f t="shared" ca="1" si="90"/>
        <v>10500000</v>
      </c>
      <c r="F581" s="93">
        <f t="shared" ca="1" si="91"/>
        <v>0.02</v>
      </c>
      <c r="G581" s="161">
        <f t="shared" ca="1" si="92"/>
        <v>210000</v>
      </c>
      <c r="H581" s="34">
        <f t="shared" ca="1" si="100"/>
        <v>203.5</v>
      </c>
      <c r="I581" s="144">
        <f t="shared" ca="1" si="93"/>
        <v>42735000</v>
      </c>
      <c r="J581" s="144">
        <f t="shared" ca="1" si="94"/>
        <v>16800000</v>
      </c>
      <c r="K581" s="92">
        <f t="shared" si="87"/>
        <v>14000000</v>
      </c>
      <c r="L581" s="92">
        <f t="shared" si="88"/>
        <v>2000000</v>
      </c>
      <c r="M581" s="158">
        <f t="shared" ca="1" si="95"/>
        <v>9935000</v>
      </c>
      <c r="N581" s="158">
        <f t="shared" ca="1" si="96"/>
        <v>3377900.0000000005</v>
      </c>
      <c r="O581" s="158">
        <f t="shared" ca="1" si="97"/>
        <v>6557100</v>
      </c>
      <c r="P581" s="158">
        <f t="shared" ca="1" si="98"/>
        <v>8557100</v>
      </c>
      <c r="Q581" s="177">
        <f t="shared" ca="1" si="99"/>
        <v>22946105.008297212</v>
      </c>
    </row>
    <row r="582" spans="1:17" x14ac:dyDescent="0.25">
      <c r="A582" s="195">
        <v>449</v>
      </c>
      <c r="B582" s="169">
        <f t="shared" ca="1" si="89"/>
        <v>0.51879340835749888</v>
      </c>
      <c r="C582" s="169">
        <f t="shared" ca="1" si="89"/>
        <v>0.76845673171277995</v>
      </c>
      <c r="D582" s="169">
        <f t="shared" ca="1" si="89"/>
        <v>0.34961919713826584</v>
      </c>
      <c r="E582" s="28">
        <f t="shared" ca="1" si="90"/>
        <v>10500000</v>
      </c>
      <c r="F582" s="93">
        <f t="shared" ca="1" si="91"/>
        <v>0.04</v>
      </c>
      <c r="G582" s="161">
        <f t="shared" ca="1" si="92"/>
        <v>420000</v>
      </c>
      <c r="H582" s="34">
        <f t="shared" ca="1" si="100"/>
        <v>203.5</v>
      </c>
      <c r="I582" s="144">
        <f t="shared" ca="1" si="93"/>
        <v>85470000</v>
      </c>
      <c r="J582" s="144">
        <f t="shared" ca="1" si="94"/>
        <v>33600000</v>
      </c>
      <c r="K582" s="92">
        <f t="shared" ref="K582:K633" si="101">$D$17</f>
        <v>14000000</v>
      </c>
      <c r="L582" s="92">
        <f t="shared" ref="L582:L633" si="102">$D$15/$D$18</f>
        <v>2000000</v>
      </c>
      <c r="M582" s="158">
        <f t="shared" ca="1" si="95"/>
        <v>35870000</v>
      </c>
      <c r="N582" s="158">
        <f t="shared" ca="1" si="96"/>
        <v>12195800</v>
      </c>
      <c r="O582" s="158">
        <f t="shared" ca="1" si="97"/>
        <v>23674200</v>
      </c>
      <c r="P582" s="158">
        <f t="shared" ca="1" si="98"/>
        <v>25674200</v>
      </c>
      <c r="Q582" s="177">
        <f t="shared" ca="1" si="99"/>
        <v>108852869.45390663</v>
      </c>
    </row>
    <row r="583" spans="1:17" x14ac:dyDescent="0.25">
      <c r="A583" s="195">
        <v>450</v>
      </c>
      <c r="B583" s="169">
        <f t="shared" ref="B583:D633" ca="1" si="103">RAND()</f>
        <v>6.2621534325587924E-2</v>
      </c>
      <c r="C583" s="169">
        <f t="shared" ca="1" si="103"/>
        <v>0.52275352955197218</v>
      </c>
      <c r="D583" s="169">
        <f t="shared" ca="1" si="103"/>
        <v>0.96809831627399623</v>
      </c>
      <c r="E583" s="28">
        <f t="shared" ref="E583:E633" ca="1" si="104">IF(B583&lt;0.2,$D$8,IF(B583&lt;0.8,$E$8,$F$8))</f>
        <v>10000000</v>
      </c>
      <c r="F583" s="93">
        <f t="shared" ref="F583:F633" ca="1" si="105">IF(C583&lt;$D$10,$D$11,IF(C583&lt;$D$10+$E$10,$E$11,IF(C583&lt;$D$10+$E$10+$F$10,$F$11,IF(C583&lt;$D$10+$E$10+$F$10+$G$10,$G$11,IF(C583&lt;$D$10+$E$10+$F$10+$G$10+$H$10,$H$11,$I$11)))))</f>
        <v>0.03</v>
      </c>
      <c r="G583" s="161">
        <f t="shared" ref="G583:G633" ca="1" si="106">E583*F583</f>
        <v>300000</v>
      </c>
      <c r="H583" s="34">
        <f t="shared" ca="1" si="100"/>
        <v>197</v>
      </c>
      <c r="I583" s="144">
        <f t="shared" ref="I583:I633" ca="1" si="107">G583*H583</f>
        <v>59100000</v>
      </c>
      <c r="J583" s="144">
        <f t="shared" ref="J583:J633" ca="1" si="108">$D$16*G583</f>
        <v>24000000</v>
      </c>
      <c r="K583" s="92">
        <f t="shared" si="101"/>
        <v>14000000</v>
      </c>
      <c r="L583" s="92">
        <f t="shared" si="102"/>
        <v>2000000</v>
      </c>
      <c r="M583" s="158">
        <f t="shared" ref="M583:M633" ca="1" si="109">I583-J583-K583-L583</f>
        <v>19100000</v>
      </c>
      <c r="N583" s="158">
        <f t="shared" ref="N583:N633" ca="1" si="110">M583*$D$19</f>
        <v>6494000.0000000009</v>
      </c>
      <c r="O583" s="158">
        <f t="shared" ref="O583:O633" ca="1" si="111">M583-N583</f>
        <v>12606000</v>
      </c>
      <c r="P583" s="158">
        <f t="shared" ref="P583:P633" ca="1" si="112">O583+L583</f>
        <v>14606000</v>
      </c>
      <c r="Q583" s="177">
        <f t="shared" ref="Q583:Q633" ca="1" si="113">PV($D$20,$D$18,-P583)-$D$15</f>
        <v>53304134.549226865</v>
      </c>
    </row>
    <row r="584" spans="1:17" x14ac:dyDescent="0.25">
      <c r="A584" s="195">
        <v>451</v>
      </c>
      <c r="B584" s="169">
        <f t="shared" ca="1" si="103"/>
        <v>0.20965711556778843</v>
      </c>
      <c r="C584" s="169">
        <f t="shared" ca="1" si="103"/>
        <v>0.52470215140964593</v>
      </c>
      <c r="D584" s="169">
        <f t="shared" ca="1" si="103"/>
        <v>0.17557820861200935</v>
      </c>
      <c r="E584" s="28">
        <f t="shared" ca="1" si="104"/>
        <v>10500000</v>
      </c>
      <c r="F584" s="93">
        <f t="shared" ca="1" si="105"/>
        <v>0.03</v>
      </c>
      <c r="G584" s="161">
        <f t="shared" ca="1" si="106"/>
        <v>315000</v>
      </c>
      <c r="H584" s="34">
        <f t="shared" ca="1" si="100"/>
        <v>203.5</v>
      </c>
      <c r="I584" s="144">
        <f t="shared" ca="1" si="107"/>
        <v>64102500</v>
      </c>
      <c r="J584" s="144">
        <f t="shared" ca="1" si="108"/>
        <v>25200000</v>
      </c>
      <c r="K584" s="92">
        <f t="shared" si="101"/>
        <v>14000000</v>
      </c>
      <c r="L584" s="92">
        <f t="shared" si="102"/>
        <v>2000000</v>
      </c>
      <c r="M584" s="158">
        <f t="shared" ca="1" si="109"/>
        <v>22902500</v>
      </c>
      <c r="N584" s="158">
        <f t="shared" ca="1" si="110"/>
        <v>7786850.0000000009</v>
      </c>
      <c r="O584" s="158">
        <f t="shared" ca="1" si="111"/>
        <v>15115650</v>
      </c>
      <c r="P584" s="158">
        <f t="shared" ca="1" si="112"/>
        <v>17115650</v>
      </c>
      <c r="Q584" s="177">
        <f t="shared" ca="1" si="113"/>
        <v>65899487.23110193</v>
      </c>
    </row>
    <row r="585" spans="1:17" x14ac:dyDescent="0.25">
      <c r="A585" s="195">
        <v>452</v>
      </c>
      <c r="B585" s="169">
        <f t="shared" ca="1" si="103"/>
        <v>0.50720271421847718</v>
      </c>
      <c r="C585" s="169">
        <f t="shared" ca="1" si="103"/>
        <v>0.81335152905982189</v>
      </c>
      <c r="D585" s="169">
        <f t="shared" ca="1" si="103"/>
        <v>0.14397224527932395</v>
      </c>
      <c r="E585" s="28">
        <f t="shared" ca="1" si="104"/>
        <v>10500000</v>
      </c>
      <c r="F585" s="93">
        <f t="shared" ca="1" si="105"/>
        <v>0.04</v>
      </c>
      <c r="G585" s="161">
        <f t="shared" ca="1" si="106"/>
        <v>420000</v>
      </c>
      <c r="H585" s="34">
        <f t="shared" ref="H585:H633" ca="1" si="114">190+E585/1000000+IF(D585&lt;0.5,3,-3)</f>
        <v>203.5</v>
      </c>
      <c r="I585" s="144">
        <f t="shared" ca="1" si="107"/>
        <v>85470000</v>
      </c>
      <c r="J585" s="144">
        <f t="shared" ca="1" si="108"/>
        <v>33600000</v>
      </c>
      <c r="K585" s="92">
        <f t="shared" si="101"/>
        <v>14000000</v>
      </c>
      <c r="L585" s="92">
        <f t="shared" si="102"/>
        <v>2000000</v>
      </c>
      <c r="M585" s="158">
        <f t="shared" ca="1" si="109"/>
        <v>35870000</v>
      </c>
      <c r="N585" s="158">
        <f t="shared" ca="1" si="110"/>
        <v>12195800</v>
      </c>
      <c r="O585" s="158">
        <f t="shared" ca="1" si="111"/>
        <v>23674200</v>
      </c>
      <c r="P585" s="158">
        <f t="shared" ca="1" si="112"/>
        <v>25674200</v>
      </c>
      <c r="Q585" s="177">
        <f t="shared" ca="1" si="113"/>
        <v>108852869.45390663</v>
      </c>
    </row>
    <row r="586" spans="1:17" x14ac:dyDescent="0.25">
      <c r="A586" s="195">
        <v>453</v>
      </c>
      <c r="B586" s="169">
        <f t="shared" ca="1" si="103"/>
        <v>0.60769346872159802</v>
      </c>
      <c r="C586" s="169">
        <f t="shared" ca="1" si="103"/>
        <v>0.56072999845499494</v>
      </c>
      <c r="D586" s="169">
        <f t="shared" ca="1" si="103"/>
        <v>0.35943062038188645</v>
      </c>
      <c r="E586" s="28">
        <f t="shared" ca="1" si="104"/>
        <v>10500000</v>
      </c>
      <c r="F586" s="93">
        <f t="shared" ca="1" si="105"/>
        <v>0.03</v>
      </c>
      <c r="G586" s="161">
        <f t="shared" ca="1" si="106"/>
        <v>315000</v>
      </c>
      <c r="H586" s="34">
        <f t="shared" ca="1" si="114"/>
        <v>203.5</v>
      </c>
      <c r="I586" s="144">
        <f t="shared" ca="1" si="107"/>
        <v>64102500</v>
      </c>
      <c r="J586" s="144">
        <f t="shared" ca="1" si="108"/>
        <v>25200000</v>
      </c>
      <c r="K586" s="92">
        <f t="shared" si="101"/>
        <v>14000000</v>
      </c>
      <c r="L586" s="92">
        <f t="shared" si="102"/>
        <v>2000000</v>
      </c>
      <c r="M586" s="158">
        <f t="shared" ca="1" si="109"/>
        <v>22902500</v>
      </c>
      <c r="N586" s="158">
        <f t="shared" ca="1" si="110"/>
        <v>7786850.0000000009</v>
      </c>
      <c r="O586" s="158">
        <f t="shared" ca="1" si="111"/>
        <v>15115650</v>
      </c>
      <c r="P586" s="158">
        <f t="shared" ca="1" si="112"/>
        <v>17115650</v>
      </c>
      <c r="Q586" s="177">
        <f t="shared" ca="1" si="113"/>
        <v>65899487.23110193</v>
      </c>
    </row>
    <row r="587" spans="1:17" x14ac:dyDescent="0.25">
      <c r="A587" s="195">
        <v>454</v>
      </c>
      <c r="B587" s="169">
        <f t="shared" ca="1" si="103"/>
        <v>0.28357921221836957</v>
      </c>
      <c r="C587" s="169">
        <f t="shared" ca="1" si="103"/>
        <v>0.60109137645804411</v>
      </c>
      <c r="D587" s="169">
        <f t="shared" ca="1" si="103"/>
        <v>0.85091948982907362</v>
      </c>
      <c r="E587" s="28">
        <f t="shared" ca="1" si="104"/>
        <v>10500000</v>
      </c>
      <c r="F587" s="93">
        <f t="shared" ca="1" si="105"/>
        <v>0.04</v>
      </c>
      <c r="G587" s="161">
        <f t="shared" ca="1" si="106"/>
        <v>420000</v>
      </c>
      <c r="H587" s="34">
        <f t="shared" ca="1" si="114"/>
        <v>197.5</v>
      </c>
      <c r="I587" s="144">
        <f t="shared" ca="1" si="107"/>
        <v>82950000</v>
      </c>
      <c r="J587" s="144">
        <f t="shared" ca="1" si="108"/>
        <v>33600000</v>
      </c>
      <c r="K587" s="92">
        <f t="shared" si="101"/>
        <v>14000000</v>
      </c>
      <c r="L587" s="92">
        <f t="shared" si="102"/>
        <v>2000000</v>
      </c>
      <c r="M587" s="158">
        <f t="shared" ca="1" si="109"/>
        <v>33350000</v>
      </c>
      <c r="N587" s="158">
        <f t="shared" ca="1" si="110"/>
        <v>11339000</v>
      </c>
      <c r="O587" s="158">
        <f t="shared" ca="1" si="111"/>
        <v>22011000</v>
      </c>
      <c r="P587" s="158">
        <f t="shared" ca="1" si="112"/>
        <v>24011000</v>
      </c>
      <c r="Q587" s="177">
        <f t="shared" ca="1" si="113"/>
        <v>100505653.47538586</v>
      </c>
    </row>
    <row r="588" spans="1:17" x14ac:dyDescent="0.25">
      <c r="A588" s="195">
        <v>455</v>
      </c>
      <c r="B588" s="169">
        <f t="shared" ca="1" si="103"/>
        <v>0.39084449882356864</v>
      </c>
      <c r="C588" s="169">
        <f t="shared" ca="1" si="103"/>
        <v>0.39848326123652233</v>
      </c>
      <c r="D588" s="169">
        <f t="shared" ca="1" si="103"/>
        <v>0.63025082509955699</v>
      </c>
      <c r="E588" s="28">
        <f t="shared" ca="1" si="104"/>
        <v>10500000</v>
      </c>
      <c r="F588" s="93">
        <f t="shared" ca="1" si="105"/>
        <v>0.03</v>
      </c>
      <c r="G588" s="161">
        <f t="shared" ca="1" si="106"/>
        <v>315000</v>
      </c>
      <c r="H588" s="34">
        <f t="shared" ca="1" si="114"/>
        <v>197.5</v>
      </c>
      <c r="I588" s="144">
        <f t="shared" ca="1" si="107"/>
        <v>62212500</v>
      </c>
      <c r="J588" s="144">
        <f t="shared" ca="1" si="108"/>
        <v>25200000</v>
      </c>
      <c r="K588" s="92">
        <f t="shared" si="101"/>
        <v>14000000</v>
      </c>
      <c r="L588" s="92">
        <f t="shared" si="102"/>
        <v>2000000</v>
      </c>
      <c r="M588" s="158">
        <f t="shared" ca="1" si="109"/>
        <v>21012500</v>
      </c>
      <c r="N588" s="158">
        <f t="shared" ca="1" si="110"/>
        <v>7144250.0000000009</v>
      </c>
      <c r="O588" s="158">
        <f t="shared" ca="1" si="111"/>
        <v>13868250</v>
      </c>
      <c r="P588" s="158">
        <f t="shared" ca="1" si="112"/>
        <v>15868250</v>
      </c>
      <c r="Q588" s="177">
        <f t="shared" ca="1" si="113"/>
        <v>59639075.247211352</v>
      </c>
    </row>
    <row r="589" spans="1:17" x14ac:dyDescent="0.25">
      <c r="A589" s="195">
        <v>456</v>
      </c>
      <c r="B589" s="169">
        <f t="shared" ca="1" si="103"/>
        <v>0.56395494675767277</v>
      </c>
      <c r="C589" s="169">
        <f t="shared" ca="1" si="103"/>
        <v>0.19436680727354416</v>
      </c>
      <c r="D589" s="169">
        <f t="shared" ca="1" si="103"/>
        <v>0.59640451115207205</v>
      </c>
      <c r="E589" s="28">
        <f t="shared" ca="1" si="104"/>
        <v>10500000</v>
      </c>
      <c r="F589" s="93">
        <f t="shared" ca="1" si="105"/>
        <v>0.02</v>
      </c>
      <c r="G589" s="161">
        <f t="shared" ca="1" si="106"/>
        <v>210000</v>
      </c>
      <c r="H589" s="34">
        <f t="shared" ca="1" si="114"/>
        <v>197.5</v>
      </c>
      <c r="I589" s="144">
        <f t="shared" ca="1" si="107"/>
        <v>41475000</v>
      </c>
      <c r="J589" s="144">
        <f t="shared" ca="1" si="108"/>
        <v>16800000</v>
      </c>
      <c r="K589" s="92">
        <f t="shared" si="101"/>
        <v>14000000</v>
      </c>
      <c r="L589" s="92">
        <f t="shared" si="102"/>
        <v>2000000</v>
      </c>
      <c r="M589" s="158">
        <f t="shared" ca="1" si="109"/>
        <v>8675000</v>
      </c>
      <c r="N589" s="158">
        <f t="shared" ca="1" si="110"/>
        <v>2949500</v>
      </c>
      <c r="O589" s="158">
        <f t="shared" ca="1" si="111"/>
        <v>5725500</v>
      </c>
      <c r="P589" s="158">
        <f t="shared" ca="1" si="112"/>
        <v>7725500</v>
      </c>
      <c r="Q589" s="177">
        <f t="shared" ca="1" si="113"/>
        <v>18772497.019036837</v>
      </c>
    </row>
    <row r="590" spans="1:17" x14ac:dyDescent="0.25">
      <c r="A590" s="195">
        <v>457</v>
      </c>
      <c r="B590" s="169">
        <f t="shared" ca="1" si="103"/>
        <v>0.56143266681560278</v>
      </c>
      <c r="C590" s="169">
        <f t="shared" ca="1" si="103"/>
        <v>0.32500781104780452</v>
      </c>
      <c r="D590" s="169">
        <f t="shared" ca="1" si="103"/>
        <v>0.8820124233963953</v>
      </c>
      <c r="E590" s="28">
        <f t="shared" ca="1" si="104"/>
        <v>10500000</v>
      </c>
      <c r="F590" s="93">
        <f t="shared" ca="1" si="105"/>
        <v>0.03</v>
      </c>
      <c r="G590" s="161">
        <f t="shared" ca="1" si="106"/>
        <v>315000</v>
      </c>
      <c r="H590" s="34">
        <f t="shared" ca="1" si="114"/>
        <v>197.5</v>
      </c>
      <c r="I590" s="144">
        <f t="shared" ca="1" si="107"/>
        <v>62212500</v>
      </c>
      <c r="J590" s="144">
        <f t="shared" ca="1" si="108"/>
        <v>25200000</v>
      </c>
      <c r="K590" s="92">
        <f t="shared" si="101"/>
        <v>14000000</v>
      </c>
      <c r="L590" s="92">
        <f t="shared" si="102"/>
        <v>2000000</v>
      </c>
      <c r="M590" s="158">
        <f t="shared" ca="1" si="109"/>
        <v>21012500</v>
      </c>
      <c r="N590" s="158">
        <f t="shared" ca="1" si="110"/>
        <v>7144250.0000000009</v>
      </c>
      <c r="O590" s="158">
        <f t="shared" ca="1" si="111"/>
        <v>13868250</v>
      </c>
      <c r="P590" s="158">
        <f t="shared" ca="1" si="112"/>
        <v>15868250</v>
      </c>
      <c r="Q590" s="177">
        <f t="shared" ca="1" si="113"/>
        <v>59639075.247211352</v>
      </c>
    </row>
    <row r="591" spans="1:17" x14ac:dyDescent="0.25">
      <c r="A591" s="195">
        <v>458</v>
      </c>
      <c r="B591" s="169">
        <f t="shared" ca="1" si="103"/>
        <v>0.51473568479163789</v>
      </c>
      <c r="C591" s="169">
        <f t="shared" ca="1" si="103"/>
        <v>0.44524641170645518</v>
      </c>
      <c r="D591" s="169">
        <f t="shared" ca="1" si="103"/>
        <v>0.94847318140530434</v>
      </c>
      <c r="E591" s="28">
        <f t="shared" ca="1" si="104"/>
        <v>10500000</v>
      </c>
      <c r="F591" s="93">
        <f t="shared" ca="1" si="105"/>
        <v>0.03</v>
      </c>
      <c r="G591" s="161">
        <f t="shared" ca="1" si="106"/>
        <v>315000</v>
      </c>
      <c r="H591" s="34">
        <f t="shared" ca="1" si="114"/>
        <v>197.5</v>
      </c>
      <c r="I591" s="144">
        <f t="shared" ca="1" si="107"/>
        <v>62212500</v>
      </c>
      <c r="J591" s="144">
        <f t="shared" ca="1" si="108"/>
        <v>25200000</v>
      </c>
      <c r="K591" s="92">
        <f t="shared" si="101"/>
        <v>14000000</v>
      </c>
      <c r="L591" s="92">
        <f t="shared" si="102"/>
        <v>2000000</v>
      </c>
      <c r="M591" s="158">
        <f t="shared" ca="1" si="109"/>
        <v>21012500</v>
      </c>
      <c r="N591" s="158">
        <f t="shared" ca="1" si="110"/>
        <v>7144250.0000000009</v>
      </c>
      <c r="O591" s="158">
        <f t="shared" ca="1" si="111"/>
        <v>13868250</v>
      </c>
      <c r="P591" s="158">
        <f t="shared" ca="1" si="112"/>
        <v>15868250</v>
      </c>
      <c r="Q591" s="177">
        <f t="shared" ca="1" si="113"/>
        <v>59639075.247211352</v>
      </c>
    </row>
    <row r="592" spans="1:17" x14ac:dyDescent="0.25">
      <c r="A592" s="195">
        <v>459</v>
      </c>
      <c r="B592" s="169">
        <f t="shared" ca="1" si="103"/>
        <v>8.60115619433649E-2</v>
      </c>
      <c r="C592" s="169">
        <f t="shared" ca="1" si="103"/>
        <v>0.1450999920181737</v>
      </c>
      <c r="D592" s="169">
        <f t="shared" ca="1" si="103"/>
        <v>0.20485673670898041</v>
      </c>
      <c r="E592" s="28">
        <f t="shared" ca="1" si="104"/>
        <v>10000000</v>
      </c>
      <c r="F592" s="93">
        <f t="shared" ca="1" si="105"/>
        <v>0.02</v>
      </c>
      <c r="G592" s="161">
        <f t="shared" ca="1" si="106"/>
        <v>200000</v>
      </c>
      <c r="H592" s="34">
        <f t="shared" ca="1" si="114"/>
        <v>203</v>
      </c>
      <c r="I592" s="144">
        <f t="shared" ca="1" si="107"/>
        <v>40600000</v>
      </c>
      <c r="J592" s="144">
        <f t="shared" ca="1" si="108"/>
        <v>16000000</v>
      </c>
      <c r="K592" s="92">
        <f t="shared" si="101"/>
        <v>14000000</v>
      </c>
      <c r="L592" s="92">
        <f t="shared" si="102"/>
        <v>2000000</v>
      </c>
      <c r="M592" s="158">
        <f t="shared" ca="1" si="109"/>
        <v>8600000</v>
      </c>
      <c r="N592" s="158">
        <f t="shared" ca="1" si="110"/>
        <v>2924000</v>
      </c>
      <c r="O592" s="158">
        <f t="shared" ca="1" si="111"/>
        <v>5676000</v>
      </c>
      <c r="P592" s="158">
        <f t="shared" ca="1" si="112"/>
        <v>7676000</v>
      </c>
      <c r="Q592" s="177">
        <f t="shared" ca="1" si="113"/>
        <v>18524067.972057052</v>
      </c>
    </row>
    <row r="593" spans="1:17" x14ac:dyDescent="0.25">
      <c r="A593" s="195">
        <v>460</v>
      </c>
      <c r="B593" s="169">
        <f t="shared" ca="1" si="103"/>
        <v>0.6200690775840656</v>
      </c>
      <c r="C593" s="169">
        <f t="shared" ca="1" si="103"/>
        <v>6.1809754093214431E-2</v>
      </c>
      <c r="D593" s="169">
        <f t="shared" ca="1" si="103"/>
        <v>0.88642254537819265</v>
      </c>
      <c r="E593" s="28">
        <f t="shared" ca="1" si="104"/>
        <v>10500000</v>
      </c>
      <c r="F593" s="93">
        <f t="shared" ca="1" si="105"/>
        <v>0.01</v>
      </c>
      <c r="G593" s="161">
        <f t="shared" ca="1" si="106"/>
        <v>105000</v>
      </c>
      <c r="H593" s="34">
        <f t="shared" ca="1" si="114"/>
        <v>197.5</v>
      </c>
      <c r="I593" s="144">
        <f t="shared" ca="1" si="107"/>
        <v>20737500</v>
      </c>
      <c r="J593" s="144">
        <f t="shared" ca="1" si="108"/>
        <v>8400000</v>
      </c>
      <c r="K593" s="92">
        <f t="shared" si="101"/>
        <v>14000000</v>
      </c>
      <c r="L593" s="92">
        <f t="shared" si="102"/>
        <v>2000000</v>
      </c>
      <c r="M593" s="158">
        <f t="shared" ca="1" si="109"/>
        <v>-3662500</v>
      </c>
      <c r="N593" s="158">
        <f t="shared" ca="1" si="110"/>
        <v>-1245250</v>
      </c>
      <c r="O593" s="158">
        <f t="shared" ca="1" si="111"/>
        <v>-2417250</v>
      </c>
      <c r="P593" s="158">
        <f t="shared" ca="1" si="112"/>
        <v>-417250</v>
      </c>
      <c r="Q593" s="177">
        <f t="shared" ca="1" si="113"/>
        <v>-22094081.209137678</v>
      </c>
    </row>
    <row r="594" spans="1:17" x14ac:dyDescent="0.25">
      <c r="A594" s="195">
        <v>461</v>
      </c>
      <c r="B594" s="169">
        <f t="shared" ca="1" si="103"/>
        <v>3.575161867136134E-2</v>
      </c>
      <c r="C594" s="169">
        <f t="shared" ca="1" si="103"/>
        <v>0.68249570808731008</v>
      </c>
      <c r="D594" s="169">
        <f t="shared" ca="1" si="103"/>
        <v>0.48873134336621793</v>
      </c>
      <c r="E594" s="28">
        <f t="shared" ca="1" si="104"/>
        <v>10000000</v>
      </c>
      <c r="F594" s="93">
        <f t="shared" ca="1" si="105"/>
        <v>0.04</v>
      </c>
      <c r="G594" s="161">
        <f t="shared" ca="1" si="106"/>
        <v>400000</v>
      </c>
      <c r="H594" s="34">
        <f t="shared" ca="1" si="114"/>
        <v>203</v>
      </c>
      <c r="I594" s="144">
        <f t="shared" ca="1" si="107"/>
        <v>81200000</v>
      </c>
      <c r="J594" s="144">
        <f t="shared" ca="1" si="108"/>
        <v>32000000</v>
      </c>
      <c r="K594" s="92">
        <f t="shared" si="101"/>
        <v>14000000</v>
      </c>
      <c r="L594" s="92">
        <f t="shared" si="102"/>
        <v>2000000</v>
      </c>
      <c r="M594" s="158">
        <f t="shared" ca="1" si="109"/>
        <v>33200000</v>
      </c>
      <c r="N594" s="158">
        <f t="shared" ca="1" si="110"/>
        <v>11288000</v>
      </c>
      <c r="O594" s="158">
        <f t="shared" ca="1" si="111"/>
        <v>21912000</v>
      </c>
      <c r="P594" s="158">
        <f t="shared" ca="1" si="112"/>
        <v>23912000</v>
      </c>
      <c r="Q594" s="177">
        <f t="shared" ca="1" si="113"/>
        <v>100008795.38142629</v>
      </c>
    </row>
    <row r="595" spans="1:17" x14ac:dyDescent="0.25">
      <c r="A595" s="195">
        <v>462</v>
      </c>
      <c r="B595" s="169">
        <f t="shared" ca="1" si="103"/>
        <v>0.3438026871758606</v>
      </c>
      <c r="C595" s="169">
        <f t="shared" ca="1" si="103"/>
        <v>0.88296056830953085</v>
      </c>
      <c r="D595" s="169">
        <f t="shared" ca="1" si="103"/>
        <v>0.52706497173277933</v>
      </c>
      <c r="E595" s="28">
        <f t="shared" ca="1" si="104"/>
        <v>10500000</v>
      </c>
      <c r="F595" s="93">
        <f t="shared" ca="1" si="105"/>
        <v>0.05</v>
      </c>
      <c r="G595" s="161">
        <f t="shared" ca="1" si="106"/>
        <v>525000</v>
      </c>
      <c r="H595" s="34">
        <f t="shared" ca="1" si="114"/>
        <v>197.5</v>
      </c>
      <c r="I595" s="144">
        <f t="shared" ca="1" si="107"/>
        <v>103687500</v>
      </c>
      <c r="J595" s="144">
        <f t="shared" ca="1" si="108"/>
        <v>42000000</v>
      </c>
      <c r="K595" s="92">
        <f t="shared" si="101"/>
        <v>14000000</v>
      </c>
      <c r="L595" s="92">
        <f t="shared" si="102"/>
        <v>2000000</v>
      </c>
      <c r="M595" s="158">
        <f t="shared" ca="1" si="109"/>
        <v>45687500</v>
      </c>
      <c r="N595" s="158">
        <f t="shared" ca="1" si="110"/>
        <v>15533750.000000002</v>
      </c>
      <c r="O595" s="158">
        <f t="shared" ca="1" si="111"/>
        <v>30153750</v>
      </c>
      <c r="P595" s="158">
        <f t="shared" ca="1" si="112"/>
        <v>32153750</v>
      </c>
      <c r="Q595" s="177">
        <f t="shared" ca="1" si="113"/>
        <v>141372231.70356038</v>
      </c>
    </row>
    <row r="596" spans="1:17" x14ac:dyDescent="0.25">
      <c r="A596" s="195">
        <v>463</v>
      </c>
      <c r="B596" s="169">
        <f t="shared" ca="1" si="103"/>
        <v>7.6773498719777122E-2</v>
      </c>
      <c r="C596" s="169">
        <f t="shared" ca="1" si="103"/>
        <v>0.32184242775749328</v>
      </c>
      <c r="D596" s="169">
        <f t="shared" ca="1" si="103"/>
        <v>4.77826462908153E-2</v>
      </c>
      <c r="E596" s="28">
        <f t="shared" ca="1" si="104"/>
        <v>10000000</v>
      </c>
      <c r="F596" s="93">
        <f t="shared" ca="1" si="105"/>
        <v>0.03</v>
      </c>
      <c r="G596" s="161">
        <f t="shared" ca="1" si="106"/>
        <v>300000</v>
      </c>
      <c r="H596" s="34">
        <f t="shared" ca="1" si="114"/>
        <v>203</v>
      </c>
      <c r="I596" s="144">
        <f t="shared" ca="1" si="107"/>
        <v>60900000</v>
      </c>
      <c r="J596" s="144">
        <f t="shared" ca="1" si="108"/>
        <v>24000000</v>
      </c>
      <c r="K596" s="92">
        <f t="shared" si="101"/>
        <v>14000000</v>
      </c>
      <c r="L596" s="92">
        <f t="shared" si="102"/>
        <v>2000000</v>
      </c>
      <c r="M596" s="158">
        <f t="shared" ca="1" si="109"/>
        <v>20900000</v>
      </c>
      <c r="N596" s="158">
        <f t="shared" ca="1" si="110"/>
        <v>7106000.0000000009</v>
      </c>
      <c r="O596" s="158">
        <f t="shared" ca="1" si="111"/>
        <v>13794000</v>
      </c>
      <c r="P596" s="158">
        <f t="shared" ca="1" si="112"/>
        <v>15794000</v>
      </c>
      <c r="Q596" s="177">
        <f t="shared" ca="1" si="113"/>
        <v>59266431.676741675</v>
      </c>
    </row>
    <row r="597" spans="1:17" x14ac:dyDescent="0.25">
      <c r="A597" s="195">
        <v>464</v>
      </c>
      <c r="B597" s="169">
        <f t="shared" ca="1" si="103"/>
        <v>0.19260185542230845</v>
      </c>
      <c r="C597" s="169">
        <f t="shared" ca="1" si="103"/>
        <v>0.10660601937816738</v>
      </c>
      <c r="D597" s="169">
        <f t="shared" ca="1" si="103"/>
        <v>0.80563093382333795</v>
      </c>
      <c r="E597" s="28">
        <f t="shared" ca="1" si="104"/>
        <v>10000000</v>
      </c>
      <c r="F597" s="93">
        <f t="shared" ca="1" si="105"/>
        <v>0.02</v>
      </c>
      <c r="G597" s="161">
        <f t="shared" ca="1" si="106"/>
        <v>200000</v>
      </c>
      <c r="H597" s="34">
        <f t="shared" ca="1" si="114"/>
        <v>197</v>
      </c>
      <c r="I597" s="144">
        <f t="shared" ca="1" si="107"/>
        <v>39400000</v>
      </c>
      <c r="J597" s="144">
        <f t="shared" ca="1" si="108"/>
        <v>16000000</v>
      </c>
      <c r="K597" s="92">
        <f t="shared" si="101"/>
        <v>14000000</v>
      </c>
      <c r="L597" s="92">
        <f t="shared" si="102"/>
        <v>2000000</v>
      </c>
      <c r="M597" s="158">
        <f t="shared" ca="1" si="109"/>
        <v>7400000</v>
      </c>
      <c r="N597" s="158">
        <f t="shared" ca="1" si="110"/>
        <v>2516000</v>
      </c>
      <c r="O597" s="158">
        <f t="shared" ca="1" si="111"/>
        <v>4884000</v>
      </c>
      <c r="P597" s="158">
        <f t="shared" ca="1" si="112"/>
        <v>6884000</v>
      </c>
      <c r="Q597" s="177">
        <f t="shared" ca="1" si="113"/>
        <v>14549203.220380507</v>
      </c>
    </row>
    <row r="598" spans="1:17" x14ac:dyDescent="0.25">
      <c r="A598" s="195">
        <v>465</v>
      </c>
      <c r="B598" s="169">
        <f t="shared" ca="1" si="103"/>
        <v>0.704311339480025</v>
      </c>
      <c r="C598" s="169">
        <f t="shared" ca="1" si="103"/>
        <v>0.77289363476535811</v>
      </c>
      <c r="D598" s="169">
        <f t="shared" ca="1" si="103"/>
        <v>0.43587030848564512</v>
      </c>
      <c r="E598" s="28">
        <f t="shared" ca="1" si="104"/>
        <v>10500000</v>
      </c>
      <c r="F598" s="93">
        <f t="shared" ca="1" si="105"/>
        <v>0.04</v>
      </c>
      <c r="G598" s="161">
        <f t="shared" ca="1" si="106"/>
        <v>420000</v>
      </c>
      <c r="H598" s="34">
        <f t="shared" ca="1" si="114"/>
        <v>203.5</v>
      </c>
      <c r="I598" s="144">
        <f t="shared" ca="1" si="107"/>
        <v>85470000</v>
      </c>
      <c r="J598" s="144">
        <f t="shared" ca="1" si="108"/>
        <v>33600000</v>
      </c>
      <c r="K598" s="92">
        <f t="shared" si="101"/>
        <v>14000000</v>
      </c>
      <c r="L598" s="92">
        <f t="shared" si="102"/>
        <v>2000000</v>
      </c>
      <c r="M598" s="158">
        <f t="shared" ca="1" si="109"/>
        <v>35870000</v>
      </c>
      <c r="N598" s="158">
        <f t="shared" ca="1" si="110"/>
        <v>12195800</v>
      </c>
      <c r="O598" s="158">
        <f t="shared" ca="1" si="111"/>
        <v>23674200</v>
      </c>
      <c r="P598" s="158">
        <f t="shared" ca="1" si="112"/>
        <v>25674200</v>
      </c>
      <c r="Q598" s="177">
        <f t="shared" ca="1" si="113"/>
        <v>108852869.45390663</v>
      </c>
    </row>
    <row r="599" spans="1:17" x14ac:dyDescent="0.25">
      <c r="A599" s="195">
        <v>466</v>
      </c>
      <c r="B599" s="169">
        <f t="shared" ca="1" si="103"/>
        <v>0.62735768046850626</v>
      </c>
      <c r="C599" s="169">
        <f t="shared" ca="1" si="103"/>
        <v>0.14731812213547169</v>
      </c>
      <c r="D599" s="169">
        <f t="shared" ca="1" si="103"/>
        <v>0.61648281932885651</v>
      </c>
      <c r="E599" s="28">
        <f t="shared" ca="1" si="104"/>
        <v>10500000</v>
      </c>
      <c r="F599" s="93">
        <f t="shared" ca="1" si="105"/>
        <v>0.02</v>
      </c>
      <c r="G599" s="161">
        <f t="shared" ca="1" si="106"/>
        <v>210000</v>
      </c>
      <c r="H599" s="34">
        <f t="shared" ca="1" si="114"/>
        <v>197.5</v>
      </c>
      <c r="I599" s="144">
        <f t="shared" ca="1" si="107"/>
        <v>41475000</v>
      </c>
      <c r="J599" s="144">
        <f t="shared" ca="1" si="108"/>
        <v>16800000</v>
      </c>
      <c r="K599" s="92">
        <f t="shared" si="101"/>
        <v>14000000</v>
      </c>
      <c r="L599" s="92">
        <f t="shared" si="102"/>
        <v>2000000</v>
      </c>
      <c r="M599" s="158">
        <f t="shared" ca="1" si="109"/>
        <v>8675000</v>
      </c>
      <c r="N599" s="158">
        <f t="shared" ca="1" si="110"/>
        <v>2949500</v>
      </c>
      <c r="O599" s="158">
        <f t="shared" ca="1" si="111"/>
        <v>5725500</v>
      </c>
      <c r="P599" s="158">
        <f t="shared" ca="1" si="112"/>
        <v>7725500</v>
      </c>
      <c r="Q599" s="177">
        <f t="shared" ca="1" si="113"/>
        <v>18772497.019036837</v>
      </c>
    </row>
    <row r="600" spans="1:17" x14ac:dyDescent="0.25">
      <c r="A600" s="195">
        <v>467</v>
      </c>
      <c r="B600" s="169">
        <f t="shared" ca="1" si="103"/>
        <v>0.46265225690873235</v>
      </c>
      <c r="C600" s="169">
        <f t="shared" ca="1" si="103"/>
        <v>0.3252307003000513</v>
      </c>
      <c r="D600" s="169">
        <f t="shared" ca="1" si="103"/>
        <v>0.30395687285153561</v>
      </c>
      <c r="E600" s="28">
        <f t="shared" ca="1" si="104"/>
        <v>10500000</v>
      </c>
      <c r="F600" s="93">
        <f t="shared" ca="1" si="105"/>
        <v>0.03</v>
      </c>
      <c r="G600" s="161">
        <f t="shared" ca="1" si="106"/>
        <v>315000</v>
      </c>
      <c r="H600" s="34">
        <f t="shared" ca="1" si="114"/>
        <v>203.5</v>
      </c>
      <c r="I600" s="144">
        <f t="shared" ca="1" si="107"/>
        <v>64102500</v>
      </c>
      <c r="J600" s="144">
        <f t="shared" ca="1" si="108"/>
        <v>25200000</v>
      </c>
      <c r="K600" s="92">
        <f t="shared" si="101"/>
        <v>14000000</v>
      </c>
      <c r="L600" s="92">
        <f t="shared" si="102"/>
        <v>2000000</v>
      </c>
      <c r="M600" s="158">
        <f t="shared" ca="1" si="109"/>
        <v>22902500</v>
      </c>
      <c r="N600" s="158">
        <f t="shared" ca="1" si="110"/>
        <v>7786850.0000000009</v>
      </c>
      <c r="O600" s="158">
        <f t="shared" ca="1" si="111"/>
        <v>15115650</v>
      </c>
      <c r="P600" s="158">
        <f t="shared" ca="1" si="112"/>
        <v>17115650</v>
      </c>
      <c r="Q600" s="177">
        <f t="shared" ca="1" si="113"/>
        <v>65899487.23110193</v>
      </c>
    </row>
    <row r="601" spans="1:17" x14ac:dyDescent="0.25">
      <c r="A601" s="195">
        <v>468</v>
      </c>
      <c r="B601" s="169">
        <f t="shared" ca="1" si="103"/>
        <v>0.97565718555562142</v>
      </c>
      <c r="C601" s="169">
        <f t="shared" ca="1" si="103"/>
        <v>0.45222356157436727</v>
      </c>
      <c r="D601" s="169">
        <f t="shared" ca="1" si="103"/>
        <v>0.12577367571357001</v>
      </c>
      <c r="E601" s="28">
        <f t="shared" ca="1" si="104"/>
        <v>11000000</v>
      </c>
      <c r="F601" s="93">
        <f t="shared" ca="1" si="105"/>
        <v>0.03</v>
      </c>
      <c r="G601" s="161">
        <f t="shared" ca="1" si="106"/>
        <v>330000</v>
      </c>
      <c r="H601" s="34">
        <f t="shared" ca="1" si="114"/>
        <v>204</v>
      </c>
      <c r="I601" s="144">
        <f t="shared" ca="1" si="107"/>
        <v>67320000</v>
      </c>
      <c r="J601" s="144">
        <f t="shared" ca="1" si="108"/>
        <v>26400000</v>
      </c>
      <c r="K601" s="92">
        <f t="shared" si="101"/>
        <v>14000000</v>
      </c>
      <c r="L601" s="92">
        <f t="shared" si="102"/>
        <v>2000000</v>
      </c>
      <c r="M601" s="158">
        <f t="shared" ca="1" si="109"/>
        <v>24920000</v>
      </c>
      <c r="N601" s="158">
        <f t="shared" ca="1" si="110"/>
        <v>8472800</v>
      </c>
      <c r="O601" s="158">
        <f t="shared" ca="1" si="111"/>
        <v>16447200</v>
      </c>
      <c r="P601" s="158">
        <f t="shared" ca="1" si="112"/>
        <v>18447200</v>
      </c>
      <c r="Q601" s="177">
        <f t="shared" ca="1" si="113"/>
        <v>72582228.59485811</v>
      </c>
    </row>
    <row r="602" spans="1:17" x14ac:dyDescent="0.25">
      <c r="A602" s="195">
        <v>469</v>
      </c>
      <c r="B602" s="169">
        <f t="shared" ca="1" si="103"/>
        <v>0.35084412328310421</v>
      </c>
      <c r="C602" s="169">
        <f t="shared" ca="1" si="103"/>
        <v>0.418839061142949</v>
      </c>
      <c r="D602" s="169">
        <f t="shared" ca="1" si="103"/>
        <v>0.49147722382464687</v>
      </c>
      <c r="E602" s="28">
        <f t="shared" ca="1" si="104"/>
        <v>10500000</v>
      </c>
      <c r="F602" s="93">
        <f t="shared" ca="1" si="105"/>
        <v>0.03</v>
      </c>
      <c r="G602" s="161">
        <f t="shared" ca="1" si="106"/>
        <v>315000</v>
      </c>
      <c r="H602" s="34">
        <f t="shared" ca="1" si="114"/>
        <v>203.5</v>
      </c>
      <c r="I602" s="144">
        <f t="shared" ca="1" si="107"/>
        <v>64102500</v>
      </c>
      <c r="J602" s="144">
        <f t="shared" ca="1" si="108"/>
        <v>25200000</v>
      </c>
      <c r="K602" s="92">
        <f t="shared" si="101"/>
        <v>14000000</v>
      </c>
      <c r="L602" s="92">
        <f t="shared" si="102"/>
        <v>2000000</v>
      </c>
      <c r="M602" s="158">
        <f t="shared" ca="1" si="109"/>
        <v>22902500</v>
      </c>
      <c r="N602" s="158">
        <f t="shared" ca="1" si="110"/>
        <v>7786850.0000000009</v>
      </c>
      <c r="O602" s="158">
        <f t="shared" ca="1" si="111"/>
        <v>15115650</v>
      </c>
      <c r="P602" s="158">
        <f t="shared" ca="1" si="112"/>
        <v>17115650</v>
      </c>
      <c r="Q602" s="177">
        <f t="shared" ca="1" si="113"/>
        <v>65899487.23110193</v>
      </c>
    </row>
    <row r="603" spans="1:17" x14ac:dyDescent="0.25">
      <c r="A603" s="195">
        <v>470</v>
      </c>
      <c r="B603" s="169">
        <f t="shared" ca="1" si="103"/>
        <v>0.80823529113827564</v>
      </c>
      <c r="C603" s="169">
        <f t="shared" ca="1" si="103"/>
        <v>0.1939417203959849</v>
      </c>
      <c r="D603" s="169">
        <f t="shared" ca="1" si="103"/>
        <v>0.74586164951872391</v>
      </c>
      <c r="E603" s="28">
        <f t="shared" ca="1" si="104"/>
        <v>11000000</v>
      </c>
      <c r="F603" s="93">
        <f t="shared" ca="1" si="105"/>
        <v>0.02</v>
      </c>
      <c r="G603" s="161">
        <f t="shared" ca="1" si="106"/>
        <v>220000</v>
      </c>
      <c r="H603" s="34">
        <f t="shared" ca="1" si="114"/>
        <v>198</v>
      </c>
      <c r="I603" s="144">
        <f t="shared" ca="1" si="107"/>
        <v>43560000</v>
      </c>
      <c r="J603" s="144">
        <f t="shared" ca="1" si="108"/>
        <v>17600000</v>
      </c>
      <c r="K603" s="92">
        <f t="shared" si="101"/>
        <v>14000000</v>
      </c>
      <c r="L603" s="92">
        <f t="shared" si="102"/>
        <v>2000000</v>
      </c>
      <c r="M603" s="158">
        <f t="shared" ca="1" si="109"/>
        <v>9960000</v>
      </c>
      <c r="N603" s="158">
        <f t="shared" ca="1" si="110"/>
        <v>3386400.0000000005</v>
      </c>
      <c r="O603" s="158">
        <f t="shared" ca="1" si="111"/>
        <v>6573600</v>
      </c>
      <c r="P603" s="158">
        <f t="shared" ca="1" si="112"/>
        <v>8573600</v>
      </c>
      <c r="Q603" s="177">
        <f t="shared" ca="1" si="113"/>
        <v>23028914.690623812</v>
      </c>
    </row>
    <row r="604" spans="1:17" x14ac:dyDescent="0.25">
      <c r="A604" s="195">
        <v>471</v>
      </c>
      <c r="B604" s="169">
        <f t="shared" ca="1" si="103"/>
        <v>0.30878841392659195</v>
      </c>
      <c r="C604" s="169">
        <f t="shared" ca="1" si="103"/>
        <v>0.26327167407981411</v>
      </c>
      <c r="D604" s="169">
        <f t="shared" ca="1" si="103"/>
        <v>0.2426084424923417</v>
      </c>
      <c r="E604" s="28">
        <f t="shared" ca="1" si="104"/>
        <v>10500000</v>
      </c>
      <c r="F604" s="93">
        <f t="shared" ca="1" si="105"/>
        <v>0.02</v>
      </c>
      <c r="G604" s="161">
        <f t="shared" ca="1" si="106"/>
        <v>210000</v>
      </c>
      <c r="H604" s="34">
        <f t="shared" ca="1" si="114"/>
        <v>203.5</v>
      </c>
      <c r="I604" s="144">
        <f t="shared" ca="1" si="107"/>
        <v>42735000</v>
      </c>
      <c r="J604" s="144">
        <f t="shared" ca="1" si="108"/>
        <v>16800000</v>
      </c>
      <c r="K604" s="92">
        <f t="shared" si="101"/>
        <v>14000000</v>
      </c>
      <c r="L604" s="92">
        <f t="shared" si="102"/>
        <v>2000000</v>
      </c>
      <c r="M604" s="158">
        <f t="shared" ca="1" si="109"/>
        <v>9935000</v>
      </c>
      <c r="N604" s="158">
        <f t="shared" ca="1" si="110"/>
        <v>3377900.0000000005</v>
      </c>
      <c r="O604" s="158">
        <f t="shared" ca="1" si="111"/>
        <v>6557100</v>
      </c>
      <c r="P604" s="158">
        <f t="shared" ca="1" si="112"/>
        <v>8557100</v>
      </c>
      <c r="Q604" s="177">
        <f t="shared" ca="1" si="113"/>
        <v>22946105.008297212</v>
      </c>
    </row>
    <row r="605" spans="1:17" x14ac:dyDescent="0.25">
      <c r="A605" s="195">
        <v>472</v>
      </c>
      <c r="B605" s="169">
        <f t="shared" ca="1" si="103"/>
        <v>0.82183834739732275</v>
      </c>
      <c r="C605" s="169">
        <f t="shared" ca="1" si="103"/>
        <v>0.70573955653320297</v>
      </c>
      <c r="D605" s="169">
        <f t="shared" ca="1" si="103"/>
        <v>0.68430616472312855</v>
      </c>
      <c r="E605" s="28">
        <f t="shared" ca="1" si="104"/>
        <v>11000000</v>
      </c>
      <c r="F605" s="93">
        <f t="shared" ca="1" si="105"/>
        <v>0.04</v>
      </c>
      <c r="G605" s="161">
        <f t="shared" ca="1" si="106"/>
        <v>440000</v>
      </c>
      <c r="H605" s="34">
        <f t="shared" ca="1" si="114"/>
        <v>198</v>
      </c>
      <c r="I605" s="144">
        <f t="shared" ca="1" si="107"/>
        <v>87120000</v>
      </c>
      <c r="J605" s="144">
        <f t="shared" ca="1" si="108"/>
        <v>35200000</v>
      </c>
      <c r="K605" s="92">
        <f t="shared" si="101"/>
        <v>14000000</v>
      </c>
      <c r="L605" s="92">
        <f t="shared" si="102"/>
        <v>2000000</v>
      </c>
      <c r="M605" s="158">
        <f t="shared" ca="1" si="109"/>
        <v>35920000</v>
      </c>
      <c r="N605" s="158">
        <f t="shared" ca="1" si="110"/>
        <v>12212800</v>
      </c>
      <c r="O605" s="158">
        <f t="shared" ca="1" si="111"/>
        <v>23707200</v>
      </c>
      <c r="P605" s="158">
        <f t="shared" ca="1" si="112"/>
        <v>25707200</v>
      </c>
      <c r="Q605" s="177">
        <f t="shared" ca="1" si="113"/>
        <v>109018488.81855981</v>
      </c>
    </row>
    <row r="606" spans="1:17" x14ac:dyDescent="0.25">
      <c r="A606" s="195">
        <v>473</v>
      </c>
      <c r="B606" s="169">
        <f t="shared" ca="1" si="103"/>
        <v>0.80465599868974214</v>
      </c>
      <c r="C606" s="169">
        <f t="shared" ca="1" si="103"/>
        <v>7.1270047725921382E-2</v>
      </c>
      <c r="D606" s="169">
        <f t="shared" ca="1" si="103"/>
        <v>5.9659397310868334E-2</v>
      </c>
      <c r="E606" s="28">
        <f t="shared" ca="1" si="104"/>
        <v>11000000</v>
      </c>
      <c r="F606" s="93">
        <f t="shared" ca="1" si="105"/>
        <v>0.01</v>
      </c>
      <c r="G606" s="161">
        <f t="shared" ca="1" si="106"/>
        <v>110000</v>
      </c>
      <c r="H606" s="34">
        <f t="shared" ca="1" si="114"/>
        <v>204</v>
      </c>
      <c r="I606" s="144">
        <f t="shared" ca="1" si="107"/>
        <v>22440000</v>
      </c>
      <c r="J606" s="144">
        <f t="shared" ca="1" si="108"/>
        <v>8800000</v>
      </c>
      <c r="K606" s="92">
        <f t="shared" si="101"/>
        <v>14000000</v>
      </c>
      <c r="L606" s="92">
        <f t="shared" si="102"/>
        <v>2000000</v>
      </c>
      <c r="M606" s="158">
        <f t="shared" ca="1" si="109"/>
        <v>-2360000</v>
      </c>
      <c r="N606" s="158">
        <f t="shared" ca="1" si="110"/>
        <v>-802400</v>
      </c>
      <c r="O606" s="158">
        <f t="shared" ca="1" si="111"/>
        <v>-1557600</v>
      </c>
      <c r="P606" s="158">
        <f t="shared" ca="1" si="112"/>
        <v>442400</v>
      </c>
      <c r="Q606" s="177">
        <f t="shared" ca="1" si="113"/>
        <v>-17779696.759922091</v>
      </c>
    </row>
    <row r="607" spans="1:17" x14ac:dyDescent="0.25">
      <c r="A607" s="195">
        <v>474</v>
      </c>
      <c r="B607" s="169">
        <f t="shared" ca="1" si="103"/>
        <v>0.80137088735347217</v>
      </c>
      <c r="C607" s="169">
        <f t="shared" ca="1" si="103"/>
        <v>4.3346998591148989E-2</v>
      </c>
      <c r="D607" s="169">
        <f t="shared" ca="1" si="103"/>
        <v>0.13407677489131342</v>
      </c>
      <c r="E607" s="28">
        <f t="shared" ca="1" si="104"/>
        <v>11000000</v>
      </c>
      <c r="F607" s="93">
        <f t="shared" ca="1" si="105"/>
        <v>0.01</v>
      </c>
      <c r="G607" s="161">
        <f t="shared" ca="1" si="106"/>
        <v>110000</v>
      </c>
      <c r="H607" s="34">
        <f t="shared" ca="1" si="114"/>
        <v>204</v>
      </c>
      <c r="I607" s="144">
        <f t="shared" ca="1" si="107"/>
        <v>22440000</v>
      </c>
      <c r="J607" s="144">
        <f t="shared" ca="1" si="108"/>
        <v>8800000</v>
      </c>
      <c r="K607" s="92">
        <f t="shared" si="101"/>
        <v>14000000</v>
      </c>
      <c r="L607" s="92">
        <f t="shared" si="102"/>
        <v>2000000</v>
      </c>
      <c r="M607" s="158">
        <f t="shared" ca="1" si="109"/>
        <v>-2360000</v>
      </c>
      <c r="N607" s="158">
        <f t="shared" ca="1" si="110"/>
        <v>-802400</v>
      </c>
      <c r="O607" s="158">
        <f t="shared" ca="1" si="111"/>
        <v>-1557600</v>
      </c>
      <c r="P607" s="158">
        <f t="shared" ca="1" si="112"/>
        <v>442400</v>
      </c>
      <c r="Q607" s="177">
        <f t="shared" ca="1" si="113"/>
        <v>-17779696.759922091</v>
      </c>
    </row>
    <row r="608" spans="1:17" x14ac:dyDescent="0.25">
      <c r="A608" s="195">
        <v>475</v>
      </c>
      <c r="B608" s="169">
        <f t="shared" ca="1" si="103"/>
        <v>0.71752344674124746</v>
      </c>
      <c r="C608" s="169">
        <f t="shared" ca="1" si="103"/>
        <v>0.48857922199194059</v>
      </c>
      <c r="D608" s="169">
        <f t="shared" ca="1" si="103"/>
        <v>6.4105101867750647E-2</v>
      </c>
      <c r="E608" s="28">
        <f t="shared" ca="1" si="104"/>
        <v>10500000</v>
      </c>
      <c r="F608" s="93">
        <f t="shared" ca="1" si="105"/>
        <v>0.03</v>
      </c>
      <c r="G608" s="161">
        <f t="shared" ca="1" si="106"/>
        <v>315000</v>
      </c>
      <c r="H608" s="34">
        <f t="shared" ca="1" si="114"/>
        <v>203.5</v>
      </c>
      <c r="I608" s="144">
        <f t="shared" ca="1" si="107"/>
        <v>64102500</v>
      </c>
      <c r="J608" s="144">
        <f t="shared" ca="1" si="108"/>
        <v>25200000</v>
      </c>
      <c r="K608" s="92">
        <f t="shared" si="101"/>
        <v>14000000</v>
      </c>
      <c r="L608" s="92">
        <f t="shared" si="102"/>
        <v>2000000</v>
      </c>
      <c r="M608" s="158">
        <f t="shared" ca="1" si="109"/>
        <v>22902500</v>
      </c>
      <c r="N608" s="158">
        <f t="shared" ca="1" si="110"/>
        <v>7786850.0000000009</v>
      </c>
      <c r="O608" s="158">
        <f t="shared" ca="1" si="111"/>
        <v>15115650</v>
      </c>
      <c r="P608" s="158">
        <f t="shared" ca="1" si="112"/>
        <v>17115650</v>
      </c>
      <c r="Q608" s="177">
        <f t="shared" ca="1" si="113"/>
        <v>65899487.23110193</v>
      </c>
    </row>
    <row r="609" spans="1:17" x14ac:dyDescent="0.25">
      <c r="A609" s="195">
        <v>476</v>
      </c>
      <c r="B609" s="169">
        <f t="shared" ca="1" si="103"/>
        <v>0.51783582886914481</v>
      </c>
      <c r="C609" s="169">
        <f t="shared" ca="1" si="103"/>
        <v>0.56687627400542318</v>
      </c>
      <c r="D609" s="169">
        <f t="shared" ca="1" si="103"/>
        <v>7.3485270588097618E-2</v>
      </c>
      <c r="E609" s="28">
        <f t="shared" ca="1" si="104"/>
        <v>10500000</v>
      </c>
      <c r="F609" s="93">
        <f t="shared" ca="1" si="105"/>
        <v>0.03</v>
      </c>
      <c r="G609" s="161">
        <f t="shared" ca="1" si="106"/>
        <v>315000</v>
      </c>
      <c r="H609" s="34">
        <f t="shared" ca="1" si="114"/>
        <v>203.5</v>
      </c>
      <c r="I609" s="144">
        <f t="shared" ca="1" si="107"/>
        <v>64102500</v>
      </c>
      <c r="J609" s="144">
        <f t="shared" ca="1" si="108"/>
        <v>25200000</v>
      </c>
      <c r="K609" s="92">
        <f t="shared" si="101"/>
        <v>14000000</v>
      </c>
      <c r="L609" s="92">
        <f t="shared" si="102"/>
        <v>2000000</v>
      </c>
      <c r="M609" s="158">
        <f t="shared" ca="1" si="109"/>
        <v>22902500</v>
      </c>
      <c r="N609" s="158">
        <f t="shared" ca="1" si="110"/>
        <v>7786850.0000000009</v>
      </c>
      <c r="O609" s="158">
        <f t="shared" ca="1" si="111"/>
        <v>15115650</v>
      </c>
      <c r="P609" s="158">
        <f t="shared" ca="1" si="112"/>
        <v>17115650</v>
      </c>
      <c r="Q609" s="177">
        <f t="shared" ca="1" si="113"/>
        <v>65899487.23110193</v>
      </c>
    </row>
    <row r="610" spans="1:17" x14ac:dyDescent="0.25">
      <c r="A610" s="195">
        <v>477</v>
      </c>
      <c r="B610" s="169">
        <f t="shared" ca="1" si="103"/>
        <v>0.68838589174612452</v>
      </c>
      <c r="C610" s="169">
        <f t="shared" ca="1" si="103"/>
        <v>0.3408341394203519</v>
      </c>
      <c r="D610" s="169">
        <f t="shared" ca="1" si="103"/>
        <v>0.89295377108290452</v>
      </c>
      <c r="E610" s="28">
        <f t="shared" ca="1" si="104"/>
        <v>10500000</v>
      </c>
      <c r="F610" s="93">
        <f t="shared" ca="1" si="105"/>
        <v>0.03</v>
      </c>
      <c r="G610" s="161">
        <f t="shared" ca="1" si="106"/>
        <v>315000</v>
      </c>
      <c r="H610" s="34">
        <f t="shared" ca="1" si="114"/>
        <v>197.5</v>
      </c>
      <c r="I610" s="144">
        <f t="shared" ca="1" si="107"/>
        <v>62212500</v>
      </c>
      <c r="J610" s="144">
        <f t="shared" ca="1" si="108"/>
        <v>25200000</v>
      </c>
      <c r="K610" s="92">
        <f t="shared" si="101"/>
        <v>14000000</v>
      </c>
      <c r="L610" s="92">
        <f t="shared" si="102"/>
        <v>2000000</v>
      </c>
      <c r="M610" s="158">
        <f t="shared" ca="1" si="109"/>
        <v>21012500</v>
      </c>
      <c r="N610" s="158">
        <f t="shared" ca="1" si="110"/>
        <v>7144250.0000000009</v>
      </c>
      <c r="O610" s="158">
        <f t="shared" ca="1" si="111"/>
        <v>13868250</v>
      </c>
      <c r="P610" s="158">
        <f t="shared" ca="1" si="112"/>
        <v>15868250</v>
      </c>
      <c r="Q610" s="177">
        <f t="shared" ca="1" si="113"/>
        <v>59639075.247211352</v>
      </c>
    </row>
    <row r="611" spans="1:17" x14ac:dyDescent="0.25">
      <c r="A611" s="195">
        <v>478</v>
      </c>
      <c r="B611" s="169">
        <f t="shared" ca="1" si="103"/>
        <v>0.28218520811320402</v>
      </c>
      <c r="C611" s="169">
        <f t="shared" ca="1" si="103"/>
        <v>0.16407677375725094</v>
      </c>
      <c r="D611" s="169">
        <f t="shared" ca="1" si="103"/>
        <v>0.17506120008106218</v>
      </c>
      <c r="E611" s="28">
        <f t="shared" ca="1" si="104"/>
        <v>10500000</v>
      </c>
      <c r="F611" s="93">
        <f t="shared" ca="1" si="105"/>
        <v>0.02</v>
      </c>
      <c r="G611" s="161">
        <f t="shared" ca="1" si="106"/>
        <v>210000</v>
      </c>
      <c r="H611" s="34">
        <f t="shared" ca="1" si="114"/>
        <v>203.5</v>
      </c>
      <c r="I611" s="144">
        <f t="shared" ca="1" si="107"/>
        <v>42735000</v>
      </c>
      <c r="J611" s="144">
        <f t="shared" ca="1" si="108"/>
        <v>16800000</v>
      </c>
      <c r="K611" s="92">
        <f t="shared" si="101"/>
        <v>14000000</v>
      </c>
      <c r="L611" s="92">
        <f t="shared" si="102"/>
        <v>2000000</v>
      </c>
      <c r="M611" s="158">
        <f t="shared" ca="1" si="109"/>
        <v>9935000</v>
      </c>
      <c r="N611" s="158">
        <f t="shared" ca="1" si="110"/>
        <v>3377900.0000000005</v>
      </c>
      <c r="O611" s="158">
        <f t="shared" ca="1" si="111"/>
        <v>6557100</v>
      </c>
      <c r="P611" s="158">
        <f t="shared" ca="1" si="112"/>
        <v>8557100</v>
      </c>
      <c r="Q611" s="177">
        <f t="shared" ca="1" si="113"/>
        <v>22946105.008297212</v>
      </c>
    </row>
    <row r="612" spans="1:17" x14ac:dyDescent="0.25">
      <c r="A612" s="195">
        <v>479</v>
      </c>
      <c r="B612" s="169">
        <f t="shared" ca="1" si="103"/>
        <v>0.70549532491313516</v>
      </c>
      <c r="C612" s="169">
        <f t="shared" ca="1" si="103"/>
        <v>0.10140493350323754</v>
      </c>
      <c r="D612" s="169">
        <f t="shared" ca="1" si="103"/>
        <v>0.65300904890113576</v>
      </c>
      <c r="E612" s="28">
        <f t="shared" ca="1" si="104"/>
        <v>10500000</v>
      </c>
      <c r="F612" s="93">
        <f t="shared" ca="1" si="105"/>
        <v>0.02</v>
      </c>
      <c r="G612" s="161">
        <f t="shared" ca="1" si="106"/>
        <v>210000</v>
      </c>
      <c r="H612" s="34">
        <f t="shared" ca="1" si="114"/>
        <v>197.5</v>
      </c>
      <c r="I612" s="144">
        <f t="shared" ca="1" si="107"/>
        <v>41475000</v>
      </c>
      <c r="J612" s="144">
        <f t="shared" ca="1" si="108"/>
        <v>16800000</v>
      </c>
      <c r="K612" s="92">
        <f t="shared" si="101"/>
        <v>14000000</v>
      </c>
      <c r="L612" s="92">
        <f t="shared" si="102"/>
        <v>2000000</v>
      </c>
      <c r="M612" s="158">
        <f t="shared" ca="1" si="109"/>
        <v>8675000</v>
      </c>
      <c r="N612" s="158">
        <f t="shared" ca="1" si="110"/>
        <v>2949500</v>
      </c>
      <c r="O612" s="158">
        <f t="shared" ca="1" si="111"/>
        <v>5725500</v>
      </c>
      <c r="P612" s="158">
        <f t="shared" ca="1" si="112"/>
        <v>7725500</v>
      </c>
      <c r="Q612" s="177">
        <f t="shared" ca="1" si="113"/>
        <v>18772497.019036837</v>
      </c>
    </row>
    <row r="613" spans="1:17" x14ac:dyDescent="0.25">
      <c r="A613" s="195">
        <v>480</v>
      </c>
      <c r="B613" s="169">
        <f t="shared" ca="1" si="103"/>
        <v>0.71815417706285023</v>
      </c>
      <c r="C613" s="169">
        <f t="shared" ca="1" si="103"/>
        <v>0.81025018408414529</v>
      </c>
      <c r="D613" s="169">
        <f t="shared" ca="1" si="103"/>
        <v>0.84448413336416828</v>
      </c>
      <c r="E613" s="28">
        <f t="shared" ca="1" si="104"/>
        <v>10500000</v>
      </c>
      <c r="F613" s="93">
        <f t="shared" ca="1" si="105"/>
        <v>0.04</v>
      </c>
      <c r="G613" s="161">
        <f t="shared" ca="1" si="106"/>
        <v>420000</v>
      </c>
      <c r="H613" s="34">
        <f t="shared" ca="1" si="114"/>
        <v>197.5</v>
      </c>
      <c r="I613" s="144">
        <f t="shared" ca="1" si="107"/>
        <v>82950000</v>
      </c>
      <c r="J613" s="144">
        <f t="shared" ca="1" si="108"/>
        <v>33600000</v>
      </c>
      <c r="K613" s="92">
        <f t="shared" si="101"/>
        <v>14000000</v>
      </c>
      <c r="L613" s="92">
        <f t="shared" si="102"/>
        <v>2000000</v>
      </c>
      <c r="M613" s="158">
        <f t="shared" ca="1" si="109"/>
        <v>33350000</v>
      </c>
      <c r="N613" s="158">
        <f t="shared" ca="1" si="110"/>
        <v>11339000</v>
      </c>
      <c r="O613" s="158">
        <f t="shared" ca="1" si="111"/>
        <v>22011000</v>
      </c>
      <c r="P613" s="158">
        <f t="shared" ca="1" si="112"/>
        <v>24011000</v>
      </c>
      <c r="Q613" s="177">
        <f t="shared" ca="1" si="113"/>
        <v>100505653.47538586</v>
      </c>
    </row>
    <row r="614" spans="1:17" x14ac:dyDescent="0.25">
      <c r="A614" s="195">
        <v>481</v>
      </c>
      <c r="B614" s="169">
        <f t="shared" ca="1" si="103"/>
        <v>9.5224933367114795E-2</v>
      </c>
      <c r="C614" s="169">
        <f t="shared" ca="1" si="103"/>
        <v>0.40316845387190736</v>
      </c>
      <c r="D614" s="169">
        <f t="shared" ca="1" si="103"/>
        <v>0.43892485392420655</v>
      </c>
      <c r="E614" s="28">
        <f t="shared" ca="1" si="104"/>
        <v>10000000</v>
      </c>
      <c r="F614" s="93">
        <f t="shared" ca="1" si="105"/>
        <v>0.03</v>
      </c>
      <c r="G614" s="161">
        <f t="shared" ca="1" si="106"/>
        <v>300000</v>
      </c>
      <c r="H614" s="34">
        <f t="shared" ca="1" si="114"/>
        <v>203</v>
      </c>
      <c r="I614" s="144">
        <f t="shared" ca="1" si="107"/>
        <v>60900000</v>
      </c>
      <c r="J614" s="144">
        <f t="shared" ca="1" si="108"/>
        <v>24000000</v>
      </c>
      <c r="K614" s="92">
        <f t="shared" si="101"/>
        <v>14000000</v>
      </c>
      <c r="L614" s="92">
        <f t="shared" si="102"/>
        <v>2000000</v>
      </c>
      <c r="M614" s="158">
        <f t="shared" ca="1" si="109"/>
        <v>20900000</v>
      </c>
      <c r="N614" s="158">
        <f t="shared" ca="1" si="110"/>
        <v>7106000.0000000009</v>
      </c>
      <c r="O614" s="158">
        <f t="shared" ca="1" si="111"/>
        <v>13794000</v>
      </c>
      <c r="P614" s="158">
        <f t="shared" ca="1" si="112"/>
        <v>15794000</v>
      </c>
      <c r="Q614" s="177">
        <f t="shared" ca="1" si="113"/>
        <v>59266431.676741675</v>
      </c>
    </row>
    <row r="615" spans="1:17" x14ac:dyDescent="0.25">
      <c r="A615" s="195">
        <v>482</v>
      </c>
      <c r="B615" s="169">
        <f t="shared" ca="1" si="103"/>
        <v>0.55792240144898841</v>
      </c>
      <c r="C615" s="169">
        <f t="shared" ca="1" si="103"/>
        <v>0.88306715812308201</v>
      </c>
      <c r="D615" s="169">
        <f t="shared" ca="1" si="103"/>
        <v>1.5739570701366556E-2</v>
      </c>
      <c r="E615" s="28">
        <f t="shared" ca="1" si="104"/>
        <v>10500000</v>
      </c>
      <c r="F615" s="93">
        <f t="shared" ca="1" si="105"/>
        <v>0.05</v>
      </c>
      <c r="G615" s="161">
        <f t="shared" ca="1" si="106"/>
        <v>525000</v>
      </c>
      <c r="H615" s="34">
        <f t="shared" ca="1" si="114"/>
        <v>203.5</v>
      </c>
      <c r="I615" s="144">
        <f t="shared" ca="1" si="107"/>
        <v>106837500</v>
      </c>
      <c r="J615" s="144">
        <f t="shared" ca="1" si="108"/>
        <v>42000000</v>
      </c>
      <c r="K615" s="92">
        <f t="shared" si="101"/>
        <v>14000000</v>
      </c>
      <c r="L615" s="92">
        <f t="shared" si="102"/>
        <v>2000000</v>
      </c>
      <c r="M615" s="158">
        <f t="shared" ca="1" si="109"/>
        <v>48837500</v>
      </c>
      <c r="N615" s="158">
        <f t="shared" ca="1" si="110"/>
        <v>16604750.000000002</v>
      </c>
      <c r="O615" s="158">
        <f t="shared" ca="1" si="111"/>
        <v>32232750</v>
      </c>
      <c r="P615" s="158">
        <f t="shared" ca="1" si="112"/>
        <v>34232750</v>
      </c>
      <c r="Q615" s="177">
        <f t="shared" ca="1" si="113"/>
        <v>151806251.67671135</v>
      </c>
    </row>
    <row r="616" spans="1:17" x14ac:dyDescent="0.25">
      <c r="A616" s="195">
        <v>483</v>
      </c>
      <c r="B616" s="169">
        <f t="shared" ca="1" si="103"/>
        <v>0.44669923503492892</v>
      </c>
      <c r="C616" s="169">
        <f t="shared" ca="1" si="103"/>
        <v>0.13446757497893946</v>
      </c>
      <c r="D616" s="169">
        <f t="shared" ca="1" si="103"/>
        <v>0.69030433274252967</v>
      </c>
      <c r="E616" s="28">
        <f t="shared" ca="1" si="104"/>
        <v>10500000</v>
      </c>
      <c r="F616" s="93">
        <f t="shared" ca="1" si="105"/>
        <v>0.02</v>
      </c>
      <c r="G616" s="161">
        <f t="shared" ca="1" si="106"/>
        <v>210000</v>
      </c>
      <c r="H616" s="34">
        <f t="shared" ca="1" si="114"/>
        <v>197.5</v>
      </c>
      <c r="I616" s="144">
        <f t="shared" ca="1" si="107"/>
        <v>41475000</v>
      </c>
      <c r="J616" s="144">
        <f t="shared" ca="1" si="108"/>
        <v>16800000</v>
      </c>
      <c r="K616" s="92">
        <f t="shared" si="101"/>
        <v>14000000</v>
      </c>
      <c r="L616" s="92">
        <f t="shared" si="102"/>
        <v>2000000</v>
      </c>
      <c r="M616" s="158">
        <f t="shared" ca="1" si="109"/>
        <v>8675000</v>
      </c>
      <c r="N616" s="158">
        <f t="shared" ca="1" si="110"/>
        <v>2949500</v>
      </c>
      <c r="O616" s="158">
        <f t="shared" ca="1" si="111"/>
        <v>5725500</v>
      </c>
      <c r="P616" s="158">
        <f t="shared" ca="1" si="112"/>
        <v>7725500</v>
      </c>
      <c r="Q616" s="177">
        <f t="shared" ca="1" si="113"/>
        <v>18772497.019036837</v>
      </c>
    </row>
    <row r="617" spans="1:17" x14ac:dyDescent="0.25">
      <c r="A617" s="195">
        <v>484</v>
      </c>
      <c r="B617" s="169">
        <f t="shared" ca="1" si="103"/>
        <v>0.25040324237524181</v>
      </c>
      <c r="C617" s="169">
        <f t="shared" ca="1" si="103"/>
        <v>0.93002962414744239</v>
      </c>
      <c r="D617" s="169">
        <f t="shared" ca="1" si="103"/>
        <v>0.50391378957602828</v>
      </c>
      <c r="E617" s="28">
        <f t="shared" ca="1" si="104"/>
        <v>10500000</v>
      </c>
      <c r="F617" s="93">
        <f t="shared" ca="1" si="105"/>
        <v>0.05</v>
      </c>
      <c r="G617" s="161">
        <f t="shared" ca="1" si="106"/>
        <v>525000</v>
      </c>
      <c r="H617" s="34">
        <f t="shared" ca="1" si="114"/>
        <v>197.5</v>
      </c>
      <c r="I617" s="144">
        <f t="shared" ca="1" si="107"/>
        <v>103687500</v>
      </c>
      <c r="J617" s="144">
        <f t="shared" ca="1" si="108"/>
        <v>42000000</v>
      </c>
      <c r="K617" s="92">
        <f t="shared" si="101"/>
        <v>14000000</v>
      </c>
      <c r="L617" s="92">
        <f t="shared" si="102"/>
        <v>2000000</v>
      </c>
      <c r="M617" s="158">
        <f t="shared" ca="1" si="109"/>
        <v>45687500</v>
      </c>
      <c r="N617" s="158">
        <f t="shared" ca="1" si="110"/>
        <v>15533750.000000002</v>
      </c>
      <c r="O617" s="158">
        <f t="shared" ca="1" si="111"/>
        <v>30153750</v>
      </c>
      <c r="P617" s="158">
        <f t="shared" ca="1" si="112"/>
        <v>32153750</v>
      </c>
      <c r="Q617" s="177">
        <f t="shared" ca="1" si="113"/>
        <v>141372231.70356038</v>
      </c>
    </row>
    <row r="618" spans="1:17" x14ac:dyDescent="0.25">
      <c r="A618" s="195">
        <v>485</v>
      </c>
      <c r="B618" s="169">
        <f t="shared" ca="1" si="103"/>
        <v>0.44386579492365374</v>
      </c>
      <c r="C618" s="169">
        <f t="shared" ca="1" si="103"/>
        <v>0.66571916849268153</v>
      </c>
      <c r="D618" s="169">
        <f t="shared" ca="1" si="103"/>
        <v>8.5603963873391864E-3</v>
      </c>
      <c r="E618" s="28">
        <f t="shared" ca="1" si="104"/>
        <v>10500000</v>
      </c>
      <c r="F618" s="93">
        <f t="shared" ca="1" si="105"/>
        <v>0.04</v>
      </c>
      <c r="G618" s="161">
        <f t="shared" ca="1" si="106"/>
        <v>420000</v>
      </c>
      <c r="H618" s="34">
        <f t="shared" ca="1" si="114"/>
        <v>203.5</v>
      </c>
      <c r="I618" s="144">
        <f t="shared" ca="1" si="107"/>
        <v>85470000</v>
      </c>
      <c r="J618" s="144">
        <f t="shared" ca="1" si="108"/>
        <v>33600000</v>
      </c>
      <c r="K618" s="92">
        <f t="shared" si="101"/>
        <v>14000000</v>
      </c>
      <c r="L618" s="92">
        <f t="shared" si="102"/>
        <v>2000000</v>
      </c>
      <c r="M618" s="158">
        <f t="shared" ca="1" si="109"/>
        <v>35870000</v>
      </c>
      <c r="N618" s="158">
        <f t="shared" ca="1" si="110"/>
        <v>12195800</v>
      </c>
      <c r="O618" s="158">
        <f t="shared" ca="1" si="111"/>
        <v>23674200</v>
      </c>
      <c r="P618" s="158">
        <f t="shared" ca="1" si="112"/>
        <v>25674200</v>
      </c>
      <c r="Q618" s="177">
        <f t="shared" ca="1" si="113"/>
        <v>108852869.45390663</v>
      </c>
    </row>
    <row r="619" spans="1:17" x14ac:dyDescent="0.25">
      <c r="A619" s="195">
        <v>486</v>
      </c>
      <c r="B619" s="169">
        <f t="shared" ca="1" si="103"/>
        <v>0.38134998171880574</v>
      </c>
      <c r="C619" s="169">
        <f t="shared" ca="1" si="103"/>
        <v>0.84879931815444754</v>
      </c>
      <c r="D619" s="169">
        <f t="shared" ca="1" si="103"/>
        <v>0.4851672033636113</v>
      </c>
      <c r="E619" s="28">
        <f t="shared" ca="1" si="104"/>
        <v>10500000</v>
      </c>
      <c r="F619" s="93">
        <f t="shared" ca="1" si="105"/>
        <v>0.04</v>
      </c>
      <c r="G619" s="161">
        <f t="shared" ca="1" si="106"/>
        <v>420000</v>
      </c>
      <c r="H619" s="34">
        <f t="shared" ca="1" si="114"/>
        <v>203.5</v>
      </c>
      <c r="I619" s="144">
        <f t="shared" ca="1" si="107"/>
        <v>85470000</v>
      </c>
      <c r="J619" s="144">
        <f t="shared" ca="1" si="108"/>
        <v>33600000</v>
      </c>
      <c r="K619" s="92">
        <f t="shared" si="101"/>
        <v>14000000</v>
      </c>
      <c r="L619" s="92">
        <f t="shared" si="102"/>
        <v>2000000</v>
      </c>
      <c r="M619" s="158">
        <f t="shared" ca="1" si="109"/>
        <v>35870000</v>
      </c>
      <c r="N619" s="158">
        <f t="shared" ca="1" si="110"/>
        <v>12195800</v>
      </c>
      <c r="O619" s="158">
        <f t="shared" ca="1" si="111"/>
        <v>23674200</v>
      </c>
      <c r="P619" s="158">
        <f t="shared" ca="1" si="112"/>
        <v>25674200</v>
      </c>
      <c r="Q619" s="177">
        <f t="shared" ca="1" si="113"/>
        <v>108852869.45390663</v>
      </c>
    </row>
    <row r="620" spans="1:17" x14ac:dyDescent="0.25">
      <c r="A620" s="195">
        <v>487</v>
      </c>
      <c r="B620" s="169">
        <f t="shared" ca="1" si="103"/>
        <v>2.3701438297756616E-2</v>
      </c>
      <c r="C620" s="169">
        <f t="shared" ca="1" si="103"/>
        <v>0.90944716665462944</v>
      </c>
      <c r="D620" s="169">
        <f t="shared" ca="1" si="103"/>
        <v>0.63936750141320975</v>
      </c>
      <c r="E620" s="28">
        <f t="shared" ca="1" si="104"/>
        <v>10000000</v>
      </c>
      <c r="F620" s="93">
        <f t="shared" ca="1" si="105"/>
        <v>0.05</v>
      </c>
      <c r="G620" s="161">
        <f t="shared" ca="1" si="106"/>
        <v>500000</v>
      </c>
      <c r="H620" s="34">
        <f t="shared" ca="1" si="114"/>
        <v>197</v>
      </c>
      <c r="I620" s="144">
        <f t="shared" ca="1" si="107"/>
        <v>98500000</v>
      </c>
      <c r="J620" s="144">
        <f t="shared" ca="1" si="108"/>
        <v>40000000</v>
      </c>
      <c r="K620" s="92">
        <f t="shared" si="101"/>
        <v>14000000</v>
      </c>
      <c r="L620" s="92">
        <f t="shared" si="102"/>
        <v>2000000</v>
      </c>
      <c r="M620" s="158">
        <f t="shared" ca="1" si="109"/>
        <v>42500000</v>
      </c>
      <c r="N620" s="158">
        <f t="shared" ca="1" si="110"/>
        <v>14450000.000000002</v>
      </c>
      <c r="O620" s="158">
        <f t="shared" ca="1" si="111"/>
        <v>28050000</v>
      </c>
      <c r="P620" s="158">
        <f t="shared" ca="1" si="112"/>
        <v>30050000</v>
      </c>
      <c r="Q620" s="177">
        <f t="shared" ca="1" si="113"/>
        <v>130813997.20691958</v>
      </c>
    </row>
    <row r="621" spans="1:17" x14ac:dyDescent="0.25">
      <c r="A621" s="195">
        <v>488</v>
      </c>
      <c r="B621" s="169">
        <f t="shared" ca="1" si="103"/>
        <v>0.83109348693998275</v>
      </c>
      <c r="C621" s="169">
        <f t="shared" ca="1" si="103"/>
        <v>0.6446483030174488</v>
      </c>
      <c r="D621" s="169">
        <f t="shared" ca="1" si="103"/>
        <v>0.17022543645415433</v>
      </c>
      <c r="E621" s="28">
        <f t="shared" ca="1" si="104"/>
        <v>11000000</v>
      </c>
      <c r="F621" s="93">
        <f t="shared" ca="1" si="105"/>
        <v>0.04</v>
      </c>
      <c r="G621" s="161">
        <f t="shared" ca="1" si="106"/>
        <v>440000</v>
      </c>
      <c r="H621" s="34">
        <f t="shared" ca="1" si="114"/>
        <v>204</v>
      </c>
      <c r="I621" s="144">
        <f t="shared" ca="1" si="107"/>
        <v>89760000</v>
      </c>
      <c r="J621" s="144">
        <f t="shared" ca="1" si="108"/>
        <v>35200000</v>
      </c>
      <c r="K621" s="92">
        <f t="shared" si="101"/>
        <v>14000000</v>
      </c>
      <c r="L621" s="92">
        <f t="shared" si="102"/>
        <v>2000000</v>
      </c>
      <c r="M621" s="158">
        <f t="shared" ca="1" si="109"/>
        <v>38560000</v>
      </c>
      <c r="N621" s="158">
        <f t="shared" ca="1" si="110"/>
        <v>13110400.000000002</v>
      </c>
      <c r="O621" s="158">
        <f t="shared" ca="1" si="111"/>
        <v>25449600</v>
      </c>
      <c r="P621" s="158">
        <f t="shared" ca="1" si="112"/>
        <v>27449600</v>
      </c>
      <c r="Q621" s="177">
        <f t="shared" ca="1" si="113"/>
        <v>117763191.27224821</v>
      </c>
    </row>
    <row r="622" spans="1:17" x14ac:dyDescent="0.25">
      <c r="A622" s="195">
        <v>489</v>
      </c>
      <c r="B622" s="169">
        <f t="shared" ca="1" si="103"/>
        <v>0.36841399102704264</v>
      </c>
      <c r="C622" s="169">
        <f t="shared" ca="1" si="103"/>
        <v>0.45295769427487009</v>
      </c>
      <c r="D622" s="169">
        <f t="shared" ca="1" si="103"/>
        <v>0.58069389400729898</v>
      </c>
      <c r="E622" s="28">
        <f t="shared" ca="1" si="104"/>
        <v>10500000</v>
      </c>
      <c r="F622" s="93">
        <f t="shared" ca="1" si="105"/>
        <v>0.03</v>
      </c>
      <c r="G622" s="161">
        <f t="shared" ca="1" si="106"/>
        <v>315000</v>
      </c>
      <c r="H622" s="34">
        <f t="shared" ca="1" si="114"/>
        <v>197.5</v>
      </c>
      <c r="I622" s="144">
        <f t="shared" ca="1" si="107"/>
        <v>62212500</v>
      </c>
      <c r="J622" s="144">
        <f t="shared" ca="1" si="108"/>
        <v>25200000</v>
      </c>
      <c r="K622" s="92">
        <f t="shared" si="101"/>
        <v>14000000</v>
      </c>
      <c r="L622" s="92">
        <f t="shared" si="102"/>
        <v>2000000</v>
      </c>
      <c r="M622" s="158">
        <f t="shared" ca="1" si="109"/>
        <v>21012500</v>
      </c>
      <c r="N622" s="158">
        <f t="shared" ca="1" si="110"/>
        <v>7144250.0000000009</v>
      </c>
      <c r="O622" s="158">
        <f t="shared" ca="1" si="111"/>
        <v>13868250</v>
      </c>
      <c r="P622" s="158">
        <f t="shared" ca="1" si="112"/>
        <v>15868250</v>
      </c>
      <c r="Q622" s="177">
        <f t="shared" ca="1" si="113"/>
        <v>59639075.247211352</v>
      </c>
    </row>
    <row r="623" spans="1:17" x14ac:dyDescent="0.25">
      <c r="A623" s="195">
        <v>490</v>
      </c>
      <c r="B623" s="169">
        <f t="shared" ca="1" si="103"/>
        <v>5.1181966552591107E-2</v>
      </c>
      <c r="C623" s="169">
        <f t="shared" ca="1" si="103"/>
        <v>0.69901299406507478</v>
      </c>
      <c r="D623" s="169">
        <f t="shared" ca="1" si="103"/>
        <v>0.88580149834665878</v>
      </c>
      <c r="E623" s="28">
        <f t="shared" ca="1" si="104"/>
        <v>10000000</v>
      </c>
      <c r="F623" s="93">
        <f t="shared" ca="1" si="105"/>
        <v>0.04</v>
      </c>
      <c r="G623" s="161">
        <f t="shared" ca="1" si="106"/>
        <v>400000</v>
      </c>
      <c r="H623" s="34">
        <f t="shared" ca="1" si="114"/>
        <v>197</v>
      </c>
      <c r="I623" s="144">
        <f t="shared" ca="1" si="107"/>
        <v>78800000</v>
      </c>
      <c r="J623" s="144">
        <f t="shared" ca="1" si="108"/>
        <v>32000000</v>
      </c>
      <c r="K623" s="92">
        <f t="shared" si="101"/>
        <v>14000000</v>
      </c>
      <c r="L623" s="92">
        <f t="shared" si="102"/>
        <v>2000000</v>
      </c>
      <c r="M623" s="158">
        <f t="shared" ca="1" si="109"/>
        <v>30800000</v>
      </c>
      <c r="N623" s="158">
        <f t="shared" ca="1" si="110"/>
        <v>10472000</v>
      </c>
      <c r="O623" s="158">
        <f t="shared" ca="1" si="111"/>
        <v>20328000</v>
      </c>
      <c r="P623" s="158">
        <f t="shared" ca="1" si="112"/>
        <v>22328000</v>
      </c>
      <c r="Q623" s="177">
        <f t="shared" ca="1" si="113"/>
        <v>92059065.878073201</v>
      </c>
    </row>
    <row r="624" spans="1:17" x14ac:dyDescent="0.25">
      <c r="A624" s="195">
        <v>491</v>
      </c>
      <c r="B624" s="169">
        <f t="shared" ca="1" si="103"/>
        <v>0.28723029611519857</v>
      </c>
      <c r="C624" s="169">
        <f t="shared" ca="1" si="103"/>
        <v>0.76754221841016756</v>
      </c>
      <c r="D624" s="169">
        <f t="shared" ca="1" si="103"/>
        <v>0.10820997229904883</v>
      </c>
      <c r="E624" s="28">
        <f t="shared" ca="1" si="104"/>
        <v>10500000</v>
      </c>
      <c r="F624" s="93">
        <f t="shared" ca="1" si="105"/>
        <v>0.04</v>
      </c>
      <c r="G624" s="161">
        <f t="shared" ca="1" si="106"/>
        <v>420000</v>
      </c>
      <c r="H624" s="34">
        <f t="shared" ca="1" si="114"/>
        <v>203.5</v>
      </c>
      <c r="I624" s="144">
        <f t="shared" ca="1" si="107"/>
        <v>85470000</v>
      </c>
      <c r="J624" s="144">
        <f t="shared" ca="1" si="108"/>
        <v>33600000</v>
      </c>
      <c r="K624" s="92">
        <f t="shared" si="101"/>
        <v>14000000</v>
      </c>
      <c r="L624" s="92">
        <f t="shared" si="102"/>
        <v>2000000</v>
      </c>
      <c r="M624" s="158">
        <f t="shared" ca="1" si="109"/>
        <v>35870000</v>
      </c>
      <c r="N624" s="158">
        <f t="shared" ca="1" si="110"/>
        <v>12195800</v>
      </c>
      <c r="O624" s="158">
        <f t="shared" ca="1" si="111"/>
        <v>23674200</v>
      </c>
      <c r="P624" s="158">
        <f t="shared" ca="1" si="112"/>
        <v>25674200</v>
      </c>
      <c r="Q624" s="177">
        <f t="shared" ca="1" si="113"/>
        <v>108852869.45390663</v>
      </c>
    </row>
    <row r="625" spans="1:17" x14ac:dyDescent="0.25">
      <c r="A625" s="195">
        <v>492</v>
      </c>
      <c r="B625" s="169">
        <f t="shared" ca="1" si="103"/>
        <v>9.324736650367782E-2</v>
      </c>
      <c r="C625" s="169">
        <f t="shared" ca="1" si="103"/>
        <v>0.77714167410390345</v>
      </c>
      <c r="D625" s="169">
        <f t="shared" ca="1" si="103"/>
        <v>0.87813541504554382</v>
      </c>
      <c r="E625" s="28">
        <f t="shared" ca="1" si="104"/>
        <v>10000000</v>
      </c>
      <c r="F625" s="93">
        <f t="shared" ca="1" si="105"/>
        <v>0.04</v>
      </c>
      <c r="G625" s="161">
        <f t="shared" ca="1" si="106"/>
        <v>400000</v>
      </c>
      <c r="H625" s="34">
        <f t="shared" ca="1" si="114"/>
        <v>197</v>
      </c>
      <c r="I625" s="144">
        <f t="shared" ca="1" si="107"/>
        <v>78800000</v>
      </c>
      <c r="J625" s="144">
        <f t="shared" ca="1" si="108"/>
        <v>32000000</v>
      </c>
      <c r="K625" s="92">
        <f t="shared" si="101"/>
        <v>14000000</v>
      </c>
      <c r="L625" s="92">
        <f t="shared" si="102"/>
        <v>2000000</v>
      </c>
      <c r="M625" s="158">
        <f t="shared" ca="1" si="109"/>
        <v>30800000</v>
      </c>
      <c r="N625" s="158">
        <f t="shared" ca="1" si="110"/>
        <v>10472000</v>
      </c>
      <c r="O625" s="158">
        <f t="shared" ca="1" si="111"/>
        <v>20328000</v>
      </c>
      <c r="P625" s="158">
        <f t="shared" ca="1" si="112"/>
        <v>22328000</v>
      </c>
      <c r="Q625" s="177">
        <f t="shared" ca="1" si="113"/>
        <v>92059065.878073201</v>
      </c>
    </row>
    <row r="626" spans="1:17" x14ac:dyDescent="0.25">
      <c r="A626" s="195">
        <v>493</v>
      </c>
      <c r="B626" s="169">
        <f t="shared" ca="1" si="103"/>
        <v>0.74648232294961636</v>
      </c>
      <c r="C626" s="169">
        <f t="shared" ca="1" si="103"/>
        <v>0.38829473179520935</v>
      </c>
      <c r="D626" s="169">
        <f t="shared" ca="1" si="103"/>
        <v>0.42505391229630285</v>
      </c>
      <c r="E626" s="28">
        <f t="shared" ca="1" si="104"/>
        <v>10500000</v>
      </c>
      <c r="F626" s="93">
        <f t="shared" ca="1" si="105"/>
        <v>0.03</v>
      </c>
      <c r="G626" s="161">
        <f t="shared" ca="1" si="106"/>
        <v>315000</v>
      </c>
      <c r="H626" s="34">
        <f t="shared" ca="1" si="114"/>
        <v>203.5</v>
      </c>
      <c r="I626" s="144">
        <f t="shared" ca="1" si="107"/>
        <v>64102500</v>
      </c>
      <c r="J626" s="144">
        <f t="shared" ca="1" si="108"/>
        <v>25200000</v>
      </c>
      <c r="K626" s="92">
        <f t="shared" si="101"/>
        <v>14000000</v>
      </c>
      <c r="L626" s="92">
        <f t="shared" si="102"/>
        <v>2000000</v>
      </c>
      <c r="M626" s="158">
        <f t="shared" ca="1" si="109"/>
        <v>22902500</v>
      </c>
      <c r="N626" s="158">
        <f t="shared" ca="1" si="110"/>
        <v>7786850.0000000009</v>
      </c>
      <c r="O626" s="158">
        <f t="shared" ca="1" si="111"/>
        <v>15115650</v>
      </c>
      <c r="P626" s="158">
        <f t="shared" ca="1" si="112"/>
        <v>17115650</v>
      </c>
      <c r="Q626" s="177">
        <f t="shared" ca="1" si="113"/>
        <v>65899487.23110193</v>
      </c>
    </row>
    <row r="627" spans="1:17" x14ac:dyDescent="0.25">
      <c r="A627" s="195">
        <v>494</v>
      </c>
      <c r="B627" s="169">
        <f t="shared" ca="1" si="103"/>
        <v>0.51669426383474792</v>
      </c>
      <c r="C627" s="169">
        <f t="shared" ca="1" si="103"/>
        <v>1.5765284917007905E-2</v>
      </c>
      <c r="D627" s="169">
        <f t="shared" ca="1" si="103"/>
        <v>0.13969645719914348</v>
      </c>
      <c r="E627" s="28">
        <f t="shared" ca="1" si="104"/>
        <v>10500000</v>
      </c>
      <c r="F627" s="93">
        <f t="shared" ca="1" si="105"/>
        <v>0.01</v>
      </c>
      <c r="G627" s="161">
        <f t="shared" ca="1" si="106"/>
        <v>105000</v>
      </c>
      <c r="H627" s="34">
        <f t="shared" ca="1" si="114"/>
        <v>203.5</v>
      </c>
      <c r="I627" s="144">
        <f t="shared" ca="1" si="107"/>
        <v>21367500</v>
      </c>
      <c r="J627" s="144">
        <f t="shared" ca="1" si="108"/>
        <v>8400000</v>
      </c>
      <c r="K627" s="92">
        <f t="shared" si="101"/>
        <v>14000000</v>
      </c>
      <c r="L627" s="92">
        <f t="shared" si="102"/>
        <v>2000000</v>
      </c>
      <c r="M627" s="158">
        <f t="shared" ca="1" si="109"/>
        <v>-3032500</v>
      </c>
      <c r="N627" s="158">
        <f t="shared" ca="1" si="110"/>
        <v>-1031050.0000000001</v>
      </c>
      <c r="O627" s="158">
        <f t="shared" ca="1" si="111"/>
        <v>-2001450</v>
      </c>
      <c r="P627" s="158">
        <f t="shared" ca="1" si="112"/>
        <v>-1450</v>
      </c>
      <c r="Q627" s="177">
        <f t="shared" ca="1" si="113"/>
        <v>-20007277.21450749</v>
      </c>
    </row>
    <row r="628" spans="1:17" x14ac:dyDescent="0.25">
      <c r="A628" s="195">
        <v>495</v>
      </c>
      <c r="B628" s="169">
        <f t="shared" ca="1" si="103"/>
        <v>0.40045784035051679</v>
      </c>
      <c r="C628" s="169">
        <f t="shared" ca="1" si="103"/>
        <v>0.29702020400051321</v>
      </c>
      <c r="D628" s="169">
        <f t="shared" ca="1" si="103"/>
        <v>0.84664299802352272</v>
      </c>
      <c r="E628" s="28">
        <f t="shared" ca="1" si="104"/>
        <v>10500000</v>
      </c>
      <c r="F628" s="93">
        <f t="shared" ca="1" si="105"/>
        <v>0.02</v>
      </c>
      <c r="G628" s="161">
        <f t="shared" ca="1" si="106"/>
        <v>210000</v>
      </c>
      <c r="H628" s="34">
        <f t="shared" ca="1" si="114"/>
        <v>197.5</v>
      </c>
      <c r="I628" s="144">
        <f t="shared" ca="1" si="107"/>
        <v>41475000</v>
      </c>
      <c r="J628" s="144">
        <f t="shared" ca="1" si="108"/>
        <v>16800000</v>
      </c>
      <c r="K628" s="92">
        <f t="shared" si="101"/>
        <v>14000000</v>
      </c>
      <c r="L628" s="92">
        <f t="shared" si="102"/>
        <v>2000000</v>
      </c>
      <c r="M628" s="158">
        <f t="shared" ca="1" si="109"/>
        <v>8675000</v>
      </c>
      <c r="N628" s="158">
        <f t="shared" ca="1" si="110"/>
        <v>2949500</v>
      </c>
      <c r="O628" s="158">
        <f t="shared" ca="1" si="111"/>
        <v>5725500</v>
      </c>
      <c r="P628" s="158">
        <f t="shared" ca="1" si="112"/>
        <v>7725500</v>
      </c>
      <c r="Q628" s="177">
        <f t="shared" ca="1" si="113"/>
        <v>18772497.019036837</v>
      </c>
    </row>
    <row r="629" spans="1:17" x14ac:dyDescent="0.25">
      <c r="A629" s="195">
        <v>496</v>
      </c>
      <c r="B629" s="169">
        <f t="shared" ca="1" si="103"/>
        <v>0.6137745058974895</v>
      </c>
      <c r="C629" s="169">
        <f t="shared" ca="1" si="103"/>
        <v>0.58699058058811593</v>
      </c>
      <c r="D629" s="169">
        <f t="shared" ca="1" si="103"/>
        <v>0.9667404205071416</v>
      </c>
      <c r="E629" s="28">
        <f t="shared" ca="1" si="104"/>
        <v>10500000</v>
      </c>
      <c r="F629" s="93">
        <f t="shared" ca="1" si="105"/>
        <v>0.03</v>
      </c>
      <c r="G629" s="161">
        <f t="shared" ca="1" si="106"/>
        <v>315000</v>
      </c>
      <c r="H629" s="34">
        <f t="shared" ca="1" si="114"/>
        <v>197.5</v>
      </c>
      <c r="I629" s="144">
        <f t="shared" ca="1" si="107"/>
        <v>62212500</v>
      </c>
      <c r="J629" s="144">
        <f t="shared" ca="1" si="108"/>
        <v>25200000</v>
      </c>
      <c r="K629" s="92">
        <f t="shared" si="101"/>
        <v>14000000</v>
      </c>
      <c r="L629" s="92">
        <f t="shared" si="102"/>
        <v>2000000</v>
      </c>
      <c r="M629" s="158">
        <f t="shared" ca="1" si="109"/>
        <v>21012500</v>
      </c>
      <c r="N629" s="158">
        <f t="shared" ca="1" si="110"/>
        <v>7144250.0000000009</v>
      </c>
      <c r="O629" s="158">
        <f t="shared" ca="1" si="111"/>
        <v>13868250</v>
      </c>
      <c r="P629" s="158">
        <f t="shared" ca="1" si="112"/>
        <v>15868250</v>
      </c>
      <c r="Q629" s="177">
        <f t="shared" ca="1" si="113"/>
        <v>59639075.247211352</v>
      </c>
    </row>
    <row r="630" spans="1:17" x14ac:dyDescent="0.25">
      <c r="A630" s="195">
        <v>497</v>
      </c>
      <c r="B630" s="169">
        <f t="shared" ca="1" si="103"/>
        <v>0.57195650964618117</v>
      </c>
      <c r="C630" s="169">
        <f t="shared" ca="1" si="103"/>
        <v>0.76622575509948276</v>
      </c>
      <c r="D630" s="169">
        <f t="shared" ca="1" si="103"/>
        <v>0.56502196106698355</v>
      </c>
      <c r="E630" s="28">
        <f t="shared" ca="1" si="104"/>
        <v>10500000</v>
      </c>
      <c r="F630" s="93">
        <f t="shared" ca="1" si="105"/>
        <v>0.04</v>
      </c>
      <c r="G630" s="161">
        <f t="shared" ca="1" si="106"/>
        <v>420000</v>
      </c>
      <c r="H630" s="34">
        <f t="shared" ca="1" si="114"/>
        <v>197.5</v>
      </c>
      <c r="I630" s="144">
        <f t="shared" ca="1" si="107"/>
        <v>82950000</v>
      </c>
      <c r="J630" s="144">
        <f t="shared" ca="1" si="108"/>
        <v>33600000</v>
      </c>
      <c r="K630" s="92">
        <f t="shared" si="101"/>
        <v>14000000</v>
      </c>
      <c r="L630" s="92">
        <f t="shared" si="102"/>
        <v>2000000</v>
      </c>
      <c r="M630" s="158">
        <f t="shared" ca="1" si="109"/>
        <v>33350000</v>
      </c>
      <c r="N630" s="158">
        <f t="shared" ca="1" si="110"/>
        <v>11339000</v>
      </c>
      <c r="O630" s="158">
        <f t="shared" ca="1" si="111"/>
        <v>22011000</v>
      </c>
      <c r="P630" s="158">
        <f t="shared" ca="1" si="112"/>
        <v>24011000</v>
      </c>
      <c r="Q630" s="177">
        <f t="shared" ca="1" si="113"/>
        <v>100505653.47538586</v>
      </c>
    </row>
    <row r="631" spans="1:17" x14ac:dyDescent="0.25">
      <c r="A631" s="195">
        <v>498</v>
      </c>
      <c r="B631" s="169">
        <f t="shared" ca="1" si="103"/>
        <v>8.6405310703762894E-2</v>
      </c>
      <c r="C631" s="169">
        <f t="shared" ca="1" si="103"/>
        <v>0.50680661960778262</v>
      </c>
      <c r="D631" s="169">
        <f t="shared" ca="1" si="103"/>
        <v>0.14468770288682287</v>
      </c>
      <c r="E631" s="28">
        <f t="shared" ca="1" si="104"/>
        <v>10000000</v>
      </c>
      <c r="F631" s="93">
        <f t="shared" ca="1" si="105"/>
        <v>0.03</v>
      </c>
      <c r="G631" s="161">
        <f t="shared" ca="1" si="106"/>
        <v>300000</v>
      </c>
      <c r="H631" s="34">
        <f t="shared" ca="1" si="114"/>
        <v>203</v>
      </c>
      <c r="I631" s="144">
        <f t="shared" ca="1" si="107"/>
        <v>60900000</v>
      </c>
      <c r="J631" s="144">
        <f t="shared" ca="1" si="108"/>
        <v>24000000</v>
      </c>
      <c r="K631" s="92">
        <f t="shared" si="101"/>
        <v>14000000</v>
      </c>
      <c r="L631" s="92">
        <f t="shared" si="102"/>
        <v>2000000</v>
      </c>
      <c r="M631" s="158">
        <f t="shared" ca="1" si="109"/>
        <v>20900000</v>
      </c>
      <c r="N631" s="158">
        <f t="shared" ca="1" si="110"/>
        <v>7106000.0000000009</v>
      </c>
      <c r="O631" s="158">
        <f t="shared" ca="1" si="111"/>
        <v>13794000</v>
      </c>
      <c r="P631" s="158">
        <f t="shared" ca="1" si="112"/>
        <v>15794000</v>
      </c>
      <c r="Q631" s="177">
        <f t="shared" ca="1" si="113"/>
        <v>59266431.676741675</v>
      </c>
    </row>
    <row r="632" spans="1:17" x14ac:dyDescent="0.25">
      <c r="A632" s="195">
        <v>499</v>
      </c>
      <c r="B632" s="169">
        <f t="shared" ca="1" si="103"/>
        <v>0.39668297408780429</v>
      </c>
      <c r="C632" s="169">
        <f t="shared" ca="1" si="103"/>
        <v>0.36125179608502167</v>
      </c>
      <c r="D632" s="169">
        <f t="shared" ca="1" si="103"/>
        <v>0.76371310077778198</v>
      </c>
      <c r="E632" s="28">
        <f t="shared" ca="1" si="104"/>
        <v>10500000</v>
      </c>
      <c r="F632" s="93">
        <f t="shared" ca="1" si="105"/>
        <v>0.03</v>
      </c>
      <c r="G632" s="161">
        <f t="shared" ca="1" si="106"/>
        <v>315000</v>
      </c>
      <c r="H632" s="34">
        <f t="shared" ca="1" si="114"/>
        <v>197.5</v>
      </c>
      <c r="I632" s="144">
        <f t="shared" ca="1" si="107"/>
        <v>62212500</v>
      </c>
      <c r="J632" s="144">
        <f t="shared" ca="1" si="108"/>
        <v>25200000</v>
      </c>
      <c r="K632" s="92">
        <f t="shared" si="101"/>
        <v>14000000</v>
      </c>
      <c r="L632" s="92">
        <f t="shared" si="102"/>
        <v>2000000</v>
      </c>
      <c r="M632" s="158">
        <f t="shared" ca="1" si="109"/>
        <v>21012500</v>
      </c>
      <c r="N632" s="158">
        <f t="shared" ca="1" si="110"/>
        <v>7144250.0000000009</v>
      </c>
      <c r="O632" s="158">
        <f t="shared" ca="1" si="111"/>
        <v>13868250</v>
      </c>
      <c r="P632" s="158">
        <f t="shared" ca="1" si="112"/>
        <v>15868250</v>
      </c>
      <c r="Q632" s="177">
        <f t="shared" ca="1" si="113"/>
        <v>59639075.247211352</v>
      </c>
    </row>
    <row r="633" spans="1:17" x14ac:dyDescent="0.25">
      <c r="A633" s="195">
        <v>500</v>
      </c>
      <c r="B633" s="169">
        <f t="shared" ca="1" si="103"/>
        <v>0.82913166903932722</v>
      </c>
      <c r="C633" s="169">
        <f t="shared" ca="1" si="103"/>
        <v>0.48505607181126698</v>
      </c>
      <c r="D633" s="169">
        <f t="shared" ca="1" si="103"/>
        <v>0.82564709639146039</v>
      </c>
      <c r="E633" s="28">
        <f t="shared" ca="1" si="104"/>
        <v>11000000</v>
      </c>
      <c r="F633" s="93">
        <f t="shared" ca="1" si="105"/>
        <v>0.03</v>
      </c>
      <c r="G633" s="161">
        <f t="shared" ca="1" si="106"/>
        <v>330000</v>
      </c>
      <c r="H633" s="34">
        <f t="shared" ca="1" si="114"/>
        <v>198</v>
      </c>
      <c r="I633" s="144">
        <f t="shared" ca="1" si="107"/>
        <v>65340000</v>
      </c>
      <c r="J633" s="144">
        <f t="shared" ca="1" si="108"/>
        <v>26400000</v>
      </c>
      <c r="K633" s="92">
        <f t="shared" si="101"/>
        <v>14000000</v>
      </c>
      <c r="L633" s="92">
        <f t="shared" si="102"/>
        <v>2000000</v>
      </c>
      <c r="M633" s="158">
        <f t="shared" ca="1" si="109"/>
        <v>22940000</v>
      </c>
      <c r="N633" s="158">
        <f t="shared" ca="1" si="110"/>
        <v>7799600.0000000009</v>
      </c>
      <c r="O633" s="158">
        <f t="shared" ca="1" si="111"/>
        <v>15140400</v>
      </c>
      <c r="P633" s="158">
        <f t="shared" ca="1" si="112"/>
        <v>17140400</v>
      </c>
      <c r="Q633" s="177">
        <f t="shared" ca="1" si="113"/>
        <v>66023701.754591823</v>
      </c>
    </row>
  </sheetData>
  <mergeCells count="20">
    <mergeCell ref="A96:K96"/>
    <mergeCell ref="A99:K99"/>
    <mergeCell ref="B43:K43"/>
    <mergeCell ref="B44:K44"/>
    <mergeCell ref="B45:K45"/>
    <mergeCell ref="A47:K47"/>
    <mergeCell ref="A64:K64"/>
    <mergeCell ref="A94:K94"/>
    <mergeCell ref="B42:K42"/>
    <mergeCell ref="A5:K5"/>
    <mergeCell ref="B11:C11"/>
    <mergeCell ref="A13:K13"/>
    <mergeCell ref="A22:K22"/>
    <mergeCell ref="A25:K25"/>
    <mergeCell ref="A28:K28"/>
    <mergeCell ref="A33:K33"/>
    <mergeCell ref="A35:K35"/>
    <mergeCell ref="A37:K37"/>
    <mergeCell ref="A40:K40"/>
    <mergeCell ref="B41:K4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zoomScaleNormal="100" workbookViewId="0">
      <selection activeCell="J9" sqref="J9"/>
    </sheetView>
  </sheetViews>
  <sheetFormatPr defaultRowHeight="15.75" x14ac:dyDescent="0.25"/>
  <cols>
    <col min="1" max="1" width="4.7109375" style="195" customWidth="1"/>
    <col min="2" max="36" width="14.7109375" style="195" customWidth="1"/>
    <col min="37" max="67" width="10.7109375" style="195" customWidth="1"/>
    <col min="68" max="16384" width="9.140625" style="195"/>
  </cols>
  <sheetData>
    <row r="1" spans="1:11" ht="16.5" thickBot="1" x14ac:dyDescent="0.3"/>
    <row r="2" spans="1:11" ht="21" x14ac:dyDescent="0.35">
      <c r="B2" s="94" t="s">
        <v>161</v>
      </c>
      <c r="C2" s="96"/>
    </row>
    <row r="3" spans="1:11" ht="21.75" thickBot="1" x14ac:dyDescent="0.4">
      <c r="B3" s="97" t="s">
        <v>162</v>
      </c>
      <c r="C3" s="99"/>
    </row>
    <row r="4" spans="1:11" ht="21" x14ac:dyDescent="0.35">
      <c r="B4" s="16"/>
      <c r="C4" s="1"/>
      <c r="D4" s="1"/>
    </row>
    <row r="5" spans="1:11" x14ac:dyDescent="0.25">
      <c r="A5" s="236" t="s">
        <v>167</v>
      </c>
      <c r="B5" s="236"/>
      <c r="C5" s="236"/>
      <c r="D5" s="236"/>
      <c r="E5" s="236"/>
      <c r="F5" s="236"/>
      <c r="G5" s="236"/>
      <c r="H5" s="236"/>
      <c r="I5" s="236"/>
      <c r="J5" s="236"/>
      <c r="K5" s="236"/>
    </row>
    <row r="6" spans="1:11" x14ac:dyDescent="0.25">
      <c r="A6" s="225"/>
      <c r="B6" s="225"/>
      <c r="C6" s="225"/>
      <c r="D6" s="225"/>
      <c r="E6" s="225"/>
      <c r="F6" s="225"/>
      <c r="G6" s="225"/>
      <c r="H6" s="225"/>
      <c r="I6" s="225"/>
      <c r="J6" s="225"/>
      <c r="K6" s="225"/>
    </row>
    <row r="8" spans="1:11" x14ac:dyDescent="0.25">
      <c r="J8" s="26" t="s">
        <v>163</v>
      </c>
      <c r="K8" s="229">
        <v>1517</v>
      </c>
    </row>
    <row r="10" spans="1:11" x14ac:dyDescent="0.25">
      <c r="B10" s="195" t="s">
        <v>165</v>
      </c>
      <c r="C10" s="230">
        <v>100</v>
      </c>
    </row>
    <row r="11" spans="1:11" x14ac:dyDescent="0.25">
      <c r="B11" s="195" t="s">
        <v>101</v>
      </c>
      <c r="C11" s="167">
        <v>0.15</v>
      </c>
    </row>
    <row r="13" spans="1:11" x14ac:dyDescent="0.25">
      <c r="B13" s="195" t="s">
        <v>164</v>
      </c>
      <c r="C13" s="92">
        <f>(((G15*MAX(K8,K18))+(G28*MAX(K21,K30)))/(1+C11))-C10</f>
        <v>889.34782608695662</v>
      </c>
    </row>
    <row r="15" spans="1:11" x14ac:dyDescent="0.25">
      <c r="G15" s="254">
        <v>0.75</v>
      </c>
      <c r="H15" s="254"/>
    </row>
    <row r="18" spans="7:11" x14ac:dyDescent="0.25">
      <c r="J18" s="26" t="s">
        <v>163</v>
      </c>
      <c r="K18" s="229">
        <v>0</v>
      </c>
    </row>
    <row r="21" spans="7:11" x14ac:dyDescent="0.25">
      <c r="J21" s="26" t="s">
        <v>163</v>
      </c>
      <c r="K21" s="229">
        <v>-3611</v>
      </c>
    </row>
    <row r="28" spans="7:11" x14ac:dyDescent="0.25">
      <c r="G28" s="255">
        <f>1-G15</f>
        <v>0.25</v>
      </c>
      <c r="H28" s="256"/>
    </row>
    <row r="30" spans="7:11" x14ac:dyDescent="0.25">
      <c r="J30" s="26" t="s">
        <v>163</v>
      </c>
      <c r="K30" s="229">
        <v>0</v>
      </c>
    </row>
    <row r="37" spans="1:15" s="232" customFormat="1" x14ac:dyDescent="0.25">
      <c r="A37" s="231" t="s">
        <v>26</v>
      </c>
      <c r="B37" s="201"/>
      <c r="C37" s="201"/>
      <c r="D37" s="201"/>
      <c r="E37" s="202"/>
      <c r="F37" s="201"/>
      <c r="G37" s="201"/>
      <c r="H37" s="201"/>
      <c r="I37" s="201"/>
      <c r="J37" s="201"/>
      <c r="K37" s="201"/>
      <c r="L37" s="201"/>
      <c r="M37" s="201"/>
      <c r="N37" s="201"/>
      <c r="O37" s="203"/>
    </row>
    <row r="38" spans="1:15" s="232" customFormat="1" ht="94.5" customHeight="1" x14ac:dyDescent="0.25">
      <c r="A38" s="257" t="s">
        <v>166</v>
      </c>
      <c r="B38" s="240"/>
      <c r="C38" s="240"/>
      <c r="D38" s="240"/>
      <c r="E38" s="240"/>
      <c r="F38" s="240"/>
      <c r="G38" s="240"/>
      <c r="H38" s="240"/>
      <c r="I38" s="240"/>
      <c r="J38" s="240"/>
      <c r="K38" s="240"/>
      <c r="L38" s="111"/>
      <c r="M38" s="111"/>
      <c r="N38" s="111"/>
      <c r="O38" s="203"/>
    </row>
    <row r="39" spans="1:15" s="203" customFormat="1" x14ac:dyDescent="0.25"/>
  </sheetData>
  <mergeCells count="4">
    <mergeCell ref="A5:K5"/>
    <mergeCell ref="G15:H15"/>
    <mergeCell ref="G28:H28"/>
    <mergeCell ref="A38:K38"/>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S40"/>
  <sheetViews>
    <sheetView workbookViewId="0"/>
  </sheetViews>
  <sheetFormatPr defaultRowHeight="15.75" x14ac:dyDescent="0.25"/>
  <cols>
    <col min="1" max="1" width="4.7109375" style="15" customWidth="1"/>
    <col min="2" max="2" width="21.7109375" style="15" customWidth="1"/>
    <col min="3" max="37" width="14.7109375" style="15" customWidth="1"/>
    <col min="38" max="64" width="10.7109375" style="15" customWidth="1"/>
    <col min="65" max="16384" width="9.140625" style="15"/>
  </cols>
  <sheetData>
    <row r="1" spans="1:19" ht="16.5" thickBot="1" x14ac:dyDescent="0.3"/>
    <row r="2" spans="1:19" ht="21.75" thickBot="1" x14ac:dyDescent="0.4">
      <c r="A2" s="19"/>
      <c r="B2" s="101" t="s">
        <v>186</v>
      </c>
      <c r="C2" s="102"/>
      <c r="D2" s="19"/>
      <c r="E2" s="19"/>
      <c r="F2" s="19"/>
      <c r="G2" s="19"/>
      <c r="H2" s="19"/>
      <c r="I2" s="19"/>
      <c r="J2" s="19"/>
      <c r="K2" s="19"/>
      <c r="L2" s="19"/>
      <c r="M2" s="19"/>
      <c r="N2" s="19"/>
      <c r="O2" s="19"/>
      <c r="P2" s="19"/>
      <c r="Q2" s="19"/>
      <c r="R2" s="19"/>
      <c r="S2" s="19"/>
    </row>
    <row r="4" spans="1:19" ht="31.5" customHeight="1" x14ac:dyDescent="0.25">
      <c r="A4" s="236" t="s">
        <v>145</v>
      </c>
      <c r="B4" s="236"/>
      <c r="C4" s="236"/>
      <c r="D4" s="236"/>
      <c r="E4" s="236"/>
      <c r="F4" s="236"/>
      <c r="G4" s="236"/>
      <c r="H4" s="236"/>
      <c r="I4" s="236"/>
      <c r="J4" s="236"/>
      <c r="K4" s="236"/>
    </row>
    <row r="6" spans="1:19" s="195" customFormat="1" x14ac:dyDescent="0.25">
      <c r="B6" s="195" t="s">
        <v>125</v>
      </c>
      <c r="C6" s="27">
        <v>0.1</v>
      </c>
      <c r="D6" s="27">
        <v>0.3</v>
      </c>
      <c r="E6" s="27">
        <v>0.4</v>
      </c>
      <c r="F6" s="93">
        <f>1-C6-D6-E6</f>
        <v>0.20000000000000007</v>
      </c>
    </row>
    <row r="7" spans="1:19" x14ac:dyDescent="0.25">
      <c r="B7" s="195" t="s">
        <v>126</v>
      </c>
      <c r="C7" s="91">
        <v>80000000</v>
      </c>
      <c r="D7" s="91">
        <v>95000000</v>
      </c>
      <c r="E7" s="91">
        <v>108000000</v>
      </c>
      <c r="F7" s="91">
        <v>124000000</v>
      </c>
    </row>
    <row r="8" spans="1:19" x14ac:dyDescent="0.25">
      <c r="B8" s="195"/>
      <c r="C8" s="35"/>
      <c r="D8" s="35"/>
      <c r="E8" s="35"/>
    </row>
    <row r="9" spans="1:19" x14ac:dyDescent="0.25">
      <c r="B9" s="195" t="s">
        <v>125</v>
      </c>
      <c r="C9" s="27">
        <v>0.05</v>
      </c>
      <c r="D9" s="27">
        <v>0.2</v>
      </c>
      <c r="E9" s="27">
        <v>0.2</v>
      </c>
      <c r="F9" s="167">
        <v>0.25</v>
      </c>
      <c r="G9" s="27">
        <v>0.2</v>
      </c>
      <c r="H9" s="93">
        <f>1-C9-D9-E9-F9-G9</f>
        <v>0.10000000000000003</v>
      </c>
    </row>
    <row r="10" spans="1:19" x14ac:dyDescent="0.25">
      <c r="B10" s="195" t="s">
        <v>127</v>
      </c>
      <c r="C10" s="27">
        <v>0.01</v>
      </c>
      <c r="D10" s="27">
        <v>0.02</v>
      </c>
      <c r="E10" s="27">
        <v>0.03</v>
      </c>
      <c r="F10" s="27">
        <v>0.04</v>
      </c>
      <c r="G10" s="27">
        <v>0.05</v>
      </c>
      <c r="H10" s="27">
        <v>0.06</v>
      </c>
    </row>
    <row r="11" spans="1:19" x14ac:dyDescent="0.25">
      <c r="B11" s="21"/>
      <c r="C11" s="27"/>
      <c r="D11" s="27"/>
      <c r="E11" s="27"/>
    </row>
    <row r="12" spans="1:19" s="21" customFormat="1" x14ac:dyDescent="0.25">
      <c r="B12" s="195" t="s">
        <v>125</v>
      </c>
      <c r="C12" s="211">
        <v>0.2</v>
      </c>
      <c r="D12" s="211">
        <v>0.7</v>
      </c>
      <c r="E12" s="212">
        <f>1-C12-D12</f>
        <v>0.10000000000000009</v>
      </c>
    </row>
    <row r="13" spans="1:19" x14ac:dyDescent="0.25">
      <c r="B13" s="195" t="s">
        <v>17</v>
      </c>
      <c r="C13" s="24">
        <v>60000000</v>
      </c>
      <c r="D13" s="24">
        <v>65000000</v>
      </c>
      <c r="E13" s="24">
        <v>72000000</v>
      </c>
    </row>
    <row r="14" spans="1:19" s="195" customFormat="1" x14ac:dyDescent="0.25">
      <c r="C14" s="24"/>
      <c r="D14" s="24"/>
      <c r="E14" s="24"/>
    </row>
    <row r="15" spans="1:19" s="195" customFormat="1" x14ac:dyDescent="0.25">
      <c r="B15" s="195" t="s">
        <v>125</v>
      </c>
      <c r="C15" s="211">
        <v>0.2</v>
      </c>
      <c r="D15" s="211">
        <v>0.65</v>
      </c>
      <c r="E15" s="212">
        <f>1-C15-D15</f>
        <v>0.15000000000000002</v>
      </c>
    </row>
    <row r="16" spans="1:19" s="195" customFormat="1" x14ac:dyDescent="0.25">
      <c r="B16" s="195" t="s">
        <v>128</v>
      </c>
      <c r="C16" s="24">
        <v>24</v>
      </c>
      <c r="D16" s="24">
        <v>26</v>
      </c>
      <c r="E16" s="24">
        <v>29</v>
      </c>
    </row>
    <row r="17" spans="1:11" s="195" customFormat="1" x14ac:dyDescent="0.25">
      <c r="C17" s="24"/>
      <c r="D17" s="24"/>
      <c r="E17" s="24"/>
    </row>
    <row r="18" spans="1:11" s="195" customFormat="1" x14ac:dyDescent="0.25">
      <c r="B18" s="195" t="s">
        <v>125</v>
      </c>
      <c r="C18" s="27">
        <v>0.15</v>
      </c>
      <c r="D18" s="27">
        <v>0.25</v>
      </c>
      <c r="E18" s="27">
        <v>0.4</v>
      </c>
      <c r="F18" s="93">
        <f>1-C18-D18-E18</f>
        <v>0.19999999999999996</v>
      </c>
    </row>
    <row r="19" spans="1:11" x14ac:dyDescent="0.25">
      <c r="B19" s="195" t="s">
        <v>30</v>
      </c>
      <c r="C19" s="24">
        <v>20000000</v>
      </c>
      <c r="D19" s="24">
        <v>24000000</v>
      </c>
      <c r="E19" s="24">
        <v>27000000</v>
      </c>
      <c r="F19" s="24">
        <v>31000000</v>
      </c>
    </row>
    <row r="20" spans="1:11" s="195" customFormat="1" x14ac:dyDescent="0.25">
      <c r="C20" s="27"/>
      <c r="D20" s="27"/>
      <c r="E20" s="27"/>
    </row>
    <row r="21" spans="1:11" s="195" customFormat="1" ht="31.5" customHeight="1" x14ac:dyDescent="0.25">
      <c r="A21" s="236" t="s">
        <v>146</v>
      </c>
      <c r="B21" s="236"/>
      <c r="C21" s="236"/>
      <c r="D21" s="236"/>
      <c r="E21" s="236"/>
      <c r="F21" s="236"/>
      <c r="G21" s="236"/>
      <c r="H21" s="236"/>
      <c r="I21" s="236"/>
      <c r="J21" s="236"/>
      <c r="K21" s="236"/>
    </row>
    <row r="22" spans="1:11" s="195" customFormat="1" ht="15.75" customHeight="1" x14ac:dyDescent="0.25">
      <c r="A22" s="204"/>
      <c r="B22" s="204"/>
      <c r="C22" s="204"/>
      <c r="D22" s="204"/>
      <c r="E22" s="204"/>
      <c r="F22" s="204"/>
      <c r="G22" s="204"/>
      <c r="H22" s="204"/>
      <c r="I22" s="204"/>
      <c r="J22" s="204"/>
      <c r="K22" s="204"/>
    </row>
    <row r="23" spans="1:11" s="195" customFormat="1" ht="15.75" customHeight="1" x14ac:dyDescent="0.25">
      <c r="A23" s="204"/>
      <c r="B23" s="236" t="s">
        <v>143</v>
      </c>
      <c r="C23" s="236"/>
      <c r="D23" s="236"/>
      <c r="E23" s="236"/>
      <c r="F23" s="236"/>
      <c r="G23" s="236"/>
      <c r="H23" s="236"/>
      <c r="I23" s="236"/>
      <c r="J23" s="236"/>
      <c r="K23" s="236"/>
    </row>
    <row r="24" spans="1:11" x14ac:dyDescent="0.25">
      <c r="B24" s="21"/>
      <c r="C24" s="27"/>
      <c r="D24" s="27"/>
      <c r="E24" s="27"/>
    </row>
    <row r="25" spans="1:11" s="195" customFormat="1" x14ac:dyDescent="0.25">
      <c r="A25" s="236" t="s">
        <v>144</v>
      </c>
      <c r="B25" s="236"/>
      <c r="C25" s="236"/>
      <c r="D25" s="236"/>
      <c r="E25" s="236"/>
      <c r="F25" s="236"/>
      <c r="G25" s="236"/>
      <c r="H25" s="236"/>
      <c r="I25" s="236"/>
      <c r="J25" s="236"/>
      <c r="K25" s="236"/>
    </row>
    <row r="26" spans="1:11" s="195" customFormat="1" x14ac:dyDescent="0.25">
      <c r="C26" s="27"/>
      <c r="D26" s="27"/>
      <c r="E26" s="27"/>
    </row>
    <row r="27" spans="1:11" s="195" customFormat="1" x14ac:dyDescent="0.25">
      <c r="B27" s="195" t="s">
        <v>125</v>
      </c>
      <c r="C27" s="27">
        <v>0.45</v>
      </c>
      <c r="D27" s="93">
        <f>1-C27</f>
        <v>0.55000000000000004</v>
      </c>
      <c r="E27" s="27"/>
    </row>
    <row r="28" spans="1:11" s="195" customFormat="1" x14ac:dyDescent="0.25">
      <c r="B28" s="195" t="s">
        <v>129</v>
      </c>
      <c r="C28" s="24">
        <v>-2</v>
      </c>
      <c r="D28" s="24">
        <v>2</v>
      </c>
      <c r="E28" s="27"/>
    </row>
    <row r="29" spans="1:11" s="195" customFormat="1" x14ac:dyDescent="0.25">
      <c r="C29" s="27"/>
      <c r="D29" s="27"/>
      <c r="E29" s="27"/>
    </row>
    <row r="30" spans="1:11" s="195" customFormat="1" x14ac:dyDescent="0.25">
      <c r="A30" s="236" t="s">
        <v>130</v>
      </c>
      <c r="B30" s="236"/>
      <c r="C30" s="236"/>
      <c r="D30" s="236"/>
      <c r="E30" s="236"/>
      <c r="F30" s="236"/>
      <c r="G30" s="236"/>
      <c r="H30" s="236"/>
      <c r="I30" s="236"/>
      <c r="J30" s="236"/>
      <c r="K30" s="236"/>
    </row>
    <row r="31" spans="1:11" s="195" customFormat="1" x14ac:dyDescent="0.25">
      <c r="A31" s="204"/>
      <c r="B31" s="204"/>
      <c r="C31" s="204"/>
      <c r="D31" s="204"/>
      <c r="E31" s="204"/>
      <c r="F31" s="204"/>
      <c r="G31" s="204"/>
      <c r="H31" s="204"/>
      <c r="I31" s="204"/>
      <c r="J31" s="204"/>
      <c r="K31" s="204"/>
    </row>
    <row r="32" spans="1:11" s="195" customFormat="1" ht="15.75" customHeight="1" x14ac:dyDescent="0.25">
      <c r="A32" s="204"/>
      <c r="B32" s="204" t="s">
        <v>131</v>
      </c>
      <c r="C32" s="213">
        <v>6</v>
      </c>
      <c r="D32" s="204"/>
      <c r="E32" s="204"/>
      <c r="F32" s="204"/>
      <c r="G32" s="204"/>
      <c r="H32" s="204"/>
      <c r="I32" s="204"/>
      <c r="J32" s="204"/>
      <c r="K32" s="204"/>
    </row>
    <row r="33" spans="1:11" s="195" customFormat="1" ht="15.75" customHeight="1" x14ac:dyDescent="0.25">
      <c r="A33" s="204"/>
      <c r="B33" s="204" t="s">
        <v>18</v>
      </c>
      <c r="C33" s="214">
        <v>0.34</v>
      </c>
      <c r="D33" s="204"/>
      <c r="E33" s="204"/>
      <c r="F33" s="204"/>
      <c r="G33" s="204"/>
      <c r="H33" s="204"/>
      <c r="I33" s="204"/>
      <c r="J33" s="204"/>
      <c r="K33" s="204"/>
    </row>
    <row r="34" spans="1:11" s="195" customFormat="1" ht="15.75" customHeight="1" x14ac:dyDescent="0.25">
      <c r="A34" s="204"/>
      <c r="B34" s="204" t="s">
        <v>11</v>
      </c>
      <c r="C34" s="214">
        <v>0.14000000000000001</v>
      </c>
      <c r="D34" s="204"/>
      <c r="E34" s="204"/>
      <c r="F34" s="204"/>
      <c r="G34" s="204"/>
      <c r="H34" s="204"/>
      <c r="I34" s="204"/>
      <c r="J34" s="204"/>
      <c r="K34" s="204"/>
    </row>
    <row r="36" spans="1:11" ht="78.75" customHeight="1" x14ac:dyDescent="0.25">
      <c r="A36" s="227" t="s">
        <v>50</v>
      </c>
      <c r="B36" s="236" t="s">
        <v>185</v>
      </c>
      <c r="C36" s="236"/>
      <c r="D36" s="236"/>
      <c r="E36" s="236"/>
      <c r="F36" s="236"/>
      <c r="G36" s="236"/>
      <c r="H36" s="236"/>
      <c r="I36" s="236"/>
      <c r="J36" s="236"/>
      <c r="K36" s="236"/>
    </row>
    <row r="37" spans="1:11" x14ac:dyDescent="0.25">
      <c r="A37" s="205"/>
    </row>
    <row r="38" spans="1:11" x14ac:dyDescent="0.25">
      <c r="A38" s="228" t="s">
        <v>51</v>
      </c>
      <c r="B38" s="239" t="s">
        <v>158</v>
      </c>
      <c r="C38" s="239"/>
      <c r="D38" s="239"/>
      <c r="E38" s="239"/>
      <c r="F38" s="239"/>
      <c r="G38" s="239"/>
      <c r="H38" s="239"/>
      <c r="I38" s="239"/>
      <c r="J38" s="239"/>
      <c r="K38" s="239"/>
    </row>
    <row r="39" spans="1:11" x14ac:dyDescent="0.25">
      <c r="A39" s="205"/>
    </row>
    <row r="40" spans="1:11" x14ac:dyDescent="0.25">
      <c r="A40" s="228" t="s">
        <v>159</v>
      </c>
      <c r="B40" s="239" t="s">
        <v>179</v>
      </c>
      <c r="C40" s="239"/>
      <c r="D40" s="239"/>
      <c r="E40" s="239"/>
      <c r="F40" s="239"/>
      <c r="G40" s="239"/>
      <c r="H40" s="239"/>
      <c r="I40" s="239"/>
      <c r="J40" s="239"/>
      <c r="K40" s="239"/>
    </row>
  </sheetData>
  <mergeCells count="8">
    <mergeCell ref="B40:K40"/>
    <mergeCell ref="A4:K4"/>
    <mergeCell ref="B36:K36"/>
    <mergeCell ref="B38:K38"/>
    <mergeCell ref="A21:K21"/>
    <mergeCell ref="B23:K23"/>
    <mergeCell ref="A25:K25"/>
    <mergeCell ref="A30:K3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M600"/>
  <sheetViews>
    <sheetView workbookViewId="0"/>
  </sheetViews>
  <sheetFormatPr defaultRowHeight="15.75" x14ac:dyDescent="0.25"/>
  <cols>
    <col min="1" max="1" width="4.7109375" style="15" customWidth="1"/>
    <col min="2" max="2" width="21.5703125" style="15" customWidth="1"/>
    <col min="3" max="28" width="14.7109375" style="15" customWidth="1"/>
    <col min="29" max="30" width="10.7109375" style="15" customWidth="1"/>
    <col min="31" max="31" width="15.28515625" style="15" bestFit="1" customWidth="1"/>
    <col min="32" max="34" width="10.7109375" style="15" customWidth="1"/>
    <col min="35" max="35" width="13.28515625" style="15" bestFit="1" customWidth="1"/>
    <col min="36" max="36" width="10.7109375" style="15" customWidth="1"/>
    <col min="37" max="37" width="12.42578125" style="15" customWidth="1"/>
    <col min="38" max="61" width="10.7109375" style="15" customWidth="1"/>
    <col min="62" max="16384" width="9.140625" style="15"/>
  </cols>
  <sheetData>
    <row r="1" spans="1:28" ht="16.5" thickBot="1" x14ac:dyDescent="0.3"/>
    <row r="2" spans="1:28" ht="21.75" thickBot="1" x14ac:dyDescent="0.4">
      <c r="A2" s="20"/>
      <c r="B2" s="103" t="s">
        <v>187</v>
      </c>
      <c r="C2" s="104"/>
      <c r="D2" s="20"/>
      <c r="E2" s="20"/>
      <c r="F2" s="20"/>
      <c r="G2" s="20"/>
      <c r="H2" s="20"/>
      <c r="I2" s="20"/>
      <c r="J2" s="21"/>
      <c r="K2" s="21"/>
      <c r="L2" s="21"/>
      <c r="M2" s="21"/>
      <c r="N2" s="21"/>
      <c r="O2" s="21"/>
      <c r="P2" s="21"/>
      <c r="Q2" s="21"/>
      <c r="R2" s="21"/>
      <c r="S2" s="21"/>
      <c r="T2" s="21"/>
      <c r="U2" s="21"/>
      <c r="V2" s="21"/>
      <c r="W2" s="21"/>
      <c r="X2" s="21"/>
      <c r="Y2" s="21"/>
      <c r="Z2" s="21"/>
      <c r="AA2" s="21"/>
      <c r="AB2" s="21"/>
    </row>
    <row r="4" spans="1:28" s="195" customFormat="1" x14ac:dyDescent="0.25">
      <c r="A4" s="236" t="s">
        <v>132</v>
      </c>
      <c r="B4" s="236"/>
      <c r="C4" s="236"/>
      <c r="D4" s="236"/>
      <c r="E4" s="236"/>
      <c r="F4" s="236"/>
      <c r="G4" s="236"/>
      <c r="H4" s="236"/>
      <c r="I4" s="236"/>
      <c r="J4" s="236"/>
      <c r="K4" s="236"/>
    </row>
    <row r="5" spans="1:28" s="195" customFormat="1" x14ac:dyDescent="0.25">
      <c r="A5" s="204"/>
      <c r="B5" s="204"/>
      <c r="C5" s="204"/>
      <c r="D5" s="204"/>
      <c r="E5" s="204"/>
      <c r="F5" s="204"/>
      <c r="G5" s="204"/>
      <c r="H5" s="204"/>
      <c r="I5" s="204"/>
      <c r="J5" s="204"/>
      <c r="K5" s="204"/>
    </row>
    <row r="6" spans="1:28" ht="15.75" customHeight="1" x14ac:dyDescent="0.25">
      <c r="A6" s="195"/>
      <c r="B6" s="195" t="s">
        <v>125</v>
      </c>
      <c r="C6" s="93">
        <f>'Master It!'!C6</f>
        <v>0.1</v>
      </c>
      <c r="D6" s="93">
        <f>'Master It!'!D6</f>
        <v>0.3</v>
      </c>
      <c r="E6" s="93">
        <f>'Master It!'!E6</f>
        <v>0.4</v>
      </c>
      <c r="F6" s="93">
        <f>'Master It!'!F6</f>
        <v>0.20000000000000007</v>
      </c>
      <c r="G6" s="206"/>
      <c r="H6" s="206"/>
      <c r="I6" s="195"/>
      <c r="J6" s="195"/>
      <c r="K6" s="195"/>
    </row>
    <row r="7" spans="1:28" s="21" customFormat="1" x14ac:dyDescent="0.25">
      <c r="A7" s="195"/>
      <c r="B7" s="195" t="s">
        <v>126</v>
      </c>
      <c r="C7" s="215">
        <f>'Master It!'!C7</f>
        <v>80000000</v>
      </c>
      <c r="D7" s="215">
        <f>'Master It!'!D7</f>
        <v>95000000</v>
      </c>
      <c r="E7" s="215">
        <f>'Master It!'!E7</f>
        <v>108000000</v>
      </c>
      <c r="F7" s="215">
        <f>'Master It!'!F7</f>
        <v>124000000</v>
      </c>
      <c r="G7" s="206"/>
      <c r="H7" s="206"/>
      <c r="I7" s="195"/>
      <c r="J7" s="195"/>
      <c r="K7" s="195"/>
    </row>
    <row r="8" spans="1:28" s="21" customFormat="1" x14ac:dyDescent="0.25">
      <c r="A8" s="195"/>
      <c r="B8" s="195"/>
      <c r="C8" s="158"/>
      <c r="D8" s="158"/>
      <c r="E8" s="158"/>
      <c r="F8" s="206"/>
      <c r="G8" s="206"/>
      <c r="H8" s="206"/>
      <c r="I8" s="195"/>
      <c r="J8" s="195"/>
      <c r="K8" s="195"/>
    </row>
    <row r="9" spans="1:28" s="21" customFormat="1" x14ac:dyDescent="0.25">
      <c r="A9" s="195"/>
      <c r="B9" s="195" t="s">
        <v>125</v>
      </c>
      <c r="C9" s="93">
        <f>'Master It!'!C9</f>
        <v>0.05</v>
      </c>
      <c r="D9" s="93">
        <f>'Master It!'!D9</f>
        <v>0.2</v>
      </c>
      <c r="E9" s="93">
        <f>'Master It!'!E9</f>
        <v>0.2</v>
      </c>
      <c r="F9" s="93">
        <f>'Master It!'!F9</f>
        <v>0.25</v>
      </c>
      <c r="G9" s="93">
        <f>'Master It!'!G9</f>
        <v>0.2</v>
      </c>
      <c r="H9" s="93">
        <f>'Master It!'!H9</f>
        <v>0.10000000000000003</v>
      </c>
      <c r="I9" s="195"/>
      <c r="J9" s="195"/>
      <c r="K9" s="195"/>
    </row>
    <row r="10" spans="1:28" s="21" customFormat="1" x14ac:dyDescent="0.25">
      <c r="A10" s="195"/>
      <c r="B10" s="195" t="s">
        <v>127</v>
      </c>
      <c r="C10" s="93">
        <f>'Master It!'!C10</f>
        <v>0.01</v>
      </c>
      <c r="D10" s="93">
        <f>'Master It!'!D10</f>
        <v>0.02</v>
      </c>
      <c r="E10" s="93">
        <f>'Master It!'!E10</f>
        <v>0.03</v>
      </c>
      <c r="F10" s="93">
        <f>'Master It!'!F10</f>
        <v>0.04</v>
      </c>
      <c r="G10" s="93">
        <f>'Master It!'!G10</f>
        <v>0.05</v>
      </c>
      <c r="H10" s="93">
        <f>'Master It!'!H10</f>
        <v>0.06</v>
      </c>
      <c r="I10" s="195"/>
      <c r="J10" s="195"/>
      <c r="K10" s="195"/>
    </row>
    <row r="11" spans="1:28" s="21" customFormat="1" x14ac:dyDescent="0.25">
      <c r="A11" s="195"/>
      <c r="B11" s="195"/>
      <c r="C11" s="93"/>
      <c r="D11" s="93"/>
      <c r="E11" s="93"/>
      <c r="F11" s="206"/>
      <c r="G11" s="206"/>
      <c r="H11" s="206"/>
      <c r="I11" s="195"/>
      <c r="J11" s="195"/>
      <c r="K11" s="195"/>
    </row>
    <row r="12" spans="1:28" s="21" customFormat="1" x14ac:dyDescent="0.25">
      <c r="A12" s="195"/>
      <c r="B12" s="195" t="s">
        <v>125</v>
      </c>
      <c r="C12" s="212">
        <f>'Master It!'!C12</f>
        <v>0.2</v>
      </c>
      <c r="D12" s="212">
        <f>'Master It!'!D12</f>
        <v>0.7</v>
      </c>
      <c r="E12" s="212">
        <f>'Master It!'!E12</f>
        <v>0.10000000000000009</v>
      </c>
      <c r="F12" s="206"/>
      <c r="G12" s="206"/>
      <c r="H12" s="206"/>
      <c r="I12" s="195"/>
      <c r="J12" s="195"/>
      <c r="K12" s="195"/>
    </row>
    <row r="13" spans="1:28" s="21" customFormat="1" x14ac:dyDescent="0.25">
      <c r="A13" s="195"/>
      <c r="B13" s="195" t="s">
        <v>17</v>
      </c>
      <c r="C13" s="92">
        <f>'Master It!'!C13</f>
        <v>60000000</v>
      </c>
      <c r="D13" s="92">
        <f>'Master It!'!D13</f>
        <v>65000000</v>
      </c>
      <c r="E13" s="92">
        <f>'Master It!'!E13</f>
        <v>72000000</v>
      </c>
      <c r="F13" s="206"/>
      <c r="G13" s="206"/>
      <c r="H13" s="206"/>
      <c r="I13" s="195"/>
      <c r="J13" s="195"/>
      <c r="K13" s="195"/>
    </row>
    <row r="14" spans="1:28" s="21" customFormat="1" x14ac:dyDescent="0.25">
      <c r="A14" s="195"/>
      <c r="B14" s="195"/>
      <c r="C14" s="92"/>
      <c r="D14" s="92"/>
      <c r="E14" s="92"/>
      <c r="F14" s="206"/>
      <c r="G14" s="206"/>
      <c r="H14" s="206"/>
      <c r="I14" s="195"/>
      <c r="J14" s="195"/>
      <c r="K14" s="195"/>
    </row>
    <row r="15" spans="1:28" s="21" customFormat="1" x14ac:dyDescent="0.25">
      <c r="A15" s="195"/>
      <c r="B15" s="195" t="s">
        <v>125</v>
      </c>
      <c r="C15" s="212">
        <f>'Master It!'!C15</f>
        <v>0.2</v>
      </c>
      <c r="D15" s="212">
        <f>'Master It!'!D15</f>
        <v>0.65</v>
      </c>
      <c r="E15" s="212">
        <f>'Master It!'!E15</f>
        <v>0.15000000000000002</v>
      </c>
      <c r="F15" s="206"/>
      <c r="G15" s="206"/>
      <c r="H15" s="206"/>
      <c r="I15" s="195"/>
      <c r="J15" s="195"/>
      <c r="K15" s="195"/>
    </row>
    <row r="16" spans="1:28" s="21" customFormat="1" x14ac:dyDescent="0.25">
      <c r="A16" s="195"/>
      <c r="B16" s="195" t="s">
        <v>128</v>
      </c>
      <c r="C16" s="92">
        <f>'Master It!'!C16</f>
        <v>24</v>
      </c>
      <c r="D16" s="92">
        <f>'Master It!'!D16</f>
        <v>26</v>
      </c>
      <c r="E16" s="92">
        <f>'Master It!'!E16</f>
        <v>29</v>
      </c>
      <c r="F16" s="206"/>
      <c r="G16" s="206"/>
      <c r="H16" s="206"/>
      <c r="I16" s="195"/>
      <c r="J16" s="195"/>
      <c r="K16" s="195"/>
    </row>
    <row r="17" spans="1:11" s="21" customFormat="1" x14ac:dyDescent="0.25">
      <c r="A17" s="195"/>
      <c r="B17" s="195"/>
      <c r="C17" s="92"/>
      <c r="D17" s="92"/>
      <c r="E17" s="92"/>
      <c r="F17" s="206"/>
      <c r="G17" s="206"/>
      <c r="H17" s="206"/>
      <c r="I17" s="195"/>
      <c r="J17" s="195"/>
      <c r="K17" s="195"/>
    </row>
    <row r="18" spans="1:11" x14ac:dyDescent="0.25">
      <c r="A18" s="195"/>
      <c r="B18" s="195" t="s">
        <v>125</v>
      </c>
      <c r="C18" s="93">
        <f>'Master It!'!C18</f>
        <v>0.15</v>
      </c>
      <c r="D18" s="93">
        <f>'Master It!'!D18</f>
        <v>0.25</v>
      </c>
      <c r="E18" s="93">
        <f>'Master It!'!E18</f>
        <v>0.4</v>
      </c>
      <c r="F18" s="93">
        <f>'Master It!'!F18</f>
        <v>0.19999999999999996</v>
      </c>
      <c r="G18" s="206"/>
      <c r="H18" s="206"/>
      <c r="I18" s="195"/>
      <c r="J18" s="195"/>
      <c r="K18" s="195"/>
    </row>
    <row r="19" spans="1:11" x14ac:dyDescent="0.25">
      <c r="A19" s="195"/>
      <c r="B19" s="195" t="s">
        <v>30</v>
      </c>
      <c r="C19" s="92">
        <f>'Master It!'!C19</f>
        <v>20000000</v>
      </c>
      <c r="D19" s="92">
        <f>'Master It!'!D19</f>
        <v>24000000</v>
      </c>
      <c r="E19" s="92">
        <f>'Master It!'!E19</f>
        <v>27000000</v>
      </c>
      <c r="F19" s="92">
        <f>'Master It!'!F19</f>
        <v>31000000</v>
      </c>
      <c r="G19" s="206"/>
      <c r="H19" s="206"/>
      <c r="I19" s="195"/>
      <c r="J19" s="195"/>
      <c r="K19" s="195"/>
    </row>
    <row r="20" spans="1:11" x14ac:dyDescent="0.25">
      <c r="A20" s="195"/>
      <c r="B20" s="195"/>
      <c r="C20" s="27"/>
      <c r="D20" s="27"/>
      <c r="E20" s="27"/>
      <c r="F20" s="195"/>
      <c r="G20" s="195"/>
      <c r="H20" s="195"/>
      <c r="I20" s="195"/>
      <c r="J20" s="195"/>
      <c r="K20" s="195"/>
    </row>
    <row r="21" spans="1:11" x14ac:dyDescent="0.25">
      <c r="A21" s="195"/>
      <c r="B21" s="195" t="s">
        <v>125</v>
      </c>
      <c r="C21" s="93">
        <f>'Master It!'!C27</f>
        <v>0.45</v>
      </c>
      <c r="D21" s="93">
        <f>'Master It!'!D27</f>
        <v>0.55000000000000004</v>
      </c>
      <c r="E21" s="27"/>
      <c r="F21" s="195"/>
      <c r="G21" s="195"/>
      <c r="H21" s="195"/>
      <c r="I21" s="195"/>
      <c r="J21" s="195"/>
      <c r="K21" s="195"/>
    </row>
    <row r="22" spans="1:11" x14ac:dyDescent="0.25">
      <c r="A22" s="195"/>
      <c r="B22" s="195" t="s">
        <v>129</v>
      </c>
      <c r="C22" s="92">
        <f>'Master It!'!C28</f>
        <v>-2</v>
      </c>
      <c r="D22" s="92">
        <f>'Master It!'!D28</f>
        <v>2</v>
      </c>
      <c r="E22" s="27"/>
      <c r="F22" s="195"/>
      <c r="G22" s="195"/>
      <c r="H22" s="195"/>
      <c r="I22" s="195"/>
      <c r="J22" s="195"/>
      <c r="K22" s="195"/>
    </row>
    <row r="23" spans="1:11" x14ac:dyDescent="0.25">
      <c r="A23" s="195"/>
      <c r="B23" s="195"/>
      <c r="C23" s="93"/>
      <c r="D23" s="93"/>
      <c r="E23" s="27"/>
      <c r="F23" s="195"/>
      <c r="G23" s="195"/>
      <c r="H23" s="195"/>
      <c r="I23" s="195"/>
      <c r="J23" s="195"/>
      <c r="K23" s="195"/>
    </row>
    <row r="24" spans="1:11" ht="15.75" customHeight="1" x14ac:dyDescent="0.25">
      <c r="A24" s="204"/>
      <c r="B24" s="204" t="s">
        <v>131</v>
      </c>
      <c r="C24" s="216">
        <f>'Master It!'!C32</f>
        <v>6</v>
      </c>
      <c r="D24" s="217"/>
      <c r="E24" s="204"/>
      <c r="F24" s="204"/>
      <c r="G24" s="204"/>
      <c r="H24" s="204"/>
      <c r="I24" s="204"/>
      <c r="J24" s="204"/>
      <c r="K24" s="204"/>
    </row>
    <row r="25" spans="1:11" x14ac:dyDescent="0.25">
      <c r="A25" s="204"/>
      <c r="B25" s="204" t="s">
        <v>18</v>
      </c>
      <c r="C25" s="218">
        <f>'Master It!'!C33</f>
        <v>0.34</v>
      </c>
      <c r="D25" s="217"/>
      <c r="E25" s="204"/>
      <c r="F25" s="204"/>
      <c r="G25" s="204"/>
      <c r="H25" s="204"/>
      <c r="I25" s="204"/>
      <c r="J25" s="204"/>
      <c r="K25" s="204"/>
    </row>
    <row r="26" spans="1:11" ht="15.75" customHeight="1" x14ac:dyDescent="0.25">
      <c r="A26" s="204"/>
      <c r="B26" s="204" t="s">
        <v>11</v>
      </c>
      <c r="C26" s="218">
        <v>0.15</v>
      </c>
      <c r="D26" s="217"/>
      <c r="E26" s="204"/>
      <c r="F26" s="204"/>
      <c r="G26" s="204"/>
      <c r="H26" s="204"/>
      <c r="I26" s="204"/>
      <c r="J26" s="204"/>
      <c r="K26" s="204"/>
    </row>
    <row r="27" spans="1:11" x14ac:dyDescent="0.25">
      <c r="A27" s="195"/>
      <c r="B27" s="195"/>
      <c r="C27" s="195"/>
      <c r="D27" s="195"/>
      <c r="E27" s="195"/>
      <c r="F27" s="195"/>
      <c r="G27" s="195"/>
      <c r="H27" s="195"/>
      <c r="I27" s="195"/>
      <c r="J27" s="195"/>
      <c r="K27" s="195"/>
    </row>
    <row r="28" spans="1:11" s="195" customFormat="1" x14ac:dyDescent="0.25"/>
    <row r="29" spans="1:11" s="195" customFormat="1" x14ac:dyDescent="0.25"/>
    <row r="30" spans="1:11" s="195" customFormat="1" x14ac:dyDescent="0.25"/>
    <row r="31" spans="1:11" s="195" customFormat="1" x14ac:dyDescent="0.25"/>
    <row r="32" spans="1:11" s="195" customFormat="1" x14ac:dyDescent="0.25"/>
    <row r="33" s="195" customFormat="1" x14ac:dyDescent="0.25"/>
    <row r="34" s="195" customFormat="1" x14ac:dyDescent="0.25"/>
    <row r="35" s="195" customFormat="1" x14ac:dyDescent="0.25"/>
    <row r="36" s="195" customFormat="1" x14ac:dyDescent="0.25"/>
    <row r="37" s="195" customFormat="1" x14ac:dyDescent="0.25"/>
    <row r="38" s="195" customFormat="1" x14ac:dyDescent="0.25"/>
    <row r="39" s="195" customFormat="1" x14ac:dyDescent="0.25"/>
    <row r="40" s="195" customFormat="1" x14ac:dyDescent="0.25"/>
    <row r="41" s="195" customFormat="1" x14ac:dyDescent="0.25"/>
    <row r="42" s="195" customFormat="1" x14ac:dyDescent="0.25"/>
    <row r="43" s="195" customFormat="1" x14ac:dyDescent="0.25"/>
    <row r="44" s="195" customFormat="1" x14ac:dyDescent="0.25"/>
    <row r="45" s="195" customFormat="1" x14ac:dyDescent="0.25"/>
    <row r="46" s="195" customFormat="1" x14ac:dyDescent="0.25"/>
    <row r="47" s="195" customFormat="1" x14ac:dyDescent="0.25"/>
    <row r="48" s="195" customFormat="1" x14ac:dyDescent="0.25"/>
    <row r="49" s="195" customFormat="1" x14ac:dyDescent="0.25"/>
    <row r="50" s="195" customFormat="1" x14ac:dyDescent="0.25"/>
    <row r="51" s="195" customFormat="1" x14ac:dyDescent="0.25"/>
    <row r="52" s="195" customFormat="1" x14ac:dyDescent="0.25"/>
    <row r="53" s="195" customFormat="1" x14ac:dyDescent="0.25"/>
    <row r="54" s="195" customFormat="1" x14ac:dyDescent="0.25"/>
    <row r="55" s="195" customFormat="1" x14ac:dyDescent="0.25"/>
    <row r="56" s="195" customFormat="1" x14ac:dyDescent="0.25"/>
    <row r="57" s="195" customFormat="1" x14ac:dyDescent="0.25"/>
    <row r="58" s="195" customFormat="1" x14ac:dyDescent="0.25"/>
    <row r="59" s="195" customFormat="1" x14ac:dyDescent="0.25"/>
    <row r="60" s="195" customFormat="1" x14ac:dyDescent="0.25"/>
    <row r="61" s="195" customFormat="1" x14ac:dyDescent="0.25"/>
    <row r="62" s="195" customFormat="1" x14ac:dyDescent="0.25"/>
    <row r="63" s="195" customFormat="1" x14ac:dyDescent="0.25"/>
    <row r="64" s="195" customFormat="1" x14ac:dyDescent="0.25"/>
    <row r="65" s="195" customFormat="1" x14ac:dyDescent="0.25"/>
    <row r="66" s="195" customFormat="1" x14ac:dyDescent="0.25"/>
    <row r="67" s="195" customFormat="1" x14ac:dyDescent="0.25"/>
    <row r="68" s="195" customFormat="1" x14ac:dyDescent="0.25"/>
    <row r="69" s="195" customFormat="1" x14ac:dyDescent="0.25"/>
    <row r="70" s="195" customFormat="1" x14ac:dyDescent="0.25"/>
    <row r="71" s="195" customFormat="1" x14ac:dyDescent="0.25"/>
    <row r="72" s="195" customFormat="1" x14ac:dyDescent="0.25"/>
    <row r="73" s="195" customFormat="1" x14ac:dyDescent="0.25"/>
    <row r="74" s="195" customFormat="1" x14ac:dyDescent="0.25"/>
    <row r="75" s="195" customFormat="1" x14ac:dyDescent="0.25"/>
    <row r="76" s="195" customFormat="1" x14ac:dyDescent="0.25"/>
    <row r="77" s="195" customFormat="1" x14ac:dyDescent="0.25"/>
    <row r="78" s="195" customFormat="1" x14ac:dyDescent="0.25"/>
    <row r="79" s="195" customFormat="1" x14ac:dyDescent="0.25"/>
    <row r="80" s="195" customFormat="1" x14ac:dyDescent="0.25"/>
    <row r="81" spans="1:37" s="195" customFormat="1" x14ac:dyDescent="0.25"/>
    <row r="82" spans="1:37" s="195" customFormat="1" x14ac:dyDescent="0.25"/>
    <row r="83" spans="1:37" s="195" customFormat="1" x14ac:dyDescent="0.25"/>
    <row r="84" spans="1:37" s="195" customFormat="1" x14ac:dyDescent="0.25"/>
    <row r="85" spans="1:37" s="195" customFormat="1" x14ac:dyDescent="0.25"/>
    <row r="86" spans="1:37" s="195" customFormat="1" x14ac:dyDescent="0.25"/>
    <row r="87" spans="1:37" s="195" customFormat="1" x14ac:dyDescent="0.25"/>
    <row r="88" spans="1:37" s="195" customFormat="1" x14ac:dyDescent="0.25"/>
    <row r="89" spans="1:37" s="195" customFormat="1" x14ac:dyDescent="0.25"/>
    <row r="90" spans="1:37" s="195" customFormat="1" x14ac:dyDescent="0.25"/>
    <row r="91" spans="1:37" s="195" customFormat="1" x14ac:dyDescent="0.25"/>
    <row r="92" spans="1:37" s="195" customFormat="1" x14ac:dyDescent="0.25"/>
    <row r="94" spans="1:37" s="26" customFormat="1" ht="31.5" customHeight="1" x14ac:dyDescent="0.25">
      <c r="B94" s="26" t="s">
        <v>133</v>
      </c>
      <c r="C94" s="26" t="s">
        <v>134</v>
      </c>
      <c r="D94" s="26" t="s">
        <v>135</v>
      </c>
      <c r="E94" s="26" t="s">
        <v>136</v>
      </c>
      <c r="F94" s="26" t="s">
        <v>137</v>
      </c>
      <c r="G94" s="26" t="s">
        <v>138</v>
      </c>
      <c r="H94" s="168" t="s">
        <v>139</v>
      </c>
      <c r="I94" s="168" t="s">
        <v>140</v>
      </c>
      <c r="J94" s="168" t="s">
        <v>141</v>
      </c>
      <c r="K94" s="168" t="s">
        <v>7</v>
      </c>
      <c r="L94" s="168" t="s">
        <v>142</v>
      </c>
      <c r="M94" s="168" t="s">
        <v>147</v>
      </c>
      <c r="N94" s="168" t="s">
        <v>148</v>
      </c>
      <c r="O94" s="168" t="s">
        <v>149</v>
      </c>
      <c r="P94" s="26" t="s">
        <v>14</v>
      </c>
      <c r="Q94" s="26" t="s">
        <v>15</v>
      </c>
      <c r="R94" s="26" t="s">
        <v>29</v>
      </c>
      <c r="S94" s="26" t="s">
        <v>84</v>
      </c>
      <c r="T94" s="26" t="s">
        <v>19</v>
      </c>
      <c r="U94" s="26" t="s">
        <v>20</v>
      </c>
      <c r="V94" s="168" t="s">
        <v>151</v>
      </c>
      <c r="W94" s="26" t="s">
        <v>152</v>
      </c>
      <c r="X94" s="26" t="s">
        <v>153</v>
      </c>
      <c r="Y94" s="26" t="s">
        <v>154</v>
      </c>
      <c r="Z94" s="26" t="s">
        <v>155</v>
      </c>
      <c r="AA94" s="26" t="s">
        <v>156</v>
      </c>
      <c r="AB94" s="26" t="s">
        <v>157</v>
      </c>
      <c r="AC94" s="26" t="s">
        <v>150</v>
      </c>
      <c r="AE94" s="181" t="s">
        <v>109</v>
      </c>
      <c r="AF94" s="182" t="s">
        <v>110</v>
      </c>
      <c r="AG94" s="182"/>
      <c r="AH94" s="182"/>
      <c r="AI94" s="182" t="s">
        <v>111</v>
      </c>
      <c r="AJ94" s="182" t="s">
        <v>110</v>
      </c>
      <c r="AK94" s="210" t="s">
        <v>123</v>
      </c>
    </row>
    <row r="95" spans="1:37" s="26" customFormat="1" x14ac:dyDescent="0.25">
      <c r="A95" s="26">
        <v>1</v>
      </c>
      <c r="B95" s="219">
        <f ca="1">RAND()</f>
        <v>0.16722155555489759</v>
      </c>
      <c r="C95" s="219">
        <f t="shared" ref="C95:G110" ca="1" si="0">RAND()</f>
        <v>0.21145747431685424</v>
      </c>
      <c r="D95" s="219">
        <f t="shared" ca="1" si="0"/>
        <v>0.60719364289028011</v>
      </c>
      <c r="E95" s="219">
        <f t="shared" ca="1" si="0"/>
        <v>0.71617634877641079</v>
      </c>
      <c r="F95" s="219">
        <f t="shared" ca="1" si="0"/>
        <v>0.43444343191538526</v>
      </c>
      <c r="G95" s="219">
        <f t="shared" ca="1" si="0"/>
        <v>0.98120857832658581</v>
      </c>
      <c r="H95" s="220">
        <f ca="1">IF(B95&lt;$C$6,$C$7,IF(B95&lt;$C$6+$D$6,$D$7,IF(B95&lt;$C$6+$D$6+$E$6,$E$7,$F$7)))</f>
        <v>95000000</v>
      </c>
      <c r="I95" s="212">
        <f ca="1">IF(C95&lt;$C$9,$C$10,IF(C95&lt;$C$9+$D$9,$D$10,IF(C95&lt;$C$9+$D$9+$E$9,$E$10,IF(C95&lt;$C$9+$D$9+$E$9+$F$9,$F$10,IF(C95&lt;$C$9+$D$9+$E$9+$F$9+$G$9,$G$10,$H$10)))))</f>
        <v>0.02</v>
      </c>
      <c r="J95" s="220">
        <f ca="1">H95*I95</f>
        <v>1900000</v>
      </c>
      <c r="K95" s="222">
        <f ca="1">(H95/2000000)+IF(D95&lt;$C$21,$C$22,$D$22)</f>
        <v>49.5</v>
      </c>
      <c r="L95" s="221">
        <f ca="1">IF(E95&lt;$C$12,$C$13,IF(E95&lt;$C$12+$D$12,$D$13,$E$13))</f>
        <v>65000000</v>
      </c>
      <c r="M95" s="221">
        <f ca="1">J95*K95</f>
        <v>94050000</v>
      </c>
      <c r="N95" s="221">
        <f ca="1">IF(F95&lt;$C$15,$C$16,IF(F95&lt;$C$15+$D$15,$D$16,$E$16))</f>
        <v>26</v>
      </c>
      <c r="O95" s="221">
        <f ca="1">N95*J95</f>
        <v>49400000</v>
      </c>
      <c r="P95" s="221">
        <f ca="1">IF(G95&lt;$C$18,$C$19,IF(G95&lt;$C$18+$D$18,$D$19,IF(G95&lt;$C$18+$D$18+$E$18,$E$19,$F$19)))</f>
        <v>31000000</v>
      </c>
      <c r="Q95" s="221">
        <f ca="1">L95/$C$24</f>
        <v>10833333.333333334</v>
      </c>
      <c r="R95" s="221">
        <f ca="1">M95-O95-P95-Q95</f>
        <v>2816666.666666666</v>
      </c>
      <c r="S95" s="221">
        <f ca="1">R95*$C$25</f>
        <v>957666.66666666651</v>
      </c>
      <c r="T95" s="221">
        <f ca="1">R95-S95</f>
        <v>1858999.9999999995</v>
      </c>
      <c r="U95" s="221">
        <f ca="1">T95+Q95</f>
        <v>12692333.333333334</v>
      </c>
      <c r="V95" s="221">
        <f ca="1">-L95</f>
        <v>-65000000</v>
      </c>
      <c r="W95" s="221">
        <f ca="1">U95</f>
        <v>12692333.333333334</v>
      </c>
      <c r="X95" s="221">
        <f ca="1">U95</f>
        <v>12692333.333333334</v>
      </c>
      <c r="Y95" s="221">
        <f ca="1">U95</f>
        <v>12692333.333333334</v>
      </c>
      <c r="Z95" s="221">
        <f ca="1">U95</f>
        <v>12692333.333333334</v>
      </c>
      <c r="AA95" s="221">
        <f ca="1">U95</f>
        <v>12692333.333333334</v>
      </c>
      <c r="AB95" s="221">
        <f ca="1">U95</f>
        <v>12692333.333333334</v>
      </c>
      <c r="AC95" s="224">
        <f ca="1">IF(W95/-V95&lt;0.1,-0.9999,IRR(V95:AB95))</f>
        <v>4.7215705167982902E-2</v>
      </c>
      <c r="AD95" s="223"/>
      <c r="AE95" s="80">
        <v>-0.5</v>
      </c>
      <c r="AF95" s="187">
        <f t="array" aca="1" ref="AF95:AF116" ca="1">FREQUENCY(AC95:AC594,AE95:AE115)</f>
        <v>26</v>
      </c>
      <c r="AG95" s="179"/>
      <c r="AH95" s="179"/>
      <c r="AI95" s="183"/>
      <c r="AJ95" s="187"/>
      <c r="AK95" s="208"/>
    </row>
    <row r="96" spans="1:37" x14ac:dyDescent="0.25">
      <c r="A96" s="15">
        <v>2</v>
      </c>
      <c r="B96" s="219">
        <f ca="1">RAND()</f>
        <v>0.13374430696148021</v>
      </c>
      <c r="C96" s="219">
        <f t="shared" ca="1" si="0"/>
        <v>0.91123368588139519</v>
      </c>
      <c r="D96" s="219">
        <f t="shared" ca="1" si="0"/>
        <v>0.71711086885877051</v>
      </c>
      <c r="E96" s="219">
        <f t="shared" ca="1" si="0"/>
        <v>0.53187451875897185</v>
      </c>
      <c r="F96" s="219">
        <f t="shared" ca="1" si="0"/>
        <v>0.56064583937075874</v>
      </c>
      <c r="G96" s="219">
        <f t="shared" ca="1" si="0"/>
        <v>0.72240327977987351</v>
      </c>
      <c r="H96" s="220">
        <f ca="1">IF(B96&lt;$C$6,$C$7,IF(B96&lt;$C$6+$D$6,$D$7,IF(B96&lt;$C$6+$D$6+$E$6,$E$7,$F$7)))</f>
        <v>95000000</v>
      </c>
      <c r="I96" s="212">
        <f ca="1">IF(C96&lt;$C$9,$C$10,IF(C96&lt;$C$9+$D$9,$D$10,IF(C96&lt;$C$9+$D$9+$E$9,$E$10,IF(C96&lt;$C$9+$D$9+$E$9+$F$9,$F$10,IF(C96&lt;$C$9+$D$9+$E$9+$F$9+$G$9,$G$10,$H$10)))))</f>
        <v>0.06</v>
      </c>
      <c r="J96" s="220">
        <f ca="1">H96*I96</f>
        <v>5700000</v>
      </c>
      <c r="K96" s="222">
        <f ca="1">(H96/2000000)+IF(D96&lt;$C$21,$C$22,$D$22)</f>
        <v>49.5</v>
      </c>
      <c r="L96" s="221">
        <f ca="1">IF(E96&lt;$C$12,$C$13,IF(E96&lt;$C$12+$D$12,$D$13,$E$13))</f>
        <v>65000000</v>
      </c>
      <c r="M96" s="221">
        <f ca="1">J96*K96</f>
        <v>282150000</v>
      </c>
      <c r="N96" s="221">
        <f ca="1">IF(F96&lt;$C$15,$C$16,IF(F96&lt;$C$15+$D$15,$D$16,$E$16))</f>
        <v>26</v>
      </c>
      <c r="O96" s="221">
        <f ca="1">N96*J96</f>
        <v>148200000</v>
      </c>
      <c r="P96" s="221">
        <f ca="1">IF(G96&lt;$C$18,$C$19,IF(G96&lt;$C$18+$D$18,$D$19,IF(G96&lt;$C$18+$D$18+$E$18,$E$19,$F$19)))</f>
        <v>27000000</v>
      </c>
      <c r="Q96" s="221">
        <f ca="1">L96/$C$24</f>
        <v>10833333.333333334</v>
      </c>
      <c r="R96" s="221">
        <f ca="1">M96-O96-P96-Q96</f>
        <v>96116666.666666672</v>
      </c>
      <c r="S96" s="221">
        <f t="shared" ref="S96:S159" ca="1" si="1">R96*$C$25</f>
        <v>32679666.666666672</v>
      </c>
      <c r="T96" s="221">
        <f ca="1">R96-S96</f>
        <v>63437000</v>
      </c>
      <c r="U96" s="221">
        <f ca="1">T96+Q96</f>
        <v>74270333.333333328</v>
      </c>
      <c r="V96" s="221">
        <f ca="1">-L96</f>
        <v>-65000000</v>
      </c>
      <c r="W96" s="221">
        <f ca="1">U96</f>
        <v>74270333.333333328</v>
      </c>
      <c r="X96" s="221">
        <f ca="1">U96</f>
        <v>74270333.333333328</v>
      </c>
      <c r="Y96" s="221">
        <f ca="1">U96</f>
        <v>74270333.333333328</v>
      </c>
      <c r="Z96" s="221">
        <f ca="1">U96</f>
        <v>74270333.333333328</v>
      </c>
      <c r="AA96" s="221">
        <f ca="1">U96</f>
        <v>74270333.333333328</v>
      </c>
      <c r="AB96" s="221">
        <f ca="1">U96</f>
        <v>74270333.333333328</v>
      </c>
      <c r="AC96" s="224">
        <f t="shared" ref="AC96:AC159" ca="1" si="2">IF(W96/-V96&lt;0.1,-0.9999,IRR(V96:AB96))</f>
        <v>1.1303986691704089</v>
      </c>
      <c r="AD96" s="223"/>
      <c r="AE96" s="80">
        <v>-0.4</v>
      </c>
      <c r="AF96" s="187">
        <f ca="1"/>
        <v>0</v>
      </c>
      <c r="AG96" s="179"/>
      <c r="AH96" s="179"/>
      <c r="AI96" s="183" t="str">
        <f>AE95*100&amp;"% to "&amp;AE96*100&amp;"%"</f>
        <v>-50% to -40%</v>
      </c>
      <c r="AJ96" s="187">
        <f t="shared" ref="AJ96:AJ115" ca="1" si="3">AF96</f>
        <v>0</v>
      </c>
      <c r="AK96" s="208">
        <f ca="1">SUM($AF$95:AF96)/500</f>
        <v>5.1999999999999998E-2</v>
      </c>
    </row>
    <row r="97" spans="1:39" x14ac:dyDescent="0.25">
      <c r="A97" s="26">
        <v>3</v>
      </c>
      <c r="B97" s="219">
        <f t="shared" ref="B97:G151" ca="1" si="4">RAND()</f>
        <v>0.76518606053130334</v>
      </c>
      <c r="C97" s="219">
        <f t="shared" ca="1" si="0"/>
        <v>0.33222355585601371</v>
      </c>
      <c r="D97" s="219">
        <f t="shared" ca="1" si="0"/>
        <v>3.7043283081711009E-2</v>
      </c>
      <c r="E97" s="219">
        <f t="shared" ca="1" si="0"/>
        <v>0.59632060071224036</v>
      </c>
      <c r="F97" s="219">
        <f t="shared" ca="1" si="0"/>
        <v>0.5303877326023394</v>
      </c>
      <c r="G97" s="219">
        <f t="shared" ca="1" si="0"/>
        <v>0.76016414307244007</v>
      </c>
      <c r="H97" s="220">
        <f t="shared" ref="H97:H160" ca="1" si="5">IF(B97&lt;$C$6,$C$7,IF(B97&lt;$C$6+$D$6,$D$7,IF(B97&lt;$C$6+$D$6+$E$6,$E$7,$F$7)))</f>
        <v>108000000</v>
      </c>
      <c r="I97" s="212">
        <f t="shared" ref="I97:I160" ca="1" si="6">IF(C97&lt;$C$9,$C$10,IF(C97&lt;$C$9+$D$9,$D$10,IF(C97&lt;$C$9+$D$9+$E$9,$E$10,IF(C97&lt;$C$9+$D$9+$E$9+$F$9,$F$10,IF(C97&lt;$C$9+$D$9+$E$9+$F$9+$G$9,$G$10,$H$10)))))</f>
        <v>0.03</v>
      </c>
      <c r="J97" s="220">
        <f t="shared" ref="J97:J160" ca="1" si="7">H97*I97</f>
        <v>3240000</v>
      </c>
      <c r="K97" s="222">
        <f t="shared" ref="K97:K160" ca="1" si="8">(H97/2000000)+IF(D97&lt;$C$21,$C$22,$D$22)</f>
        <v>52</v>
      </c>
      <c r="L97" s="221">
        <f t="shared" ref="L97:L160" ca="1" si="9">IF(E97&lt;$C$12,$C$13,IF(E97&lt;$C$12+$D$12,$D$13,$E$13))</f>
        <v>65000000</v>
      </c>
      <c r="M97" s="221">
        <f t="shared" ref="M97:M160" ca="1" si="10">J97*K97</f>
        <v>168480000</v>
      </c>
      <c r="N97" s="221">
        <f t="shared" ref="N97:N160" ca="1" si="11">IF(F97&lt;$C$15,$C$16,IF(F97&lt;$C$15+$D$15,$D$16,$E$16))</f>
        <v>26</v>
      </c>
      <c r="O97" s="221">
        <f t="shared" ref="O97:O160" ca="1" si="12">N97*J97</f>
        <v>84240000</v>
      </c>
      <c r="P97" s="221">
        <f t="shared" ref="P97:P160" ca="1" si="13">IF(G97&lt;$C$18,$C$19,IF(G97&lt;$C$18+$D$18,$D$19,IF(G97&lt;$C$18+$D$18+$E$18,$E$19,$F$19)))</f>
        <v>27000000</v>
      </c>
      <c r="Q97" s="221">
        <f t="shared" ref="Q97:Q160" ca="1" si="14">L97/$C$24</f>
        <v>10833333.333333334</v>
      </c>
      <c r="R97" s="221">
        <f t="shared" ref="R97:R160" ca="1" si="15">M97-O97-P97-Q97</f>
        <v>46406666.666666664</v>
      </c>
      <c r="S97" s="221">
        <f t="shared" ca="1" si="1"/>
        <v>15778266.666666666</v>
      </c>
      <c r="T97" s="221">
        <f t="shared" ref="T97:T160" ca="1" si="16">R97-S97</f>
        <v>30628400</v>
      </c>
      <c r="U97" s="221">
        <f t="shared" ref="U97:U160" ca="1" si="17">T97+Q97</f>
        <v>41461733.333333336</v>
      </c>
      <c r="V97" s="221">
        <f t="shared" ref="V97:V160" ca="1" si="18">-L97</f>
        <v>-65000000</v>
      </c>
      <c r="W97" s="221">
        <f t="shared" ref="W97:W160" ca="1" si="19">U97</f>
        <v>41461733.333333336</v>
      </c>
      <c r="X97" s="221">
        <f t="shared" ref="X97:X160" ca="1" si="20">U97</f>
        <v>41461733.333333336</v>
      </c>
      <c r="Y97" s="221">
        <f t="shared" ref="Y97:Y160" ca="1" si="21">U97</f>
        <v>41461733.333333336</v>
      </c>
      <c r="Z97" s="221">
        <f t="shared" ref="Z97:Z160" ca="1" si="22">U97</f>
        <v>41461733.333333336</v>
      </c>
      <c r="AA97" s="221">
        <f t="shared" ref="AA97:AA160" ca="1" si="23">U97</f>
        <v>41461733.333333336</v>
      </c>
      <c r="AB97" s="221">
        <f t="shared" ref="AB97:AB160" ca="1" si="24">U97</f>
        <v>41461733.333333336</v>
      </c>
      <c r="AC97" s="224">
        <f t="shared" ca="1" si="2"/>
        <v>0.5998281229263942</v>
      </c>
      <c r="AE97" s="80">
        <v>-0.3</v>
      </c>
      <c r="AF97" s="187">
        <f ca="1"/>
        <v>0</v>
      </c>
      <c r="AG97" s="179"/>
      <c r="AH97" s="179"/>
      <c r="AI97" s="183" t="str">
        <f t="shared" ref="AI97:AI115" si="25">AE96*100&amp;"% to "&amp;AE97*100&amp;"%"</f>
        <v>-40% to -30%</v>
      </c>
      <c r="AJ97" s="187">
        <f t="shared" ca="1" si="3"/>
        <v>0</v>
      </c>
      <c r="AK97" s="208">
        <f ca="1">SUM($AF$95:AF97)/500</f>
        <v>5.1999999999999998E-2</v>
      </c>
    </row>
    <row r="98" spans="1:39" x14ac:dyDescent="0.25">
      <c r="A98" s="195">
        <v>4</v>
      </c>
      <c r="B98" s="219">
        <f t="shared" ca="1" si="4"/>
        <v>0.26546160604633839</v>
      </c>
      <c r="C98" s="219">
        <f t="shared" ca="1" si="0"/>
        <v>0.24441486255165656</v>
      </c>
      <c r="D98" s="219">
        <f t="shared" ca="1" si="0"/>
        <v>0.15667624699705884</v>
      </c>
      <c r="E98" s="219">
        <f t="shared" ca="1" si="0"/>
        <v>0.36045473380238702</v>
      </c>
      <c r="F98" s="219">
        <f t="shared" ca="1" si="0"/>
        <v>8.8248880525942264E-2</v>
      </c>
      <c r="G98" s="219">
        <f t="shared" ca="1" si="0"/>
        <v>0.41679840865037809</v>
      </c>
      <c r="H98" s="220">
        <f t="shared" ca="1" si="5"/>
        <v>95000000</v>
      </c>
      <c r="I98" s="212">
        <f t="shared" ca="1" si="6"/>
        <v>0.02</v>
      </c>
      <c r="J98" s="220">
        <f t="shared" ca="1" si="7"/>
        <v>1900000</v>
      </c>
      <c r="K98" s="222">
        <f t="shared" ca="1" si="8"/>
        <v>45.5</v>
      </c>
      <c r="L98" s="221">
        <f t="shared" ca="1" si="9"/>
        <v>65000000</v>
      </c>
      <c r="M98" s="221">
        <f t="shared" ca="1" si="10"/>
        <v>86450000</v>
      </c>
      <c r="N98" s="221">
        <f t="shared" ca="1" si="11"/>
        <v>24</v>
      </c>
      <c r="O98" s="221">
        <f t="shared" ca="1" si="12"/>
        <v>45600000</v>
      </c>
      <c r="P98" s="221">
        <f t="shared" ca="1" si="13"/>
        <v>27000000</v>
      </c>
      <c r="Q98" s="221">
        <f t="shared" ca="1" si="14"/>
        <v>10833333.333333334</v>
      </c>
      <c r="R98" s="221">
        <f t="shared" ca="1" si="15"/>
        <v>3016666.666666666</v>
      </c>
      <c r="S98" s="221">
        <f t="shared" ca="1" si="1"/>
        <v>1025666.6666666665</v>
      </c>
      <c r="T98" s="221">
        <f t="shared" ca="1" si="16"/>
        <v>1990999.9999999995</v>
      </c>
      <c r="U98" s="221">
        <f t="shared" ca="1" si="17"/>
        <v>12824333.333333334</v>
      </c>
      <c r="V98" s="221">
        <f t="shared" ca="1" si="18"/>
        <v>-65000000</v>
      </c>
      <c r="W98" s="221">
        <f t="shared" ca="1" si="19"/>
        <v>12824333.333333334</v>
      </c>
      <c r="X98" s="221">
        <f t="shared" ca="1" si="20"/>
        <v>12824333.333333334</v>
      </c>
      <c r="Y98" s="221">
        <f t="shared" ca="1" si="21"/>
        <v>12824333.333333334</v>
      </c>
      <c r="Z98" s="221">
        <f t="shared" ca="1" si="22"/>
        <v>12824333.333333334</v>
      </c>
      <c r="AA98" s="221">
        <f t="shared" ca="1" si="23"/>
        <v>12824333.333333334</v>
      </c>
      <c r="AB98" s="221">
        <f t="shared" ca="1" si="24"/>
        <v>12824333.333333334</v>
      </c>
      <c r="AC98" s="224">
        <f t="shared" ca="1" si="2"/>
        <v>5.0444208912855837E-2</v>
      </c>
      <c r="AE98" s="80">
        <v>-0.2</v>
      </c>
      <c r="AF98" s="187">
        <f ca="1"/>
        <v>0</v>
      </c>
      <c r="AG98" s="179"/>
      <c r="AH98" s="179"/>
      <c r="AI98" s="183" t="str">
        <f t="shared" si="25"/>
        <v>-30% to -20%</v>
      </c>
      <c r="AJ98" s="187">
        <f t="shared" ca="1" si="3"/>
        <v>0</v>
      </c>
      <c r="AK98" s="208">
        <f ca="1">SUM($AF$95:AF98)/500</f>
        <v>5.1999999999999998E-2</v>
      </c>
    </row>
    <row r="99" spans="1:39" x14ac:dyDescent="0.25">
      <c r="A99" s="26">
        <v>5</v>
      </c>
      <c r="B99" s="219">
        <f t="shared" ca="1" si="4"/>
        <v>1.7638667476270187E-2</v>
      </c>
      <c r="C99" s="219">
        <f t="shared" ca="1" si="0"/>
        <v>0.84753412821542995</v>
      </c>
      <c r="D99" s="219">
        <f t="shared" ca="1" si="0"/>
        <v>0.65366391681504821</v>
      </c>
      <c r="E99" s="219">
        <f t="shared" ca="1" si="0"/>
        <v>0.76020409756454432</v>
      </c>
      <c r="F99" s="219">
        <f t="shared" ca="1" si="0"/>
        <v>0.11124217241440948</v>
      </c>
      <c r="G99" s="219">
        <f t="shared" ca="1" si="0"/>
        <v>0.9471973778312115</v>
      </c>
      <c r="H99" s="220">
        <f t="shared" ca="1" si="5"/>
        <v>80000000</v>
      </c>
      <c r="I99" s="212">
        <f t="shared" ca="1" si="6"/>
        <v>0.05</v>
      </c>
      <c r="J99" s="220">
        <f t="shared" ca="1" si="7"/>
        <v>4000000</v>
      </c>
      <c r="K99" s="222">
        <f t="shared" ca="1" si="8"/>
        <v>42</v>
      </c>
      <c r="L99" s="221">
        <f t="shared" ca="1" si="9"/>
        <v>65000000</v>
      </c>
      <c r="M99" s="221">
        <f t="shared" ca="1" si="10"/>
        <v>168000000</v>
      </c>
      <c r="N99" s="221">
        <f t="shared" ca="1" si="11"/>
        <v>24</v>
      </c>
      <c r="O99" s="221">
        <f t="shared" ca="1" si="12"/>
        <v>96000000</v>
      </c>
      <c r="P99" s="221">
        <f t="shared" ca="1" si="13"/>
        <v>31000000</v>
      </c>
      <c r="Q99" s="221">
        <f t="shared" ca="1" si="14"/>
        <v>10833333.333333334</v>
      </c>
      <c r="R99" s="221">
        <f t="shared" ca="1" si="15"/>
        <v>30166666.666666664</v>
      </c>
      <c r="S99" s="221">
        <f t="shared" ca="1" si="1"/>
        <v>10256666.666666666</v>
      </c>
      <c r="T99" s="221">
        <f t="shared" ca="1" si="16"/>
        <v>19910000</v>
      </c>
      <c r="U99" s="221">
        <f t="shared" ca="1" si="17"/>
        <v>30743333.333333336</v>
      </c>
      <c r="V99" s="221">
        <f t="shared" ca="1" si="18"/>
        <v>-65000000</v>
      </c>
      <c r="W99" s="221">
        <f t="shared" ca="1" si="19"/>
        <v>30743333.333333336</v>
      </c>
      <c r="X99" s="221">
        <f t="shared" ca="1" si="20"/>
        <v>30743333.333333336</v>
      </c>
      <c r="Y99" s="221">
        <f t="shared" ca="1" si="21"/>
        <v>30743333.333333336</v>
      </c>
      <c r="Z99" s="221">
        <f t="shared" ca="1" si="22"/>
        <v>30743333.333333336</v>
      </c>
      <c r="AA99" s="221">
        <f t="shared" ca="1" si="23"/>
        <v>30743333.333333336</v>
      </c>
      <c r="AB99" s="221">
        <f t="shared" ca="1" si="24"/>
        <v>30743333.333333336</v>
      </c>
      <c r="AC99" s="224">
        <f t="shared" ca="1" si="2"/>
        <v>0.41373150372224488</v>
      </c>
      <c r="AE99" s="80">
        <v>-0.1</v>
      </c>
      <c r="AF99" s="187">
        <f ca="1"/>
        <v>3</v>
      </c>
      <c r="AG99" s="179"/>
      <c r="AH99" s="179"/>
      <c r="AI99" s="183" t="str">
        <f t="shared" si="25"/>
        <v>-20% to -10%</v>
      </c>
      <c r="AJ99" s="187">
        <f t="shared" ca="1" si="3"/>
        <v>3</v>
      </c>
      <c r="AK99" s="208">
        <f ca="1">SUM($AF$95:AF99)/500</f>
        <v>5.8000000000000003E-2</v>
      </c>
    </row>
    <row r="100" spans="1:39" x14ac:dyDescent="0.25">
      <c r="A100" s="195">
        <v>6</v>
      </c>
      <c r="B100" s="219">
        <f t="shared" ca="1" si="4"/>
        <v>0.28268324323797978</v>
      </c>
      <c r="C100" s="219">
        <f t="shared" ca="1" si="0"/>
        <v>0.49364267097490511</v>
      </c>
      <c r="D100" s="219">
        <f t="shared" ca="1" si="0"/>
        <v>0.13309109675592967</v>
      </c>
      <c r="E100" s="219">
        <f t="shared" ca="1" si="0"/>
        <v>0.23125874998255325</v>
      </c>
      <c r="F100" s="219">
        <f t="shared" ca="1" si="0"/>
        <v>0.22672900660662165</v>
      </c>
      <c r="G100" s="219">
        <f t="shared" ca="1" si="0"/>
        <v>0.47350080900206004</v>
      </c>
      <c r="H100" s="220">
        <f t="shared" ca="1" si="5"/>
        <v>95000000</v>
      </c>
      <c r="I100" s="212">
        <f t="shared" ca="1" si="6"/>
        <v>0.04</v>
      </c>
      <c r="J100" s="220">
        <f t="shared" ca="1" si="7"/>
        <v>3800000</v>
      </c>
      <c r="K100" s="222">
        <f t="shared" ca="1" si="8"/>
        <v>45.5</v>
      </c>
      <c r="L100" s="221">
        <f t="shared" ca="1" si="9"/>
        <v>65000000</v>
      </c>
      <c r="M100" s="221">
        <f t="shared" ca="1" si="10"/>
        <v>172900000</v>
      </c>
      <c r="N100" s="221">
        <f t="shared" ca="1" si="11"/>
        <v>26</v>
      </c>
      <c r="O100" s="221">
        <f t="shared" ca="1" si="12"/>
        <v>98800000</v>
      </c>
      <c r="P100" s="221">
        <f t="shared" ca="1" si="13"/>
        <v>27000000</v>
      </c>
      <c r="Q100" s="221">
        <f t="shared" ca="1" si="14"/>
        <v>10833333.333333334</v>
      </c>
      <c r="R100" s="221">
        <f t="shared" ca="1" si="15"/>
        <v>36266666.666666664</v>
      </c>
      <c r="S100" s="221">
        <f t="shared" ca="1" si="1"/>
        <v>12330666.666666666</v>
      </c>
      <c r="T100" s="221">
        <f t="shared" ca="1" si="16"/>
        <v>23936000</v>
      </c>
      <c r="U100" s="221">
        <f t="shared" ca="1" si="17"/>
        <v>34769333.333333336</v>
      </c>
      <c r="V100" s="221">
        <f t="shared" ca="1" si="18"/>
        <v>-65000000</v>
      </c>
      <c r="W100" s="221">
        <f t="shared" ca="1" si="19"/>
        <v>34769333.333333336</v>
      </c>
      <c r="X100" s="221">
        <f t="shared" ca="1" si="20"/>
        <v>34769333.333333336</v>
      </c>
      <c r="Y100" s="221">
        <f t="shared" ca="1" si="21"/>
        <v>34769333.333333336</v>
      </c>
      <c r="Z100" s="221">
        <f t="shared" ca="1" si="22"/>
        <v>34769333.333333336</v>
      </c>
      <c r="AA100" s="221">
        <f t="shared" ca="1" si="23"/>
        <v>34769333.333333336</v>
      </c>
      <c r="AB100" s="221">
        <f t="shared" ca="1" si="24"/>
        <v>34769333.333333336</v>
      </c>
      <c r="AC100" s="224">
        <f t="shared" ca="1" si="2"/>
        <v>0.48504141412043889</v>
      </c>
      <c r="AE100" s="80">
        <v>0</v>
      </c>
      <c r="AF100" s="187">
        <f ca="1"/>
        <v>17</v>
      </c>
      <c r="AG100" s="179"/>
      <c r="AH100" s="179"/>
      <c r="AI100" s="183" t="str">
        <f t="shared" si="25"/>
        <v>-10% to 0%</v>
      </c>
      <c r="AJ100" s="187">
        <f t="shared" ca="1" si="3"/>
        <v>17</v>
      </c>
      <c r="AK100" s="208">
        <f ca="1">SUM($AF$95:AF100)/500</f>
        <v>9.1999999999999998E-2</v>
      </c>
    </row>
    <row r="101" spans="1:39" x14ac:dyDescent="0.25">
      <c r="A101" s="26">
        <v>7</v>
      </c>
      <c r="B101" s="219">
        <f t="shared" ca="1" si="4"/>
        <v>0.50839987161611067</v>
      </c>
      <c r="C101" s="219">
        <f t="shared" ca="1" si="0"/>
        <v>0.99787781940155851</v>
      </c>
      <c r="D101" s="219">
        <f t="shared" ca="1" si="0"/>
        <v>0.80531300474917478</v>
      </c>
      <c r="E101" s="219">
        <f t="shared" ca="1" si="0"/>
        <v>0.30661902888954484</v>
      </c>
      <c r="F101" s="219">
        <f t="shared" ca="1" si="0"/>
        <v>0.45413505449674907</v>
      </c>
      <c r="G101" s="219">
        <f t="shared" ca="1" si="0"/>
        <v>0.17831406008870365</v>
      </c>
      <c r="H101" s="220">
        <f t="shared" ca="1" si="5"/>
        <v>108000000</v>
      </c>
      <c r="I101" s="212">
        <f t="shared" ca="1" si="6"/>
        <v>0.06</v>
      </c>
      <c r="J101" s="220">
        <f t="shared" ca="1" si="7"/>
        <v>6480000</v>
      </c>
      <c r="K101" s="222">
        <f t="shared" ca="1" si="8"/>
        <v>56</v>
      </c>
      <c r="L101" s="221">
        <f t="shared" ca="1" si="9"/>
        <v>65000000</v>
      </c>
      <c r="M101" s="221">
        <f t="shared" ca="1" si="10"/>
        <v>362880000</v>
      </c>
      <c r="N101" s="221">
        <f t="shared" ca="1" si="11"/>
        <v>26</v>
      </c>
      <c r="O101" s="221">
        <f t="shared" ca="1" si="12"/>
        <v>168480000</v>
      </c>
      <c r="P101" s="221">
        <f t="shared" ca="1" si="13"/>
        <v>24000000</v>
      </c>
      <c r="Q101" s="221">
        <f t="shared" ca="1" si="14"/>
        <v>10833333.333333334</v>
      </c>
      <c r="R101" s="221">
        <f t="shared" ca="1" si="15"/>
        <v>159566666.66666666</v>
      </c>
      <c r="S101" s="221">
        <f t="shared" ca="1" si="1"/>
        <v>54252666.666666664</v>
      </c>
      <c r="T101" s="221">
        <f t="shared" ca="1" si="16"/>
        <v>105314000</v>
      </c>
      <c r="U101" s="221">
        <f t="shared" ca="1" si="17"/>
        <v>116147333.33333333</v>
      </c>
      <c r="V101" s="221">
        <f t="shared" ca="1" si="18"/>
        <v>-65000000</v>
      </c>
      <c r="W101" s="221">
        <f t="shared" ca="1" si="19"/>
        <v>116147333.33333333</v>
      </c>
      <c r="X101" s="221">
        <f t="shared" ca="1" si="20"/>
        <v>116147333.33333333</v>
      </c>
      <c r="Y101" s="221">
        <f t="shared" ca="1" si="21"/>
        <v>116147333.33333333</v>
      </c>
      <c r="Z101" s="221">
        <f t="shared" ca="1" si="22"/>
        <v>116147333.33333333</v>
      </c>
      <c r="AA101" s="221">
        <f t="shared" ca="1" si="23"/>
        <v>116147333.33333333</v>
      </c>
      <c r="AB101" s="221">
        <f t="shared" ca="1" si="24"/>
        <v>116147333.33333333</v>
      </c>
      <c r="AC101" s="224">
        <f t="shared" ca="1" si="2"/>
        <v>1.7830362869012797</v>
      </c>
      <c r="AE101" s="80">
        <v>0.1</v>
      </c>
      <c r="AF101" s="187">
        <f ca="1"/>
        <v>19</v>
      </c>
      <c r="AG101" s="179"/>
      <c r="AH101" s="179"/>
      <c r="AI101" s="183" t="str">
        <f t="shared" si="25"/>
        <v>0% to 10%</v>
      </c>
      <c r="AJ101" s="187">
        <f t="shared" ca="1" si="3"/>
        <v>19</v>
      </c>
      <c r="AK101" s="208">
        <f ca="1">SUM($AF$95:AF101)/500</f>
        <v>0.13</v>
      </c>
    </row>
    <row r="102" spans="1:39" x14ac:dyDescent="0.25">
      <c r="A102" s="195">
        <v>8</v>
      </c>
      <c r="B102" s="219">
        <f t="shared" ca="1" si="4"/>
        <v>0.5154427871022883</v>
      </c>
      <c r="C102" s="219">
        <f t="shared" ca="1" si="0"/>
        <v>7.7123892942375094E-2</v>
      </c>
      <c r="D102" s="219">
        <f t="shared" ca="1" si="0"/>
        <v>0.95543956374758432</v>
      </c>
      <c r="E102" s="219">
        <f t="shared" ca="1" si="0"/>
        <v>0.31722911498618844</v>
      </c>
      <c r="F102" s="219">
        <f t="shared" ca="1" si="0"/>
        <v>0.19722656022741702</v>
      </c>
      <c r="G102" s="219">
        <f t="shared" ca="1" si="0"/>
        <v>0.61081585597127752</v>
      </c>
      <c r="H102" s="220">
        <f t="shared" ca="1" si="5"/>
        <v>108000000</v>
      </c>
      <c r="I102" s="212">
        <f t="shared" ca="1" si="6"/>
        <v>0.02</v>
      </c>
      <c r="J102" s="220">
        <f t="shared" ca="1" si="7"/>
        <v>2160000</v>
      </c>
      <c r="K102" s="222">
        <f t="shared" ca="1" si="8"/>
        <v>56</v>
      </c>
      <c r="L102" s="221">
        <f t="shared" ca="1" si="9"/>
        <v>65000000</v>
      </c>
      <c r="M102" s="221">
        <f t="shared" ca="1" si="10"/>
        <v>120960000</v>
      </c>
      <c r="N102" s="221">
        <f t="shared" ca="1" si="11"/>
        <v>24</v>
      </c>
      <c r="O102" s="221">
        <f t="shared" ca="1" si="12"/>
        <v>51840000</v>
      </c>
      <c r="P102" s="221">
        <f t="shared" ca="1" si="13"/>
        <v>27000000</v>
      </c>
      <c r="Q102" s="221">
        <f t="shared" ca="1" si="14"/>
        <v>10833333.333333334</v>
      </c>
      <c r="R102" s="221">
        <f t="shared" ca="1" si="15"/>
        <v>31286666.666666664</v>
      </c>
      <c r="S102" s="221">
        <f t="shared" ca="1" si="1"/>
        <v>10637466.666666666</v>
      </c>
      <c r="T102" s="221">
        <f t="shared" ca="1" si="16"/>
        <v>20649200</v>
      </c>
      <c r="U102" s="221">
        <f t="shared" ca="1" si="17"/>
        <v>31482533.333333336</v>
      </c>
      <c r="V102" s="221">
        <f t="shared" ca="1" si="18"/>
        <v>-65000000</v>
      </c>
      <c r="W102" s="221">
        <f t="shared" ca="1" si="19"/>
        <v>31482533.333333336</v>
      </c>
      <c r="X102" s="221">
        <f t="shared" ca="1" si="20"/>
        <v>31482533.333333336</v>
      </c>
      <c r="Y102" s="221">
        <f t="shared" ca="1" si="21"/>
        <v>31482533.333333336</v>
      </c>
      <c r="Z102" s="221">
        <f t="shared" ca="1" si="22"/>
        <v>31482533.333333336</v>
      </c>
      <c r="AA102" s="221">
        <f t="shared" ca="1" si="23"/>
        <v>31482533.333333336</v>
      </c>
      <c r="AB102" s="221">
        <f t="shared" ca="1" si="24"/>
        <v>31482533.333333336</v>
      </c>
      <c r="AC102" s="224">
        <f t="shared" ca="1" si="2"/>
        <v>0.42698184834446407</v>
      </c>
      <c r="AE102" s="80">
        <v>0.15</v>
      </c>
      <c r="AF102" s="187">
        <f ca="1"/>
        <v>12</v>
      </c>
      <c r="AG102" s="179"/>
      <c r="AH102" s="179"/>
      <c r="AI102" s="183" t="str">
        <f t="shared" si="25"/>
        <v>10% to 15%</v>
      </c>
      <c r="AJ102" s="187">
        <f t="shared" ca="1" si="3"/>
        <v>12</v>
      </c>
      <c r="AK102" s="208">
        <f ca="1">SUM($AF$95:AF102)/500</f>
        <v>0.154</v>
      </c>
    </row>
    <row r="103" spans="1:39" x14ac:dyDescent="0.25">
      <c r="A103" s="26">
        <v>9</v>
      </c>
      <c r="B103" s="219">
        <f t="shared" ca="1" si="4"/>
        <v>0.44026343808087631</v>
      </c>
      <c r="C103" s="219">
        <f t="shared" ca="1" si="0"/>
        <v>0.97210531655658261</v>
      </c>
      <c r="D103" s="219">
        <f t="shared" ca="1" si="0"/>
        <v>0.68844949045987647</v>
      </c>
      <c r="E103" s="219">
        <f t="shared" ca="1" si="0"/>
        <v>0.57170407981267768</v>
      </c>
      <c r="F103" s="219">
        <f t="shared" ca="1" si="0"/>
        <v>0.78460687360411208</v>
      </c>
      <c r="G103" s="219">
        <f t="shared" ca="1" si="0"/>
        <v>0.44031489034425253</v>
      </c>
      <c r="H103" s="220">
        <f t="shared" ca="1" si="5"/>
        <v>108000000</v>
      </c>
      <c r="I103" s="212">
        <f t="shared" ca="1" si="6"/>
        <v>0.06</v>
      </c>
      <c r="J103" s="220">
        <f t="shared" ca="1" si="7"/>
        <v>6480000</v>
      </c>
      <c r="K103" s="222">
        <f t="shared" ca="1" si="8"/>
        <v>56</v>
      </c>
      <c r="L103" s="221">
        <f t="shared" ca="1" si="9"/>
        <v>65000000</v>
      </c>
      <c r="M103" s="221">
        <f t="shared" ca="1" si="10"/>
        <v>362880000</v>
      </c>
      <c r="N103" s="221">
        <f t="shared" ca="1" si="11"/>
        <v>26</v>
      </c>
      <c r="O103" s="221">
        <f t="shared" ca="1" si="12"/>
        <v>168480000</v>
      </c>
      <c r="P103" s="221">
        <f t="shared" ca="1" si="13"/>
        <v>27000000</v>
      </c>
      <c r="Q103" s="221">
        <f t="shared" ca="1" si="14"/>
        <v>10833333.333333334</v>
      </c>
      <c r="R103" s="221">
        <f t="shared" ca="1" si="15"/>
        <v>156566666.66666666</v>
      </c>
      <c r="S103" s="221">
        <f t="shared" ca="1" si="1"/>
        <v>53232666.666666664</v>
      </c>
      <c r="T103" s="221">
        <f t="shared" ca="1" si="16"/>
        <v>103334000</v>
      </c>
      <c r="U103" s="221">
        <f t="shared" ca="1" si="17"/>
        <v>114167333.33333333</v>
      </c>
      <c r="V103" s="221">
        <f t="shared" ca="1" si="18"/>
        <v>-65000000</v>
      </c>
      <c r="W103" s="221">
        <f t="shared" ca="1" si="19"/>
        <v>114167333.33333333</v>
      </c>
      <c r="X103" s="221">
        <f t="shared" ca="1" si="20"/>
        <v>114167333.33333333</v>
      </c>
      <c r="Y103" s="221">
        <f t="shared" ca="1" si="21"/>
        <v>114167333.33333333</v>
      </c>
      <c r="Z103" s="221">
        <f t="shared" ca="1" si="22"/>
        <v>114167333.33333333</v>
      </c>
      <c r="AA103" s="221">
        <f t="shared" ca="1" si="23"/>
        <v>114167333.33333333</v>
      </c>
      <c r="AB103" s="221">
        <f t="shared" ca="1" si="24"/>
        <v>114167333.33333333</v>
      </c>
      <c r="AC103" s="224">
        <f t="shared" ca="1" si="2"/>
        <v>1.7523805476447007</v>
      </c>
      <c r="AE103" s="80">
        <v>0.2</v>
      </c>
      <c r="AF103" s="187">
        <f ca="1"/>
        <v>13</v>
      </c>
      <c r="AG103" s="179"/>
      <c r="AH103" s="179"/>
      <c r="AI103" s="183" t="str">
        <f t="shared" si="25"/>
        <v>15% to 20%</v>
      </c>
      <c r="AJ103" s="187">
        <f t="shared" ca="1" si="3"/>
        <v>13</v>
      </c>
      <c r="AK103" s="208">
        <f ca="1">SUM(AJ103:$AJ$115)/500</f>
        <v>0.84599999999999997</v>
      </c>
      <c r="AM103" s="226"/>
    </row>
    <row r="104" spans="1:39" x14ac:dyDescent="0.25">
      <c r="A104" s="195">
        <v>10</v>
      </c>
      <c r="B104" s="219">
        <f t="shared" ca="1" si="4"/>
        <v>0.17786565114930397</v>
      </c>
      <c r="C104" s="219">
        <f t="shared" ca="1" si="0"/>
        <v>0.41029461715623117</v>
      </c>
      <c r="D104" s="219">
        <f t="shared" ca="1" si="0"/>
        <v>0.88005021870486111</v>
      </c>
      <c r="E104" s="219">
        <f t="shared" ca="1" si="0"/>
        <v>0.3213508417438522</v>
      </c>
      <c r="F104" s="219">
        <f t="shared" ca="1" si="0"/>
        <v>0.8169460720457008</v>
      </c>
      <c r="G104" s="219">
        <f t="shared" ca="1" si="0"/>
        <v>0.62872288730509762</v>
      </c>
      <c r="H104" s="220">
        <f t="shared" ca="1" si="5"/>
        <v>95000000</v>
      </c>
      <c r="I104" s="212">
        <f t="shared" ca="1" si="6"/>
        <v>0.03</v>
      </c>
      <c r="J104" s="220">
        <f t="shared" ca="1" si="7"/>
        <v>2850000</v>
      </c>
      <c r="K104" s="222">
        <f t="shared" ca="1" si="8"/>
        <v>49.5</v>
      </c>
      <c r="L104" s="221">
        <f t="shared" ca="1" si="9"/>
        <v>65000000</v>
      </c>
      <c r="M104" s="221">
        <f t="shared" ca="1" si="10"/>
        <v>141075000</v>
      </c>
      <c r="N104" s="221">
        <f t="shared" ca="1" si="11"/>
        <v>26</v>
      </c>
      <c r="O104" s="221">
        <f t="shared" ca="1" si="12"/>
        <v>74100000</v>
      </c>
      <c r="P104" s="221">
        <f t="shared" ca="1" si="13"/>
        <v>27000000</v>
      </c>
      <c r="Q104" s="221">
        <f t="shared" ca="1" si="14"/>
        <v>10833333.333333334</v>
      </c>
      <c r="R104" s="221">
        <f t="shared" ca="1" si="15"/>
        <v>29141666.666666664</v>
      </c>
      <c r="S104" s="221">
        <f t="shared" ca="1" si="1"/>
        <v>9908166.666666666</v>
      </c>
      <c r="T104" s="221">
        <f t="shared" ca="1" si="16"/>
        <v>19233500</v>
      </c>
      <c r="U104" s="221">
        <f t="shared" ca="1" si="17"/>
        <v>30066833.333333336</v>
      </c>
      <c r="V104" s="221">
        <f t="shared" ca="1" si="18"/>
        <v>-65000000</v>
      </c>
      <c r="W104" s="221">
        <f t="shared" ca="1" si="19"/>
        <v>30066833.333333336</v>
      </c>
      <c r="X104" s="221">
        <f t="shared" ca="1" si="20"/>
        <v>30066833.333333336</v>
      </c>
      <c r="Y104" s="221">
        <f t="shared" ca="1" si="21"/>
        <v>30066833.333333336</v>
      </c>
      <c r="Z104" s="221">
        <f t="shared" ca="1" si="22"/>
        <v>30066833.333333336</v>
      </c>
      <c r="AA104" s="221">
        <f t="shared" ca="1" si="23"/>
        <v>30066833.333333336</v>
      </c>
      <c r="AB104" s="221">
        <f t="shared" ca="1" si="24"/>
        <v>30066833.333333336</v>
      </c>
      <c r="AC104" s="224">
        <f t="shared" ca="1" si="2"/>
        <v>0.40153587175654026</v>
      </c>
      <c r="AE104" s="80">
        <v>0.3</v>
      </c>
      <c r="AF104" s="187">
        <f ca="1"/>
        <v>26</v>
      </c>
      <c r="AG104" s="179"/>
      <c r="AH104" s="179"/>
      <c r="AI104" s="183" t="str">
        <f t="shared" si="25"/>
        <v>20% to 30%</v>
      </c>
      <c r="AJ104" s="187">
        <f t="shared" ca="1" si="3"/>
        <v>26</v>
      </c>
      <c r="AK104" s="208">
        <f ca="1">SUM(AJ104:$AJ$115)/500</f>
        <v>0.82</v>
      </c>
    </row>
    <row r="105" spans="1:39" x14ac:dyDescent="0.25">
      <c r="A105" s="26">
        <v>11</v>
      </c>
      <c r="B105" s="219">
        <f t="shared" ca="1" si="4"/>
        <v>2.87825050126157E-2</v>
      </c>
      <c r="C105" s="219">
        <f t="shared" ca="1" si="0"/>
        <v>5.7616100446383101E-2</v>
      </c>
      <c r="D105" s="219">
        <f t="shared" ca="1" si="0"/>
        <v>0.74016440786487592</v>
      </c>
      <c r="E105" s="219">
        <f t="shared" ca="1" si="0"/>
        <v>0.3875003223530985</v>
      </c>
      <c r="F105" s="219">
        <f t="shared" ca="1" si="0"/>
        <v>0.68311257577861129</v>
      </c>
      <c r="G105" s="219">
        <f t="shared" ca="1" si="0"/>
        <v>6.1234747335778827E-2</v>
      </c>
      <c r="H105" s="220">
        <f t="shared" ca="1" si="5"/>
        <v>80000000</v>
      </c>
      <c r="I105" s="212">
        <f t="shared" ca="1" si="6"/>
        <v>0.02</v>
      </c>
      <c r="J105" s="220">
        <f t="shared" ca="1" si="7"/>
        <v>1600000</v>
      </c>
      <c r="K105" s="222">
        <f t="shared" ca="1" si="8"/>
        <v>42</v>
      </c>
      <c r="L105" s="221">
        <f t="shared" ca="1" si="9"/>
        <v>65000000</v>
      </c>
      <c r="M105" s="221">
        <f t="shared" ca="1" si="10"/>
        <v>67200000</v>
      </c>
      <c r="N105" s="221">
        <f t="shared" ca="1" si="11"/>
        <v>26</v>
      </c>
      <c r="O105" s="221">
        <f t="shared" ca="1" si="12"/>
        <v>41600000</v>
      </c>
      <c r="P105" s="221">
        <f t="shared" ca="1" si="13"/>
        <v>20000000</v>
      </c>
      <c r="Q105" s="221">
        <f t="shared" ca="1" si="14"/>
        <v>10833333.333333334</v>
      </c>
      <c r="R105" s="221">
        <f t="shared" ca="1" si="15"/>
        <v>-5233333.333333334</v>
      </c>
      <c r="S105" s="221">
        <f t="shared" ca="1" si="1"/>
        <v>-1779333.3333333337</v>
      </c>
      <c r="T105" s="221">
        <f t="shared" ca="1" si="16"/>
        <v>-3454000</v>
      </c>
      <c r="U105" s="221">
        <f t="shared" ca="1" si="17"/>
        <v>7379333.333333334</v>
      </c>
      <c r="V105" s="221">
        <f t="shared" ca="1" si="18"/>
        <v>-65000000</v>
      </c>
      <c r="W105" s="221">
        <f t="shared" ca="1" si="19"/>
        <v>7379333.333333334</v>
      </c>
      <c r="X105" s="221">
        <f t="shared" ca="1" si="20"/>
        <v>7379333.333333334</v>
      </c>
      <c r="Y105" s="221">
        <f t="shared" ca="1" si="21"/>
        <v>7379333.333333334</v>
      </c>
      <c r="Z105" s="221">
        <f t="shared" ca="1" si="22"/>
        <v>7379333.333333334</v>
      </c>
      <c r="AA105" s="221">
        <f t="shared" ca="1" si="23"/>
        <v>7379333.333333334</v>
      </c>
      <c r="AB105" s="221">
        <f t="shared" ca="1" si="24"/>
        <v>7379333.333333334</v>
      </c>
      <c r="AC105" s="224">
        <f t="shared" ca="1" si="2"/>
        <v>-9.9775030833676781E-2</v>
      </c>
      <c r="AE105" s="80">
        <v>0.4</v>
      </c>
      <c r="AF105" s="187">
        <f ca="1"/>
        <v>29</v>
      </c>
      <c r="AG105" s="179"/>
      <c r="AH105" s="179"/>
      <c r="AI105" s="183" t="str">
        <f t="shared" si="25"/>
        <v>30% to 40%</v>
      </c>
      <c r="AJ105" s="187">
        <f t="shared" ca="1" si="3"/>
        <v>29</v>
      </c>
      <c r="AK105" s="208">
        <f ca="1">SUM(AJ105:$AJ$115)/500</f>
        <v>0.76800000000000002</v>
      </c>
    </row>
    <row r="106" spans="1:39" x14ac:dyDescent="0.25">
      <c r="A106" s="195">
        <v>12</v>
      </c>
      <c r="B106" s="219">
        <f t="shared" ca="1" si="4"/>
        <v>0.57249678609115884</v>
      </c>
      <c r="C106" s="219">
        <f t="shared" ca="1" si="0"/>
        <v>0.50155009785244165</v>
      </c>
      <c r="D106" s="219">
        <f t="shared" ca="1" si="0"/>
        <v>0.16395291927188993</v>
      </c>
      <c r="E106" s="219">
        <f t="shared" ca="1" si="0"/>
        <v>0.39199726887040676</v>
      </c>
      <c r="F106" s="219">
        <f t="shared" ca="1" si="0"/>
        <v>3.1875087658459478E-3</v>
      </c>
      <c r="G106" s="219">
        <f t="shared" ca="1" si="0"/>
        <v>0.41193445094865044</v>
      </c>
      <c r="H106" s="220">
        <f t="shared" ca="1" si="5"/>
        <v>108000000</v>
      </c>
      <c r="I106" s="212">
        <f t="shared" ca="1" si="6"/>
        <v>0.04</v>
      </c>
      <c r="J106" s="220">
        <f t="shared" ca="1" si="7"/>
        <v>4320000</v>
      </c>
      <c r="K106" s="222">
        <f t="shared" ca="1" si="8"/>
        <v>52</v>
      </c>
      <c r="L106" s="221">
        <f t="shared" ca="1" si="9"/>
        <v>65000000</v>
      </c>
      <c r="M106" s="221">
        <f t="shared" ca="1" si="10"/>
        <v>224640000</v>
      </c>
      <c r="N106" s="221">
        <f t="shared" ca="1" si="11"/>
        <v>24</v>
      </c>
      <c r="O106" s="221">
        <f t="shared" ca="1" si="12"/>
        <v>103680000</v>
      </c>
      <c r="P106" s="221">
        <f t="shared" ca="1" si="13"/>
        <v>27000000</v>
      </c>
      <c r="Q106" s="221">
        <f t="shared" ca="1" si="14"/>
        <v>10833333.333333334</v>
      </c>
      <c r="R106" s="221">
        <f t="shared" ca="1" si="15"/>
        <v>83126666.666666672</v>
      </c>
      <c r="S106" s="221">
        <f t="shared" ca="1" si="1"/>
        <v>28263066.666666672</v>
      </c>
      <c r="T106" s="221">
        <f t="shared" ca="1" si="16"/>
        <v>54863600</v>
      </c>
      <c r="U106" s="221">
        <f t="shared" ca="1" si="17"/>
        <v>65696933.333333336</v>
      </c>
      <c r="V106" s="221">
        <f t="shared" ca="1" si="18"/>
        <v>-65000000</v>
      </c>
      <c r="W106" s="221">
        <f t="shared" ca="1" si="19"/>
        <v>65696933.333333336</v>
      </c>
      <c r="X106" s="221">
        <f t="shared" ca="1" si="20"/>
        <v>65696933.333333336</v>
      </c>
      <c r="Y106" s="221">
        <f t="shared" ca="1" si="21"/>
        <v>65696933.333333336</v>
      </c>
      <c r="Z106" s="221">
        <f t="shared" ca="1" si="22"/>
        <v>65696933.333333336</v>
      </c>
      <c r="AA106" s="221">
        <f t="shared" ca="1" si="23"/>
        <v>65696933.333333336</v>
      </c>
      <c r="AB106" s="221">
        <f t="shared" ca="1" si="24"/>
        <v>65696933.333333336</v>
      </c>
      <c r="AC106" s="224">
        <f t="shared" ca="1" si="2"/>
        <v>0.9946748589424883</v>
      </c>
      <c r="AE106" s="80">
        <v>0.5</v>
      </c>
      <c r="AF106" s="187">
        <f ca="1"/>
        <v>29</v>
      </c>
      <c r="AG106" s="179"/>
      <c r="AH106" s="179"/>
      <c r="AI106" s="183" t="str">
        <f t="shared" si="25"/>
        <v>40% to 50%</v>
      </c>
      <c r="AJ106" s="187">
        <f t="shared" ca="1" si="3"/>
        <v>29</v>
      </c>
      <c r="AK106" s="208">
        <f ca="1">SUM(AJ106:$AJ$115)/500</f>
        <v>0.71</v>
      </c>
    </row>
    <row r="107" spans="1:39" x14ac:dyDescent="0.25">
      <c r="A107" s="26">
        <v>13</v>
      </c>
      <c r="B107" s="219">
        <f t="shared" ca="1" si="4"/>
        <v>0.67534853458038868</v>
      </c>
      <c r="C107" s="219">
        <f t="shared" ca="1" si="0"/>
        <v>0.60589570853643704</v>
      </c>
      <c r="D107" s="219">
        <f t="shared" ca="1" si="0"/>
        <v>0.13263649954071777</v>
      </c>
      <c r="E107" s="219">
        <f t="shared" ca="1" si="0"/>
        <v>0.58450423080956693</v>
      </c>
      <c r="F107" s="219">
        <f t="shared" ca="1" si="0"/>
        <v>5.6283224362033368E-2</v>
      </c>
      <c r="G107" s="219">
        <f t="shared" ca="1" si="0"/>
        <v>0.27817005789898919</v>
      </c>
      <c r="H107" s="220">
        <f t="shared" ca="1" si="5"/>
        <v>108000000</v>
      </c>
      <c r="I107" s="212">
        <f t="shared" ca="1" si="6"/>
        <v>0.04</v>
      </c>
      <c r="J107" s="220">
        <f t="shared" ca="1" si="7"/>
        <v>4320000</v>
      </c>
      <c r="K107" s="222">
        <f t="shared" ca="1" si="8"/>
        <v>52</v>
      </c>
      <c r="L107" s="221">
        <f t="shared" ca="1" si="9"/>
        <v>65000000</v>
      </c>
      <c r="M107" s="221">
        <f t="shared" ca="1" si="10"/>
        <v>224640000</v>
      </c>
      <c r="N107" s="221">
        <f t="shared" ca="1" si="11"/>
        <v>24</v>
      </c>
      <c r="O107" s="221">
        <f t="shared" ca="1" si="12"/>
        <v>103680000</v>
      </c>
      <c r="P107" s="221">
        <f t="shared" ca="1" si="13"/>
        <v>24000000</v>
      </c>
      <c r="Q107" s="221">
        <f t="shared" ca="1" si="14"/>
        <v>10833333.333333334</v>
      </c>
      <c r="R107" s="221">
        <f t="shared" ca="1" si="15"/>
        <v>86126666.666666672</v>
      </c>
      <c r="S107" s="221">
        <f t="shared" ca="1" si="1"/>
        <v>29283066.666666672</v>
      </c>
      <c r="T107" s="221">
        <f t="shared" ca="1" si="16"/>
        <v>56843600</v>
      </c>
      <c r="U107" s="221">
        <f t="shared" ca="1" si="17"/>
        <v>67676933.333333328</v>
      </c>
      <c r="V107" s="221">
        <f t="shared" ca="1" si="18"/>
        <v>-65000000</v>
      </c>
      <c r="W107" s="221">
        <f t="shared" ca="1" si="19"/>
        <v>67676933.333333328</v>
      </c>
      <c r="X107" s="221">
        <f t="shared" ca="1" si="20"/>
        <v>67676933.333333328</v>
      </c>
      <c r="Y107" s="221">
        <f t="shared" ca="1" si="21"/>
        <v>67676933.333333328</v>
      </c>
      <c r="Z107" s="221">
        <f t="shared" ca="1" si="22"/>
        <v>67676933.333333328</v>
      </c>
      <c r="AA107" s="221">
        <f t="shared" ca="1" si="23"/>
        <v>67676933.333333328</v>
      </c>
      <c r="AB107" s="221">
        <f t="shared" ca="1" si="24"/>
        <v>67676933.333333328</v>
      </c>
      <c r="AC107" s="224">
        <f t="shared" ca="1" si="2"/>
        <v>1.0261342296888913</v>
      </c>
      <c r="AE107" s="80">
        <v>0.6</v>
      </c>
      <c r="AF107" s="187">
        <f ca="1"/>
        <v>26</v>
      </c>
      <c r="AG107" s="179"/>
      <c r="AH107" s="179"/>
      <c r="AI107" s="183" t="str">
        <f t="shared" si="25"/>
        <v>50% to 60%</v>
      </c>
      <c r="AJ107" s="187">
        <f t="shared" ca="1" si="3"/>
        <v>26</v>
      </c>
      <c r="AK107" s="208">
        <f ca="1">SUM(AJ107:$AJ$115)/500</f>
        <v>0.65200000000000002</v>
      </c>
    </row>
    <row r="108" spans="1:39" x14ac:dyDescent="0.25">
      <c r="A108" s="195">
        <v>14</v>
      </c>
      <c r="B108" s="219">
        <f t="shared" ca="1" si="4"/>
        <v>0.64297334876326984</v>
      </c>
      <c r="C108" s="219">
        <f t="shared" ca="1" si="0"/>
        <v>0.3120056681525023</v>
      </c>
      <c r="D108" s="219">
        <f t="shared" ca="1" si="0"/>
        <v>0.29842137538129354</v>
      </c>
      <c r="E108" s="219">
        <f t="shared" ca="1" si="0"/>
        <v>0.42347011272199886</v>
      </c>
      <c r="F108" s="219">
        <f t="shared" ca="1" si="0"/>
        <v>0.21749528520078554</v>
      </c>
      <c r="G108" s="219">
        <f t="shared" ca="1" si="0"/>
        <v>0.30386061324269797</v>
      </c>
      <c r="H108" s="220">
        <f t="shared" ca="1" si="5"/>
        <v>108000000</v>
      </c>
      <c r="I108" s="212">
        <f t="shared" ca="1" si="6"/>
        <v>0.03</v>
      </c>
      <c r="J108" s="220">
        <f t="shared" ca="1" si="7"/>
        <v>3240000</v>
      </c>
      <c r="K108" s="222">
        <f t="shared" ca="1" si="8"/>
        <v>52</v>
      </c>
      <c r="L108" s="221">
        <f t="shared" ca="1" si="9"/>
        <v>65000000</v>
      </c>
      <c r="M108" s="221">
        <f t="shared" ca="1" si="10"/>
        <v>168480000</v>
      </c>
      <c r="N108" s="221">
        <f t="shared" ca="1" si="11"/>
        <v>26</v>
      </c>
      <c r="O108" s="221">
        <f t="shared" ca="1" si="12"/>
        <v>84240000</v>
      </c>
      <c r="P108" s="221">
        <f t="shared" ca="1" si="13"/>
        <v>24000000</v>
      </c>
      <c r="Q108" s="221">
        <f t="shared" ca="1" si="14"/>
        <v>10833333.333333334</v>
      </c>
      <c r="R108" s="221">
        <f t="shared" ca="1" si="15"/>
        <v>49406666.666666664</v>
      </c>
      <c r="S108" s="221">
        <f t="shared" ca="1" si="1"/>
        <v>16798266.666666668</v>
      </c>
      <c r="T108" s="221">
        <f t="shared" ca="1" si="16"/>
        <v>32608399.999999996</v>
      </c>
      <c r="U108" s="221">
        <f t="shared" ca="1" si="17"/>
        <v>43441733.333333328</v>
      </c>
      <c r="V108" s="221">
        <f t="shared" ca="1" si="18"/>
        <v>-65000000</v>
      </c>
      <c r="W108" s="221">
        <f t="shared" ca="1" si="19"/>
        <v>43441733.333333328</v>
      </c>
      <c r="X108" s="221">
        <f t="shared" ca="1" si="20"/>
        <v>43441733.333333328</v>
      </c>
      <c r="Y108" s="221">
        <f t="shared" ca="1" si="21"/>
        <v>43441733.333333328</v>
      </c>
      <c r="Z108" s="221">
        <f t="shared" ca="1" si="22"/>
        <v>43441733.333333328</v>
      </c>
      <c r="AA108" s="221">
        <f t="shared" ca="1" si="23"/>
        <v>43441733.333333328</v>
      </c>
      <c r="AB108" s="221">
        <f t="shared" ca="1" si="24"/>
        <v>43441733.333333328</v>
      </c>
      <c r="AC108" s="224">
        <f t="shared" ca="1" si="2"/>
        <v>0.6331045902917305</v>
      </c>
      <c r="AE108" s="80">
        <v>0.7</v>
      </c>
      <c r="AF108" s="187">
        <f ca="1"/>
        <v>38</v>
      </c>
      <c r="AG108" s="179"/>
      <c r="AH108" s="179"/>
      <c r="AI108" s="183" t="str">
        <f t="shared" si="25"/>
        <v>60% to 70%</v>
      </c>
      <c r="AJ108" s="187">
        <f t="shared" ca="1" si="3"/>
        <v>38</v>
      </c>
      <c r="AK108" s="208">
        <f ca="1">SUM(AJ108:$AJ$115)/500</f>
        <v>0.6</v>
      </c>
    </row>
    <row r="109" spans="1:39" x14ac:dyDescent="0.25">
      <c r="A109" s="26">
        <v>15</v>
      </c>
      <c r="B109" s="219">
        <f t="shared" ca="1" si="4"/>
        <v>0.99201924816859166</v>
      </c>
      <c r="C109" s="219">
        <f t="shared" ca="1" si="0"/>
        <v>0.64030845687118065</v>
      </c>
      <c r="D109" s="219">
        <f t="shared" ca="1" si="0"/>
        <v>0.81413948645756895</v>
      </c>
      <c r="E109" s="219">
        <f t="shared" ca="1" si="0"/>
        <v>0.92546265847795695</v>
      </c>
      <c r="F109" s="219">
        <f t="shared" ca="1" si="0"/>
        <v>0.83410486034322828</v>
      </c>
      <c r="G109" s="219">
        <f t="shared" ca="1" si="0"/>
        <v>0.57541008572830477</v>
      </c>
      <c r="H109" s="220">
        <f t="shared" ca="1" si="5"/>
        <v>124000000</v>
      </c>
      <c r="I109" s="212">
        <f t="shared" ca="1" si="6"/>
        <v>0.04</v>
      </c>
      <c r="J109" s="220">
        <f t="shared" ca="1" si="7"/>
        <v>4960000</v>
      </c>
      <c r="K109" s="222">
        <f t="shared" ca="1" si="8"/>
        <v>64</v>
      </c>
      <c r="L109" s="221">
        <f t="shared" ca="1" si="9"/>
        <v>72000000</v>
      </c>
      <c r="M109" s="221">
        <f t="shared" ca="1" si="10"/>
        <v>317440000</v>
      </c>
      <c r="N109" s="221">
        <f t="shared" ca="1" si="11"/>
        <v>26</v>
      </c>
      <c r="O109" s="221">
        <f t="shared" ca="1" si="12"/>
        <v>128960000</v>
      </c>
      <c r="P109" s="221">
        <f t="shared" ca="1" si="13"/>
        <v>27000000</v>
      </c>
      <c r="Q109" s="221">
        <f t="shared" ca="1" si="14"/>
        <v>12000000</v>
      </c>
      <c r="R109" s="221">
        <f t="shared" ca="1" si="15"/>
        <v>149480000</v>
      </c>
      <c r="S109" s="221">
        <f t="shared" ca="1" si="1"/>
        <v>50823200</v>
      </c>
      <c r="T109" s="221">
        <f t="shared" ca="1" si="16"/>
        <v>98656800</v>
      </c>
      <c r="U109" s="221">
        <f t="shared" ca="1" si="17"/>
        <v>110656800</v>
      </c>
      <c r="V109" s="221">
        <f t="shared" ca="1" si="18"/>
        <v>-72000000</v>
      </c>
      <c r="W109" s="221">
        <f t="shared" ca="1" si="19"/>
        <v>110656800</v>
      </c>
      <c r="X109" s="221">
        <f t="shared" ca="1" si="20"/>
        <v>110656800</v>
      </c>
      <c r="Y109" s="221">
        <f t="shared" ca="1" si="21"/>
        <v>110656800</v>
      </c>
      <c r="Z109" s="221">
        <f t="shared" ca="1" si="22"/>
        <v>110656800</v>
      </c>
      <c r="AA109" s="221">
        <f t="shared" ca="1" si="23"/>
        <v>110656800</v>
      </c>
      <c r="AB109" s="221">
        <f t="shared" ca="1" si="24"/>
        <v>110656800</v>
      </c>
      <c r="AC109" s="224">
        <f t="shared" ca="1" si="2"/>
        <v>1.5310542957345628</v>
      </c>
      <c r="AE109" s="80">
        <v>0.8</v>
      </c>
      <c r="AF109" s="187">
        <f ca="1"/>
        <v>36</v>
      </c>
      <c r="AG109" s="179"/>
      <c r="AH109" s="179"/>
      <c r="AI109" s="183" t="str">
        <f t="shared" si="25"/>
        <v>70% to 80%</v>
      </c>
      <c r="AJ109" s="187">
        <f t="shared" ca="1" si="3"/>
        <v>36</v>
      </c>
      <c r="AK109" s="208">
        <f ca="1">SUM(AJ109:$AJ$115)/500</f>
        <v>0.52400000000000002</v>
      </c>
    </row>
    <row r="110" spans="1:39" x14ac:dyDescent="0.25">
      <c r="A110" s="195">
        <v>16</v>
      </c>
      <c r="B110" s="219">
        <f t="shared" ca="1" si="4"/>
        <v>0.4135688582484035</v>
      </c>
      <c r="C110" s="219">
        <f t="shared" ca="1" si="0"/>
        <v>0.710596728975185</v>
      </c>
      <c r="D110" s="219">
        <f t="shared" ca="1" si="0"/>
        <v>0.17704163206549883</v>
      </c>
      <c r="E110" s="219">
        <f t="shared" ca="1" si="0"/>
        <v>1.28234596446275E-3</v>
      </c>
      <c r="F110" s="219">
        <f t="shared" ca="1" si="0"/>
        <v>0.91240180862682241</v>
      </c>
      <c r="G110" s="219">
        <f t="shared" ca="1" si="0"/>
        <v>0.81870027450927796</v>
      </c>
      <c r="H110" s="220">
        <f t="shared" ca="1" si="5"/>
        <v>108000000</v>
      </c>
      <c r="I110" s="212">
        <f t="shared" ca="1" si="6"/>
        <v>0.05</v>
      </c>
      <c r="J110" s="220">
        <f t="shared" ca="1" si="7"/>
        <v>5400000</v>
      </c>
      <c r="K110" s="222">
        <f t="shared" ca="1" si="8"/>
        <v>52</v>
      </c>
      <c r="L110" s="221">
        <f t="shared" ca="1" si="9"/>
        <v>60000000</v>
      </c>
      <c r="M110" s="221">
        <f t="shared" ca="1" si="10"/>
        <v>280800000</v>
      </c>
      <c r="N110" s="221">
        <f t="shared" ca="1" si="11"/>
        <v>29</v>
      </c>
      <c r="O110" s="221">
        <f t="shared" ca="1" si="12"/>
        <v>156600000</v>
      </c>
      <c r="P110" s="221">
        <f t="shared" ca="1" si="13"/>
        <v>31000000</v>
      </c>
      <c r="Q110" s="221">
        <f t="shared" ca="1" si="14"/>
        <v>10000000</v>
      </c>
      <c r="R110" s="221">
        <f t="shared" ca="1" si="15"/>
        <v>83200000</v>
      </c>
      <c r="S110" s="221">
        <f t="shared" ca="1" si="1"/>
        <v>28288000.000000004</v>
      </c>
      <c r="T110" s="221">
        <f t="shared" ca="1" si="16"/>
        <v>54912000</v>
      </c>
      <c r="U110" s="221">
        <f t="shared" ca="1" si="17"/>
        <v>64912000</v>
      </c>
      <c r="V110" s="221">
        <f t="shared" ca="1" si="18"/>
        <v>-60000000</v>
      </c>
      <c r="W110" s="221">
        <f t="shared" ca="1" si="19"/>
        <v>64912000</v>
      </c>
      <c r="X110" s="221">
        <f t="shared" ca="1" si="20"/>
        <v>64912000</v>
      </c>
      <c r="Y110" s="221">
        <f t="shared" ca="1" si="21"/>
        <v>64912000</v>
      </c>
      <c r="Z110" s="221">
        <f t="shared" ca="1" si="22"/>
        <v>64912000</v>
      </c>
      <c r="AA110" s="221">
        <f t="shared" ca="1" si="23"/>
        <v>64912000</v>
      </c>
      <c r="AB110" s="221">
        <f t="shared" ca="1" si="24"/>
        <v>64912000</v>
      </c>
      <c r="AC110" s="224">
        <f t="shared" ca="1" si="2"/>
        <v>1.0680365952650637</v>
      </c>
      <c r="AE110" s="80">
        <v>0.9</v>
      </c>
      <c r="AF110" s="187">
        <f ca="1"/>
        <v>20</v>
      </c>
      <c r="AG110" s="179"/>
      <c r="AH110" s="179"/>
      <c r="AI110" s="183" t="str">
        <f t="shared" si="25"/>
        <v>80% to 90%</v>
      </c>
      <c r="AJ110" s="187">
        <f t="shared" ca="1" si="3"/>
        <v>20</v>
      </c>
      <c r="AK110" s="208">
        <f ca="1">SUM(AJ110:$AJ$115)/500</f>
        <v>0.45200000000000001</v>
      </c>
    </row>
    <row r="111" spans="1:39" x14ac:dyDescent="0.25">
      <c r="A111" s="26">
        <v>17</v>
      </c>
      <c r="B111" s="219">
        <f t="shared" ca="1" si="4"/>
        <v>0.24600009142897716</v>
      </c>
      <c r="C111" s="219">
        <f t="shared" ca="1" si="4"/>
        <v>0.2449688700342072</v>
      </c>
      <c r="D111" s="219">
        <f t="shared" ca="1" si="4"/>
        <v>0.12341614131586576</v>
      </c>
      <c r="E111" s="219">
        <f t="shared" ca="1" si="4"/>
        <v>0.32436051299641522</v>
      </c>
      <c r="F111" s="219">
        <f t="shared" ca="1" si="4"/>
        <v>0.63203994006395015</v>
      </c>
      <c r="G111" s="219">
        <f t="shared" ca="1" si="4"/>
        <v>0.66303785462187248</v>
      </c>
      <c r="H111" s="220">
        <f t="shared" ca="1" si="5"/>
        <v>95000000</v>
      </c>
      <c r="I111" s="212">
        <f t="shared" ca="1" si="6"/>
        <v>0.02</v>
      </c>
      <c r="J111" s="220">
        <f t="shared" ca="1" si="7"/>
        <v>1900000</v>
      </c>
      <c r="K111" s="222">
        <f t="shared" ca="1" si="8"/>
        <v>45.5</v>
      </c>
      <c r="L111" s="221">
        <f t="shared" ca="1" si="9"/>
        <v>65000000</v>
      </c>
      <c r="M111" s="221">
        <f t="shared" ca="1" si="10"/>
        <v>86450000</v>
      </c>
      <c r="N111" s="221">
        <f t="shared" ca="1" si="11"/>
        <v>26</v>
      </c>
      <c r="O111" s="221">
        <f t="shared" ca="1" si="12"/>
        <v>49400000</v>
      </c>
      <c r="P111" s="221">
        <f t="shared" ca="1" si="13"/>
        <v>27000000</v>
      </c>
      <c r="Q111" s="221">
        <f t="shared" ca="1" si="14"/>
        <v>10833333.333333334</v>
      </c>
      <c r="R111" s="221">
        <f t="shared" ca="1" si="15"/>
        <v>-783333.33333333395</v>
      </c>
      <c r="S111" s="221">
        <f t="shared" ca="1" si="1"/>
        <v>-266333.33333333355</v>
      </c>
      <c r="T111" s="221">
        <f t="shared" ca="1" si="16"/>
        <v>-517000.00000000041</v>
      </c>
      <c r="U111" s="221">
        <f t="shared" ca="1" si="17"/>
        <v>10316333.333333334</v>
      </c>
      <c r="V111" s="221">
        <f t="shared" ca="1" si="18"/>
        <v>-65000000</v>
      </c>
      <c r="W111" s="221">
        <f t="shared" ca="1" si="19"/>
        <v>10316333.333333334</v>
      </c>
      <c r="X111" s="221">
        <f t="shared" ca="1" si="20"/>
        <v>10316333.333333334</v>
      </c>
      <c r="Y111" s="221">
        <f t="shared" ca="1" si="21"/>
        <v>10316333.333333334</v>
      </c>
      <c r="Z111" s="221">
        <f t="shared" ca="1" si="22"/>
        <v>10316333.333333334</v>
      </c>
      <c r="AA111" s="221">
        <f t="shared" ca="1" si="23"/>
        <v>10316333.333333334</v>
      </c>
      <c r="AB111" s="221">
        <f t="shared" ca="1" si="24"/>
        <v>10316333.333333334</v>
      </c>
      <c r="AC111" s="224">
        <f t="shared" ca="1" si="2"/>
        <v>-1.3794830935620284E-2</v>
      </c>
      <c r="AE111" s="80">
        <v>1</v>
      </c>
      <c r="AF111" s="187">
        <f ca="1"/>
        <v>26</v>
      </c>
      <c r="AG111" s="179"/>
      <c r="AH111" s="179"/>
      <c r="AI111" s="183" t="str">
        <f t="shared" si="25"/>
        <v>90% to 100%</v>
      </c>
      <c r="AJ111" s="187">
        <f t="shared" ca="1" si="3"/>
        <v>26</v>
      </c>
      <c r="AK111" s="208">
        <f ca="1">SUM(AJ111:$AJ$115)/500</f>
        <v>0.41199999999999998</v>
      </c>
    </row>
    <row r="112" spans="1:39" x14ac:dyDescent="0.25">
      <c r="A112" s="195">
        <v>18</v>
      </c>
      <c r="B112" s="219">
        <f t="shared" ca="1" si="4"/>
        <v>0.7407001394934023</v>
      </c>
      <c r="C112" s="219">
        <f t="shared" ca="1" si="4"/>
        <v>0.21397708491786038</v>
      </c>
      <c r="D112" s="219">
        <f t="shared" ca="1" si="4"/>
        <v>0.98762686785258758</v>
      </c>
      <c r="E112" s="219">
        <f t="shared" ca="1" si="4"/>
        <v>0.33600859706955766</v>
      </c>
      <c r="F112" s="219">
        <f t="shared" ca="1" si="4"/>
        <v>0.78241823068896277</v>
      </c>
      <c r="G112" s="219">
        <f t="shared" ca="1" si="4"/>
        <v>4.3634700858055431E-2</v>
      </c>
      <c r="H112" s="220">
        <f t="shared" ca="1" si="5"/>
        <v>108000000</v>
      </c>
      <c r="I112" s="212">
        <f t="shared" ca="1" si="6"/>
        <v>0.02</v>
      </c>
      <c r="J112" s="220">
        <f t="shared" ca="1" si="7"/>
        <v>2160000</v>
      </c>
      <c r="K112" s="222">
        <f t="shared" ca="1" si="8"/>
        <v>56</v>
      </c>
      <c r="L112" s="221">
        <f t="shared" ca="1" si="9"/>
        <v>65000000</v>
      </c>
      <c r="M112" s="221">
        <f t="shared" ca="1" si="10"/>
        <v>120960000</v>
      </c>
      <c r="N112" s="221">
        <f t="shared" ca="1" si="11"/>
        <v>26</v>
      </c>
      <c r="O112" s="221">
        <f t="shared" ca="1" si="12"/>
        <v>56160000</v>
      </c>
      <c r="P112" s="221">
        <f t="shared" ca="1" si="13"/>
        <v>20000000</v>
      </c>
      <c r="Q112" s="221">
        <f t="shared" ca="1" si="14"/>
        <v>10833333.333333334</v>
      </c>
      <c r="R112" s="221">
        <f t="shared" ca="1" si="15"/>
        <v>33966666.666666664</v>
      </c>
      <c r="S112" s="221">
        <f t="shared" ca="1" si="1"/>
        <v>11548666.666666666</v>
      </c>
      <c r="T112" s="221">
        <f t="shared" ca="1" si="16"/>
        <v>22418000</v>
      </c>
      <c r="U112" s="221">
        <f t="shared" ca="1" si="17"/>
        <v>33251333.333333336</v>
      </c>
      <c r="V112" s="221">
        <f t="shared" ca="1" si="18"/>
        <v>-65000000</v>
      </c>
      <c r="W112" s="221">
        <f t="shared" ca="1" si="19"/>
        <v>33251333.333333336</v>
      </c>
      <c r="X112" s="221">
        <f t="shared" ca="1" si="20"/>
        <v>33251333.333333336</v>
      </c>
      <c r="Y112" s="221">
        <f t="shared" ca="1" si="21"/>
        <v>33251333.333333336</v>
      </c>
      <c r="Z112" s="221">
        <f t="shared" ca="1" si="22"/>
        <v>33251333.333333336</v>
      </c>
      <c r="AA112" s="221">
        <f t="shared" ca="1" si="23"/>
        <v>33251333.333333336</v>
      </c>
      <c r="AB112" s="221">
        <f t="shared" ca="1" si="24"/>
        <v>33251333.333333336</v>
      </c>
      <c r="AC112" s="224">
        <f t="shared" ca="1" si="2"/>
        <v>0.45839072730725405</v>
      </c>
      <c r="AE112" s="80">
        <v>2</v>
      </c>
      <c r="AF112" s="187">
        <f ca="1"/>
        <v>163</v>
      </c>
      <c r="AG112" s="179"/>
      <c r="AH112" s="179"/>
      <c r="AI112" s="183" t="str">
        <f t="shared" si="25"/>
        <v>100% to 200%</v>
      </c>
      <c r="AJ112" s="187">
        <f t="shared" ca="1" si="3"/>
        <v>163</v>
      </c>
      <c r="AK112" s="208">
        <f ca="1">SUM(AJ112:$AJ$115)/500</f>
        <v>0.36</v>
      </c>
    </row>
    <row r="113" spans="1:37" x14ac:dyDescent="0.25">
      <c r="A113" s="26">
        <v>19</v>
      </c>
      <c r="B113" s="219">
        <f t="shared" ca="1" si="4"/>
        <v>0.58007402645712813</v>
      </c>
      <c r="C113" s="219">
        <f t="shared" ca="1" si="4"/>
        <v>0.73745100490805982</v>
      </c>
      <c r="D113" s="219">
        <f t="shared" ca="1" si="4"/>
        <v>0.5451248684168104</v>
      </c>
      <c r="E113" s="219">
        <f t="shared" ca="1" si="4"/>
        <v>6.8247041708616507E-2</v>
      </c>
      <c r="F113" s="219">
        <f t="shared" ca="1" si="4"/>
        <v>0.5987284391083747</v>
      </c>
      <c r="G113" s="219">
        <f t="shared" ca="1" si="4"/>
        <v>0.5778634337799512</v>
      </c>
      <c r="H113" s="220">
        <f t="shared" ca="1" si="5"/>
        <v>108000000</v>
      </c>
      <c r="I113" s="212">
        <f t="shared" ca="1" si="6"/>
        <v>0.05</v>
      </c>
      <c r="J113" s="220">
        <f t="shared" ca="1" si="7"/>
        <v>5400000</v>
      </c>
      <c r="K113" s="222">
        <f t="shared" ca="1" si="8"/>
        <v>56</v>
      </c>
      <c r="L113" s="221">
        <f t="shared" ca="1" si="9"/>
        <v>60000000</v>
      </c>
      <c r="M113" s="221">
        <f t="shared" ca="1" si="10"/>
        <v>302400000</v>
      </c>
      <c r="N113" s="221">
        <f t="shared" ca="1" si="11"/>
        <v>26</v>
      </c>
      <c r="O113" s="221">
        <f t="shared" ca="1" si="12"/>
        <v>140400000</v>
      </c>
      <c r="P113" s="221">
        <f t="shared" ca="1" si="13"/>
        <v>27000000</v>
      </c>
      <c r="Q113" s="221">
        <f t="shared" ca="1" si="14"/>
        <v>10000000</v>
      </c>
      <c r="R113" s="221">
        <f t="shared" ca="1" si="15"/>
        <v>125000000</v>
      </c>
      <c r="S113" s="221">
        <f t="shared" ca="1" si="1"/>
        <v>42500000</v>
      </c>
      <c r="T113" s="221">
        <f t="shared" ca="1" si="16"/>
        <v>82500000</v>
      </c>
      <c r="U113" s="221">
        <f t="shared" ca="1" si="17"/>
        <v>92500000</v>
      </c>
      <c r="V113" s="221">
        <f t="shared" ca="1" si="18"/>
        <v>-60000000</v>
      </c>
      <c r="W113" s="221">
        <f t="shared" ca="1" si="19"/>
        <v>92500000</v>
      </c>
      <c r="X113" s="221">
        <f t="shared" ca="1" si="20"/>
        <v>92500000</v>
      </c>
      <c r="Y113" s="221">
        <f t="shared" ca="1" si="21"/>
        <v>92500000</v>
      </c>
      <c r="Z113" s="221">
        <f t="shared" ca="1" si="22"/>
        <v>92500000</v>
      </c>
      <c r="AA113" s="221">
        <f t="shared" ca="1" si="23"/>
        <v>92500000</v>
      </c>
      <c r="AB113" s="221">
        <f t="shared" ca="1" si="24"/>
        <v>92500000</v>
      </c>
      <c r="AC113" s="224">
        <f t="shared" ca="1" si="2"/>
        <v>1.5358693200705971</v>
      </c>
      <c r="AE113" s="80">
        <v>3</v>
      </c>
      <c r="AF113" s="187">
        <f ca="1"/>
        <v>17</v>
      </c>
      <c r="AG113" s="179"/>
      <c r="AH113" s="179"/>
      <c r="AI113" s="183" t="str">
        <f t="shared" si="25"/>
        <v>200% to 300%</v>
      </c>
      <c r="AJ113" s="187">
        <f t="shared" ca="1" si="3"/>
        <v>17</v>
      </c>
      <c r="AK113" s="208">
        <f ca="1">SUM(AJ113:$AJ$115)/500</f>
        <v>3.4000000000000002E-2</v>
      </c>
    </row>
    <row r="114" spans="1:37" x14ac:dyDescent="0.25">
      <c r="A114" s="195">
        <v>20</v>
      </c>
      <c r="B114" s="219">
        <f t="shared" ca="1" si="4"/>
        <v>0.51278295328994705</v>
      </c>
      <c r="C114" s="219">
        <f t="shared" ca="1" si="4"/>
        <v>0.8317802810474314</v>
      </c>
      <c r="D114" s="219">
        <f t="shared" ca="1" si="4"/>
        <v>0.31772575905905132</v>
      </c>
      <c r="E114" s="219">
        <f t="shared" ca="1" si="4"/>
        <v>0.76014917965772877</v>
      </c>
      <c r="F114" s="219">
        <f t="shared" ca="1" si="4"/>
        <v>0.94389191974548237</v>
      </c>
      <c r="G114" s="219">
        <f t="shared" ca="1" si="4"/>
        <v>0.59410246871701045</v>
      </c>
      <c r="H114" s="220">
        <f t="shared" ca="1" si="5"/>
        <v>108000000</v>
      </c>
      <c r="I114" s="212">
        <f t="shared" ca="1" si="6"/>
        <v>0.05</v>
      </c>
      <c r="J114" s="220">
        <f t="shared" ca="1" si="7"/>
        <v>5400000</v>
      </c>
      <c r="K114" s="222">
        <f t="shared" ca="1" si="8"/>
        <v>52</v>
      </c>
      <c r="L114" s="221">
        <f t="shared" ca="1" si="9"/>
        <v>65000000</v>
      </c>
      <c r="M114" s="221">
        <f t="shared" ca="1" si="10"/>
        <v>280800000</v>
      </c>
      <c r="N114" s="221">
        <f t="shared" ca="1" si="11"/>
        <v>29</v>
      </c>
      <c r="O114" s="221">
        <f t="shared" ca="1" si="12"/>
        <v>156600000</v>
      </c>
      <c r="P114" s="221">
        <f t="shared" ca="1" si="13"/>
        <v>27000000</v>
      </c>
      <c r="Q114" s="221">
        <f t="shared" ca="1" si="14"/>
        <v>10833333.333333334</v>
      </c>
      <c r="R114" s="221">
        <f t="shared" ca="1" si="15"/>
        <v>86366666.666666672</v>
      </c>
      <c r="S114" s="221">
        <f t="shared" ca="1" si="1"/>
        <v>29364666.666666672</v>
      </c>
      <c r="T114" s="221">
        <f t="shared" ca="1" si="16"/>
        <v>57002000</v>
      </c>
      <c r="U114" s="221">
        <f t="shared" ca="1" si="17"/>
        <v>67835333.333333328</v>
      </c>
      <c r="V114" s="221">
        <f t="shared" ca="1" si="18"/>
        <v>-65000000</v>
      </c>
      <c r="W114" s="221">
        <f t="shared" ca="1" si="19"/>
        <v>67835333.333333328</v>
      </c>
      <c r="X114" s="221">
        <f t="shared" ca="1" si="20"/>
        <v>67835333.333333328</v>
      </c>
      <c r="Y114" s="221">
        <f t="shared" ca="1" si="21"/>
        <v>67835333.333333328</v>
      </c>
      <c r="Z114" s="221">
        <f t="shared" ca="1" si="22"/>
        <v>67835333.333333328</v>
      </c>
      <c r="AA114" s="221">
        <f t="shared" ca="1" si="23"/>
        <v>67835333.333333328</v>
      </c>
      <c r="AB114" s="221">
        <f t="shared" ca="1" si="24"/>
        <v>67835333.333333328</v>
      </c>
      <c r="AC114" s="224">
        <f t="shared" ca="1" si="2"/>
        <v>1.0286477211446674</v>
      </c>
      <c r="AE114" s="80">
        <v>4</v>
      </c>
      <c r="AF114" s="187">
        <f ca="1"/>
        <v>0</v>
      </c>
      <c r="AG114" s="179"/>
      <c r="AH114" s="179"/>
      <c r="AI114" s="183" t="str">
        <f t="shared" si="25"/>
        <v>300% to 400%</v>
      </c>
      <c r="AJ114" s="187">
        <f t="shared" ca="1" si="3"/>
        <v>0</v>
      </c>
      <c r="AK114" s="208">
        <f ca="1">SUM(AJ114:$AJ$115)/500</f>
        <v>0</v>
      </c>
    </row>
    <row r="115" spans="1:37" x14ac:dyDescent="0.25">
      <c r="A115" s="26">
        <v>21</v>
      </c>
      <c r="B115" s="219">
        <f t="shared" ca="1" si="4"/>
        <v>4.1205923744605966E-2</v>
      </c>
      <c r="C115" s="219">
        <f t="shared" ca="1" si="4"/>
        <v>0.6314588217625221</v>
      </c>
      <c r="D115" s="219">
        <f t="shared" ca="1" si="4"/>
        <v>0.17782081954908113</v>
      </c>
      <c r="E115" s="219">
        <f t="shared" ca="1" si="4"/>
        <v>0.51590645928466417</v>
      </c>
      <c r="F115" s="219">
        <f t="shared" ca="1" si="4"/>
        <v>0.52730477585797852</v>
      </c>
      <c r="G115" s="219">
        <f t="shared" ca="1" si="4"/>
        <v>7.3041853161464387E-2</v>
      </c>
      <c r="H115" s="220">
        <f t="shared" ca="1" si="5"/>
        <v>80000000</v>
      </c>
      <c r="I115" s="212">
        <f t="shared" ca="1" si="6"/>
        <v>0.04</v>
      </c>
      <c r="J115" s="220">
        <f t="shared" ca="1" si="7"/>
        <v>3200000</v>
      </c>
      <c r="K115" s="222">
        <f t="shared" ca="1" si="8"/>
        <v>38</v>
      </c>
      <c r="L115" s="221">
        <f t="shared" ca="1" si="9"/>
        <v>65000000</v>
      </c>
      <c r="M115" s="221">
        <f t="shared" ca="1" si="10"/>
        <v>121600000</v>
      </c>
      <c r="N115" s="221">
        <f t="shared" ca="1" si="11"/>
        <v>26</v>
      </c>
      <c r="O115" s="221">
        <f t="shared" ca="1" si="12"/>
        <v>83200000</v>
      </c>
      <c r="P115" s="221">
        <f t="shared" ca="1" si="13"/>
        <v>20000000</v>
      </c>
      <c r="Q115" s="221">
        <f t="shared" ca="1" si="14"/>
        <v>10833333.333333334</v>
      </c>
      <c r="R115" s="221">
        <f t="shared" ca="1" si="15"/>
        <v>7566666.666666666</v>
      </c>
      <c r="S115" s="221">
        <f t="shared" ca="1" si="1"/>
        <v>2572666.6666666665</v>
      </c>
      <c r="T115" s="221">
        <f t="shared" ca="1" si="16"/>
        <v>4994000</v>
      </c>
      <c r="U115" s="221">
        <f t="shared" ca="1" si="17"/>
        <v>15827333.333333334</v>
      </c>
      <c r="V115" s="221">
        <f t="shared" ca="1" si="18"/>
        <v>-65000000</v>
      </c>
      <c r="W115" s="221">
        <f t="shared" ca="1" si="19"/>
        <v>15827333.333333334</v>
      </c>
      <c r="X115" s="221">
        <f t="shared" ca="1" si="20"/>
        <v>15827333.333333334</v>
      </c>
      <c r="Y115" s="221">
        <f t="shared" ca="1" si="21"/>
        <v>15827333.333333334</v>
      </c>
      <c r="Z115" s="221">
        <f t="shared" ca="1" si="22"/>
        <v>15827333.333333334</v>
      </c>
      <c r="AA115" s="221">
        <f t="shared" ca="1" si="23"/>
        <v>15827333.333333334</v>
      </c>
      <c r="AB115" s="221">
        <f t="shared" ca="1" si="24"/>
        <v>15827333.333333334</v>
      </c>
      <c r="AC115" s="224">
        <f t="shared" ca="1" si="2"/>
        <v>0.12039435654485686</v>
      </c>
      <c r="AE115" s="80">
        <v>5</v>
      </c>
      <c r="AF115" s="187">
        <f ca="1"/>
        <v>0</v>
      </c>
      <c r="AG115" s="179"/>
      <c r="AH115" s="179"/>
      <c r="AI115" s="183" t="str">
        <f t="shared" si="25"/>
        <v>400% to 500%</v>
      </c>
      <c r="AJ115" s="187">
        <f t="shared" ca="1" si="3"/>
        <v>0</v>
      </c>
      <c r="AK115" s="208">
        <f ca="1">SUM(AJ115:$AJ$115)/500</f>
        <v>0</v>
      </c>
    </row>
    <row r="116" spans="1:37" x14ac:dyDescent="0.25">
      <c r="A116" s="195">
        <v>22</v>
      </c>
      <c r="B116" s="219">
        <f t="shared" ca="1" si="4"/>
        <v>0.93780722547272077</v>
      </c>
      <c r="C116" s="219">
        <f t="shared" ca="1" si="4"/>
        <v>0.1780185619259953</v>
      </c>
      <c r="D116" s="219">
        <f t="shared" ca="1" si="4"/>
        <v>6.6867795199572533E-2</v>
      </c>
      <c r="E116" s="219">
        <f t="shared" ca="1" si="4"/>
        <v>0.74017957658371969</v>
      </c>
      <c r="F116" s="219">
        <f t="shared" ca="1" si="4"/>
        <v>0.73668871848621797</v>
      </c>
      <c r="G116" s="219">
        <f t="shared" ca="1" si="4"/>
        <v>0.28697268536843767</v>
      </c>
      <c r="H116" s="220">
        <f t="shared" ca="1" si="5"/>
        <v>124000000</v>
      </c>
      <c r="I116" s="212">
        <f t="shared" ca="1" si="6"/>
        <v>0.02</v>
      </c>
      <c r="J116" s="220">
        <f t="shared" ca="1" si="7"/>
        <v>2480000</v>
      </c>
      <c r="K116" s="222">
        <f t="shared" ca="1" si="8"/>
        <v>60</v>
      </c>
      <c r="L116" s="221">
        <f t="shared" ca="1" si="9"/>
        <v>65000000</v>
      </c>
      <c r="M116" s="221">
        <f t="shared" ca="1" si="10"/>
        <v>148800000</v>
      </c>
      <c r="N116" s="221">
        <f t="shared" ca="1" si="11"/>
        <v>26</v>
      </c>
      <c r="O116" s="221">
        <f t="shared" ca="1" si="12"/>
        <v>64480000</v>
      </c>
      <c r="P116" s="221">
        <f t="shared" ca="1" si="13"/>
        <v>24000000</v>
      </c>
      <c r="Q116" s="221">
        <f t="shared" ca="1" si="14"/>
        <v>10833333.333333334</v>
      </c>
      <c r="R116" s="221">
        <f t="shared" ca="1" si="15"/>
        <v>49486666.666666664</v>
      </c>
      <c r="S116" s="221">
        <f t="shared" ca="1" si="1"/>
        <v>16825466.666666668</v>
      </c>
      <c r="T116" s="221">
        <f t="shared" ca="1" si="16"/>
        <v>32661199.999999996</v>
      </c>
      <c r="U116" s="221">
        <f t="shared" ca="1" si="17"/>
        <v>43494533.333333328</v>
      </c>
      <c r="V116" s="221">
        <f t="shared" ca="1" si="18"/>
        <v>-65000000</v>
      </c>
      <c r="W116" s="221">
        <f t="shared" ca="1" si="19"/>
        <v>43494533.333333328</v>
      </c>
      <c r="X116" s="221">
        <f t="shared" ca="1" si="20"/>
        <v>43494533.333333328</v>
      </c>
      <c r="Y116" s="221">
        <f t="shared" ca="1" si="21"/>
        <v>43494533.333333328</v>
      </c>
      <c r="Z116" s="221">
        <f t="shared" ca="1" si="22"/>
        <v>43494533.333333328</v>
      </c>
      <c r="AA116" s="221">
        <f t="shared" ca="1" si="23"/>
        <v>43494533.333333328</v>
      </c>
      <c r="AB116" s="221">
        <f t="shared" ca="1" si="24"/>
        <v>43494533.333333328</v>
      </c>
      <c r="AC116" s="224">
        <f t="shared" ca="1" si="2"/>
        <v>0.63398839547803054</v>
      </c>
      <c r="AE116" s="186"/>
      <c r="AF116" s="188">
        <f ca="1"/>
        <v>0</v>
      </c>
      <c r="AG116" s="180"/>
      <c r="AH116" s="180"/>
      <c r="AI116" s="184"/>
      <c r="AJ116" s="207"/>
      <c r="AK116" s="209"/>
    </row>
    <row r="117" spans="1:37" x14ac:dyDescent="0.25">
      <c r="A117" s="26">
        <v>23</v>
      </c>
      <c r="B117" s="219">
        <f t="shared" ca="1" si="4"/>
        <v>0.17249908302407702</v>
      </c>
      <c r="C117" s="219">
        <f t="shared" ca="1" si="4"/>
        <v>0.22483134487163958</v>
      </c>
      <c r="D117" s="219">
        <f t="shared" ca="1" si="4"/>
        <v>0.65024424585503726</v>
      </c>
      <c r="E117" s="219">
        <f t="shared" ca="1" si="4"/>
        <v>0.38707289368251085</v>
      </c>
      <c r="F117" s="219">
        <f t="shared" ca="1" si="4"/>
        <v>0.94889163867931381</v>
      </c>
      <c r="G117" s="219">
        <f t="shared" ca="1" si="4"/>
        <v>0.72655121532003275</v>
      </c>
      <c r="H117" s="220">
        <f t="shared" ca="1" si="5"/>
        <v>95000000</v>
      </c>
      <c r="I117" s="212">
        <f t="shared" ca="1" si="6"/>
        <v>0.02</v>
      </c>
      <c r="J117" s="220">
        <f t="shared" ca="1" si="7"/>
        <v>1900000</v>
      </c>
      <c r="K117" s="222">
        <f t="shared" ca="1" si="8"/>
        <v>49.5</v>
      </c>
      <c r="L117" s="221">
        <f t="shared" ca="1" si="9"/>
        <v>65000000</v>
      </c>
      <c r="M117" s="221">
        <f t="shared" ca="1" si="10"/>
        <v>94050000</v>
      </c>
      <c r="N117" s="221">
        <f t="shared" ca="1" si="11"/>
        <v>29</v>
      </c>
      <c r="O117" s="221">
        <f t="shared" ca="1" si="12"/>
        <v>55100000</v>
      </c>
      <c r="P117" s="221">
        <f t="shared" ca="1" si="13"/>
        <v>27000000</v>
      </c>
      <c r="Q117" s="221">
        <f t="shared" ca="1" si="14"/>
        <v>10833333.333333334</v>
      </c>
      <c r="R117" s="221">
        <f t="shared" ca="1" si="15"/>
        <v>1116666.666666666</v>
      </c>
      <c r="S117" s="221">
        <f t="shared" ca="1" si="1"/>
        <v>379666.66666666651</v>
      </c>
      <c r="T117" s="221">
        <f t="shared" ca="1" si="16"/>
        <v>736999.99999999953</v>
      </c>
      <c r="U117" s="221">
        <f t="shared" ca="1" si="17"/>
        <v>11570333.333333334</v>
      </c>
      <c r="V117" s="221">
        <f t="shared" ca="1" si="18"/>
        <v>-65000000</v>
      </c>
      <c r="W117" s="221">
        <f t="shared" ca="1" si="19"/>
        <v>11570333.333333334</v>
      </c>
      <c r="X117" s="221">
        <f t="shared" ca="1" si="20"/>
        <v>11570333.333333334</v>
      </c>
      <c r="Y117" s="221">
        <f t="shared" ca="1" si="21"/>
        <v>11570333.333333334</v>
      </c>
      <c r="Z117" s="221">
        <f t="shared" ca="1" si="22"/>
        <v>11570333.333333334</v>
      </c>
      <c r="AA117" s="221">
        <f t="shared" ca="1" si="23"/>
        <v>11570333.333333334</v>
      </c>
      <c r="AB117" s="221">
        <f t="shared" ca="1" si="24"/>
        <v>11570333.333333334</v>
      </c>
      <c r="AC117" s="224">
        <f t="shared" ca="1" si="2"/>
        <v>1.9135182864475242E-2</v>
      </c>
    </row>
    <row r="118" spans="1:37" x14ac:dyDescent="0.25">
      <c r="A118" s="195">
        <v>24</v>
      </c>
      <c r="B118" s="219">
        <f t="shared" ca="1" si="4"/>
        <v>0.5744499847938368</v>
      </c>
      <c r="C118" s="219">
        <f t="shared" ca="1" si="4"/>
        <v>0.82479968758905298</v>
      </c>
      <c r="D118" s="219">
        <f t="shared" ca="1" si="4"/>
        <v>0.95565485891988544</v>
      </c>
      <c r="E118" s="219">
        <f t="shared" ca="1" si="4"/>
        <v>0.53781595015536232</v>
      </c>
      <c r="F118" s="219">
        <f t="shared" ca="1" si="4"/>
        <v>0.74746060718132235</v>
      </c>
      <c r="G118" s="219">
        <f t="shared" ca="1" si="4"/>
        <v>0.89782029115161821</v>
      </c>
      <c r="H118" s="220">
        <f t="shared" ca="1" si="5"/>
        <v>108000000</v>
      </c>
      <c r="I118" s="212">
        <f t="shared" ca="1" si="6"/>
        <v>0.05</v>
      </c>
      <c r="J118" s="220">
        <f t="shared" ca="1" si="7"/>
        <v>5400000</v>
      </c>
      <c r="K118" s="222">
        <f t="shared" ca="1" si="8"/>
        <v>56</v>
      </c>
      <c r="L118" s="221">
        <f t="shared" ca="1" si="9"/>
        <v>65000000</v>
      </c>
      <c r="M118" s="221">
        <f t="shared" ca="1" si="10"/>
        <v>302400000</v>
      </c>
      <c r="N118" s="221">
        <f t="shared" ca="1" si="11"/>
        <v>26</v>
      </c>
      <c r="O118" s="221">
        <f t="shared" ca="1" si="12"/>
        <v>140400000</v>
      </c>
      <c r="P118" s="221">
        <f t="shared" ca="1" si="13"/>
        <v>31000000</v>
      </c>
      <c r="Q118" s="221">
        <f t="shared" ca="1" si="14"/>
        <v>10833333.333333334</v>
      </c>
      <c r="R118" s="221">
        <f t="shared" ca="1" si="15"/>
        <v>120166666.66666667</v>
      </c>
      <c r="S118" s="221">
        <f t="shared" ca="1" si="1"/>
        <v>40856666.666666672</v>
      </c>
      <c r="T118" s="221">
        <f t="shared" ca="1" si="16"/>
        <v>79310000</v>
      </c>
      <c r="U118" s="221">
        <f t="shared" ca="1" si="17"/>
        <v>90143333.333333328</v>
      </c>
      <c r="V118" s="221">
        <f t="shared" ca="1" si="18"/>
        <v>-65000000</v>
      </c>
      <c r="W118" s="221">
        <f t="shared" ca="1" si="19"/>
        <v>90143333.333333328</v>
      </c>
      <c r="X118" s="221">
        <f t="shared" ca="1" si="20"/>
        <v>90143333.333333328</v>
      </c>
      <c r="Y118" s="221">
        <f t="shared" ca="1" si="21"/>
        <v>90143333.333333328</v>
      </c>
      <c r="Z118" s="221">
        <f t="shared" ca="1" si="22"/>
        <v>90143333.333333328</v>
      </c>
      <c r="AA118" s="221">
        <f t="shared" ca="1" si="23"/>
        <v>90143333.333333328</v>
      </c>
      <c r="AB118" s="221">
        <f t="shared" ca="1" si="24"/>
        <v>90143333.333333328</v>
      </c>
      <c r="AC118" s="224">
        <f t="shared" ca="1" si="2"/>
        <v>1.3791740070951679</v>
      </c>
    </row>
    <row r="119" spans="1:37" x14ac:dyDescent="0.25">
      <c r="A119" s="26">
        <v>25</v>
      </c>
      <c r="B119" s="219">
        <f t="shared" ca="1" si="4"/>
        <v>0.35931231527659935</v>
      </c>
      <c r="C119" s="219">
        <f t="shared" ca="1" si="4"/>
        <v>5.2884088138830498E-2</v>
      </c>
      <c r="D119" s="219">
        <f t="shared" ca="1" si="4"/>
        <v>0.80966811254856985</v>
      </c>
      <c r="E119" s="219">
        <f t="shared" ca="1" si="4"/>
        <v>0.389346907654186</v>
      </c>
      <c r="F119" s="219">
        <f t="shared" ca="1" si="4"/>
        <v>0.27635314164095537</v>
      </c>
      <c r="G119" s="219">
        <f t="shared" ca="1" si="4"/>
        <v>0.97302935000882518</v>
      </c>
      <c r="H119" s="220">
        <f t="shared" ca="1" si="5"/>
        <v>95000000</v>
      </c>
      <c r="I119" s="212">
        <f t="shared" ca="1" si="6"/>
        <v>0.02</v>
      </c>
      <c r="J119" s="220">
        <f t="shared" ca="1" si="7"/>
        <v>1900000</v>
      </c>
      <c r="K119" s="222">
        <f t="shared" ca="1" si="8"/>
        <v>49.5</v>
      </c>
      <c r="L119" s="221">
        <f t="shared" ca="1" si="9"/>
        <v>65000000</v>
      </c>
      <c r="M119" s="221">
        <f t="shared" ca="1" si="10"/>
        <v>94050000</v>
      </c>
      <c r="N119" s="221">
        <f t="shared" ca="1" si="11"/>
        <v>26</v>
      </c>
      <c r="O119" s="221">
        <f t="shared" ca="1" si="12"/>
        <v>49400000</v>
      </c>
      <c r="P119" s="221">
        <f t="shared" ca="1" si="13"/>
        <v>31000000</v>
      </c>
      <c r="Q119" s="221">
        <f t="shared" ca="1" si="14"/>
        <v>10833333.333333334</v>
      </c>
      <c r="R119" s="221">
        <f t="shared" ca="1" si="15"/>
        <v>2816666.666666666</v>
      </c>
      <c r="S119" s="221">
        <f t="shared" ca="1" si="1"/>
        <v>957666.66666666651</v>
      </c>
      <c r="T119" s="221">
        <f t="shared" ca="1" si="16"/>
        <v>1858999.9999999995</v>
      </c>
      <c r="U119" s="221">
        <f t="shared" ca="1" si="17"/>
        <v>12692333.333333334</v>
      </c>
      <c r="V119" s="221">
        <f t="shared" ca="1" si="18"/>
        <v>-65000000</v>
      </c>
      <c r="W119" s="221">
        <f t="shared" ca="1" si="19"/>
        <v>12692333.333333334</v>
      </c>
      <c r="X119" s="221">
        <f t="shared" ca="1" si="20"/>
        <v>12692333.333333334</v>
      </c>
      <c r="Y119" s="221">
        <f t="shared" ca="1" si="21"/>
        <v>12692333.333333334</v>
      </c>
      <c r="Z119" s="221">
        <f t="shared" ca="1" si="22"/>
        <v>12692333.333333334</v>
      </c>
      <c r="AA119" s="221">
        <f t="shared" ca="1" si="23"/>
        <v>12692333.333333334</v>
      </c>
      <c r="AB119" s="221">
        <f t="shared" ca="1" si="24"/>
        <v>12692333.333333334</v>
      </c>
      <c r="AC119" s="224">
        <f t="shared" ca="1" si="2"/>
        <v>4.7215705167982902E-2</v>
      </c>
    </row>
    <row r="120" spans="1:37" x14ac:dyDescent="0.25">
      <c r="A120" s="195">
        <v>26</v>
      </c>
      <c r="B120" s="219">
        <f t="shared" ca="1" si="4"/>
        <v>0.75733079247239032</v>
      </c>
      <c r="C120" s="219">
        <f t="shared" ca="1" si="4"/>
        <v>0.78810022350310749</v>
      </c>
      <c r="D120" s="219">
        <f t="shared" ca="1" si="4"/>
        <v>0.62988075532754362</v>
      </c>
      <c r="E120" s="219">
        <f t="shared" ca="1" si="4"/>
        <v>0.28891455512028341</v>
      </c>
      <c r="F120" s="219">
        <f t="shared" ca="1" si="4"/>
        <v>0.48844432593330833</v>
      </c>
      <c r="G120" s="219">
        <f t="shared" ca="1" si="4"/>
        <v>9.4711912664579234E-2</v>
      </c>
      <c r="H120" s="220">
        <f t="shared" ca="1" si="5"/>
        <v>108000000</v>
      </c>
      <c r="I120" s="212">
        <f t="shared" ca="1" si="6"/>
        <v>0.05</v>
      </c>
      <c r="J120" s="220">
        <f t="shared" ca="1" si="7"/>
        <v>5400000</v>
      </c>
      <c r="K120" s="222">
        <f t="shared" ca="1" si="8"/>
        <v>56</v>
      </c>
      <c r="L120" s="221">
        <f t="shared" ca="1" si="9"/>
        <v>65000000</v>
      </c>
      <c r="M120" s="221">
        <f t="shared" ca="1" si="10"/>
        <v>302400000</v>
      </c>
      <c r="N120" s="221">
        <f t="shared" ca="1" si="11"/>
        <v>26</v>
      </c>
      <c r="O120" s="221">
        <f t="shared" ca="1" si="12"/>
        <v>140400000</v>
      </c>
      <c r="P120" s="221">
        <f t="shared" ca="1" si="13"/>
        <v>20000000</v>
      </c>
      <c r="Q120" s="221">
        <f t="shared" ca="1" si="14"/>
        <v>10833333.333333334</v>
      </c>
      <c r="R120" s="221">
        <f t="shared" ca="1" si="15"/>
        <v>131166666.66666667</v>
      </c>
      <c r="S120" s="221">
        <f t="shared" ca="1" si="1"/>
        <v>44596666.666666672</v>
      </c>
      <c r="T120" s="221">
        <f t="shared" ca="1" si="16"/>
        <v>86570000</v>
      </c>
      <c r="U120" s="221">
        <f t="shared" ca="1" si="17"/>
        <v>97403333.333333328</v>
      </c>
      <c r="V120" s="221">
        <f t="shared" ca="1" si="18"/>
        <v>-65000000</v>
      </c>
      <c r="W120" s="221">
        <f t="shared" ca="1" si="19"/>
        <v>97403333.333333328</v>
      </c>
      <c r="X120" s="221">
        <f t="shared" ca="1" si="20"/>
        <v>97403333.333333328</v>
      </c>
      <c r="Y120" s="221">
        <f t="shared" ca="1" si="21"/>
        <v>97403333.333333328</v>
      </c>
      <c r="Z120" s="221">
        <f t="shared" ca="1" si="22"/>
        <v>97403333.333333328</v>
      </c>
      <c r="AA120" s="221">
        <f t="shared" ca="1" si="23"/>
        <v>97403333.333333328</v>
      </c>
      <c r="AB120" s="221">
        <f t="shared" ca="1" si="24"/>
        <v>97403333.333333328</v>
      </c>
      <c r="AC120" s="224">
        <f t="shared" ca="1" si="2"/>
        <v>1.4922596430696395</v>
      </c>
    </row>
    <row r="121" spans="1:37" x14ac:dyDescent="0.25">
      <c r="A121" s="26">
        <v>27</v>
      </c>
      <c r="B121" s="219">
        <f t="shared" ca="1" si="4"/>
        <v>1.6403646627532131E-2</v>
      </c>
      <c r="C121" s="219">
        <f t="shared" ca="1" si="4"/>
        <v>1.7038190502159045E-2</v>
      </c>
      <c r="D121" s="219">
        <f t="shared" ca="1" si="4"/>
        <v>0.29316298124685525</v>
      </c>
      <c r="E121" s="219">
        <f t="shared" ca="1" si="4"/>
        <v>0.15413051982383863</v>
      </c>
      <c r="F121" s="219">
        <f t="shared" ca="1" si="4"/>
        <v>0.52269669620498527</v>
      </c>
      <c r="G121" s="219">
        <f t="shared" ca="1" si="4"/>
        <v>0.60995001356172118</v>
      </c>
      <c r="H121" s="220">
        <f t="shared" ca="1" si="5"/>
        <v>80000000</v>
      </c>
      <c r="I121" s="212">
        <f t="shared" ca="1" si="6"/>
        <v>0.01</v>
      </c>
      <c r="J121" s="220">
        <f t="shared" ca="1" si="7"/>
        <v>800000</v>
      </c>
      <c r="K121" s="222">
        <f t="shared" ca="1" si="8"/>
        <v>38</v>
      </c>
      <c r="L121" s="221">
        <f t="shared" ca="1" si="9"/>
        <v>60000000</v>
      </c>
      <c r="M121" s="221">
        <f t="shared" ca="1" si="10"/>
        <v>30400000</v>
      </c>
      <c r="N121" s="221">
        <f t="shared" ca="1" si="11"/>
        <v>26</v>
      </c>
      <c r="O121" s="221">
        <f t="shared" ca="1" si="12"/>
        <v>20800000</v>
      </c>
      <c r="P121" s="221">
        <f t="shared" ca="1" si="13"/>
        <v>27000000</v>
      </c>
      <c r="Q121" s="221">
        <f t="shared" ca="1" si="14"/>
        <v>10000000</v>
      </c>
      <c r="R121" s="221">
        <f t="shared" ca="1" si="15"/>
        <v>-27400000</v>
      </c>
      <c r="S121" s="221">
        <f t="shared" ca="1" si="1"/>
        <v>-9316000</v>
      </c>
      <c r="T121" s="221">
        <f t="shared" ca="1" si="16"/>
        <v>-18084000</v>
      </c>
      <c r="U121" s="221">
        <f t="shared" ca="1" si="17"/>
        <v>-8084000</v>
      </c>
      <c r="V121" s="221">
        <f t="shared" ca="1" si="18"/>
        <v>-60000000</v>
      </c>
      <c r="W121" s="221">
        <f t="shared" ca="1" si="19"/>
        <v>-8084000</v>
      </c>
      <c r="X121" s="221">
        <f t="shared" ca="1" si="20"/>
        <v>-8084000</v>
      </c>
      <c r="Y121" s="221">
        <f t="shared" ca="1" si="21"/>
        <v>-8084000</v>
      </c>
      <c r="Z121" s="221">
        <f t="shared" ca="1" si="22"/>
        <v>-8084000</v>
      </c>
      <c r="AA121" s="221">
        <f t="shared" ca="1" si="23"/>
        <v>-8084000</v>
      </c>
      <c r="AB121" s="221">
        <f t="shared" ca="1" si="24"/>
        <v>-8084000</v>
      </c>
      <c r="AC121" s="224">
        <f t="shared" ca="1" si="2"/>
        <v>-0.99990000000000001</v>
      </c>
    </row>
    <row r="122" spans="1:37" x14ac:dyDescent="0.25">
      <c r="A122" s="195">
        <v>28</v>
      </c>
      <c r="B122" s="219">
        <f t="shared" ca="1" si="4"/>
        <v>0.82580831257831988</v>
      </c>
      <c r="C122" s="219">
        <f t="shared" ca="1" si="4"/>
        <v>0.33245256886589181</v>
      </c>
      <c r="D122" s="219">
        <f t="shared" ca="1" si="4"/>
        <v>0.54893053937541736</v>
      </c>
      <c r="E122" s="219">
        <f t="shared" ca="1" si="4"/>
        <v>0.85005023501248267</v>
      </c>
      <c r="F122" s="219">
        <f t="shared" ca="1" si="4"/>
        <v>0.51115088305092182</v>
      </c>
      <c r="G122" s="219">
        <f t="shared" ca="1" si="4"/>
        <v>0.33089175278510574</v>
      </c>
      <c r="H122" s="220">
        <f t="shared" ca="1" si="5"/>
        <v>124000000</v>
      </c>
      <c r="I122" s="212">
        <f t="shared" ca="1" si="6"/>
        <v>0.03</v>
      </c>
      <c r="J122" s="220">
        <f t="shared" ca="1" si="7"/>
        <v>3720000</v>
      </c>
      <c r="K122" s="222">
        <f t="shared" ca="1" si="8"/>
        <v>64</v>
      </c>
      <c r="L122" s="221">
        <f t="shared" ca="1" si="9"/>
        <v>65000000</v>
      </c>
      <c r="M122" s="221">
        <f t="shared" ca="1" si="10"/>
        <v>238080000</v>
      </c>
      <c r="N122" s="221">
        <f t="shared" ca="1" si="11"/>
        <v>26</v>
      </c>
      <c r="O122" s="221">
        <f t="shared" ca="1" si="12"/>
        <v>96720000</v>
      </c>
      <c r="P122" s="221">
        <f t="shared" ca="1" si="13"/>
        <v>24000000</v>
      </c>
      <c r="Q122" s="221">
        <f t="shared" ca="1" si="14"/>
        <v>10833333.333333334</v>
      </c>
      <c r="R122" s="221">
        <f t="shared" ca="1" si="15"/>
        <v>106526666.66666667</v>
      </c>
      <c r="S122" s="221">
        <f t="shared" ca="1" si="1"/>
        <v>36219066.666666672</v>
      </c>
      <c r="T122" s="221">
        <f t="shared" ca="1" si="16"/>
        <v>70307600</v>
      </c>
      <c r="U122" s="221">
        <f t="shared" ca="1" si="17"/>
        <v>81140933.333333328</v>
      </c>
      <c r="V122" s="221">
        <f t="shared" ca="1" si="18"/>
        <v>-65000000</v>
      </c>
      <c r="W122" s="221">
        <f t="shared" ca="1" si="19"/>
        <v>81140933.333333328</v>
      </c>
      <c r="X122" s="221">
        <f t="shared" ca="1" si="20"/>
        <v>81140933.333333328</v>
      </c>
      <c r="Y122" s="221">
        <f t="shared" ca="1" si="21"/>
        <v>81140933.333333328</v>
      </c>
      <c r="Z122" s="221">
        <f t="shared" ca="1" si="22"/>
        <v>81140933.333333328</v>
      </c>
      <c r="AA122" s="221">
        <f t="shared" ca="1" si="23"/>
        <v>81140933.333333328</v>
      </c>
      <c r="AB122" s="221">
        <f t="shared" ca="1" si="24"/>
        <v>81140933.333333328</v>
      </c>
      <c r="AC122" s="224">
        <f t="shared" ca="1" si="2"/>
        <v>1.2383976763190083</v>
      </c>
    </row>
    <row r="123" spans="1:37" x14ac:dyDescent="0.25">
      <c r="A123" s="26">
        <v>29</v>
      </c>
      <c r="B123" s="219">
        <f t="shared" ca="1" si="4"/>
        <v>0.94557706045245382</v>
      </c>
      <c r="C123" s="219">
        <f t="shared" ca="1" si="4"/>
        <v>0.1035292814192208</v>
      </c>
      <c r="D123" s="219">
        <f t="shared" ca="1" si="4"/>
        <v>9.0372298816036145E-2</v>
      </c>
      <c r="E123" s="219">
        <f t="shared" ca="1" si="4"/>
        <v>0.18004624568763472</v>
      </c>
      <c r="F123" s="219">
        <f t="shared" ca="1" si="4"/>
        <v>0.17717119897162537</v>
      </c>
      <c r="G123" s="219">
        <f t="shared" ca="1" si="4"/>
        <v>0.3378616646744147</v>
      </c>
      <c r="H123" s="220">
        <f t="shared" ca="1" si="5"/>
        <v>124000000</v>
      </c>
      <c r="I123" s="212">
        <f t="shared" ca="1" si="6"/>
        <v>0.02</v>
      </c>
      <c r="J123" s="220">
        <f t="shared" ca="1" si="7"/>
        <v>2480000</v>
      </c>
      <c r="K123" s="222">
        <f t="shared" ca="1" si="8"/>
        <v>60</v>
      </c>
      <c r="L123" s="221">
        <f t="shared" ca="1" si="9"/>
        <v>60000000</v>
      </c>
      <c r="M123" s="221">
        <f t="shared" ca="1" si="10"/>
        <v>148800000</v>
      </c>
      <c r="N123" s="221">
        <f t="shared" ca="1" si="11"/>
        <v>24</v>
      </c>
      <c r="O123" s="221">
        <f t="shared" ca="1" si="12"/>
        <v>59520000</v>
      </c>
      <c r="P123" s="221">
        <f t="shared" ca="1" si="13"/>
        <v>24000000</v>
      </c>
      <c r="Q123" s="221">
        <f t="shared" ca="1" si="14"/>
        <v>10000000</v>
      </c>
      <c r="R123" s="221">
        <f t="shared" ca="1" si="15"/>
        <v>55280000</v>
      </c>
      <c r="S123" s="221">
        <f t="shared" ca="1" si="1"/>
        <v>18795200</v>
      </c>
      <c r="T123" s="221">
        <f t="shared" ca="1" si="16"/>
        <v>36484800</v>
      </c>
      <c r="U123" s="221">
        <f t="shared" ca="1" si="17"/>
        <v>46484800</v>
      </c>
      <c r="V123" s="221">
        <f t="shared" ca="1" si="18"/>
        <v>-60000000</v>
      </c>
      <c r="W123" s="221">
        <f t="shared" ca="1" si="19"/>
        <v>46484800</v>
      </c>
      <c r="X123" s="221">
        <f t="shared" ca="1" si="20"/>
        <v>46484800</v>
      </c>
      <c r="Y123" s="221">
        <f t="shared" ca="1" si="21"/>
        <v>46484800</v>
      </c>
      <c r="Z123" s="221">
        <f t="shared" ca="1" si="22"/>
        <v>46484800</v>
      </c>
      <c r="AA123" s="221">
        <f t="shared" ca="1" si="23"/>
        <v>46484800</v>
      </c>
      <c r="AB123" s="221">
        <f t="shared" ca="1" si="24"/>
        <v>46484800</v>
      </c>
      <c r="AC123" s="224">
        <f t="shared" ca="1" si="2"/>
        <v>0.7475454148579006</v>
      </c>
    </row>
    <row r="124" spans="1:37" x14ac:dyDescent="0.25">
      <c r="A124" s="195">
        <v>30</v>
      </c>
      <c r="B124" s="219">
        <f t="shared" ca="1" si="4"/>
        <v>0.3191931642927972</v>
      </c>
      <c r="C124" s="219">
        <f t="shared" ca="1" si="4"/>
        <v>0.17092875568908938</v>
      </c>
      <c r="D124" s="219">
        <f t="shared" ca="1" si="4"/>
        <v>3.0961213461662918E-2</v>
      </c>
      <c r="E124" s="219">
        <f t="shared" ca="1" si="4"/>
        <v>0.30295387860068612</v>
      </c>
      <c r="F124" s="219">
        <f t="shared" ca="1" si="4"/>
        <v>0.79210486018845538</v>
      </c>
      <c r="G124" s="219">
        <f t="shared" ca="1" si="4"/>
        <v>0.2108652057360676</v>
      </c>
      <c r="H124" s="220">
        <f t="shared" ca="1" si="5"/>
        <v>95000000</v>
      </c>
      <c r="I124" s="212">
        <f t="shared" ca="1" si="6"/>
        <v>0.02</v>
      </c>
      <c r="J124" s="220">
        <f t="shared" ca="1" si="7"/>
        <v>1900000</v>
      </c>
      <c r="K124" s="222">
        <f t="shared" ca="1" si="8"/>
        <v>45.5</v>
      </c>
      <c r="L124" s="221">
        <f t="shared" ca="1" si="9"/>
        <v>65000000</v>
      </c>
      <c r="M124" s="221">
        <f t="shared" ca="1" si="10"/>
        <v>86450000</v>
      </c>
      <c r="N124" s="221">
        <f t="shared" ca="1" si="11"/>
        <v>26</v>
      </c>
      <c r="O124" s="221">
        <f t="shared" ca="1" si="12"/>
        <v>49400000</v>
      </c>
      <c r="P124" s="221">
        <f t="shared" ca="1" si="13"/>
        <v>24000000</v>
      </c>
      <c r="Q124" s="221">
        <f t="shared" ca="1" si="14"/>
        <v>10833333.333333334</v>
      </c>
      <c r="R124" s="221">
        <f t="shared" ca="1" si="15"/>
        <v>2216666.666666666</v>
      </c>
      <c r="S124" s="221">
        <f t="shared" ca="1" si="1"/>
        <v>753666.66666666651</v>
      </c>
      <c r="T124" s="221">
        <f t="shared" ca="1" si="16"/>
        <v>1462999.9999999995</v>
      </c>
      <c r="U124" s="221">
        <f t="shared" ca="1" si="17"/>
        <v>12296333.333333334</v>
      </c>
      <c r="V124" s="221">
        <f t="shared" ca="1" si="18"/>
        <v>-65000000</v>
      </c>
      <c r="W124" s="221">
        <f t="shared" ca="1" si="19"/>
        <v>12296333.333333334</v>
      </c>
      <c r="X124" s="221">
        <f t="shared" ca="1" si="20"/>
        <v>12296333.333333334</v>
      </c>
      <c r="Y124" s="221">
        <f t="shared" ca="1" si="21"/>
        <v>12296333.333333334</v>
      </c>
      <c r="Z124" s="221">
        <f t="shared" ca="1" si="22"/>
        <v>12296333.333333334</v>
      </c>
      <c r="AA124" s="221">
        <f t="shared" ca="1" si="23"/>
        <v>12296333.333333334</v>
      </c>
      <c r="AB124" s="221">
        <f t="shared" ca="1" si="24"/>
        <v>12296333.333333334</v>
      </c>
      <c r="AC124" s="224">
        <f t="shared" ca="1" si="2"/>
        <v>3.7438847945445497E-2</v>
      </c>
    </row>
    <row r="125" spans="1:37" x14ac:dyDescent="0.25">
      <c r="A125" s="26">
        <v>31</v>
      </c>
      <c r="B125" s="219">
        <f t="shared" ca="1" si="4"/>
        <v>0.40320936990863143</v>
      </c>
      <c r="C125" s="219">
        <f t="shared" ca="1" si="4"/>
        <v>0.74804597345508539</v>
      </c>
      <c r="D125" s="219">
        <f t="shared" ca="1" si="4"/>
        <v>0.91368262827028424</v>
      </c>
      <c r="E125" s="219">
        <f t="shared" ca="1" si="4"/>
        <v>0.91947481842610013</v>
      </c>
      <c r="F125" s="219">
        <f t="shared" ca="1" si="4"/>
        <v>0.25682808404999602</v>
      </c>
      <c r="G125" s="219">
        <f t="shared" ca="1" si="4"/>
        <v>0.89609840717910205</v>
      </c>
      <c r="H125" s="220">
        <f t="shared" ca="1" si="5"/>
        <v>108000000</v>
      </c>
      <c r="I125" s="212">
        <f t="shared" ca="1" si="6"/>
        <v>0.05</v>
      </c>
      <c r="J125" s="220">
        <f t="shared" ca="1" si="7"/>
        <v>5400000</v>
      </c>
      <c r="K125" s="222">
        <f t="shared" ca="1" si="8"/>
        <v>56</v>
      </c>
      <c r="L125" s="221">
        <f t="shared" ca="1" si="9"/>
        <v>72000000</v>
      </c>
      <c r="M125" s="221">
        <f t="shared" ca="1" si="10"/>
        <v>302400000</v>
      </c>
      <c r="N125" s="221">
        <f t="shared" ca="1" si="11"/>
        <v>26</v>
      </c>
      <c r="O125" s="221">
        <f t="shared" ca="1" si="12"/>
        <v>140400000</v>
      </c>
      <c r="P125" s="221">
        <f t="shared" ca="1" si="13"/>
        <v>31000000</v>
      </c>
      <c r="Q125" s="221">
        <f t="shared" ca="1" si="14"/>
        <v>12000000</v>
      </c>
      <c r="R125" s="221">
        <f t="shared" ca="1" si="15"/>
        <v>119000000</v>
      </c>
      <c r="S125" s="221">
        <f t="shared" ca="1" si="1"/>
        <v>40460000</v>
      </c>
      <c r="T125" s="221">
        <f t="shared" ca="1" si="16"/>
        <v>78540000</v>
      </c>
      <c r="U125" s="221">
        <f t="shared" ca="1" si="17"/>
        <v>90540000</v>
      </c>
      <c r="V125" s="221">
        <f t="shared" ca="1" si="18"/>
        <v>-72000000</v>
      </c>
      <c r="W125" s="221">
        <f t="shared" ca="1" si="19"/>
        <v>90540000</v>
      </c>
      <c r="X125" s="221">
        <f t="shared" ca="1" si="20"/>
        <v>90540000</v>
      </c>
      <c r="Y125" s="221">
        <f t="shared" ca="1" si="21"/>
        <v>90540000</v>
      </c>
      <c r="Z125" s="221">
        <f t="shared" ca="1" si="22"/>
        <v>90540000</v>
      </c>
      <c r="AA125" s="221">
        <f t="shared" ca="1" si="23"/>
        <v>90540000</v>
      </c>
      <c r="AB125" s="221">
        <f t="shared" ca="1" si="24"/>
        <v>90540000</v>
      </c>
      <c r="AC125" s="224">
        <f t="shared" ca="1" si="2"/>
        <v>1.247749646404646</v>
      </c>
    </row>
    <row r="126" spans="1:37" x14ac:dyDescent="0.25">
      <c r="A126" s="195">
        <v>32</v>
      </c>
      <c r="B126" s="219">
        <f t="shared" ca="1" si="4"/>
        <v>0.28241221880905432</v>
      </c>
      <c r="C126" s="219">
        <f t="shared" ca="1" si="4"/>
        <v>0.39135161283925224</v>
      </c>
      <c r="D126" s="219">
        <f t="shared" ca="1" si="4"/>
        <v>0.87205922642433842</v>
      </c>
      <c r="E126" s="219">
        <f t="shared" ca="1" si="4"/>
        <v>0.30195779384495258</v>
      </c>
      <c r="F126" s="219">
        <f t="shared" ca="1" si="4"/>
        <v>0.28992331551424766</v>
      </c>
      <c r="G126" s="219">
        <f t="shared" ca="1" si="4"/>
        <v>0.8638560472300616</v>
      </c>
      <c r="H126" s="220">
        <f t="shared" ca="1" si="5"/>
        <v>95000000</v>
      </c>
      <c r="I126" s="212">
        <f t="shared" ca="1" si="6"/>
        <v>0.03</v>
      </c>
      <c r="J126" s="220">
        <f t="shared" ca="1" si="7"/>
        <v>2850000</v>
      </c>
      <c r="K126" s="222">
        <f t="shared" ca="1" si="8"/>
        <v>49.5</v>
      </c>
      <c r="L126" s="221">
        <f t="shared" ca="1" si="9"/>
        <v>65000000</v>
      </c>
      <c r="M126" s="221">
        <f t="shared" ca="1" si="10"/>
        <v>141075000</v>
      </c>
      <c r="N126" s="221">
        <f t="shared" ca="1" si="11"/>
        <v>26</v>
      </c>
      <c r="O126" s="221">
        <f t="shared" ca="1" si="12"/>
        <v>74100000</v>
      </c>
      <c r="P126" s="221">
        <f t="shared" ca="1" si="13"/>
        <v>31000000</v>
      </c>
      <c r="Q126" s="221">
        <f t="shared" ca="1" si="14"/>
        <v>10833333.333333334</v>
      </c>
      <c r="R126" s="221">
        <f t="shared" ca="1" si="15"/>
        <v>25141666.666666664</v>
      </c>
      <c r="S126" s="221">
        <f t="shared" ca="1" si="1"/>
        <v>8548166.666666666</v>
      </c>
      <c r="T126" s="221">
        <f t="shared" ca="1" si="16"/>
        <v>16593499.999999998</v>
      </c>
      <c r="U126" s="221">
        <f t="shared" ca="1" si="17"/>
        <v>27426833.333333332</v>
      </c>
      <c r="V126" s="221">
        <f t="shared" ca="1" si="18"/>
        <v>-65000000</v>
      </c>
      <c r="W126" s="221">
        <f t="shared" ca="1" si="19"/>
        <v>27426833.333333332</v>
      </c>
      <c r="X126" s="221">
        <f t="shared" ca="1" si="20"/>
        <v>27426833.333333332</v>
      </c>
      <c r="Y126" s="221">
        <f t="shared" ca="1" si="21"/>
        <v>27426833.333333332</v>
      </c>
      <c r="Z126" s="221">
        <f t="shared" ca="1" si="22"/>
        <v>27426833.333333332</v>
      </c>
      <c r="AA126" s="221">
        <f t="shared" ca="1" si="23"/>
        <v>27426833.333333332</v>
      </c>
      <c r="AB126" s="221">
        <f t="shared" ca="1" si="24"/>
        <v>27426833.333333332</v>
      </c>
      <c r="AC126" s="224">
        <f t="shared" ca="1" si="2"/>
        <v>0.35324334460036755</v>
      </c>
    </row>
    <row r="127" spans="1:37" x14ac:dyDescent="0.25">
      <c r="A127" s="26">
        <v>33</v>
      </c>
      <c r="B127" s="219">
        <f t="shared" ca="1" si="4"/>
        <v>0.28487740976058762</v>
      </c>
      <c r="C127" s="219">
        <f t="shared" ca="1" si="4"/>
        <v>0.16333313327583232</v>
      </c>
      <c r="D127" s="219">
        <f t="shared" ca="1" si="4"/>
        <v>0.64350511483883555</v>
      </c>
      <c r="E127" s="219">
        <f t="shared" ca="1" si="4"/>
        <v>0.51554838236714362</v>
      </c>
      <c r="F127" s="219">
        <f t="shared" ca="1" si="4"/>
        <v>0.26258169663358899</v>
      </c>
      <c r="G127" s="219">
        <f t="shared" ca="1" si="4"/>
        <v>0.83023834005471264</v>
      </c>
      <c r="H127" s="220">
        <f t="shared" ca="1" si="5"/>
        <v>95000000</v>
      </c>
      <c r="I127" s="212">
        <f t="shared" ca="1" si="6"/>
        <v>0.02</v>
      </c>
      <c r="J127" s="220">
        <f t="shared" ca="1" si="7"/>
        <v>1900000</v>
      </c>
      <c r="K127" s="222">
        <f t="shared" ca="1" si="8"/>
        <v>49.5</v>
      </c>
      <c r="L127" s="221">
        <f t="shared" ca="1" si="9"/>
        <v>65000000</v>
      </c>
      <c r="M127" s="221">
        <f t="shared" ca="1" si="10"/>
        <v>94050000</v>
      </c>
      <c r="N127" s="221">
        <f t="shared" ca="1" si="11"/>
        <v>26</v>
      </c>
      <c r="O127" s="221">
        <f t="shared" ca="1" si="12"/>
        <v>49400000</v>
      </c>
      <c r="P127" s="221">
        <f t="shared" ca="1" si="13"/>
        <v>31000000</v>
      </c>
      <c r="Q127" s="221">
        <f t="shared" ca="1" si="14"/>
        <v>10833333.333333334</v>
      </c>
      <c r="R127" s="221">
        <f t="shared" ca="1" si="15"/>
        <v>2816666.666666666</v>
      </c>
      <c r="S127" s="221">
        <f t="shared" ca="1" si="1"/>
        <v>957666.66666666651</v>
      </c>
      <c r="T127" s="221">
        <f t="shared" ca="1" si="16"/>
        <v>1858999.9999999995</v>
      </c>
      <c r="U127" s="221">
        <f t="shared" ca="1" si="17"/>
        <v>12692333.333333334</v>
      </c>
      <c r="V127" s="221">
        <f t="shared" ca="1" si="18"/>
        <v>-65000000</v>
      </c>
      <c r="W127" s="221">
        <f t="shared" ca="1" si="19"/>
        <v>12692333.333333334</v>
      </c>
      <c r="X127" s="221">
        <f t="shared" ca="1" si="20"/>
        <v>12692333.333333334</v>
      </c>
      <c r="Y127" s="221">
        <f t="shared" ca="1" si="21"/>
        <v>12692333.333333334</v>
      </c>
      <c r="Z127" s="221">
        <f t="shared" ca="1" si="22"/>
        <v>12692333.333333334</v>
      </c>
      <c r="AA127" s="221">
        <f t="shared" ca="1" si="23"/>
        <v>12692333.333333334</v>
      </c>
      <c r="AB127" s="221">
        <f t="shared" ca="1" si="24"/>
        <v>12692333.333333334</v>
      </c>
      <c r="AC127" s="224">
        <f t="shared" ca="1" si="2"/>
        <v>4.7215705167982902E-2</v>
      </c>
    </row>
    <row r="128" spans="1:37" x14ac:dyDescent="0.25">
      <c r="A128" s="195">
        <v>34</v>
      </c>
      <c r="B128" s="219">
        <f t="shared" ca="1" si="4"/>
        <v>0.53776175778022994</v>
      </c>
      <c r="C128" s="219">
        <f t="shared" ca="1" si="4"/>
        <v>0.26598312038599425</v>
      </c>
      <c r="D128" s="219">
        <f t="shared" ca="1" si="4"/>
        <v>4.0720773364237628E-2</v>
      </c>
      <c r="E128" s="219">
        <f t="shared" ca="1" si="4"/>
        <v>0.98920683432314926</v>
      </c>
      <c r="F128" s="219">
        <f t="shared" ca="1" si="4"/>
        <v>0.64583410638909766</v>
      </c>
      <c r="G128" s="219">
        <f t="shared" ca="1" si="4"/>
        <v>0.20092877265569831</v>
      </c>
      <c r="H128" s="220">
        <f t="shared" ca="1" si="5"/>
        <v>108000000</v>
      </c>
      <c r="I128" s="212">
        <f t="shared" ca="1" si="6"/>
        <v>0.03</v>
      </c>
      <c r="J128" s="220">
        <f t="shared" ca="1" si="7"/>
        <v>3240000</v>
      </c>
      <c r="K128" s="222">
        <f t="shared" ca="1" si="8"/>
        <v>52</v>
      </c>
      <c r="L128" s="221">
        <f t="shared" ca="1" si="9"/>
        <v>72000000</v>
      </c>
      <c r="M128" s="221">
        <f t="shared" ca="1" si="10"/>
        <v>168480000</v>
      </c>
      <c r="N128" s="221">
        <f t="shared" ca="1" si="11"/>
        <v>26</v>
      </c>
      <c r="O128" s="221">
        <f t="shared" ca="1" si="12"/>
        <v>84240000</v>
      </c>
      <c r="P128" s="221">
        <f t="shared" ca="1" si="13"/>
        <v>24000000</v>
      </c>
      <c r="Q128" s="221">
        <f t="shared" ca="1" si="14"/>
        <v>12000000</v>
      </c>
      <c r="R128" s="221">
        <f t="shared" ca="1" si="15"/>
        <v>48240000</v>
      </c>
      <c r="S128" s="221">
        <f t="shared" ca="1" si="1"/>
        <v>16401600.000000002</v>
      </c>
      <c r="T128" s="221">
        <f t="shared" ca="1" si="16"/>
        <v>31838400</v>
      </c>
      <c r="U128" s="221">
        <f t="shared" ca="1" si="17"/>
        <v>43838400</v>
      </c>
      <c r="V128" s="221">
        <f t="shared" ca="1" si="18"/>
        <v>-72000000</v>
      </c>
      <c r="W128" s="221">
        <f t="shared" ca="1" si="19"/>
        <v>43838400</v>
      </c>
      <c r="X128" s="221">
        <f t="shared" ca="1" si="20"/>
        <v>43838400</v>
      </c>
      <c r="Y128" s="221">
        <f t="shared" ca="1" si="21"/>
        <v>43838400</v>
      </c>
      <c r="Z128" s="221">
        <f t="shared" ca="1" si="22"/>
        <v>43838400</v>
      </c>
      <c r="AA128" s="221">
        <f t="shared" ca="1" si="23"/>
        <v>43838400</v>
      </c>
      <c r="AB128" s="221">
        <f t="shared" ca="1" si="24"/>
        <v>43838400</v>
      </c>
      <c r="AC128" s="224">
        <f t="shared" ca="1" si="2"/>
        <v>0.56787970032455237</v>
      </c>
    </row>
    <row r="129" spans="1:29" x14ac:dyDescent="0.25">
      <c r="A129" s="26">
        <v>35</v>
      </c>
      <c r="B129" s="219">
        <f t="shared" ca="1" si="4"/>
        <v>0.47685094343271028</v>
      </c>
      <c r="C129" s="219">
        <f t="shared" ca="1" si="4"/>
        <v>0.4525335486618054</v>
      </c>
      <c r="D129" s="219">
        <f t="shared" ca="1" si="4"/>
        <v>7.9394668662517653E-2</v>
      </c>
      <c r="E129" s="219">
        <f t="shared" ca="1" si="4"/>
        <v>0.65807170565401285</v>
      </c>
      <c r="F129" s="219">
        <f t="shared" ca="1" si="4"/>
        <v>0.30641172108182524</v>
      </c>
      <c r="G129" s="219">
        <f t="shared" ca="1" si="4"/>
        <v>0.37744628046241591</v>
      </c>
      <c r="H129" s="220">
        <f t="shared" ca="1" si="5"/>
        <v>108000000</v>
      </c>
      <c r="I129" s="212">
        <f t="shared" ca="1" si="6"/>
        <v>0.04</v>
      </c>
      <c r="J129" s="220">
        <f t="shared" ca="1" si="7"/>
        <v>4320000</v>
      </c>
      <c r="K129" s="222">
        <f t="shared" ca="1" si="8"/>
        <v>52</v>
      </c>
      <c r="L129" s="221">
        <f t="shared" ca="1" si="9"/>
        <v>65000000</v>
      </c>
      <c r="M129" s="221">
        <f t="shared" ca="1" si="10"/>
        <v>224640000</v>
      </c>
      <c r="N129" s="221">
        <f t="shared" ca="1" si="11"/>
        <v>26</v>
      </c>
      <c r="O129" s="221">
        <f t="shared" ca="1" si="12"/>
        <v>112320000</v>
      </c>
      <c r="P129" s="221">
        <f t="shared" ca="1" si="13"/>
        <v>24000000</v>
      </c>
      <c r="Q129" s="221">
        <f t="shared" ca="1" si="14"/>
        <v>10833333.333333334</v>
      </c>
      <c r="R129" s="221">
        <f t="shared" ca="1" si="15"/>
        <v>77486666.666666672</v>
      </c>
      <c r="S129" s="221">
        <f t="shared" ca="1" si="1"/>
        <v>26345466.666666672</v>
      </c>
      <c r="T129" s="221">
        <f t="shared" ca="1" si="16"/>
        <v>51141200</v>
      </c>
      <c r="U129" s="221">
        <f t="shared" ca="1" si="17"/>
        <v>61974533.333333336</v>
      </c>
      <c r="V129" s="221">
        <f t="shared" ca="1" si="18"/>
        <v>-65000000</v>
      </c>
      <c r="W129" s="221">
        <f t="shared" ca="1" si="19"/>
        <v>61974533.333333336</v>
      </c>
      <c r="X129" s="221">
        <f t="shared" ca="1" si="20"/>
        <v>61974533.333333336</v>
      </c>
      <c r="Y129" s="221">
        <f t="shared" ca="1" si="21"/>
        <v>61974533.333333336</v>
      </c>
      <c r="Z129" s="221">
        <f t="shared" ca="1" si="22"/>
        <v>61974533.333333336</v>
      </c>
      <c r="AA129" s="221">
        <f t="shared" ca="1" si="23"/>
        <v>61974533.333333336</v>
      </c>
      <c r="AB129" s="221">
        <f t="shared" ca="1" si="24"/>
        <v>61974533.333333336</v>
      </c>
      <c r="AC129" s="224">
        <f t="shared" ca="1" si="2"/>
        <v>0.93530756347214772</v>
      </c>
    </row>
    <row r="130" spans="1:29" x14ac:dyDescent="0.25">
      <c r="A130" s="195">
        <v>36</v>
      </c>
      <c r="B130" s="219">
        <f t="shared" ca="1" si="4"/>
        <v>0.58767173731514522</v>
      </c>
      <c r="C130" s="219">
        <f t="shared" ca="1" si="4"/>
        <v>0.98374794166475021</v>
      </c>
      <c r="D130" s="219">
        <f t="shared" ca="1" si="4"/>
        <v>0.66084709543663123</v>
      </c>
      <c r="E130" s="219">
        <f t="shared" ca="1" si="4"/>
        <v>0.52568240518665121</v>
      </c>
      <c r="F130" s="219">
        <f t="shared" ca="1" si="4"/>
        <v>0.46574195187314693</v>
      </c>
      <c r="G130" s="219">
        <f t="shared" ca="1" si="4"/>
        <v>0.56527943819999638</v>
      </c>
      <c r="H130" s="220">
        <f t="shared" ca="1" si="5"/>
        <v>108000000</v>
      </c>
      <c r="I130" s="212">
        <f t="shared" ca="1" si="6"/>
        <v>0.06</v>
      </c>
      <c r="J130" s="220">
        <f t="shared" ca="1" si="7"/>
        <v>6480000</v>
      </c>
      <c r="K130" s="222">
        <f t="shared" ca="1" si="8"/>
        <v>56</v>
      </c>
      <c r="L130" s="221">
        <f t="shared" ca="1" si="9"/>
        <v>65000000</v>
      </c>
      <c r="M130" s="221">
        <f t="shared" ca="1" si="10"/>
        <v>362880000</v>
      </c>
      <c r="N130" s="221">
        <f t="shared" ca="1" si="11"/>
        <v>26</v>
      </c>
      <c r="O130" s="221">
        <f t="shared" ca="1" si="12"/>
        <v>168480000</v>
      </c>
      <c r="P130" s="221">
        <f t="shared" ca="1" si="13"/>
        <v>27000000</v>
      </c>
      <c r="Q130" s="221">
        <f t="shared" ca="1" si="14"/>
        <v>10833333.333333334</v>
      </c>
      <c r="R130" s="221">
        <f t="shared" ca="1" si="15"/>
        <v>156566666.66666666</v>
      </c>
      <c r="S130" s="221">
        <f t="shared" ca="1" si="1"/>
        <v>53232666.666666664</v>
      </c>
      <c r="T130" s="221">
        <f t="shared" ca="1" si="16"/>
        <v>103334000</v>
      </c>
      <c r="U130" s="221">
        <f t="shared" ca="1" si="17"/>
        <v>114167333.33333333</v>
      </c>
      <c r="V130" s="221">
        <f t="shared" ca="1" si="18"/>
        <v>-65000000</v>
      </c>
      <c r="W130" s="221">
        <f t="shared" ca="1" si="19"/>
        <v>114167333.33333333</v>
      </c>
      <c r="X130" s="221">
        <f t="shared" ca="1" si="20"/>
        <v>114167333.33333333</v>
      </c>
      <c r="Y130" s="221">
        <f t="shared" ca="1" si="21"/>
        <v>114167333.33333333</v>
      </c>
      <c r="Z130" s="221">
        <f t="shared" ca="1" si="22"/>
        <v>114167333.33333333</v>
      </c>
      <c r="AA130" s="221">
        <f t="shared" ca="1" si="23"/>
        <v>114167333.33333333</v>
      </c>
      <c r="AB130" s="221">
        <f t="shared" ca="1" si="24"/>
        <v>114167333.33333333</v>
      </c>
      <c r="AC130" s="224">
        <f t="shared" ca="1" si="2"/>
        <v>1.7523805476447007</v>
      </c>
    </row>
    <row r="131" spans="1:29" x14ac:dyDescent="0.25">
      <c r="A131" s="26">
        <v>37</v>
      </c>
      <c r="B131" s="219">
        <f t="shared" ca="1" si="4"/>
        <v>0.56403836855373468</v>
      </c>
      <c r="C131" s="219">
        <f t="shared" ca="1" si="4"/>
        <v>0.90154873234327149</v>
      </c>
      <c r="D131" s="219">
        <f t="shared" ca="1" si="4"/>
        <v>0.94004541803828445</v>
      </c>
      <c r="E131" s="219">
        <f t="shared" ca="1" si="4"/>
        <v>0.32854353697154359</v>
      </c>
      <c r="F131" s="219">
        <f t="shared" ca="1" si="4"/>
        <v>0.72084365937358463</v>
      </c>
      <c r="G131" s="219">
        <f t="shared" ca="1" si="4"/>
        <v>0.7261782053958038</v>
      </c>
      <c r="H131" s="220">
        <f t="shared" ca="1" si="5"/>
        <v>108000000</v>
      </c>
      <c r="I131" s="212">
        <f t="shared" ca="1" si="6"/>
        <v>0.06</v>
      </c>
      <c r="J131" s="220">
        <f t="shared" ca="1" si="7"/>
        <v>6480000</v>
      </c>
      <c r="K131" s="222">
        <f t="shared" ca="1" si="8"/>
        <v>56</v>
      </c>
      <c r="L131" s="221">
        <f t="shared" ca="1" si="9"/>
        <v>65000000</v>
      </c>
      <c r="M131" s="221">
        <f t="shared" ca="1" si="10"/>
        <v>362880000</v>
      </c>
      <c r="N131" s="221">
        <f t="shared" ca="1" si="11"/>
        <v>26</v>
      </c>
      <c r="O131" s="221">
        <f t="shared" ca="1" si="12"/>
        <v>168480000</v>
      </c>
      <c r="P131" s="221">
        <f t="shared" ca="1" si="13"/>
        <v>27000000</v>
      </c>
      <c r="Q131" s="221">
        <f t="shared" ca="1" si="14"/>
        <v>10833333.333333334</v>
      </c>
      <c r="R131" s="221">
        <f t="shared" ca="1" si="15"/>
        <v>156566666.66666666</v>
      </c>
      <c r="S131" s="221">
        <f t="shared" ca="1" si="1"/>
        <v>53232666.666666664</v>
      </c>
      <c r="T131" s="221">
        <f t="shared" ca="1" si="16"/>
        <v>103334000</v>
      </c>
      <c r="U131" s="221">
        <f t="shared" ca="1" si="17"/>
        <v>114167333.33333333</v>
      </c>
      <c r="V131" s="221">
        <f t="shared" ca="1" si="18"/>
        <v>-65000000</v>
      </c>
      <c r="W131" s="221">
        <f t="shared" ca="1" si="19"/>
        <v>114167333.33333333</v>
      </c>
      <c r="X131" s="221">
        <f t="shared" ca="1" si="20"/>
        <v>114167333.33333333</v>
      </c>
      <c r="Y131" s="221">
        <f t="shared" ca="1" si="21"/>
        <v>114167333.33333333</v>
      </c>
      <c r="Z131" s="221">
        <f t="shared" ca="1" si="22"/>
        <v>114167333.33333333</v>
      </c>
      <c r="AA131" s="221">
        <f t="shared" ca="1" si="23"/>
        <v>114167333.33333333</v>
      </c>
      <c r="AB131" s="221">
        <f t="shared" ca="1" si="24"/>
        <v>114167333.33333333</v>
      </c>
      <c r="AC131" s="224">
        <f t="shared" ca="1" si="2"/>
        <v>1.7523805476447007</v>
      </c>
    </row>
    <row r="132" spans="1:29" x14ac:dyDescent="0.25">
      <c r="A132" s="195">
        <v>38</v>
      </c>
      <c r="B132" s="219">
        <f t="shared" ca="1" si="4"/>
        <v>0.20010297771556684</v>
      </c>
      <c r="C132" s="219">
        <f t="shared" ca="1" si="4"/>
        <v>0.51619481376698695</v>
      </c>
      <c r="D132" s="219">
        <f t="shared" ca="1" si="4"/>
        <v>0.56483855758749935</v>
      </c>
      <c r="E132" s="219">
        <f t="shared" ca="1" si="4"/>
        <v>0.68952454224159465</v>
      </c>
      <c r="F132" s="219">
        <f t="shared" ca="1" si="4"/>
        <v>0.94880365978573666</v>
      </c>
      <c r="G132" s="219">
        <f t="shared" ca="1" si="4"/>
        <v>0.40177132041647734</v>
      </c>
      <c r="H132" s="220">
        <f t="shared" ca="1" si="5"/>
        <v>95000000</v>
      </c>
      <c r="I132" s="212">
        <f t="shared" ca="1" si="6"/>
        <v>0.04</v>
      </c>
      <c r="J132" s="220">
        <f t="shared" ca="1" si="7"/>
        <v>3800000</v>
      </c>
      <c r="K132" s="222">
        <f t="shared" ca="1" si="8"/>
        <v>49.5</v>
      </c>
      <c r="L132" s="221">
        <f t="shared" ca="1" si="9"/>
        <v>65000000</v>
      </c>
      <c r="M132" s="221">
        <f t="shared" ca="1" si="10"/>
        <v>188100000</v>
      </c>
      <c r="N132" s="221">
        <f t="shared" ca="1" si="11"/>
        <v>29</v>
      </c>
      <c r="O132" s="221">
        <f t="shared" ca="1" si="12"/>
        <v>110200000</v>
      </c>
      <c r="P132" s="221">
        <f t="shared" ca="1" si="13"/>
        <v>27000000</v>
      </c>
      <c r="Q132" s="221">
        <f t="shared" ca="1" si="14"/>
        <v>10833333.333333334</v>
      </c>
      <c r="R132" s="221">
        <f t="shared" ca="1" si="15"/>
        <v>40066666.666666664</v>
      </c>
      <c r="S132" s="221">
        <f t="shared" ca="1" si="1"/>
        <v>13622666.666666666</v>
      </c>
      <c r="T132" s="221">
        <f t="shared" ca="1" si="16"/>
        <v>26444000</v>
      </c>
      <c r="U132" s="221">
        <f t="shared" ca="1" si="17"/>
        <v>37277333.333333336</v>
      </c>
      <c r="V132" s="221">
        <f t="shared" ca="1" si="18"/>
        <v>-65000000</v>
      </c>
      <c r="W132" s="221">
        <f t="shared" ca="1" si="19"/>
        <v>37277333.333333336</v>
      </c>
      <c r="X132" s="221">
        <f t="shared" ca="1" si="20"/>
        <v>37277333.333333336</v>
      </c>
      <c r="Y132" s="221">
        <f t="shared" ca="1" si="21"/>
        <v>37277333.333333336</v>
      </c>
      <c r="Z132" s="221">
        <f t="shared" ca="1" si="22"/>
        <v>37277333.333333336</v>
      </c>
      <c r="AA132" s="221">
        <f t="shared" ca="1" si="23"/>
        <v>37277333.333333336</v>
      </c>
      <c r="AB132" s="221">
        <f t="shared" ca="1" si="24"/>
        <v>37277333.333333336</v>
      </c>
      <c r="AC132" s="224">
        <f t="shared" ca="1" si="2"/>
        <v>0.52853131330498537</v>
      </c>
    </row>
    <row r="133" spans="1:29" x14ac:dyDescent="0.25">
      <c r="A133" s="26">
        <v>39</v>
      </c>
      <c r="B133" s="219">
        <f t="shared" ca="1" si="4"/>
        <v>0.8932066790674702</v>
      </c>
      <c r="C133" s="219">
        <f t="shared" ca="1" si="4"/>
        <v>8.9991715618446322E-2</v>
      </c>
      <c r="D133" s="219">
        <f t="shared" ca="1" si="4"/>
        <v>0.23410600931257064</v>
      </c>
      <c r="E133" s="219">
        <f t="shared" ca="1" si="4"/>
        <v>0.94662181141676194</v>
      </c>
      <c r="F133" s="219">
        <f t="shared" ca="1" si="4"/>
        <v>0.10385126654196819</v>
      </c>
      <c r="G133" s="219">
        <f t="shared" ca="1" si="4"/>
        <v>0.56714172254165085</v>
      </c>
      <c r="H133" s="220">
        <f t="shared" ca="1" si="5"/>
        <v>124000000</v>
      </c>
      <c r="I133" s="212">
        <f t="shared" ca="1" si="6"/>
        <v>0.02</v>
      </c>
      <c r="J133" s="220">
        <f t="shared" ca="1" si="7"/>
        <v>2480000</v>
      </c>
      <c r="K133" s="222">
        <f t="shared" ca="1" si="8"/>
        <v>60</v>
      </c>
      <c r="L133" s="221">
        <f t="shared" ca="1" si="9"/>
        <v>72000000</v>
      </c>
      <c r="M133" s="221">
        <f t="shared" ca="1" si="10"/>
        <v>148800000</v>
      </c>
      <c r="N133" s="221">
        <f t="shared" ca="1" si="11"/>
        <v>24</v>
      </c>
      <c r="O133" s="221">
        <f t="shared" ca="1" si="12"/>
        <v>59520000</v>
      </c>
      <c r="P133" s="221">
        <f t="shared" ca="1" si="13"/>
        <v>27000000</v>
      </c>
      <c r="Q133" s="221">
        <f t="shared" ca="1" si="14"/>
        <v>12000000</v>
      </c>
      <c r="R133" s="221">
        <f t="shared" ca="1" si="15"/>
        <v>50280000</v>
      </c>
      <c r="S133" s="221">
        <f t="shared" ca="1" si="1"/>
        <v>17095200</v>
      </c>
      <c r="T133" s="221">
        <f t="shared" ca="1" si="16"/>
        <v>33184800</v>
      </c>
      <c r="U133" s="221">
        <f t="shared" ca="1" si="17"/>
        <v>45184800</v>
      </c>
      <c r="V133" s="221">
        <f t="shared" ca="1" si="18"/>
        <v>-72000000</v>
      </c>
      <c r="W133" s="221">
        <f t="shared" ca="1" si="19"/>
        <v>45184800</v>
      </c>
      <c r="X133" s="221">
        <f t="shared" ca="1" si="20"/>
        <v>45184800</v>
      </c>
      <c r="Y133" s="221">
        <f t="shared" ca="1" si="21"/>
        <v>45184800</v>
      </c>
      <c r="Z133" s="221">
        <f t="shared" ca="1" si="22"/>
        <v>45184800</v>
      </c>
      <c r="AA133" s="221">
        <f t="shared" ca="1" si="23"/>
        <v>45184800</v>
      </c>
      <c r="AB133" s="221">
        <f t="shared" ca="1" si="24"/>
        <v>45184800</v>
      </c>
      <c r="AC133" s="224">
        <f t="shared" ca="1" si="2"/>
        <v>0.58850736530907732</v>
      </c>
    </row>
    <row r="134" spans="1:29" x14ac:dyDescent="0.25">
      <c r="A134" s="195">
        <v>40</v>
      </c>
      <c r="B134" s="219">
        <f t="shared" ca="1" si="4"/>
        <v>0.52368315836650148</v>
      </c>
      <c r="C134" s="219">
        <f t="shared" ca="1" si="4"/>
        <v>0.67119344627604582</v>
      </c>
      <c r="D134" s="219">
        <f t="shared" ca="1" si="4"/>
        <v>0.10088911712440773</v>
      </c>
      <c r="E134" s="219">
        <f t="shared" ca="1" si="4"/>
        <v>0.58411269372667785</v>
      </c>
      <c r="F134" s="219">
        <f t="shared" ca="1" si="4"/>
        <v>0.96398134119604795</v>
      </c>
      <c r="G134" s="219">
        <f t="shared" ca="1" si="4"/>
        <v>0.19271568803184325</v>
      </c>
      <c r="H134" s="220">
        <f t="shared" ca="1" si="5"/>
        <v>108000000</v>
      </c>
      <c r="I134" s="212">
        <f t="shared" ca="1" si="6"/>
        <v>0.04</v>
      </c>
      <c r="J134" s="220">
        <f t="shared" ca="1" si="7"/>
        <v>4320000</v>
      </c>
      <c r="K134" s="222">
        <f t="shared" ca="1" si="8"/>
        <v>52</v>
      </c>
      <c r="L134" s="221">
        <f t="shared" ca="1" si="9"/>
        <v>65000000</v>
      </c>
      <c r="M134" s="221">
        <f t="shared" ca="1" si="10"/>
        <v>224640000</v>
      </c>
      <c r="N134" s="221">
        <f t="shared" ca="1" si="11"/>
        <v>29</v>
      </c>
      <c r="O134" s="221">
        <f t="shared" ca="1" si="12"/>
        <v>125280000</v>
      </c>
      <c r="P134" s="221">
        <f t="shared" ca="1" si="13"/>
        <v>24000000</v>
      </c>
      <c r="Q134" s="221">
        <f t="shared" ca="1" si="14"/>
        <v>10833333.333333334</v>
      </c>
      <c r="R134" s="221">
        <f t="shared" ca="1" si="15"/>
        <v>64526666.666666664</v>
      </c>
      <c r="S134" s="221">
        <f t="shared" ca="1" si="1"/>
        <v>21939066.666666668</v>
      </c>
      <c r="T134" s="221">
        <f t="shared" ca="1" si="16"/>
        <v>42587600</v>
      </c>
      <c r="U134" s="221">
        <f t="shared" ca="1" si="17"/>
        <v>53420933.333333336</v>
      </c>
      <c r="V134" s="221">
        <f t="shared" ca="1" si="18"/>
        <v>-65000000</v>
      </c>
      <c r="W134" s="221">
        <f t="shared" ca="1" si="19"/>
        <v>53420933.333333336</v>
      </c>
      <c r="X134" s="221">
        <f t="shared" ca="1" si="20"/>
        <v>53420933.333333336</v>
      </c>
      <c r="Y134" s="221">
        <f t="shared" ca="1" si="21"/>
        <v>53420933.333333336</v>
      </c>
      <c r="Z134" s="221">
        <f t="shared" ca="1" si="22"/>
        <v>53420933.333333336</v>
      </c>
      <c r="AA134" s="221">
        <f t="shared" ca="1" si="23"/>
        <v>53420933.333333336</v>
      </c>
      <c r="AB134" s="221">
        <f t="shared" ca="1" si="24"/>
        <v>53420933.333333336</v>
      </c>
      <c r="AC134" s="224">
        <f t="shared" ca="1" si="2"/>
        <v>0.79749399766262141</v>
      </c>
    </row>
    <row r="135" spans="1:29" x14ac:dyDescent="0.25">
      <c r="A135" s="26">
        <v>41</v>
      </c>
      <c r="B135" s="219">
        <f t="shared" ca="1" si="4"/>
        <v>0.24667508028821361</v>
      </c>
      <c r="C135" s="219">
        <f t="shared" ca="1" si="4"/>
        <v>0.1743802496886</v>
      </c>
      <c r="D135" s="219">
        <f t="shared" ca="1" si="4"/>
        <v>0.11180724285220167</v>
      </c>
      <c r="E135" s="219">
        <f t="shared" ca="1" si="4"/>
        <v>0.5073639954080108</v>
      </c>
      <c r="F135" s="219">
        <f t="shared" ca="1" si="4"/>
        <v>0.27527403851241961</v>
      </c>
      <c r="G135" s="219">
        <f t="shared" ca="1" si="4"/>
        <v>0.69963068792775251</v>
      </c>
      <c r="H135" s="220">
        <f t="shared" ca="1" si="5"/>
        <v>95000000</v>
      </c>
      <c r="I135" s="212">
        <f t="shared" ca="1" si="6"/>
        <v>0.02</v>
      </c>
      <c r="J135" s="220">
        <f t="shared" ca="1" si="7"/>
        <v>1900000</v>
      </c>
      <c r="K135" s="222">
        <f t="shared" ca="1" si="8"/>
        <v>45.5</v>
      </c>
      <c r="L135" s="221">
        <f t="shared" ca="1" si="9"/>
        <v>65000000</v>
      </c>
      <c r="M135" s="221">
        <f t="shared" ca="1" si="10"/>
        <v>86450000</v>
      </c>
      <c r="N135" s="221">
        <f t="shared" ca="1" si="11"/>
        <v>26</v>
      </c>
      <c r="O135" s="221">
        <f t="shared" ca="1" si="12"/>
        <v>49400000</v>
      </c>
      <c r="P135" s="221">
        <f t="shared" ca="1" si="13"/>
        <v>27000000</v>
      </c>
      <c r="Q135" s="221">
        <f t="shared" ca="1" si="14"/>
        <v>10833333.333333334</v>
      </c>
      <c r="R135" s="221">
        <f t="shared" ca="1" si="15"/>
        <v>-783333.33333333395</v>
      </c>
      <c r="S135" s="221">
        <f t="shared" ca="1" si="1"/>
        <v>-266333.33333333355</v>
      </c>
      <c r="T135" s="221">
        <f t="shared" ca="1" si="16"/>
        <v>-517000.00000000041</v>
      </c>
      <c r="U135" s="221">
        <f t="shared" ca="1" si="17"/>
        <v>10316333.333333334</v>
      </c>
      <c r="V135" s="221">
        <f t="shared" ca="1" si="18"/>
        <v>-65000000</v>
      </c>
      <c r="W135" s="221">
        <f t="shared" ca="1" si="19"/>
        <v>10316333.333333334</v>
      </c>
      <c r="X135" s="221">
        <f t="shared" ca="1" si="20"/>
        <v>10316333.333333334</v>
      </c>
      <c r="Y135" s="221">
        <f t="shared" ca="1" si="21"/>
        <v>10316333.333333334</v>
      </c>
      <c r="Z135" s="221">
        <f t="shared" ca="1" si="22"/>
        <v>10316333.333333334</v>
      </c>
      <c r="AA135" s="221">
        <f t="shared" ca="1" si="23"/>
        <v>10316333.333333334</v>
      </c>
      <c r="AB135" s="221">
        <f t="shared" ca="1" si="24"/>
        <v>10316333.333333334</v>
      </c>
      <c r="AC135" s="224">
        <f t="shared" ca="1" si="2"/>
        <v>-1.3794830935620284E-2</v>
      </c>
    </row>
    <row r="136" spans="1:29" x14ac:dyDescent="0.25">
      <c r="A136" s="195">
        <v>42</v>
      </c>
      <c r="B136" s="219">
        <f t="shared" ca="1" si="4"/>
        <v>0.39364269273241048</v>
      </c>
      <c r="C136" s="219">
        <f t="shared" ca="1" si="4"/>
        <v>0.42665604321055317</v>
      </c>
      <c r="D136" s="219">
        <f t="shared" ca="1" si="4"/>
        <v>0.35772623240093404</v>
      </c>
      <c r="E136" s="219">
        <f t="shared" ca="1" si="4"/>
        <v>0.57403491885714231</v>
      </c>
      <c r="F136" s="219">
        <f t="shared" ca="1" si="4"/>
        <v>0.46877131870579614</v>
      </c>
      <c r="G136" s="219">
        <f t="shared" ca="1" si="4"/>
        <v>0.2386346364518821</v>
      </c>
      <c r="H136" s="220">
        <f t="shared" ca="1" si="5"/>
        <v>95000000</v>
      </c>
      <c r="I136" s="212">
        <f t="shared" ca="1" si="6"/>
        <v>0.03</v>
      </c>
      <c r="J136" s="220">
        <f t="shared" ca="1" si="7"/>
        <v>2850000</v>
      </c>
      <c r="K136" s="222">
        <f t="shared" ca="1" si="8"/>
        <v>45.5</v>
      </c>
      <c r="L136" s="221">
        <f t="shared" ca="1" si="9"/>
        <v>65000000</v>
      </c>
      <c r="M136" s="221">
        <f t="shared" ca="1" si="10"/>
        <v>129675000</v>
      </c>
      <c r="N136" s="221">
        <f t="shared" ca="1" si="11"/>
        <v>26</v>
      </c>
      <c r="O136" s="221">
        <f t="shared" ca="1" si="12"/>
        <v>74100000</v>
      </c>
      <c r="P136" s="221">
        <f t="shared" ca="1" si="13"/>
        <v>24000000</v>
      </c>
      <c r="Q136" s="221">
        <f t="shared" ca="1" si="14"/>
        <v>10833333.333333334</v>
      </c>
      <c r="R136" s="221">
        <f t="shared" ca="1" si="15"/>
        <v>20741666.666666664</v>
      </c>
      <c r="S136" s="221">
        <f t="shared" ca="1" si="1"/>
        <v>7052166.666666666</v>
      </c>
      <c r="T136" s="221">
        <f t="shared" ca="1" si="16"/>
        <v>13689499.999999998</v>
      </c>
      <c r="U136" s="221">
        <f t="shared" ca="1" si="17"/>
        <v>24522833.333333332</v>
      </c>
      <c r="V136" s="221">
        <f t="shared" ca="1" si="18"/>
        <v>-65000000</v>
      </c>
      <c r="W136" s="221">
        <f t="shared" ca="1" si="19"/>
        <v>24522833.333333332</v>
      </c>
      <c r="X136" s="221">
        <f t="shared" ca="1" si="20"/>
        <v>24522833.333333332</v>
      </c>
      <c r="Y136" s="221">
        <f t="shared" ca="1" si="21"/>
        <v>24522833.333333332</v>
      </c>
      <c r="Z136" s="221">
        <f t="shared" ca="1" si="22"/>
        <v>24522833.333333332</v>
      </c>
      <c r="AA136" s="221">
        <f t="shared" ca="1" si="23"/>
        <v>24522833.333333332</v>
      </c>
      <c r="AB136" s="221">
        <f t="shared" ca="1" si="24"/>
        <v>24522833.333333332</v>
      </c>
      <c r="AC136" s="224">
        <f t="shared" ca="1" si="2"/>
        <v>0.29860805795159906</v>
      </c>
    </row>
    <row r="137" spans="1:29" x14ac:dyDescent="0.25">
      <c r="A137" s="26">
        <v>43</v>
      </c>
      <c r="B137" s="219">
        <f t="shared" ca="1" si="4"/>
        <v>0.71755747400892567</v>
      </c>
      <c r="C137" s="219">
        <f t="shared" ca="1" si="4"/>
        <v>0.64468761892267235</v>
      </c>
      <c r="D137" s="219">
        <f t="shared" ca="1" si="4"/>
        <v>0.39445313375436697</v>
      </c>
      <c r="E137" s="219">
        <f t="shared" ca="1" si="4"/>
        <v>0.9846371440396321</v>
      </c>
      <c r="F137" s="219">
        <f t="shared" ca="1" si="4"/>
        <v>0.50959217554222713</v>
      </c>
      <c r="G137" s="219">
        <f t="shared" ca="1" si="4"/>
        <v>0.9367605433491939</v>
      </c>
      <c r="H137" s="220">
        <f t="shared" ca="1" si="5"/>
        <v>108000000</v>
      </c>
      <c r="I137" s="212">
        <f t="shared" ca="1" si="6"/>
        <v>0.04</v>
      </c>
      <c r="J137" s="220">
        <f t="shared" ca="1" si="7"/>
        <v>4320000</v>
      </c>
      <c r="K137" s="222">
        <f t="shared" ca="1" si="8"/>
        <v>52</v>
      </c>
      <c r="L137" s="221">
        <f t="shared" ca="1" si="9"/>
        <v>72000000</v>
      </c>
      <c r="M137" s="221">
        <f t="shared" ca="1" si="10"/>
        <v>224640000</v>
      </c>
      <c r="N137" s="221">
        <f t="shared" ca="1" si="11"/>
        <v>26</v>
      </c>
      <c r="O137" s="221">
        <f t="shared" ca="1" si="12"/>
        <v>112320000</v>
      </c>
      <c r="P137" s="221">
        <f t="shared" ca="1" si="13"/>
        <v>31000000</v>
      </c>
      <c r="Q137" s="221">
        <f t="shared" ca="1" si="14"/>
        <v>12000000</v>
      </c>
      <c r="R137" s="221">
        <f t="shared" ca="1" si="15"/>
        <v>69320000</v>
      </c>
      <c r="S137" s="221">
        <f t="shared" ca="1" si="1"/>
        <v>23568800</v>
      </c>
      <c r="T137" s="221">
        <f t="shared" ca="1" si="16"/>
        <v>45751200</v>
      </c>
      <c r="U137" s="221">
        <f t="shared" ca="1" si="17"/>
        <v>57751200</v>
      </c>
      <c r="V137" s="221">
        <f t="shared" ca="1" si="18"/>
        <v>-72000000</v>
      </c>
      <c r="W137" s="221">
        <f t="shared" ca="1" si="19"/>
        <v>57751200</v>
      </c>
      <c r="X137" s="221">
        <f t="shared" ca="1" si="20"/>
        <v>57751200</v>
      </c>
      <c r="Y137" s="221">
        <f t="shared" ca="1" si="21"/>
        <v>57751200</v>
      </c>
      <c r="Z137" s="221">
        <f t="shared" ca="1" si="22"/>
        <v>57751200</v>
      </c>
      <c r="AA137" s="221">
        <f t="shared" ca="1" si="23"/>
        <v>57751200</v>
      </c>
      <c r="AB137" s="221">
        <f t="shared" ca="1" si="24"/>
        <v>57751200</v>
      </c>
      <c r="AC137" s="224">
        <f t="shared" ca="1" si="2"/>
        <v>0.77659033563148028</v>
      </c>
    </row>
    <row r="138" spans="1:29" x14ac:dyDescent="0.25">
      <c r="A138" s="195">
        <v>44</v>
      </c>
      <c r="B138" s="219">
        <f t="shared" ca="1" si="4"/>
        <v>0.44568834716738703</v>
      </c>
      <c r="C138" s="219">
        <f t="shared" ca="1" si="4"/>
        <v>0.93509463026690665</v>
      </c>
      <c r="D138" s="219">
        <f t="shared" ca="1" si="4"/>
        <v>0.23603402650719962</v>
      </c>
      <c r="E138" s="219">
        <f t="shared" ca="1" si="4"/>
        <v>0.54315114800564335</v>
      </c>
      <c r="F138" s="219">
        <f t="shared" ca="1" si="4"/>
        <v>0.41281069961935013</v>
      </c>
      <c r="G138" s="219">
        <f t="shared" ca="1" si="4"/>
        <v>0.92158288088397056</v>
      </c>
      <c r="H138" s="220">
        <f t="shared" ca="1" si="5"/>
        <v>108000000</v>
      </c>
      <c r="I138" s="212">
        <f t="shared" ca="1" si="6"/>
        <v>0.06</v>
      </c>
      <c r="J138" s="220">
        <f t="shared" ca="1" si="7"/>
        <v>6480000</v>
      </c>
      <c r="K138" s="222">
        <f t="shared" ca="1" si="8"/>
        <v>52</v>
      </c>
      <c r="L138" s="221">
        <f t="shared" ca="1" si="9"/>
        <v>65000000</v>
      </c>
      <c r="M138" s="221">
        <f t="shared" ca="1" si="10"/>
        <v>336960000</v>
      </c>
      <c r="N138" s="221">
        <f t="shared" ca="1" si="11"/>
        <v>26</v>
      </c>
      <c r="O138" s="221">
        <f t="shared" ca="1" si="12"/>
        <v>168480000</v>
      </c>
      <c r="P138" s="221">
        <f t="shared" ca="1" si="13"/>
        <v>31000000</v>
      </c>
      <c r="Q138" s="221">
        <f t="shared" ca="1" si="14"/>
        <v>10833333.333333334</v>
      </c>
      <c r="R138" s="221">
        <f t="shared" ca="1" si="15"/>
        <v>126646666.66666667</v>
      </c>
      <c r="S138" s="221">
        <f t="shared" ca="1" si="1"/>
        <v>43059866.666666672</v>
      </c>
      <c r="T138" s="221">
        <f t="shared" ca="1" si="16"/>
        <v>83586800</v>
      </c>
      <c r="U138" s="221">
        <f t="shared" ca="1" si="17"/>
        <v>94420133.333333328</v>
      </c>
      <c r="V138" s="221">
        <f t="shared" ca="1" si="18"/>
        <v>-65000000</v>
      </c>
      <c r="W138" s="221">
        <f t="shared" ca="1" si="19"/>
        <v>94420133.333333328</v>
      </c>
      <c r="X138" s="221">
        <f t="shared" ca="1" si="20"/>
        <v>94420133.333333328</v>
      </c>
      <c r="Y138" s="221">
        <f t="shared" ca="1" si="21"/>
        <v>94420133.333333328</v>
      </c>
      <c r="Z138" s="221">
        <f t="shared" ca="1" si="22"/>
        <v>94420133.333333328</v>
      </c>
      <c r="AA138" s="221">
        <f t="shared" ca="1" si="23"/>
        <v>94420133.333333328</v>
      </c>
      <c r="AB138" s="221">
        <f t="shared" ca="1" si="24"/>
        <v>94420133.333333328</v>
      </c>
      <c r="AC138" s="224">
        <f t="shared" ca="1" si="2"/>
        <v>1.4458317813068158</v>
      </c>
    </row>
    <row r="139" spans="1:29" x14ac:dyDescent="0.25">
      <c r="A139" s="26">
        <v>45</v>
      </c>
      <c r="B139" s="219">
        <f t="shared" ca="1" si="4"/>
        <v>0.77410077033214664</v>
      </c>
      <c r="C139" s="219">
        <f t="shared" ca="1" si="4"/>
        <v>0.64426993221233009</v>
      </c>
      <c r="D139" s="219">
        <f t="shared" ca="1" si="4"/>
        <v>0.43590649183722785</v>
      </c>
      <c r="E139" s="219">
        <f t="shared" ca="1" si="4"/>
        <v>0.1571179043397456</v>
      </c>
      <c r="F139" s="219">
        <f t="shared" ca="1" si="4"/>
        <v>0.17469462190379592</v>
      </c>
      <c r="G139" s="219">
        <f t="shared" ca="1" si="4"/>
        <v>0.76703019004538353</v>
      </c>
      <c r="H139" s="220">
        <f t="shared" ca="1" si="5"/>
        <v>108000000</v>
      </c>
      <c r="I139" s="212">
        <f t="shared" ca="1" si="6"/>
        <v>0.04</v>
      </c>
      <c r="J139" s="220">
        <f t="shared" ca="1" si="7"/>
        <v>4320000</v>
      </c>
      <c r="K139" s="222">
        <f t="shared" ca="1" si="8"/>
        <v>52</v>
      </c>
      <c r="L139" s="221">
        <f t="shared" ca="1" si="9"/>
        <v>60000000</v>
      </c>
      <c r="M139" s="221">
        <f t="shared" ca="1" si="10"/>
        <v>224640000</v>
      </c>
      <c r="N139" s="221">
        <f t="shared" ca="1" si="11"/>
        <v>24</v>
      </c>
      <c r="O139" s="221">
        <f t="shared" ca="1" si="12"/>
        <v>103680000</v>
      </c>
      <c r="P139" s="221">
        <f t="shared" ca="1" si="13"/>
        <v>27000000</v>
      </c>
      <c r="Q139" s="221">
        <f t="shared" ca="1" si="14"/>
        <v>10000000</v>
      </c>
      <c r="R139" s="221">
        <f t="shared" ca="1" si="15"/>
        <v>83960000</v>
      </c>
      <c r="S139" s="221">
        <f t="shared" ca="1" si="1"/>
        <v>28546400.000000004</v>
      </c>
      <c r="T139" s="221">
        <f t="shared" ca="1" si="16"/>
        <v>55413600</v>
      </c>
      <c r="U139" s="221">
        <f t="shared" ca="1" si="17"/>
        <v>65413600</v>
      </c>
      <c r="V139" s="221">
        <f t="shared" ca="1" si="18"/>
        <v>-60000000</v>
      </c>
      <c r="W139" s="221">
        <f t="shared" ca="1" si="19"/>
        <v>65413600</v>
      </c>
      <c r="X139" s="221">
        <f t="shared" ca="1" si="20"/>
        <v>65413600</v>
      </c>
      <c r="Y139" s="221">
        <f t="shared" ca="1" si="21"/>
        <v>65413600</v>
      </c>
      <c r="Z139" s="221">
        <f t="shared" ca="1" si="22"/>
        <v>65413600</v>
      </c>
      <c r="AA139" s="221">
        <f t="shared" ca="1" si="23"/>
        <v>65413600</v>
      </c>
      <c r="AB139" s="221">
        <f t="shared" ca="1" si="24"/>
        <v>65413600</v>
      </c>
      <c r="AC139" s="224">
        <f t="shared" ca="1" si="2"/>
        <v>1.0766322937285908</v>
      </c>
    </row>
    <row r="140" spans="1:29" x14ac:dyDescent="0.25">
      <c r="A140" s="195">
        <v>46</v>
      </c>
      <c r="B140" s="219">
        <f t="shared" ca="1" si="4"/>
        <v>0.19241839268722638</v>
      </c>
      <c r="C140" s="219">
        <f t="shared" ca="1" si="4"/>
        <v>0.2319257743591383</v>
      </c>
      <c r="D140" s="219">
        <f t="shared" ca="1" si="4"/>
        <v>0.98032155541801158</v>
      </c>
      <c r="E140" s="219">
        <f t="shared" ca="1" si="4"/>
        <v>0.90640357154362927</v>
      </c>
      <c r="F140" s="219">
        <f t="shared" ca="1" si="4"/>
        <v>0.59551791746947369</v>
      </c>
      <c r="G140" s="219">
        <f t="shared" ca="1" si="4"/>
        <v>0.94973045832721836</v>
      </c>
      <c r="H140" s="220">
        <f t="shared" ca="1" si="5"/>
        <v>95000000</v>
      </c>
      <c r="I140" s="212">
        <f t="shared" ca="1" si="6"/>
        <v>0.02</v>
      </c>
      <c r="J140" s="220">
        <f t="shared" ca="1" si="7"/>
        <v>1900000</v>
      </c>
      <c r="K140" s="222">
        <f t="shared" ca="1" si="8"/>
        <v>49.5</v>
      </c>
      <c r="L140" s="221">
        <f t="shared" ca="1" si="9"/>
        <v>72000000</v>
      </c>
      <c r="M140" s="221">
        <f t="shared" ca="1" si="10"/>
        <v>94050000</v>
      </c>
      <c r="N140" s="221">
        <f t="shared" ca="1" si="11"/>
        <v>26</v>
      </c>
      <c r="O140" s="221">
        <f t="shared" ca="1" si="12"/>
        <v>49400000</v>
      </c>
      <c r="P140" s="221">
        <f t="shared" ca="1" si="13"/>
        <v>31000000</v>
      </c>
      <c r="Q140" s="221">
        <f t="shared" ca="1" si="14"/>
        <v>12000000</v>
      </c>
      <c r="R140" s="221">
        <f t="shared" ca="1" si="15"/>
        <v>1650000</v>
      </c>
      <c r="S140" s="221">
        <f t="shared" ca="1" si="1"/>
        <v>561000</v>
      </c>
      <c r="T140" s="221">
        <f t="shared" ca="1" si="16"/>
        <v>1089000</v>
      </c>
      <c r="U140" s="221">
        <f t="shared" ca="1" si="17"/>
        <v>13089000</v>
      </c>
      <c r="V140" s="221">
        <f t="shared" ca="1" si="18"/>
        <v>-72000000</v>
      </c>
      <c r="W140" s="221">
        <f t="shared" ca="1" si="19"/>
        <v>13089000</v>
      </c>
      <c r="X140" s="221">
        <f t="shared" ca="1" si="20"/>
        <v>13089000</v>
      </c>
      <c r="Y140" s="221">
        <f t="shared" ca="1" si="21"/>
        <v>13089000</v>
      </c>
      <c r="Z140" s="221">
        <f t="shared" ca="1" si="22"/>
        <v>13089000</v>
      </c>
      <c r="AA140" s="221">
        <f t="shared" ca="1" si="23"/>
        <v>13089000</v>
      </c>
      <c r="AB140" s="221">
        <f t="shared" ca="1" si="24"/>
        <v>13089000</v>
      </c>
      <c r="AC140" s="224">
        <f t="shared" ca="1" si="2"/>
        <v>2.5397943803291856E-2</v>
      </c>
    </row>
    <row r="141" spans="1:29" x14ac:dyDescent="0.25">
      <c r="A141" s="26">
        <v>47</v>
      </c>
      <c r="B141" s="219">
        <f t="shared" ca="1" si="4"/>
        <v>0.21750704863017956</v>
      </c>
      <c r="C141" s="219">
        <f t="shared" ca="1" si="4"/>
        <v>0.14447657325538665</v>
      </c>
      <c r="D141" s="219">
        <f t="shared" ca="1" si="4"/>
        <v>0.95294292479789622</v>
      </c>
      <c r="E141" s="219">
        <f t="shared" ca="1" si="4"/>
        <v>0.89580593201575354</v>
      </c>
      <c r="F141" s="219">
        <f t="shared" ca="1" si="4"/>
        <v>0.5196256227623729</v>
      </c>
      <c r="G141" s="219">
        <f t="shared" ca="1" si="4"/>
        <v>0.39527741269886651</v>
      </c>
      <c r="H141" s="220">
        <f t="shared" ca="1" si="5"/>
        <v>95000000</v>
      </c>
      <c r="I141" s="212">
        <f t="shared" ca="1" si="6"/>
        <v>0.02</v>
      </c>
      <c r="J141" s="220">
        <f t="shared" ca="1" si="7"/>
        <v>1900000</v>
      </c>
      <c r="K141" s="222">
        <f t="shared" ca="1" si="8"/>
        <v>49.5</v>
      </c>
      <c r="L141" s="221">
        <f t="shared" ca="1" si="9"/>
        <v>65000000</v>
      </c>
      <c r="M141" s="221">
        <f t="shared" ca="1" si="10"/>
        <v>94050000</v>
      </c>
      <c r="N141" s="221">
        <f t="shared" ca="1" si="11"/>
        <v>26</v>
      </c>
      <c r="O141" s="221">
        <f t="shared" ca="1" si="12"/>
        <v>49400000</v>
      </c>
      <c r="P141" s="221">
        <f t="shared" ca="1" si="13"/>
        <v>24000000</v>
      </c>
      <c r="Q141" s="221">
        <f t="shared" ca="1" si="14"/>
        <v>10833333.333333334</v>
      </c>
      <c r="R141" s="221">
        <f t="shared" ca="1" si="15"/>
        <v>9816666.666666666</v>
      </c>
      <c r="S141" s="221">
        <f t="shared" ca="1" si="1"/>
        <v>3337666.6666666665</v>
      </c>
      <c r="T141" s="221">
        <f t="shared" ca="1" si="16"/>
        <v>6479000</v>
      </c>
      <c r="U141" s="221">
        <f t="shared" ca="1" si="17"/>
        <v>17312333.333333336</v>
      </c>
      <c r="V141" s="221">
        <f t="shared" ca="1" si="18"/>
        <v>-65000000</v>
      </c>
      <c r="W141" s="221">
        <f t="shared" ca="1" si="19"/>
        <v>17312333.333333336</v>
      </c>
      <c r="X141" s="221">
        <f t="shared" ca="1" si="20"/>
        <v>17312333.333333336</v>
      </c>
      <c r="Y141" s="221">
        <f t="shared" ca="1" si="21"/>
        <v>17312333.333333336</v>
      </c>
      <c r="Z141" s="221">
        <f t="shared" ca="1" si="22"/>
        <v>17312333.333333336</v>
      </c>
      <c r="AA141" s="221">
        <f t="shared" ca="1" si="23"/>
        <v>17312333.333333336</v>
      </c>
      <c r="AB141" s="221">
        <f t="shared" ca="1" si="24"/>
        <v>17312333.333333336</v>
      </c>
      <c r="AC141" s="224">
        <f t="shared" ca="1" si="2"/>
        <v>0.1529557944361275</v>
      </c>
    </row>
    <row r="142" spans="1:29" x14ac:dyDescent="0.25">
      <c r="A142" s="195">
        <v>48</v>
      </c>
      <c r="B142" s="219">
        <f t="shared" ca="1" si="4"/>
        <v>0.25405364038535305</v>
      </c>
      <c r="C142" s="219">
        <f t="shared" ca="1" si="4"/>
        <v>0.19140221951448277</v>
      </c>
      <c r="D142" s="219">
        <f t="shared" ca="1" si="4"/>
        <v>0.50863623901913457</v>
      </c>
      <c r="E142" s="219">
        <f t="shared" ca="1" si="4"/>
        <v>0.4014590200483904</v>
      </c>
      <c r="F142" s="219">
        <f t="shared" ca="1" si="4"/>
        <v>0.39004876724015158</v>
      </c>
      <c r="G142" s="219">
        <f t="shared" ca="1" si="4"/>
        <v>0.72563992935589339</v>
      </c>
      <c r="H142" s="220">
        <f t="shared" ca="1" si="5"/>
        <v>95000000</v>
      </c>
      <c r="I142" s="212">
        <f t="shared" ca="1" si="6"/>
        <v>0.02</v>
      </c>
      <c r="J142" s="220">
        <f t="shared" ca="1" si="7"/>
        <v>1900000</v>
      </c>
      <c r="K142" s="222">
        <f t="shared" ca="1" si="8"/>
        <v>49.5</v>
      </c>
      <c r="L142" s="221">
        <f t="shared" ca="1" si="9"/>
        <v>65000000</v>
      </c>
      <c r="M142" s="221">
        <f t="shared" ca="1" si="10"/>
        <v>94050000</v>
      </c>
      <c r="N142" s="221">
        <f t="shared" ca="1" si="11"/>
        <v>26</v>
      </c>
      <c r="O142" s="221">
        <f t="shared" ca="1" si="12"/>
        <v>49400000</v>
      </c>
      <c r="P142" s="221">
        <f t="shared" ca="1" si="13"/>
        <v>27000000</v>
      </c>
      <c r="Q142" s="221">
        <f t="shared" ca="1" si="14"/>
        <v>10833333.333333334</v>
      </c>
      <c r="R142" s="221">
        <f t="shared" ca="1" si="15"/>
        <v>6816666.666666666</v>
      </c>
      <c r="S142" s="221">
        <f t="shared" ca="1" si="1"/>
        <v>2317666.6666666665</v>
      </c>
      <c r="T142" s="221">
        <f t="shared" ca="1" si="16"/>
        <v>4499000</v>
      </c>
      <c r="U142" s="221">
        <f t="shared" ca="1" si="17"/>
        <v>15332333.333333334</v>
      </c>
      <c r="V142" s="221">
        <f t="shared" ca="1" si="18"/>
        <v>-65000000</v>
      </c>
      <c r="W142" s="221">
        <f t="shared" ca="1" si="19"/>
        <v>15332333.333333334</v>
      </c>
      <c r="X142" s="221">
        <f t="shared" ca="1" si="20"/>
        <v>15332333.333333334</v>
      </c>
      <c r="Y142" s="221">
        <f t="shared" ca="1" si="21"/>
        <v>15332333.333333334</v>
      </c>
      <c r="Z142" s="221">
        <f t="shared" ca="1" si="22"/>
        <v>15332333.333333334</v>
      </c>
      <c r="AA142" s="221">
        <f t="shared" ca="1" si="23"/>
        <v>15332333.333333334</v>
      </c>
      <c r="AB142" s="221">
        <f t="shared" ca="1" si="24"/>
        <v>15332333.333333334</v>
      </c>
      <c r="AC142" s="224">
        <f t="shared" ca="1" si="2"/>
        <v>0.10927347386546327</v>
      </c>
    </row>
    <row r="143" spans="1:29" x14ac:dyDescent="0.25">
      <c r="A143" s="26">
        <v>49</v>
      </c>
      <c r="B143" s="219">
        <f t="shared" ca="1" si="4"/>
        <v>0.30578178830709046</v>
      </c>
      <c r="C143" s="219">
        <f t="shared" ca="1" si="4"/>
        <v>0.22390188599800398</v>
      </c>
      <c r="D143" s="219">
        <f t="shared" ca="1" si="4"/>
        <v>0.77253824608833077</v>
      </c>
      <c r="E143" s="219">
        <f t="shared" ca="1" si="4"/>
        <v>0.35581655805769197</v>
      </c>
      <c r="F143" s="219">
        <f t="shared" ca="1" si="4"/>
        <v>0.24984250577217515</v>
      </c>
      <c r="G143" s="219">
        <f t="shared" ca="1" si="4"/>
        <v>0.70315587832199811</v>
      </c>
      <c r="H143" s="220">
        <f t="shared" ca="1" si="5"/>
        <v>95000000</v>
      </c>
      <c r="I143" s="212">
        <f t="shared" ca="1" si="6"/>
        <v>0.02</v>
      </c>
      <c r="J143" s="220">
        <f t="shared" ca="1" si="7"/>
        <v>1900000</v>
      </c>
      <c r="K143" s="222">
        <f t="shared" ca="1" si="8"/>
        <v>49.5</v>
      </c>
      <c r="L143" s="221">
        <f t="shared" ca="1" si="9"/>
        <v>65000000</v>
      </c>
      <c r="M143" s="221">
        <f t="shared" ca="1" si="10"/>
        <v>94050000</v>
      </c>
      <c r="N143" s="221">
        <f t="shared" ca="1" si="11"/>
        <v>26</v>
      </c>
      <c r="O143" s="221">
        <f t="shared" ca="1" si="12"/>
        <v>49400000</v>
      </c>
      <c r="P143" s="221">
        <f t="shared" ca="1" si="13"/>
        <v>27000000</v>
      </c>
      <c r="Q143" s="221">
        <f t="shared" ca="1" si="14"/>
        <v>10833333.333333334</v>
      </c>
      <c r="R143" s="221">
        <f t="shared" ca="1" si="15"/>
        <v>6816666.666666666</v>
      </c>
      <c r="S143" s="221">
        <f t="shared" ca="1" si="1"/>
        <v>2317666.6666666665</v>
      </c>
      <c r="T143" s="221">
        <f t="shared" ca="1" si="16"/>
        <v>4499000</v>
      </c>
      <c r="U143" s="221">
        <f t="shared" ca="1" si="17"/>
        <v>15332333.333333334</v>
      </c>
      <c r="V143" s="221">
        <f t="shared" ca="1" si="18"/>
        <v>-65000000</v>
      </c>
      <c r="W143" s="221">
        <f t="shared" ca="1" si="19"/>
        <v>15332333.333333334</v>
      </c>
      <c r="X143" s="221">
        <f t="shared" ca="1" si="20"/>
        <v>15332333.333333334</v>
      </c>
      <c r="Y143" s="221">
        <f t="shared" ca="1" si="21"/>
        <v>15332333.333333334</v>
      </c>
      <c r="Z143" s="221">
        <f t="shared" ca="1" si="22"/>
        <v>15332333.333333334</v>
      </c>
      <c r="AA143" s="221">
        <f t="shared" ca="1" si="23"/>
        <v>15332333.333333334</v>
      </c>
      <c r="AB143" s="221">
        <f t="shared" ca="1" si="24"/>
        <v>15332333.333333334</v>
      </c>
      <c r="AC143" s="224">
        <f t="shared" ca="1" si="2"/>
        <v>0.10927347386546327</v>
      </c>
    </row>
    <row r="144" spans="1:29" x14ac:dyDescent="0.25">
      <c r="A144" s="195">
        <v>50</v>
      </c>
      <c r="B144" s="219">
        <f t="shared" ca="1" si="4"/>
        <v>0.52215811304261428</v>
      </c>
      <c r="C144" s="219">
        <f t="shared" ca="1" si="4"/>
        <v>0.31334205709952112</v>
      </c>
      <c r="D144" s="219">
        <f t="shared" ca="1" si="4"/>
        <v>0.77128090722369658</v>
      </c>
      <c r="E144" s="219">
        <f t="shared" ca="1" si="4"/>
        <v>0.37523800309504718</v>
      </c>
      <c r="F144" s="219">
        <f t="shared" ca="1" si="4"/>
        <v>0.14163382792052781</v>
      </c>
      <c r="G144" s="219">
        <f t="shared" ca="1" si="4"/>
        <v>0.89837629333209079</v>
      </c>
      <c r="H144" s="220">
        <f t="shared" ca="1" si="5"/>
        <v>108000000</v>
      </c>
      <c r="I144" s="212">
        <f t="shared" ca="1" si="6"/>
        <v>0.03</v>
      </c>
      <c r="J144" s="220">
        <f t="shared" ca="1" si="7"/>
        <v>3240000</v>
      </c>
      <c r="K144" s="222">
        <f t="shared" ca="1" si="8"/>
        <v>56</v>
      </c>
      <c r="L144" s="221">
        <f t="shared" ca="1" si="9"/>
        <v>65000000</v>
      </c>
      <c r="M144" s="221">
        <f t="shared" ca="1" si="10"/>
        <v>181440000</v>
      </c>
      <c r="N144" s="221">
        <f t="shared" ca="1" si="11"/>
        <v>24</v>
      </c>
      <c r="O144" s="221">
        <f t="shared" ca="1" si="12"/>
        <v>77760000</v>
      </c>
      <c r="P144" s="221">
        <f t="shared" ca="1" si="13"/>
        <v>31000000</v>
      </c>
      <c r="Q144" s="221">
        <f t="shared" ca="1" si="14"/>
        <v>10833333.333333334</v>
      </c>
      <c r="R144" s="221">
        <f t="shared" ca="1" si="15"/>
        <v>61846666.666666664</v>
      </c>
      <c r="S144" s="221">
        <f t="shared" ca="1" si="1"/>
        <v>21027866.666666668</v>
      </c>
      <c r="T144" s="221">
        <f t="shared" ca="1" si="16"/>
        <v>40818800</v>
      </c>
      <c r="U144" s="221">
        <f t="shared" ca="1" si="17"/>
        <v>51652133.333333336</v>
      </c>
      <c r="V144" s="221">
        <f t="shared" ca="1" si="18"/>
        <v>-65000000</v>
      </c>
      <c r="W144" s="221">
        <f t="shared" ca="1" si="19"/>
        <v>51652133.333333336</v>
      </c>
      <c r="X144" s="221">
        <f t="shared" ca="1" si="20"/>
        <v>51652133.333333336</v>
      </c>
      <c r="Y144" s="221">
        <f t="shared" ca="1" si="21"/>
        <v>51652133.333333336</v>
      </c>
      <c r="Z144" s="221">
        <f t="shared" ca="1" si="22"/>
        <v>51652133.333333336</v>
      </c>
      <c r="AA144" s="221">
        <f t="shared" ca="1" si="23"/>
        <v>51652133.333333336</v>
      </c>
      <c r="AB144" s="221">
        <f t="shared" ca="1" si="24"/>
        <v>51652133.333333336</v>
      </c>
      <c r="AC144" s="224">
        <f t="shared" ca="1" si="2"/>
        <v>0.76869066036065581</v>
      </c>
    </row>
    <row r="145" spans="1:29" x14ac:dyDescent="0.25">
      <c r="A145" s="26">
        <v>51</v>
      </c>
      <c r="B145" s="219">
        <f t="shared" ca="1" si="4"/>
        <v>7.912991712810713E-2</v>
      </c>
      <c r="C145" s="219">
        <f t="shared" ca="1" si="4"/>
        <v>0.78427471273096971</v>
      </c>
      <c r="D145" s="219">
        <f t="shared" ca="1" si="4"/>
        <v>0.18726882527115152</v>
      </c>
      <c r="E145" s="219">
        <f t="shared" ca="1" si="4"/>
        <v>0.48612809741264507</v>
      </c>
      <c r="F145" s="219">
        <f t="shared" ca="1" si="4"/>
        <v>0.61032165787875792</v>
      </c>
      <c r="G145" s="219">
        <f t="shared" ca="1" si="4"/>
        <v>4.7082924297679574E-2</v>
      </c>
      <c r="H145" s="220">
        <f t="shared" ca="1" si="5"/>
        <v>80000000</v>
      </c>
      <c r="I145" s="212">
        <f t="shared" ca="1" si="6"/>
        <v>0.05</v>
      </c>
      <c r="J145" s="220">
        <f t="shared" ca="1" si="7"/>
        <v>4000000</v>
      </c>
      <c r="K145" s="222">
        <f t="shared" ca="1" si="8"/>
        <v>38</v>
      </c>
      <c r="L145" s="221">
        <f t="shared" ca="1" si="9"/>
        <v>65000000</v>
      </c>
      <c r="M145" s="221">
        <f t="shared" ca="1" si="10"/>
        <v>152000000</v>
      </c>
      <c r="N145" s="221">
        <f t="shared" ca="1" si="11"/>
        <v>26</v>
      </c>
      <c r="O145" s="221">
        <f t="shared" ca="1" si="12"/>
        <v>104000000</v>
      </c>
      <c r="P145" s="221">
        <f t="shared" ca="1" si="13"/>
        <v>20000000</v>
      </c>
      <c r="Q145" s="221">
        <f t="shared" ca="1" si="14"/>
        <v>10833333.333333334</v>
      </c>
      <c r="R145" s="221">
        <f t="shared" ca="1" si="15"/>
        <v>17166666.666666664</v>
      </c>
      <c r="S145" s="221">
        <f t="shared" ca="1" si="1"/>
        <v>5836666.666666666</v>
      </c>
      <c r="T145" s="221">
        <f t="shared" ca="1" si="16"/>
        <v>11329999.999999998</v>
      </c>
      <c r="U145" s="221">
        <f t="shared" ca="1" si="17"/>
        <v>22163333.333333332</v>
      </c>
      <c r="V145" s="221">
        <f t="shared" ca="1" si="18"/>
        <v>-65000000</v>
      </c>
      <c r="W145" s="221">
        <f t="shared" ca="1" si="19"/>
        <v>22163333.333333332</v>
      </c>
      <c r="X145" s="221">
        <f t="shared" ca="1" si="20"/>
        <v>22163333.333333332</v>
      </c>
      <c r="Y145" s="221">
        <f t="shared" ca="1" si="21"/>
        <v>22163333.333333332</v>
      </c>
      <c r="Z145" s="221">
        <f t="shared" ca="1" si="22"/>
        <v>22163333.333333332</v>
      </c>
      <c r="AA145" s="221">
        <f t="shared" ca="1" si="23"/>
        <v>22163333.333333332</v>
      </c>
      <c r="AB145" s="221">
        <f t="shared" ca="1" si="24"/>
        <v>22163333.333333332</v>
      </c>
      <c r="AC145" s="224">
        <f t="shared" ca="1" si="2"/>
        <v>0.25276873241845843</v>
      </c>
    </row>
    <row r="146" spans="1:29" x14ac:dyDescent="0.25">
      <c r="A146" s="195">
        <v>52</v>
      </c>
      <c r="B146" s="219">
        <f t="shared" ca="1" si="4"/>
        <v>0.73549593529749024</v>
      </c>
      <c r="C146" s="219">
        <f t="shared" ca="1" si="4"/>
        <v>0.91608435751800799</v>
      </c>
      <c r="D146" s="219">
        <f t="shared" ca="1" si="4"/>
        <v>0.68800960591362592</v>
      </c>
      <c r="E146" s="219">
        <f t="shared" ca="1" si="4"/>
        <v>0.98299219014140116</v>
      </c>
      <c r="F146" s="219">
        <f t="shared" ca="1" si="4"/>
        <v>0.86610552400349294</v>
      </c>
      <c r="G146" s="219">
        <f t="shared" ca="1" si="4"/>
        <v>0.85151130502049421</v>
      </c>
      <c r="H146" s="220">
        <f t="shared" ca="1" si="5"/>
        <v>108000000</v>
      </c>
      <c r="I146" s="212">
        <f t="shared" ca="1" si="6"/>
        <v>0.06</v>
      </c>
      <c r="J146" s="220">
        <f t="shared" ca="1" si="7"/>
        <v>6480000</v>
      </c>
      <c r="K146" s="222">
        <f t="shared" ca="1" si="8"/>
        <v>56</v>
      </c>
      <c r="L146" s="221">
        <f t="shared" ca="1" si="9"/>
        <v>72000000</v>
      </c>
      <c r="M146" s="221">
        <f t="shared" ca="1" si="10"/>
        <v>362880000</v>
      </c>
      <c r="N146" s="221">
        <f t="shared" ca="1" si="11"/>
        <v>29</v>
      </c>
      <c r="O146" s="221">
        <f t="shared" ca="1" si="12"/>
        <v>187920000</v>
      </c>
      <c r="P146" s="221">
        <f t="shared" ca="1" si="13"/>
        <v>31000000</v>
      </c>
      <c r="Q146" s="221">
        <f t="shared" ca="1" si="14"/>
        <v>12000000</v>
      </c>
      <c r="R146" s="221">
        <f t="shared" ca="1" si="15"/>
        <v>131960000</v>
      </c>
      <c r="S146" s="221">
        <f t="shared" ca="1" si="1"/>
        <v>44866400</v>
      </c>
      <c r="T146" s="221">
        <f t="shared" ca="1" si="16"/>
        <v>87093600</v>
      </c>
      <c r="U146" s="221">
        <f t="shared" ca="1" si="17"/>
        <v>99093600</v>
      </c>
      <c r="V146" s="221">
        <f t="shared" ca="1" si="18"/>
        <v>-72000000</v>
      </c>
      <c r="W146" s="221">
        <f t="shared" ca="1" si="19"/>
        <v>99093600</v>
      </c>
      <c r="X146" s="221">
        <f t="shared" ca="1" si="20"/>
        <v>99093600</v>
      </c>
      <c r="Y146" s="221">
        <f t="shared" ca="1" si="21"/>
        <v>99093600</v>
      </c>
      <c r="Z146" s="221">
        <f t="shared" ca="1" si="22"/>
        <v>99093600</v>
      </c>
      <c r="AA146" s="221">
        <f t="shared" ca="1" si="23"/>
        <v>99093600</v>
      </c>
      <c r="AB146" s="221">
        <f t="shared" ca="1" si="24"/>
        <v>99093600</v>
      </c>
      <c r="AC146" s="224">
        <f t="shared" ca="1" si="2"/>
        <v>1.3685040632817862</v>
      </c>
    </row>
    <row r="147" spans="1:29" x14ac:dyDescent="0.25">
      <c r="A147" s="26">
        <v>53</v>
      </c>
      <c r="B147" s="219">
        <f t="shared" ca="1" si="4"/>
        <v>0.99084415270891135</v>
      </c>
      <c r="C147" s="219">
        <f t="shared" ca="1" si="4"/>
        <v>0.1856095933975449</v>
      </c>
      <c r="D147" s="219">
        <f t="shared" ca="1" si="4"/>
        <v>0.6218560849036775</v>
      </c>
      <c r="E147" s="219">
        <f t="shared" ca="1" si="4"/>
        <v>0.98129967038062382</v>
      </c>
      <c r="F147" s="219">
        <f t="shared" ca="1" si="4"/>
        <v>1.0348597849850649E-2</v>
      </c>
      <c r="G147" s="219">
        <f t="shared" ca="1" si="4"/>
        <v>0.56042840260937532</v>
      </c>
      <c r="H147" s="220">
        <f t="shared" ca="1" si="5"/>
        <v>124000000</v>
      </c>
      <c r="I147" s="212">
        <f t="shared" ca="1" si="6"/>
        <v>0.02</v>
      </c>
      <c r="J147" s="220">
        <f t="shared" ca="1" si="7"/>
        <v>2480000</v>
      </c>
      <c r="K147" s="222">
        <f t="shared" ca="1" si="8"/>
        <v>64</v>
      </c>
      <c r="L147" s="221">
        <f t="shared" ca="1" si="9"/>
        <v>72000000</v>
      </c>
      <c r="M147" s="221">
        <f t="shared" ca="1" si="10"/>
        <v>158720000</v>
      </c>
      <c r="N147" s="221">
        <f t="shared" ca="1" si="11"/>
        <v>24</v>
      </c>
      <c r="O147" s="221">
        <f t="shared" ca="1" si="12"/>
        <v>59520000</v>
      </c>
      <c r="P147" s="221">
        <f t="shared" ca="1" si="13"/>
        <v>27000000</v>
      </c>
      <c r="Q147" s="221">
        <f t="shared" ca="1" si="14"/>
        <v>12000000</v>
      </c>
      <c r="R147" s="221">
        <f t="shared" ca="1" si="15"/>
        <v>60200000</v>
      </c>
      <c r="S147" s="221">
        <f t="shared" ca="1" si="1"/>
        <v>20468000</v>
      </c>
      <c r="T147" s="221">
        <f t="shared" ca="1" si="16"/>
        <v>39732000</v>
      </c>
      <c r="U147" s="221">
        <f t="shared" ca="1" si="17"/>
        <v>51732000</v>
      </c>
      <c r="V147" s="221">
        <f t="shared" ca="1" si="18"/>
        <v>-72000000</v>
      </c>
      <c r="W147" s="221">
        <f t="shared" ca="1" si="19"/>
        <v>51732000</v>
      </c>
      <c r="X147" s="221">
        <f t="shared" ca="1" si="20"/>
        <v>51732000</v>
      </c>
      <c r="Y147" s="221">
        <f t="shared" ca="1" si="21"/>
        <v>51732000</v>
      </c>
      <c r="Z147" s="221">
        <f t="shared" ca="1" si="22"/>
        <v>51732000</v>
      </c>
      <c r="AA147" s="221">
        <f t="shared" ca="1" si="23"/>
        <v>51732000</v>
      </c>
      <c r="AB147" s="221">
        <f t="shared" ca="1" si="24"/>
        <v>51732000</v>
      </c>
      <c r="AC147" s="224">
        <f t="shared" ca="1" si="2"/>
        <v>0.68737115168568619</v>
      </c>
    </row>
    <row r="148" spans="1:29" x14ac:dyDescent="0.25">
      <c r="A148" s="195">
        <v>54</v>
      </c>
      <c r="B148" s="219">
        <f t="shared" ca="1" si="4"/>
        <v>0.79182784861897837</v>
      </c>
      <c r="C148" s="219">
        <f t="shared" ca="1" si="4"/>
        <v>0.32938520203723254</v>
      </c>
      <c r="D148" s="219">
        <f t="shared" ca="1" si="4"/>
        <v>0.90892102472463865</v>
      </c>
      <c r="E148" s="219">
        <f t="shared" ca="1" si="4"/>
        <v>0.37820005532483469</v>
      </c>
      <c r="F148" s="219">
        <f t="shared" ca="1" si="4"/>
        <v>0.53566366328107629</v>
      </c>
      <c r="G148" s="219">
        <f t="shared" ca="1" si="4"/>
        <v>0.83960927670764895</v>
      </c>
      <c r="H148" s="220">
        <f t="shared" ca="1" si="5"/>
        <v>108000000</v>
      </c>
      <c r="I148" s="212">
        <f t="shared" ca="1" si="6"/>
        <v>0.03</v>
      </c>
      <c r="J148" s="220">
        <f t="shared" ca="1" si="7"/>
        <v>3240000</v>
      </c>
      <c r="K148" s="222">
        <f t="shared" ca="1" si="8"/>
        <v>56</v>
      </c>
      <c r="L148" s="221">
        <f t="shared" ca="1" si="9"/>
        <v>65000000</v>
      </c>
      <c r="M148" s="221">
        <f t="shared" ca="1" si="10"/>
        <v>181440000</v>
      </c>
      <c r="N148" s="221">
        <f t="shared" ca="1" si="11"/>
        <v>26</v>
      </c>
      <c r="O148" s="221">
        <f t="shared" ca="1" si="12"/>
        <v>84240000</v>
      </c>
      <c r="P148" s="221">
        <f t="shared" ca="1" si="13"/>
        <v>31000000</v>
      </c>
      <c r="Q148" s="221">
        <f t="shared" ca="1" si="14"/>
        <v>10833333.333333334</v>
      </c>
      <c r="R148" s="221">
        <f t="shared" ca="1" si="15"/>
        <v>55366666.666666664</v>
      </c>
      <c r="S148" s="221">
        <f t="shared" ca="1" si="1"/>
        <v>18824666.666666668</v>
      </c>
      <c r="T148" s="221">
        <f t="shared" ca="1" si="16"/>
        <v>36542000</v>
      </c>
      <c r="U148" s="221">
        <f t="shared" ca="1" si="17"/>
        <v>47375333.333333336</v>
      </c>
      <c r="V148" s="221">
        <f t="shared" ca="1" si="18"/>
        <v>-65000000</v>
      </c>
      <c r="W148" s="221">
        <f t="shared" ca="1" si="19"/>
        <v>47375333.333333336</v>
      </c>
      <c r="X148" s="221">
        <f t="shared" ca="1" si="20"/>
        <v>47375333.333333336</v>
      </c>
      <c r="Y148" s="221">
        <f t="shared" ca="1" si="21"/>
        <v>47375333.333333336</v>
      </c>
      <c r="Z148" s="221">
        <f t="shared" ca="1" si="22"/>
        <v>47375333.333333336</v>
      </c>
      <c r="AA148" s="221">
        <f t="shared" ca="1" si="23"/>
        <v>47375333.333333336</v>
      </c>
      <c r="AB148" s="221">
        <f t="shared" ca="1" si="24"/>
        <v>47375333.333333336</v>
      </c>
      <c r="AC148" s="224">
        <f t="shared" ca="1" si="2"/>
        <v>0.69849463152788194</v>
      </c>
    </row>
    <row r="149" spans="1:29" x14ac:dyDescent="0.25">
      <c r="A149" s="26">
        <v>55</v>
      </c>
      <c r="B149" s="219">
        <f t="shared" ca="1" si="4"/>
        <v>0.96291430950230983</v>
      </c>
      <c r="C149" s="219">
        <f t="shared" ca="1" si="4"/>
        <v>0.88741508401400304</v>
      </c>
      <c r="D149" s="219">
        <f t="shared" ca="1" si="4"/>
        <v>0.37250338146165163</v>
      </c>
      <c r="E149" s="219">
        <f t="shared" ca="1" si="4"/>
        <v>0.4544120881548217</v>
      </c>
      <c r="F149" s="219">
        <f t="shared" ca="1" si="4"/>
        <v>0.32598866433729223</v>
      </c>
      <c r="G149" s="219">
        <f t="shared" ca="1" si="4"/>
        <v>0.78669501951850307</v>
      </c>
      <c r="H149" s="220">
        <f t="shared" ca="1" si="5"/>
        <v>124000000</v>
      </c>
      <c r="I149" s="212">
        <f t="shared" ca="1" si="6"/>
        <v>0.05</v>
      </c>
      <c r="J149" s="220">
        <f t="shared" ca="1" si="7"/>
        <v>6200000</v>
      </c>
      <c r="K149" s="222">
        <f t="shared" ca="1" si="8"/>
        <v>60</v>
      </c>
      <c r="L149" s="221">
        <f t="shared" ca="1" si="9"/>
        <v>65000000</v>
      </c>
      <c r="M149" s="221">
        <f t="shared" ca="1" si="10"/>
        <v>372000000</v>
      </c>
      <c r="N149" s="221">
        <f t="shared" ca="1" si="11"/>
        <v>26</v>
      </c>
      <c r="O149" s="221">
        <f t="shared" ca="1" si="12"/>
        <v>161200000</v>
      </c>
      <c r="P149" s="221">
        <f t="shared" ca="1" si="13"/>
        <v>27000000</v>
      </c>
      <c r="Q149" s="221">
        <f t="shared" ca="1" si="14"/>
        <v>10833333.333333334</v>
      </c>
      <c r="R149" s="221">
        <f t="shared" ca="1" si="15"/>
        <v>172966666.66666666</v>
      </c>
      <c r="S149" s="221">
        <f t="shared" ca="1" si="1"/>
        <v>58808666.666666664</v>
      </c>
      <c r="T149" s="221">
        <f t="shared" ca="1" si="16"/>
        <v>114158000</v>
      </c>
      <c r="U149" s="221">
        <f t="shared" ca="1" si="17"/>
        <v>124991333.33333333</v>
      </c>
      <c r="V149" s="221">
        <f t="shared" ca="1" si="18"/>
        <v>-65000000</v>
      </c>
      <c r="W149" s="221">
        <f t="shared" ca="1" si="19"/>
        <v>124991333.33333333</v>
      </c>
      <c r="X149" s="221">
        <f t="shared" ca="1" si="20"/>
        <v>124991333.33333333</v>
      </c>
      <c r="Y149" s="221">
        <f t="shared" ca="1" si="21"/>
        <v>124991333.33333333</v>
      </c>
      <c r="Z149" s="221">
        <f t="shared" ca="1" si="22"/>
        <v>124991333.33333333</v>
      </c>
      <c r="AA149" s="221">
        <f t="shared" ca="1" si="23"/>
        <v>124991333.33333333</v>
      </c>
      <c r="AB149" s="221">
        <f t="shared" ca="1" si="24"/>
        <v>124991333.33333333</v>
      </c>
      <c r="AC149" s="224">
        <f t="shared" ca="1" si="2"/>
        <v>1.9198403745930972</v>
      </c>
    </row>
    <row r="150" spans="1:29" x14ac:dyDescent="0.25">
      <c r="A150" s="195">
        <v>56</v>
      </c>
      <c r="B150" s="219">
        <f t="shared" ca="1" si="4"/>
        <v>0.39526901257492575</v>
      </c>
      <c r="C150" s="219">
        <f t="shared" ca="1" si="4"/>
        <v>0.8424118316350474</v>
      </c>
      <c r="D150" s="219">
        <f t="shared" ca="1" si="4"/>
        <v>8.6989772719352709E-2</v>
      </c>
      <c r="E150" s="219">
        <f t="shared" ca="1" si="4"/>
        <v>0.80970988278020628</v>
      </c>
      <c r="F150" s="219">
        <f t="shared" ca="1" si="4"/>
        <v>0.97059355855833329</v>
      </c>
      <c r="G150" s="219">
        <f t="shared" ca="1" si="4"/>
        <v>0.61980518406854845</v>
      </c>
      <c r="H150" s="220">
        <f t="shared" ca="1" si="5"/>
        <v>95000000</v>
      </c>
      <c r="I150" s="212">
        <f t="shared" ca="1" si="6"/>
        <v>0.05</v>
      </c>
      <c r="J150" s="220">
        <f t="shared" ca="1" si="7"/>
        <v>4750000</v>
      </c>
      <c r="K150" s="222">
        <f t="shared" ca="1" si="8"/>
        <v>45.5</v>
      </c>
      <c r="L150" s="221">
        <f t="shared" ca="1" si="9"/>
        <v>65000000</v>
      </c>
      <c r="M150" s="221">
        <f t="shared" ca="1" si="10"/>
        <v>216125000</v>
      </c>
      <c r="N150" s="221">
        <f t="shared" ca="1" si="11"/>
        <v>29</v>
      </c>
      <c r="O150" s="221">
        <f t="shared" ca="1" si="12"/>
        <v>137750000</v>
      </c>
      <c r="P150" s="221">
        <f t="shared" ca="1" si="13"/>
        <v>27000000</v>
      </c>
      <c r="Q150" s="221">
        <f t="shared" ca="1" si="14"/>
        <v>10833333.333333334</v>
      </c>
      <c r="R150" s="221">
        <f t="shared" ca="1" si="15"/>
        <v>40541666.666666664</v>
      </c>
      <c r="S150" s="221">
        <f t="shared" ca="1" si="1"/>
        <v>13784166.666666666</v>
      </c>
      <c r="T150" s="221">
        <f t="shared" ca="1" si="16"/>
        <v>26757500</v>
      </c>
      <c r="U150" s="221">
        <f t="shared" ca="1" si="17"/>
        <v>37590833.333333336</v>
      </c>
      <c r="V150" s="221">
        <f t="shared" ca="1" si="18"/>
        <v>-65000000</v>
      </c>
      <c r="W150" s="221">
        <f t="shared" ca="1" si="19"/>
        <v>37590833.333333336</v>
      </c>
      <c r="X150" s="221">
        <f t="shared" ca="1" si="20"/>
        <v>37590833.333333336</v>
      </c>
      <c r="Y150" s="221">
        <f t="shared" ca="1" si="21"/>
        <v>37590833.333333336</v>
      </c>
      <c r="Z150" s="221">
        <f t="shared" ca="1" si="22"/>
        <v>37590833.333333336</v>
      </c>
      <c r="AA150" s="221">
        <f t="shared" ca="1" si="23"/>
        <v>37590833.333333336</v>
      </c>
      <c r="AB150" s="221">
        <f t="shared" ca="1" si="24"/>
        <v>37590833.333333336</v>
      </c>
      <c r="AC150" s="224">
        <f t="shared" ca="1" si="2"/>
        <v>0.53392441041991412</v>
      </c>
    </row>
    <row r="151" spans="1:29" x14ac:dyDescent="0.25">
      <c r="A151" s="26">
        <v>57</v>
      </c>
      <c r="B151" s="219">
        <f t="shared" ca="1" si="4"/>
        <v>0.76601776225295015</v>
      </c>
      <c r="C151" s="219">
        <f t="shared" ref="C151:G201" ca="1" si="26">RAND()</f>
        <v>0.19582548645096554</v>
      </c>
      <c r="D151" s="219">
        <f t="shared" ca="1" si="26"/>
        <v>0.31310542302121303</v>
      </c>
      <c r="E151" s="219">
        <f t="shared" ca="1" si="26"/>
        <v>0.55712642804157464</v>
      </c>
      <c r="F151" s="219">
        <f t="shared" ca="1" si="26"/>
        <v>0.68017786186022</v>
      </c>
      <c r="G151" s="219">
        <f t="shared" ca="1" si="26"/>
        <v>0.70657850741635253</v>
      </c>
      <c r="H151" s="220">
        <f t="shared" ca="1" si="5"/>
        <v>108000000</v>
      </c>
      <c r="I151" s="212">
        <f t="shared" ca="1" si="6"/>
        <v>0.02</v>
      </c>
      <c r="J151" s="220">
        <f t="shared" ca="1" si="7"/>
        <v>2160000</v>
      </c>
      <c r="K151" s="222">
        <f t="shared" ca="1" si="8"/>
        <v>52</v>
      </c>
      <c r="L151" s="221">
        <f t="shared" ca="1" si="9"/>
        <v>65000000</v>
      </c>
      <c r="M151" s="221">
        <f t="shared" ca="1" si="10"/>
        <v>112320000</v>
      </c>
      <c r="N151" s="221">
        <f t="shared" ca="1" si="11"/>
        <v>26</v>
      </c>
      <c r="O151" s="221">
        <f t="shared" ca="1" si="12"/>
        <v>56160000</v>
      </c>
      <c r="P151" s="221">
        <f t="shared" ca="1" si="13"/>
        <v>27000000</v>
      </c>
      <c r="Q151" s="221">
        <f t="shared" ca="1" si="14"/>
        <v>10833333.333333334</v>
      </c>
      <c r="R151" s="221">
        <f t="shared" ca="1" si="15"/>
        <v>18326666.666666664</v>
      </c>
      <c r="S151" s="221">
        <f t="shared" ca="1" si="1"/>
        <v>6231066.666666666</v>
      </c>
      <c r="T151" s="221">
        <f t="shared" ca="1" si="16"/>
        <v>12095599.999999998</v>
      </c>
      <c r="U151" s="221">
        <f t="shared" ca="1" si="17"/>
        <v>22928933.333333332</v>
      </c>
      <c r="V151" s="221">
        <f t="shared" ca="1" si="18"/>
        <v>-65000000</v>
      </c>
      <c r="W151" s="221">
        <f t="shared" ca="1" si="19"/>
        <v>22928933.333333332</v>
      </c>
      <c r="X151" s="221">
        <f t="shared" ca="1" si="20"/>
        <v>22928933.333333332</v>
      </c>
      <c r="Y151" s="221">
        <f t="shared" ca="1" si="21"/>
        <v>22928933.333333332</v>
      </c>
      <c r="Z151" s="221">
        <f t="shared" ca="1" si="22"/>
        <v>22928933.333333332</v>
      </c>
      <c r="AA151" s="221">
        <f t="shared" ca="1" si="23"/>
        <v>22928933.333333332</v>
      </c>
      <c r="AB151" s="221">
        <f t="shared" ca="1" si="24"/>
        <v>22928933.333333332</v>
      </c>
      <c r="AC151" s="224">
        <f t="shared" ca="1" si="2"/>
        <v>0.26780385746342428</v>
      </c>
    </row>
    <row r="152" spans="1:29" x14ac:dyDescent="0.25">
      <c r="A152" s="195">
        <v>58</v>
      </c>
      <c r="B152" s="219">
        <f t="shared" ref="B152:G215" ca="1" si="27">RAND()</f>
        <v>0.75642336670330634</v>
      </c>
      <c r="C152" s="219">
        <f t="shared" ca="1" si="26"/>
        <v>0.2770639748395185</v>
      </c>
      <c r="D152" s="219">
        <f t="shared" ca="1" si="26"/>
        <v>0.43429114454133144</v>
      </c>
      <c r="E152" s="219">
        <f t="shared" ca="1" si="26"/>
        <v>0.64955353785579806</v>
      </c>
      <c r="F152" s="219">
        <f t="shared" ca="1" si="26"/>
        <v>2.8917177046712039E-2</v>
      </c>
      <c r="G152" s="219">
        <f t="shared" ca="1" si="26"/>
        <v>8.9514898392306197E-2</v>
      </c>
      <c r="H152" s="220">
        <f t="shared" ca="1" si="5"/>
        <v>108000000</v>
      </c>
      <c r="I152" s="212">
        <f t="shared" ca="1" si="6"/>
        <v>0.03</v>
      </c>
      <c r="J152" s="220">
        <f t="shared" ca="1" si="7"/>
        <v>3240000</v>
      </c>
      <c r="K152" s="222">
        <f t="shared" ca="1" si="8"/>
        <v>52</v>
      </c>
      <c r="L152" s="221">
        <f t="shared" ca="1" si="9"/>
        <v>65000000</v>
      </c>
      <c r="M152" s="221">
        <f t="shared" ca="1" si="10"/>
        <v>168480000</v>
      </c>
      <c r="N152" s="221">
        <f t="shared" ca="1" si="11"/>
        <v>24</v>
      </c>
      <c r="O152" s="221">
        <f t="shared" ca="1" si="12"/>
        <v>77760000</v>
      </c>
      <c r="P152" s="221">
        <f t="shared" ca="1" si="13"/>
        <v>20000000</v>
      </c>
      <c r="Q152" s="221">
        <f t="shared" ca="1" si="14"/>
        <v>10833333.333333334</v>
      </c>
      <c r="R152" s="221">
        <f t="shared" ca="1" si="15"/>
        <v>59886666.666666664</v>
      </c>
      <c r="S152" s="221">
        <f t="shared" ca="1" si="1"/>
        <v>20361466.666666668</v>
      </c>
      <c r="T152" s="221">
        <f t="shared" ca="1" si="16"/>
        <v>39525200</v>
      </c>
      <c r="U152" s="221">
        <f t="shared" ca="1" si="17"/>
        <v>50358533.333333336</v>
      </c>
      <c r="V152" s="221">
        <f t="shared" ca="1" si="18"/>
        <v>-65000000</v>
      </c>
      <c r="W152" s="221">
        <f t="shared" ca="1" si="19"/>
        <v>50358533.333333336</v>
      </c>
      <c r="X152" s="221">
        <f t="shared" ca="1" si="20"/>
        <v>50358533.333333336</v>
      </c>
      <c r="Y152" s="221">
        <f t="shared" ca="1" si="21"/>
        <v>50358533.333333336</v>
      </c>
      <c r="Z152" s="221">
        <f t="shared" ca="1" si="22"/>
        <v>50358533.333333336</v>
      </c>
      <c r="AA152" s="221">
        <f t="shared" ca="1" si="23"/>
        <v>50358533.333333336</v>
      </c>
      <c r="AB152" s="221">
        <f t="shared" ca="1" si="24"/>
        <v>50358533.333333336</v>
      </c>
      <c r="AC152" s="224">
        <f t="shared" ca="1" si="2"/>
        <v>0.74754541485790016</v>
      </c>
    </row>
    <row r="153" spans="1:29" x14ac:dyDescent="0.25">
      <c r="A153" s="26">
        <v>59</v>
      </c>
      <c r="B153" s="219">
        <f t="shared" ca="1" si="27"/>
        <v>0.29301298638363893</v>
      </c>
      <c r="C153" s="219">
        <f t="shared" ca="1" si="26"/>
        <v>0.98385505317663302</v>
      </c>
      <c r="D153" s="219">
        <f t="shared" ca="1" si="26"/>
        <v>0.69751075078801572</v>
      </c>
      <c r="E153" s="219">
        <f t="shared" ca="1" si="26"/>
        <v>0.91677585858909039</v>
      </c>
      <c r="F153" s="219">
        <f t="shared" ca="1" si="26"/>
        <v>0.99143800982321839</v>
      </c>
      <c r="G153" s="219">
        <f t="shared" ca="1" si="26"/>
        <v>0.89201807967537838</v>
      </c>
      <c r="H153" s="220">
        <f t="shared" ca="1" si="5"/>
        <v>95000000</v>
      </c>
      <c r="I153" s="212">
        <f t="shared" ca="1" si="6"/>
        <v>0.06</v>
      </c>
      <c r="J153" s="220">
        <f t="shared" ca="1" si="7"/>
        <v>5700000</v>
      </c>
      <c r="K153" s="222">
        <f t="shared" ca="1" si="8"/>
        <v>49.5</v>
      </c>
      <c r="L153" s="221">
        <f t="shared" ca="1" si="9"/>
        <v>72000000</v>
      </c>
      <c r="M153" s="221">
        <f t="shared" ca="1" si="10"/>
        <v>282150000</v>
      </c>
      <c r="N153" s="221">
        <f t="shared" ca="1" si="11"/>
        <v>29</v>
      </c>
      <c r="O153" s="221">
        <f t="shared" ca="1" si="12"/>
        <v>165300000</v>
      </c>
      <c r="P153" s="221">
        <f t="shared" ca="1" si="13"/>
        <v>31000000</v>
      </c>
      <c r="Q153" s="221">
        <f t="shared" ca="1" si="14"/>
        <v>12000000</v>
      </c>
      <c r="R153" s="221">
        <f t="shared" ca="1" si="15"/>
        <v>73850000</v>
      </c>
      <c r="S153" s="221">
        <f t="shared" ca="1" si="1"/>
        <v>25109000</v>
      </c>
      <c r="T153" s="221">
        <f t="shared" ca="1" si="16"/>
        <v>48741000</v>
      </c>
      <c r="U153" s="221">
        <f t="shared" ca="1" si="17"/>
        <v>60741000</v>
      </c>
      <c r="V153" s="221">
        <f t="shared" ca="1" si="18"/>
        <v>-72000000</v>
      </c>
      <c r="W153" s="221">
        <f t="shared" ca="1" si="19"/>
        <v>60741000</v>
      </c>
      <c r="X153" s="221">
        <f t="shared" ca="1" si="20"/>
        <v>60741000</v>
      </c>
      <c r="Y153" s="221">
        <f t="shared" ca="1" si="21"/>
        <v>60741000</v>
      </c>
      <c r="Z153" s="221">
        <f t="shared" ca="1" si="22"/>
        <v>60741000</v>
      </c>
      <c r="AA153" s="221">
        <f t="shared" ca="1" si="23"/>
        <v>60741000</v>
      </c>
      <c r="AB153" s="221">
        <f t="shared" ca="1" si="24"/>
        <v>60741000</v>
      </c>
      <c r="AC153" s="224">
        <f t="shared" ca="1" si="2"/>
        <v>0.82044669689509075</v>
      </c>
    </row>
    <row r="154" spans="1:29" x14ac:dyDescent="0.25">
      <c r="A154" s="195">
        <v>60</v>
      </c>
      <c r="B154" s="219">
        <f t="shared" ca="1" si="27"/>
        <v>0.64147731484468773</v>
      </c>
      <c r="C154" s="219">
        <f t="shared" ca="1" si="26"/>
        <v>0.11648038684569673</v>
      </c>
      <c r="D154" s="219">
        <f t="shared" ca="1" si="26"/>
        <v>0.13395683870333275</v>
      </c>
      <c r="E154" s="219">
        <f t="shared" ca="1" si="26"/>
        <v>0.80154863017272415</v>
      </c>
      <c r="F154" s="219">
        <f t="shared" ca="1" si="26"/>
        <v>0.47962493875375045</v>
      </c>
      <c r="G154" s="219">
        <f t="shared" ca="1" si="26"/>
        <v>0.23865164114008586</v>
      </c>
      <c r="H154" s="220">
        <f t="shared" ca="1" si="5"/>
        <v>108000000</v>
      </c>
      <c r="I154" s="212">
        <f t="shared" ca="1" si="6"/>
        <v>0.02</v>
      </c>
      <c r="J154" s="220">
        <f t="shared" ca="1" si="7"/>
        <v>2160000</v>
      </c>
      <c r="K154" s="222">
        <f t="shared" ca="1" si="8"/>
        <v>52</v>
      </c>
      <c r="L154" s="221">
        <f t="shared" ca="1" si="9"/>
        <v>65000000</v>
      </c>
      <c r="M154" s="221">
        <f t="shared" ca="1" si="10"/>
        <v>112320000</v>
      </c>
      <c r="N154" s="221">
        <f t="shared" ca="1" si="11"/>
        <v>26</v>
      </c>
      <c r="O154" s="221">
        <f t="shared" ca="1" si="12"/>
        <v>56160000</v>
      </c>
      <c r="P154" s="221">
        <f t="shared" ca="1" si="13"/>
        <v>24000000</v>
      </c>
      <c r="Q154" s="221">
        <f t="shared" ca="1" si="14"/>
        <v>10833333.333333334</v>
      </c>
      <c r="R154" s="221">
        <f t="shared" ca="1" si="15"/>
        <v>21326666.666666664</v>
      </c>
      <c r="S154" s="221">
        <f t="shared" ca="1" si="1"/>
        <v>7251066.666666666</v>
      </c>
      <c r="T154" s="221">
        <f t="shared" ca="1" si="16"/>
        <v>14075599.999999998</v>
      </c>
      <c r="U154" s="221">
        <f t="shared" ca="1" si="17"/>
        <v>24908933.333333332</v>
      </c>
      <c r="V154" s="221">
        <f t="shared" ca="1" si="18"/>
        <v>-65000000</v>
      </c>
      <c r="W154" s="221">
        <f t="shared" ca="1" si="19"/>
        <v>24908933.333333332</v>
      </c>
      <c r="X154" s="221">
        <f t="shared" ca="1" si="20"/>
        <v>24908933.333333332</v>
      </c>
      <c r="Y154" s="221">
        <f t="shared" ca="1" si="21"/>
        <v>24908933.333333332</v>
      </c>
      <c r="Z154" s="221">
        <f t="shared" ca="1" si="22"/>
        <v>24908933.333333332</v>
      </c>
      <c r="AA154" s="221">
        <f t="shared" ca="1" si="23"/>
        <v>24908933.333333332</v>
      </c>
      <c r="AB154" s="221">
        <f t="shared" ca="1" si="24"/>
        <v>24908933.333333332</v>
      </c>
      <c r="AC154" s="224">
        <f t="shared" ca="1" si="2"/>
        <v>0.30597667267696993</v>
      </c>
    </row>
    <row r="155" spans="1:29" x14ac:dyDescent="0.25">
      <c r="A155" s="26">
        <v>61</v>
      </c>
      <c r="B155" s="219">
        <f t="shared" ca="1" si="27"/>
        <v>0.37356481505652095</v>
      </c>
      <c r="C155" s="219">
        <f t="shared" ca="1" si="26"/>
        <v>0.89045796920493892</v>
      </c>
      <c r="D155" s="219">
        <f t="shared" ca="1" si="26"/>
        <v>0.18270407018329693</v>
      </c>
      <c r="E155" s="219">
        <f t="shared" ca="1" si="26"/>
        <v>0.77391477863879266</v>
      </c>
      <c r="F155" s="219">
        <f t="shared" ca="1" si="26"/>
        <v>0.36810591530979919</v>
      </c>
      <c r="G155" s="219">
        <f t="shared" ca="1" si="26"/>
        <v>0.30882192982679268</v>
      </c>
      <c r="H155" s="220">
        <f t="shared" ca="1" si="5"/>
        <v>95000000</v>
      </c>
      <c r="I155" s="212">
        <f t="shared" ca="1" si="6"/>
        <v>0.05</v>
      </c>
      <c r="J155" s="220">
        <f t="shared" ca="1" si="7"/>
        <v>4750000</v>
      </c>
      <c r="K155" s="222">
        <f t="shared" ca="1" si="8"/>
        <v>45.5</v>
      </c>
      <c r="L155" s="221">
        <f t="shared" ca="1" si="9"/>
        <v>65000000</v>
      </c>
      <c r="M155" s="221">
        <f t="shared" ca="1" si="10"/>
        <v>216125000</v>
      </c>
      <c r="N155" s="221">
        <f t="shared" ca="1" si="11"/>
        <v>26</v>
      </c>
      <c r="O155" s="221">
        <f t="shared" ca="1" si="12"/>
        <v>123500000</v>
      </c>
      <c r="P155" s="221">
        <f t="shared" ca="1" si="13"/>
        <v>24000000</v>
      </c>
      <c r="Q155" s="221">
        <f t="shared" ca="1" si="14"/>
        <v>10833333.333333334</v>
      </c>
      <c r="R155" s="221">
        <f t="shared" ca="1" si="15"/>
        <v>57791666.666666664</v>
      </c>
      <c r="S155" s="221">
        <f t="shared" ca="1" si="1"/>
        <v>19649166.666666668</v>
      </c>
      <c r="T155" s="221">
        <f t="shared" ca="1" si="16"/>
        <v>38142500</v>
      </c>
      <c r="U155" s="221">
        <f t="shared" ca="1" si="17"/>
        <v>48975833.333333336</v>
      </c>
      <c r="V155" s="221">
        <f t="shared" ca="1" si="18"/>
        <v>-65000000</v>
      </c>
      <c r="W155" s="221">
        <f t="shared" ca="1" si="19"/>
        <v>48975833.333333336</v>
      </c>
      <c r="X155" s="221">
        <f t="shared" ca="1" si="20"/>
        <v>48975833.333333336</v>
      </c>
      <c r="Y155" s="221">
        <f t="shared" ca="1" si="21"/>
        <v>48975833.333333336</v>
      </c>
      <c r="Z155" s="221">
        <f t="shared" ca="1" si="22"/>
        <v>48975833.333333336</v>
      </c>
      <c r="AA155" s="221">
        <f t="shared" ca="1" si="23"/>
        <v>48975833.333333336</v>
      </c>
      <c r="AB155" s="221">
        <f t="shared" ca="1" si="24"/>
        <v>48975833.333333336</v>
      </c>
      <c r="AC155" s="224">
        <f t="shared" ca="1" si="2"/>
        <v>0.7248628277827962</v>
      </c>
    </row>
    <row r="156" spans="1:29" x14ac:dyDescent="0.25">
      <c r="A156" s="195">
        <v>62</v>
      </c>
      <c r="B156" s="219">
        <f t="shared" ca="1" si="27"/>
        <v>0.35445186053093269</v>
      </c>
      <c r="C156" s="219">
        <f t="shared" ca="1" si="26"/>
        <v>0.981945424452633</v>
      </c>
      <c r="D156" s="219">
        <f t="shared" ca="1" si="26"/>
        <v>0.65352826593366231</v>
      </c>
      <c r="E156" s="219">
        <f t="shared" ca="1" si="26"/>
        <v>0.86848797595851623</v>
      </c>
      <c r="F156" s="219">
        <f t="shared" ca="1" si="26"/>
        <v>0.52200710658691429</v>
      </c>
      <c r="G156" s="219">
        <f t="shared" ca="1" si="26"/>
        <v>0.83101719839687227</v>
      </c>
      <c r="H156" s="220">
        <f t="shared" ca="1" si="5"/>
        <v>95000000</v>
      </c>
      <c r="I156" s="212">
        <f t="shared" ca="1" si="6"/>
        <v>0.06</v>
      </c>
      <c r="J156" s="220">
        <f t="shared" ca="1" si="7"/>
        <v>5700000</v>
      </c>
      <c r="K156" s="222">
        <f t="shared" ca="1" si="8"/>
        <v>49.5</v>
      </c>
      <c r="L156" s="221">
        <f t="shared" ca="1" si="9"/>
        <v>65000000</v>
      </c>
      <c r="M156" s="221">
        <f t="shared" ca="1" si="10"/>
        <v>282150000</v>
      </c>
      <c r="N156" s="221">
        <f t="shared" ca="1" si="11"/>
        <v>26</v>
      </c>
      <c r="O156" s="221">
        <f t="shared" ca="1" si="12"/>
        <v>148200000</v>
      </c>
      <c r="P156" s="221">
        <f t="shared" ca="1" si="13"/>
        <v>31000000</v>
      </c>
      <c r="Q156" s="221">
        <f t="shared" ca="1" si="14"/>
        <v>10833333.333333334</v>
      </c>
      <c r="R156" s="221">
        <f t="shared" ca="1" si="15"/>
        <v>92116666.666666672</v>
      </c>
      <c r="S156" s="221">
        <f t="shared" ca="1" si="1"/>
        <v>31319666.666666672</v>
      </c>
      <c r="T156" s="221">
        <f t="shared" ca="1" si="16"/>
        <v>60797000</v>
      </c>
      <c r="U156" s="221">
        <f t="shared" ca="1" si="17"/>
        <v>71630333.333333328</v>
      </c>
      <c r="V156" s="221">
        <f t="shared" ca="1" si="18"/>
        <v>-65000000</v>
      </c>
      <c r="W156" s="221">
        <f t="shared" ca="1" si="19"/>
        <v>71630333.333333328</v>
      </c>
      <c r="X156" s="221">
        <f t="shared" ca="1" si="20"/>
        <v>71630333.333333328</v>
      </c>
      <c r="Y156" s="221">
        <f t="shared" ca="1" si="21"/>
        <v>71630333.333333328</v>
      </c>
      <c r="Z156" s="221">
        <f t="shared" ca="1" si="22"/>
        <v>71630333.333333328</v>
      </c>
      <c r="AA156" s="221">
        <f t="shared" ca="1" si="23"/>
        <v>71630333.333333328</v>
      </c>
      <c r="AB156" s="221">
        <f t="shared" ca="1" si="24"/>
        <v>71630333.333333328</v>
      </c>
      <c r="AC156" s="224">
        <f t="shared" ca="1" si="2"/>
        <v>1.0887347321304279</v>
      </c>
    </row>
    <row r="157" spans="1:29" x14ac:dyDescent="0.25">
      <c r="A157" s="26">
        <v>63</v>
      </c>
      <c r="B157" s="219">
        <f t="shared" ca="1" si="27"/>
        <v>0.5409689866294396</v>
      </c>
      <c r="C157" s="219">
        <f t="shared" ca="1" si="26"/>
        <v>0.32737909374161023</v>
      </c>
      <c r="D157" s="219">
        <f t="shared" ca="1" si="26"/>
        <v>0.74244747247139686</v>
      </c>
      <c r="E157" s="219">
        <f t="shared" ca="1" si="26"/>
        <v>0.68536980484098875</v>
      </c>
      <c r="F157" s="219">
        <f t="shared" ca="1" si="26"/>
        <v>0.31072083262870132</v>
      </c>
      <c r="G157" s="219">
        <f t="shared" ca="1" si="26"/>
        <v>0.98278569058502341</v>
      </c>
      <c r="H157" s="220">
        <f t="shared" ca="1" si="5"/>
        <v>108000000</v>
      </c>
      <c r="I157" s="212">
        <f t="shared" ca="1" si="6"/>
        <v>0.03</v>
      </c>
      <c r="J157" s="220">
        <f t="shared" ca="1" si="7"/>
        <v>3240000</v>
      </c>
      <c r="K157" s="222">
        <f t="shared" ca="1" si="8"/>
        <v>56</v>
      </c>
      <c r="L157" s="221">
        <f t="shared" ca="1" si="9"/>
        <v>65000000</v>
      </c>
      <c r="M157" s="221">
        <f t="shared" ca="1" si="10"/>
        <v>181440000</v>
      </c>
      <c r="N157" s="221">
        <f t="shared" ca="1" si="11"/>
        <v>26</v>
      </c>
      <c r="O157" s="221">
        <f t="shared" ca="1" si="12"/>
        <v>84240000</v>
      </c>
      <c r="P157" s="221">
        <f t="shared" ca="1" si="13"/>
        <v>31000000</v>
      </c>
      <c r="Q157" s="221">
        <f t="shared" ca="1" si="14"/>
        <v>10833333.333333334</v>
      </c>
      <c r="R157" s="221">
        <f t="shared" ca="1" si="15"/>
        <v>55366666.666666664</v>
      </c>
      <c r="S157" s="221">
        <f t="shared" ca="1" si="1"/>
        <v>18824666.666666668</v>
      </c>
      <c r="T157" s="221">
        <f t="shared" ca="1" si="16"/>
        <v>36542000</v>
      </c>
      <c r="U157" s="221">
        <f t="shared" ca="1" si="17"/>
        <v>47375333.333333336</v>
      </c>
      <c r="V157" s="221">
        <f t="shared" ca="1" si="18"/>
        <v>-65000000</v>
      </c>
      <c r="W157" s="221">
        <f t="shared" ca="1" si="19"/>
        <v>47375333.333333336</v>
      </c>
      <c r="X157" s="221">
        <f t="shared" ca="1" si="20"/>
        <v>47375333.333333336</v>
      </c>
      <c r="Y157" s="221">
        <f t="shared" ca="1" si="21"/>
        <v>47375333.333333336</v>
      </c>
      <c r="Z157" s="221">
        <f t="shared" ca="1" si="22"/>
        <v>47375333.333333336</v>
      </c>
      <c r="AA157" s="221">
        <f t="shared" ca="1" si="23"/>
        <v>47375333.333333336</v>
      </c>
      <c r="AB157" s="221">
        <f t="shared" ca="1" si="24"/>
        <v>47375333.333333336</v>
      </c>
      <c r="AC157" s="224">
        <f t="shared" ca="1" si="2"/>
        <v>0.69849463152788194</v>
      </c>
    </row>
    <row r="158" spans="1:29" x14ac:dyDescent="0.25">
      <c r="A158" s="195">
        <v>64</v>
      </c>
      <c r="B158" s="219">
        <f t="shared" ca="1" si="27"/>
        <v>0.36849619712277415</v>
      </c>
      <c r="C158" s="219">
        <f t="shared" ca="1" si="26"/>
        <v>0.58813474464555549</v>
      </c>
      <c r="D158" s="219">
        <f t="shared" ca="1" si="26"/>
        <v>0.31887557261941424</v>
      </c>
      <c r="E158" s="219">
        <f t="shared" ca="1" si="26"/>
        <v>0.49945174517589286</v>
      </c>
      <c r="F158" s="219">
        <f t="shared" ca="1" si="26"/>
        <v>0.68856485462526484</v>
      </c>
      <c r="G158" s="219">
        <f t="shared" ca="1" si="26"/>
        <v>0.49416247927604118</v>
      </c>
      <c r="H158" s="220">
        <f t="shared" ca="1" si="5"/>
        <v>95000000</v>
      </c>
      <c r="I158" s="212">
        <f t="shared" ca="1" si="6"/>
        <v>0.04</v>
      </c>
      <c r="J158" s="220">
        <f t="shared" ca="1" si="7"/>
        <v>3800000</v>
      </c>
      <c r="K158" s="222">
        <f t="shared" ca="1" si="8"/>
        <v>45.5</v>
      </c>
      <c r="L158" s="221">
        <f t="shared" ca="1" si="9"/>
        <v>65000000</v>
      </c>
      <c r="M158" s="221">
        <f t="shared" ca="1" si="10"/>
        <v>172900000</v>
      </c>
      <c r="N158" s="221">
        <f t="shared" ca="1" si="11"/>
        <v>26</v>
      </c>
      <c r="O158" s="221">
        <f t="shared" ca="1" si="12"/>
        <v>98800000</v>
      </c>
      <c r="P158" s="221">
        <f t="shared" ca="1" si="13"/>
        <v>27000000</v>
      </c>
      <c r="Q158" s="221">
        <f t="shared" ca="1" si="14"/>
        <v>10833333.333333334</v>
      </c>
      <c r="R158" s="221">
        <f t="shared" ca="1" si="15"/>
        <v>36266666.666666664</v>
      </c>
      <c r="S158" s="221">
        <f t="shared" ca="1" si="1"/>
        <v>12330666.666666666</v>
      </c>
      <c r="T158" s="221">
        <f t="shared" ca="1" si="16"/>
        <v>23936000</v>
      </c>
      <c r="U158" s="221">
        <f t="shared" ca="1" si="17"/>
        <v>34769333.333333336</v>
      </c>
      <c r="V158" s="221">
        <f t="shared" ca="1" si="18"/>
        <v>-65000000</v>
      </c>
      <c r="W158" s="221">
        <f t="shared" ca="1" si="19"/>
        <v>34769333.333333336</v>
      </c>
      <c r="X158" s="221">
        <f t="shared" ca="1" si="20"/>
        <v>34769333.333333336</v>
      </c>
      <c r="Y158" s="221">
        <f t="shared" ca="1" si="21"/>
        <v>34769333.333333336</v>
      </c>
      <c r="Z158" s="221">
        <f t="shared" ca="1" si="22"/>
        <v>34769333.333333336</v>
      </c>
      <c r="AA158" s="221">
        <f t="shared" ca="1" si="23"/>
        <v>34769333.333333336</v>
      </c>
      <c r="AB158" s="221">
        <f t="shared" ca="1" si="24"/>
        <v>34769333.333333336</v>
      </c>
      <c r="AC158" s="224">
        <f t="shared" ca="1" si="2"/>
        <v>0.48504141412043889</v>
      </c>
    </row>
    <row r="159" spans="1:29" x14ac:dyDescent="0.25">
      <c r="A159" s="26">
        <v>65</v>
      </c>
      <c r="B159" s="219">
        <f t="shared" ca="1" si="27"/>
        <v>0.90582755133797876</v>
      </c>
      <c r="C159" s="219">
        <f t="shared" ca="1" si="26"/>
        <v>0.26206653824403503</v>
      </c>
      <c r="D159" s="219">
        <f t="shared" ca="1" si="26"/>
        <v>0.10559085322720563</v>
      </c>
      <c r="E159" s="219">
        <f t="shared" ca="1" si="26"/>
        <v>0.31160401123567683</v>
      </c>
      <c r="F159" s="219">
        <f t="shared" ca="1" si="26"/>
        <v>0.38974596421073493</v>
      </c>
      <c r="G159" s="219">
        <f t="shared" ca="1" si="26"/>
        <v>0.25357141334765032</v>
      </c>
      <c r="H159" s="220">
        <f t="shared" ca="1" si="5"/>
        <v>124000000</v>
      </c>
      <c r="I159" s="212">
        <f t="shared" ca="1" si="6"/>
        <v>0.03</v>
      </c>
      <c r="J159" s="220">
        <f t="shared" ca="1" si="7"/>
        <v>3720000</v>
      </c>
      <c r="K159" s="222">
        <f t="shared" ca="1" si="8"/>
        <v>60</v>
      </c>
      <c r="L159" s="221">
        <f t="shared" ca="1" si="9"/>
        <v>65000000</v>
      </c>
      <c r="M159" s="221">
        <f t="shared" ca="1" si="10"/>
        <v>223200000</v>
      </c>
      <c r="N159" s="221">
        <f t="shared" ca="1" si="11"/>
        <v>26</v>
      </c>
      <c r="O159" s="221">
        <f t="shared" ca="1" si="12"/>
        <v>96720000</v>
      </c>
      <c r="P159" s="221">
        <f t="shared" ca="1" si="13"/>
        <v>24000000</v>
      </c>
      <c r="Q159" s="221">
        <f t="shared" ca="1" si="14"/>
        <v>10833333.333333334</v>
      </c>
      <c r="R159" s="221">
        <f t="shared" ca="1" si="15"/>
        <v>91646666.666666672</v>
      </c>
      <c r="S159" s="221">
        <f t="shared" ca="1" si="1"/>
        <v>31159866.666666672</v>
      </c>
      <c r="T159" s="221">
        <f t="shared" ca="1" si="16"/>
        <v>60486800</v>
      </c>
      <c r="U159" s="221">
        <f t="shared" ca="1" si="17"/>
        <v>71320133.333333328</v>
      </c>
      <c r="V159" s="221">
        <f t="shared" ca="1" si="18"/>
        <v>-65000000</v>
      </c>
      <c r="W159" s="221">
        <f t="shared" ca="1" si="19"/>
        <v>71320133.333333328</v>
      </c>
      <c r="X159" s="221">
        <f t="shared" ca="1" si="20"/>
        <v>71320133.333333328</v>
      </c>
      <c r="Y159" s="221">
        <f t="shared" ca="1" si="21"/>
        <v>71320133.333333328</v>
      </c>
      <c r="Z159" s="221">
        <f t="shared" ca="1" si="22"/>
        <v>71320133.333333328</v>
      </c>
      <c r="AA159" s="221">
        <f t="shared" ca="1" si="23"/>
        <v>71320133.333333328</v>
      </c>
      <c r="AB159" s="221">
        <f t="shared" ca="1" si="24"/>
        <v>71320133.333333328</v>
      </c>
      <c r="AC159" s="224">
        <f t="shared" ca="1" si="2"/>
        <v>1.0838322830130367</v>
      </c>
    </row>
    <row r="160" spans="1:29" x14ac:dyDescent="0.25">
      <c r="A160" s="195">
        <v>66</v>
      </c>
      <c r="B160" s="219">
        <f t="shared" ca="1" si="27"/>
        <v>0.44063021532539515</v>
      </c>
      <c r="C160" s="219">
        <f t="shared" ca="1" si="26"/>
        <v>0.16714101845336615</v>
      </c>
      <c r="D160" s="219">
        <f t="shared" ca="1" si="26"/>
        <v>0.91312956394022782</v>
      </c>
      <c r="E160" s="219">
        <f t="shared" ca="1" si="26"/>
        <v>0.60501806097265676</v>
      </c>
      <c r="F160" s="219">
        <f t="shared" ca="1" si="26"/>
        <v>0.39898600511002391</v>
      </c>
      <c r="G160" s="219">
        <f t="shared" ca="1" si="26"/>
        <v>0.30311234249139862</v>
      </c>
      <c r="H160" s="220">
        <f t="shared" ca="1" si="5"/>
        <v>108000000</v>
      </c>
      <c r="I160" s="212">
        <f t="shared" ca="1" si="6"/>
        <v>0.02</v>
      </c>
      <c r="J160" s="220">
        <f t="shared" ca="1" si="7"/>
        <v>2160000</v>
      </c>
      <c r="K160" s="222">
        <f t="shared" ca="1" si="8"/>
        <v>56</v>
      </c>
      <c r="L160" s="221">
        <f t="shared" ca="1" si="9"/>
        <v>65000000</v>
      </c>
      <c r="M160" s="221">
        <f t="shared" ca="1" si="10"/>
        <v>120960000</v>
      </c>
      <c r="N160" s="221">
        <f t="shared" ca="1" si="11"/>
        <v>26</v>
      </c>
      <c r="O160" s="221">
        <f t="shared" ca="1" si="12"/>
        <v>56160000</v>
      </c>
      <c r="P160" s="221">
        <f t="shared" ca="1" si="13"/>
        <v>24000000</v>
      </c>
      <c r="Q160" s="221">
        <f t="shared" ca="1" si="14"/>
        <v>10833333.333333334</v>
      </c>
      <c r="R160" s="221">
        <f t="shared" ca="1" si="15"/>
        <v>29966666.666666664</v>
      </c>
      <c r="S160" s="221">
        <f t="shared" ref="S160:S223" ca="1" si="28">R160*$C$25</f>
        <v>10188666.666666666</v>
      </c>
      <c r="T160" s="221">
        <f t="shared" ca="1" si="16"/>
        <v>19778000</v>
      </c>
      <c r="U160" s="221">
        <f t="shared" ca="1" si="17"/>
        <v>30611333.333333336</v>
      </c>
      <c r="V160" s="221">
        <f t="shared" ca="1" si="18"/>
        <v>-65000000</v>
      </c>
      <c r="W160" s="221">
        <f t="shared" ca="1" si="19"/>
        <v>30611333.333333336</v>
      </c>
      <c r="X160" s="221">
        <f t="shared" ca="1" si="20"/>
        <v>30611333.333333336</v>
      </c>
      <c r="Y160" s="221">
        <f t="shared" ca="1" si="21"/>
        <v>30611333.333333336</v>
      </c>
      <c r="Z160" s="221">
        <f t="shared" ca="1" si="22"/>
        <v>30611333.333333336</v>
      </c>
      <c r="AA160" s="221">
        <f t="shared" ca="1" si="23"/>
        <v>30611333.333333336</v>
      </c>
      <c r="AB160" s="221">
        <f t="shared" ca="1" si="24"/>
        <v>30611333.333333336</v>
      </c>
      <c r="AC160" s="224">
        <f t="shared" ref="AC160:AC223" ca="1" si="29">IF(W160/-V160&lt;0.1,-0.9999,IRR(V160:AB160))</f>
        <v>0.41135717094331614</v>
      </c>
    </row>
    <row r="161" spans="1:29" x14ac:dyDescent="0.25">
      <c r="A161" s="26">
        <v>67</v>
      </c>
      <c r="B161" s="219">
        <f t="shared" ca="1" si="27"/>
        <v>0.79614026916709402</v>
      </c>
      <c r="C161" s="219">
        <f t="shared" ca="1" si="26"/>
        <v>0.61240375906936007</v>
      </c>
      <c r="D161" s="219">
        <f t="shared" ca="1" si="26"/>
        <v>0.18399266380133394</v>
      </c>
      <c r="E161" s="219">
        <f t="shared" ca="1" si="26"/>
        <v>0.20510973598209103</v>
      </c>
      <c r="F161" s="219">
        <f t="shared" ca="1" si="26"/>
        <v>0.48757383039493174</v>
      </c>
      <c r="G161" s="219">
        <f t="shared" ca="1" si="26"/>
        <v>0.24616097457126551</v>
      </c>
      <c r="H161" s="220">
        <f t="shared" ref="H161:H224" ca="1" si="30">IF(B161&lt;$C$6,$C$7,IF(B161&lt;$C$6+$D$6,$D$7,IF(B161&lt;$C$6+$D$6+$E$6,$E$7,$F$7)))</f>
        <v>108000000</v>
      </c>
      <c r="I161" s="212">
        <f t="shared" ref="I161:I224" ca="1" si="31">IF(C161&lt;$C$9,$C$10,IF(C161&lt;$C$9+$D$9,$D$10,IF(C161&lt;$C$9+$D$9+$E$9,$E$10,IF(C161&lt;$C$9+$D$9+$E$9+$F$9,$F$10,IF(C161&lt;$C$9+$D$9+$E$9+$F$9+$G$9,$G$10,$H$10)))))</f>
        <v>0.04</v>
      </c>
      <c r="J161" s="220">
        <f t="shared" ref="J161:J224" ca="1" si="32">H161*I161</f>
        <v>4320000</v>
      </c>
      <c r="K161" s="222">
        <f t="shared" ref="K161:K224" ca="1" si="33">(H161/2000000)+IF(D161&lt;$C$21,$C$22,$D$22)</f>
        <v>52</v>
      </c>
      <c r="L161" s="221">
        <f t="shared" ref="L161:L224" ca="1" si="34">IF(E161&lt;$C$12,$C$13,IF(E161&lt;$C$12+$D$12,$D$13,$E$13))</f>
        <v>65000000</v>
      </c>
      <c r="M161" s="221">
        <f t="shared" ref="M161:M224" ca="1" si="35">J161*K161</f>
        <v>224640000</v>
      </c>
      <c r="N161" s="221">
        <f t="shared" ref="N161:N224" ca="1" si="36">IF(F161&lt;$C$15,$C$16,IF(F161&lt;$C$15+$D$15,$D$16,$E$16))</f>
        <v>26</v>
      </c>
      <c r="O161" s="221">
        <f t="shared" ref="O161:O224" ca="1" si="37">N161*J161</f>
        <v>112320000</v>
      </c>
      <c r="P161" s="221">
        <f t="shared" ref="P161:P224" ca="1" si="38">IF(G161&lt;$C$18,$C$19,IF(G161&lt;$C$18+$D$18,$D$19,IF(G161&lt;$C$18+$D$18+$E$18,$E$19,$F$19)))</f>
        <v>24000000</v>
      </c>
      <c r="Q161" s="221">
        <f t="shared" ref="Q161:Q224" ca="1" si="39">L161/$C$24</f>
        <v>10833333.333333334</v>
      </c>
      <c r="R161" s="221">
        <f t="shared" ref="R161:R224" ca="1" si="40">M161-O161-P161-Q161</f>
        <v>77486666.666666672</v>
      </c>
      <c r="S161" s="221">
        <f t="shared" ca="1" si="28"/>
        <v>26345466.666666672</v>
      </c>
      <c r="T161" s="221">
        <f t="shared" ref="T161:T224" ca="1" si="41">R161-S161</f>
        <v>51141200</v>
      </c>
      <c r="U161" s="221">
        <f t="shared" ref="U161:U224" ca="1" si="42">T161+Q161</f>
        <v>61974533.333333336</v>
      </c>
      <c r="V161" s="221">
        <f t="shared" ref="V161:V224" ca="1" si="43">-L161</f>
        <v>-65000000</v>
      </c>
      <c r="W161" s="221">
        <f t="shared" ref="W161:W224" ca="1" si="44">U161</f>
        <v>61974533.333333336</v>
      </c>
      <c r="X161" s="221">
        <f t="shared" ref="X161:X224" ca="1" si="45">U161</f>
        <v>61974533.333333336</v>
      </c>
      <c r="Y161" s="221">
        <f t="shared" ref="Y161:Y224" ca="1" si="46">U161</f>
        <v>61974533.333333336</v>
      </c>
      <c r="Z161" s="221">
        <f t="shared" ref="Z161:Z224" ca="1" si="47">U161</f>
        <v>61974533.333333336</v>
      </c>
      <c r="AA161" s="221">
        <f t="shared" ref="AA161:AA224" ca="1" si="48">U161</f>
        <v>61974533.333333336</v>
      </c>
      <c r="AB161" s="221">
        <f t="shared" ref="AB161:AB224" ca="1" si="49">U161</f>
        <v>61974533.333333336</v>
      </c>
      <c r="AC161" s="224">
        <f t="shared" ca="1" si="29"/>
        <v>0.93530756347214772</v>
      </c>
    </row>
    <row r="162" spans="1:29" x14ac:dyDescent="0.25">
      <c r="A162" s="195">
        <v>68</v>
      </c>
      <c r="B162" s="219">
        <f t="shared" ca="1" si="27"/>
        <v>0.91592783607689288</v>
      </c>
      <c r="C162" s="219">
        <f t="shared" ca="1" si="26"/>
        <v>0.16990333702183646</v>
      </c>
      <c r="D162" s="219">
        <f t="shared" ca="1" si="26"/>
        <v>0.63634410656968687</v>
      </c>
      <c r="E162" s="219">
        <f t="shared" ca="1" si="26"/>
        <v>0.36345624370842344</v>
      </c>
      <c r="F162" s="219">
        <f t="shared" ca="1" si="26"/>
        <v>0.95507663195618098</v>
      </c>
      <c r="G162" s="219">
        <f t="shared" ca="1" si="26"/>
        <v>0.22836715027940335</v>
      </c>
      <c r="H162" s="220">
        <f t="shared" ca="1" si="30"/>
        <v>124000000</v>
      </c>
      <c r="I162" s="212">
        <f t="shared" ca="1" si="31"/>
        <v>0.02</v>
      </c>
      <c r="J162" s="220">
        <f t="shared" ca="1" si="32"/>
        <v>2480000</v>
      </c>
      <c r="K162" s="222">
        <f t="shared" ca="1" si="33"/>
        <v>64</v>
      </c>
      <c r="L162" s="221">
        <f t="shared" ca="1" si="34"/>
        <v>65000000</v>
      </c>
      <c r="M162" s="221">
        <f t="shared" ca="1" si="35"/>
        <v>158720000</v>
      </c>
      <c r="N162" s="221">
        <f t="shared" ca="1" si="36"/>
        <v>29</v>
      </c>
      <c r="O162" s="221">
        <f t="shared" ca="1" si="37"/>
        <v>71920000</v>
      </c>
      <c r="P162" s="221">
        <f t="shared" ca="1" si="38"/>
        <v>24000000</v>
      </c>
      <c r="Q162" s="221">
        <f t="shared" ca="1" si="39"/>
        <v>10833333.333333334</v>
      </c>
      <c r="R162" s="221">
        <f t="shared" ca="1" si="40"/>
        <v>51966666.666666664</v>
      </c>
      <c r="S162" s="221">
        <f t="shared" ca="1" si="28"/>
        <v>17668666.666666668</v>
      </c>
      <c r="T162" s="221">
        <f t="shared" ca="1" si="41"/>
        <v>34298000</v>
      </c>
      <c r="U162" s="221">
        <f t="shared" ca="1" si="42"/>
        <v>45131333.333333336</v>
      </c>
      <c r="V162" s="221">
        <f t="shared" ca="1" si="43"/>
        <v>-65000000</v>
      </c>
      <c r="W162" s="221">
        <f t="shared" ca="1" si="44"/>
        <v>45131333.333333336</v>
      </c>
      <c r="X162" s="221">
        <f t="shared" ca="1" si="45"/>
        <v>45131333.333333336</v>
      </c>
      <c r="Y162" s="221">
        <f t="shared" ca="1" si="46"/>
        <v>45131333.333333336</v>
      </c>
      <c r="Z162" s="221">
        <f t="shared" ca="1" si="47"/>
        <v>45131333.333333336</v>
      </c>
      <c r="AA162" s="221">
        <f t="shared" ca="1" si="48"/>
        <v>45131333.333333336</v>
      </c>
      <c r="AB162" s="221">
        <f t="shared" ca="1" si="49"/>
        <v>45131333.333333336</v>
      </c>
      <c r="AC162" s="224">
        <f t="shared" ca="1" si="29"/>
        <v>0.66130073880849638</v>
      </c>
    </row>
    <row r="163" spans="1:29" x14ac:dyDescent="0.25">
      <c r="A163" s="26">
        <v>69</v>
      </c>
      <c r="B163" s="219">
        <f t="shared" ca="1" si="27"/>
        <v>0.98595605639103245</v>
      </c>
      <c r="C163" s="219">
        <f t="shared" ca="1" si="26"/>
        <v>0.77450937791068475</v>
      </c>
      <c r="D163" s="219">
        <f t="shared" ca="1" si="26"/>
        <v>0.14514954685117665</v>
      </c>
      <c r="E163" s="219">
        <f t="shared" ca="1" si="26"/>
        <v>0.15118515121419007</v>
      </c>
      <c r="F163" s="219">
        <f t="shared" ca="1" si="26"/>
        <v>0.21585660113178406</v>
      </c>
      <c r="G163" s="219">
        <f t="shared" ca="1" si="26"/>
        <v>0.61830891038190328</v>
      </c>
      <c r="H163" s="220">
        <f t="shared" ca="1" si="30"/>
        <v>124000000</v>
      </c>
      <c r="I163" s="212">
        <f t="shared" ca="1" si="31"/>
        <v>0.05</v>
      </c>
      <c r="J163" s="220">
        <f t="shared" ca="1" si="32"/>
        <v>6200000</v>
      </c>
      <c r="K163" s="222">
        <f t="shared" ca="1" si="33"/>
        <v>60</v>
      </c>
      <c r="L163" s="221">
        <f t="shared" ca="1" si="34"/>
        <v>60000000</v>
      </c>
      <c r="M163" s="221">
        <f t="shared" ca="1" si="35"/>
        <v>372000000</v>
      </c>
      <c r="N163" s="221">
        <f t="shared" ca="1" si="36"/>
        <v>26</v>
      </c>
      <c r="O163" s="221">
        <f t="shared" ca="1" si="37"/>
        <v>161200000</v>
      </c>
      <c r="P163" s="221">
        <f t="shared" ca="1" si="38"/>
        <v>27000000</v>
      </c>
      <c r="Q163" s="221">
        <f t="shared" ca="1" si="39"/>
        <v>10000000</v>
      </c>
      <c r="R163" s="221">
        <f t="shared" ca="1" si="40"/>
        <v>173800000</v>
      </c>
      <c r="S163" s="221">
        <f t="shared" ca="1" si="28"/>
        <v>59092000.000000007</v>
      </c>
      <c r="T163" s="221">
        <f t="shared" ca="1" si="41"/>
        <v>114708000</v>
      </c>
      <c r="U163" s="221">
        <f t="shared" ca="1" si="42"/>
        <v>124708000</v>
      </c>
      <c r="V163" s="221">
        <f t="shared" ca="1" si="43"/>
        <v>-60000000</v>
      </c>
      <c r="W163" s="221">
        <f t="shared" ca="1" si="44"/>
        <v>124708000</v>
      </c>
      <c r="X163" s="221">
        <f t="shared" ca="1" si="45"/>
        <v>124708000</v>
      </c>
      <c r="Y163" s="221">
        <f t="shared" ca="1" si="46"/>
        <v>124708000</v>
      </c>
      <c r="Z163" s="221">
        <f t="shared" ca="1" si="47"/>
        <v>124708000</v>
      </c>
      <c r="AA163" s="221">
        <f t="shared" ca="1" si="48"/>
        <v>124708000</v>
      </c>
      <c r="AB163" s="221">
        <f t="shared" ca="1" si="49"/>
        <v>124708000</v>
      </c>
      <c r="AC163" s="224">
        <f t="shared" ca="1" si="29"/>
        <v>2.0760130085069908</v>
      </c>
    </row>
    <row r="164" spans="1:29" x14ac:dyDescent="0.25">
      <c r="A164" s="195">
        <v>70</v>
      </c>
      <c r="B164" s="219">
        <f t="shared" ca="1" si="27"/>
        <v>0.68531912032887499</v>
      </c>
      <c r="C164" s="219">
        <f t="shared" ca="1" si="26"/>
        <v>0.66190193853203527</v>
      </c>
      <c r="D164" s="219">
        <f t="shared" ca="1" si="26"/>
        <v>0.53426022467213896</v>
      </c>
      <c r="E164" s="219">
        <f t="shared" ca="1" si="26"/>
        <v>0.48424888504691499</v>
      </c>
      <c r="F164" s="219">
        <f t="shared" ca="1" si="26"/>
        <v>0.60603942800480426</v>
      </c>
      <c r="G164" s="219">
        <f t="shared" ca="1" si="26"/>
        <v>6.2366971065241583E-2</v>
      </c>
      <c r="H164" s="220">
        <f t="shared" ca="1" si="30"/>
        <v>108000000</v>
      </c>
      <c r="I164" s="212">
        <f t="shared" ca="1" si="31"/>
        <v>0.04</v>
      </c>
      <c r="J164" s="220">
        <f t="shared" ca="1" si="32"/>
        <v>4320000</v>
      </c>
      <c r="K164" s="222">
        <f t="shared" ca="1" si="33"/>
        <v>56</v>
      </c>
      <c r="L164" s="221">
        <f t="shared" ca="1" si="34"/>
        <v>65000000</v>
      </c>
      <c r="M164" s="221">
        <f t="shared" ca="1" si="35"/>
        <v>241920000</v>
      </c>
      <c r="N164" s="221">
        <f t="shared" ca="1" si="36"/>
        <v>26</v>
      </c>
      <c r="O164" s="221">
        <f t="shared" ca="1" si="37"/>
        <v>112320000</v>
      </c>
      <c r="P164" s="221">
        <f t="shared" ca="1" si="38"/>
        <v>20000000</v>
      </c>
      <c r="Q164" s="221">
        <f t="shared" ca="1" si="39"/>
        <v>10833333.333333334</v>
      </c>
      <c r="R164" s="221">
        <f t="shared" ca="1" si="40"/>
        <v>98766666.666666672</v>
      </c>
      <c r="S164" s="221">
        <f t="shared" ca="1" si="28"/>
        <v>33580666.666666672</v>
      </c>
      <c r="T164" s="221">
        <f t="shared" ca="1" si="41"/>
        <v>65186000</v>
      </c>
      <c r="U164" s="221">
        <f t="shared" ca="1" si="42"/>
        <v>76019333.333333328</v>
      </c>
      <c r="V164" s="221">
        <f t="shared" ca="1" si="43"/>
        <v>-65000000</v>
      </c>
      <c r="W164" s="221">
        <f t="shared" ca="1" si="44"/>
        <v>76019333.333333328</v>
      </c>
      <c r="X164" s="221">
        <f t="shared" ca="1" si="45"/>
        <v>76019333.333333328</v>
      </c>
      <c r="Y164" s="221">
        <f t="shared" ca="1" si="46"/>
        <v>76019333.333333328</v>
      </c>
      <c r="Z164" s="221">
        <f t="shared" ca="1" si="47"/>
        <v>76019333.333333328</v>
      </c>
      <c r="AA164" s="221">
        <f t="shared" ca="1" si="48"/>
        <v>76019333.333333328</v>
      </c>
      <c r="AB164" s="221">
        <f t="shared" ca="1" si="49"/>
        <v>76019333.333333328</v>
      </c>
      <c r="AC164" s="224">
        <f t="shared" ca="1" si="29"/>
        <v>1.1579466610317213</v>
      </c>
    </row>
    <row r="165" spans="1:29" x14ac:dyDescent="0.25">
      <c r="A165" s="26">
        <v>71</v>
      </c>
      <c r="B165" s="219">
        <f t="shared" ca="1" si="27"/>
        <v>0.58712215723550587</v>
      </c>
      <c r="C165" s="219">
        <f t="shared" ca="1" si="26"/>
        <v>0.89773650704530172</v>
      </c>
      <c r="D165" s="219">
        <f t="shared" ca="1" si="26"/>
        <v>0.58302259622206509</v>
      </c>
      <c r="E165" s="219">
        <f t="shared" ca="1" si="26"/>
        <v>0.80043163162982744</v>
      </c>
      <c r="F165" s="219">
        <f t="shared" ca="1" si="26"/>
        <v>0.93552288878628376</v>
      </c>
      <c r="G165" s="219">
        <f t="shared" ca="1" si="26"/>
        <v>0.46991948630774294</v>
      </c>
      <c r="H165" s="220">
        <f t="shared" ca="1" si="30"/>
        <v>108000000</v>
      </c>
      <c r="I165" s="212">
        <f t="shared" ca="1" si="31"/>
        <v>0.05</v>
      </c>
      <c r="J165" s="220">
        <f t="shared" ca="1" si="32"/>
        <v>5400000</v>
      </c>
      <c r="K165" s="222">
        <f t="shared" ca="1" si="33"/>
        <v>56</v>
      </c>
      <c r="L165" s="221">
        <f t="shared" ca="1" si="34"/>
        <v>65000000</v>
      </c>
      <c r="M165" s="221">
        <f t="shared" ca="1" si="35"/>
        <v>302400000</v>
      </c>
      <c r="N165" s="221">
        <f t="shared" ca="1" si="36"/>
        <v>29</v>
      </c>
      <c r="O165" s="221">
        <f t="shared" ca="1" si="37"/>
        <v>156600000</v>
      </c>
      <c r="P165" s="221">
        <f t="shared" ca="1" si="38"/>
        <v>27000000</v>
      </c>
      <c r="Q165" s="221">
        <f t="shared" ca="1" si="39"/>
        <v>10833333.333333334</v>
      </c>
      <c r="R165" s="221">
        <f t="shared" ca="1" si="40"/>
        <v>107966666.66666667</v>
      </c>
      <c r="S165" s="221">
        <f t="shared" ca="1" si="28"/>
        <v>36708666.666666672</v>
      </c>
      <c r="T165" s="221">
        <f t="shared" ca="1" si="41"/>
        <v>71258000</v>
      </c>
      <c r="U165" s="221">
        <f t="shared" ca="1" si="42"/>
        <v>82091333.333333328</v>
      </c>
      <c r="V165" s="221">
        <f t="shared" ca="1" si="43"/>
        <v>-65000000</v>
      </c>
      <c r="W165" s="221">
        <f t="shared" ca="1" si="44"/>
        <v>82091333.333333328</v>
      </c>
      <c r="X165" s="221">
        <f t="shared" ca="1" si="45"/>
        <v>82091333.333333328</v>
      </c>
      <c r="Y165" s="221">
        <f t="shared" ca="1" si="46"/>
        <v>82091333.333333328</v>
      </c>
      <c r="Z165" s="221">
        <f t="shared" ca="1" si="47"/>
        <v>82091333.333333328</v>
      </c>
      <c r="AA165" s="221">
        <f t="shared" ca="1" si="48"/>
        <v>82091333.333333328</v>
      </c>
      <c r="AB165" s="221">
        <f t="shared" ca="1" si="49"/>
        <v>82091333.333333328</v>
      </c>
      <c r="AC165" s="224">
        <f t="shared" ca="1" si="29"/>
        <v>1.2532947310589813</v>
      </c>
    </row>
    <row r="166" spans="1:29" x14ac:dyDescent="0.25">
      <c r="A166" s="195">
        <v>72</v>
      </c>
      <c r="B166" s="219">
        <f t="shared" ca="1" si="27"/>
        <v>0.23539555274673851</v>
      </c>
      <c r="C166" s="219">
        <f t="shared" ca="1" si="26"/>
        <v>0.4332489170329995</v>
      </c>
      <c r="D166" s="219">
        <f t="shared" ca="1" si="26"/>
        <v>0.28984477171022804</v>
      </c>
      <c r="E166" s="219">
        <f t="shared" ca="1" si="26"/>
        <v>0.39651420383213454</v>
      </c>
      <c r="F166" s="219">
        <f t="shared" ca="1" si="26"/>
        <v>0.65652624157352635</v>
      </c>
      <c r="G166" s="219">
        <f t="shared" ca="1" si="26"/>
        <v>0.35948761911848559</v>
      </c>
      <c r="H166" s="220">
        <f t="shared" ca="1" si="30"/>
        <v>95000000</v>
      </c>
      <c r="I166" s="212">
        <f t="shared" ca="1" si="31"/>
        <v>0.03</v>
      </c>
      <c r="J166" s="220">
        <f t="shared" ca="1" si="32"/>
        <v>2850000</v>
      </c>
      <c r="K166" s="222">
        <f t="shared" ca="1" si="33"/>
        <v>45.5</v>
      </c>
      <c r="L166" s="221">
        <f t="shared" ca="1" si="34"/>
        <v>65000000</v>
      </c>
      <c r="M166" s="221">
        <f t="shared" ca="1" si="35"/>
        <v>129675000</v>
      </c>
      <c r="N166" s="221">
        <f t="shared" ca="1" si="36"/>
        <v>26</v>
      </c>
      <c r="O166" s="221">
        <f t="shared" ca="1" si="37"/>
        <v>74100000</v>
      </c>
      <c r="P166" s="221">
        <f t="shared" ca="1" si="38"/>
        <v>24000000</v>
      </c>
      <c r="Q166" s="221">
        <f t="shared" ca="1" si="39"/>
        <v>10833333.333333334</v>
      </c>
      <c r="R166" s="221">
        <f t="shared" ca="1" si="40"/>
        <v>20741666.666666664</v>
      </c>
      <c r="S166" s="221">
        <f t="shared" ca="1" si="28"/>
        <v>7052166.666666666</v>
      </c>
      <c r="T166" s="221">
        <f t="shared" ca="1" si="41"/>
        <v>13689499.999999998</v>
      </c>
      <c r="U166" s="221">
        <f t="shared" ca="1" si="42"/>
        <v>24522833.333333332</v>
      </c>
      <c r="V166" s="221">
        <f t="shared" ca="1" si="43"/>
        <v>-65000000</v>
      </c>
      <c r="W166" s="221">
        <f t="shared" ca="1" si="44"/>
        <v>24522833.333333332</v>
      </c>
      <c r="X166" s="221">
        <f t="shared" ca="1" si="45"/>
        <v>24522833.333333332</v>
      </c>
      <c r="Y166" s="221">
        <f t="shared" ca="1" si="46"/>
        <v>24522833.333333332</v>
      </c>
      <c r="Z166" s="221">
        <f t="shared" ca="1" si="47"/>
        <v>24522833.333333332</v>
      </c>
      <c r="AA166" s="221">
        <f t="shared" ca="1" si="48"/>
        <v>24522833.333333332</v>
      </c>
      <c r="AB166" s="221">
        <f t="shared" ca="1" si="49"/>
        <v>24522833.333333332</v>
      </c>
      <c r="AC166" s="224">
        <f t="shared" ca="1" si="29"/>
        <v>0.29860805795159906</v>
      </c>
    </row>
    <row r="167" spans="1:29" x14ac:dyDescent="0.25">
      <c r="A167" s="26">
        <v>73</v>
      </c>
      <c r="B167" s="219">
        <f t="shared" ca="1" si="27"/>
        <v>0.23562896367721453</v>
      </c>
      <c r="C167" s="219">
        <f t="shared" ca="1" si="26"/>
        <v>0.24339896930307359</v>
      </c>
      <c r="D167" s="219">
        <f t="shared" ca="1" si="26"/>
        <v>0.53285109203997649</v>
      </c>
      <c r="E167" s="219">
        <f t="shared" ca="1" si="26"/>
        <v>0.66143075851350652</v>
      </c>
      <c r="F167" s="219">
        <f t="shared" ca="1" si="26"/>
        <v>0.15392873352357328</v>
      </c>
      <c r="G167" s="219">
        <f t="shared" ca="1" si="26"/>
        <v>0.20291332494516834</v>
      </c>
      <c r="H167" s="220">
        <f t="shared" ca="1" si="30"/>
        <v>95000000</v>
      </c>
      <c r="I167" s="212">
        <f t="shared" ca="1" si="31"/>
        <v>0.02</v>
      </c>
      <c r="J167" s="220">
        <f t="shared" ca="1" si="32"/>
        <v>1900000</v>
      </c>
      <c r="K167" s="222">
        <f t="shared" ca="1" si="33"/>
        <v>49.5</v>
      </c>
      <c r="L167" s="221">
        <f t="shared" ca="1" si="34"/>
        <v>65000000</v>
      </c>
      <c r="M167" s="221">
        <f t="shared" ca="1" si="35"/>
        <v>94050000</v>
      </c>
      <c r="N167" s="221">
        <f t="shared" ca="1" si="36"/>
        <v>24</v>
      </c>
      <c r="O167" s="221">
        <f t="shared" ca="1" si="37"/>
        <v>45600000</v>
      </c>
      <c r="P167" s="221">
        <f t="shared" ca="1" si="38"/>
        <v>24000000</v>
      </c>
      <c r="Q167" s="221">
        <f t="shared" ca="1" si="39"/>
        <v>10833333.333333334</v>
      </c>
      <c r="R167" s="221">
        <f t="shared" ca="1" si="40"/>
        <v>13616666.666666666</v>
      </c>
      <c r="S167" s="221">
        <f t="shared" ca="1" si="28"/>
        <v>4629666.666666667</v>
      </c>
      <c r="T167" s="221">
        <f t="shared" ca="1" si="41"/>
        <v>8987000</v>
      </c>
      <c r="U167" s="221">
        <f t="shared" ca="1" si="42"/>
        <v>19820333.333333336</v>
      </c>
      <c r="V167" s="221">
        <f t="shared" ca="1" si="43"/>
        <v>-65000000</v>
      </c>
      <c r="W167" s="221">
        <f t="shared" ca="1" si="44"/>
        <v>19820333.333333336</v>
      </c>
      <c r="X167" s="221">
        <f t="shared" ca="1" si="45"/>
        <v>19820333.333333336</v>
      </c>
      <c r="Y167" s="221">
        <f t="shared" ca="1" si="46"/>
        <v>19820333.333333336</v>
      </c>
      <c r="Z167" s="221">
        <f t="shared" ca="1" si="47"/>
        <v>19820333.333333336</v>
      </c>
      <c r="AA167" s="221">
        <f t="shared" ca="1" si="48"/>
        <v>19820333.333333336</v>
      </c>
      <c r="AB167" s="221">
        <f t="shared" ca="1" si="49"/>
        <v>19820333.333333336</v>
      </c>
      <c r="AC167" s="224">
        <f t="shared" ca="1" si="29"/>
        <v>0.20564268989695567</v>
      </c>
    </row>
    <row r="168" spans="1:29" x14ac:dyDescent="0.25">
      <c r="A168" s="195">
        <v>74</v>
      </c>
      <c r="B168" s="219">
        <f t="shared" ca="1" si="27"/>
        <v>0.44537313728725725</v>
      </c>
      <c r="C168" s="219">
        <f t="shared" ca="1" si="26"/>
        <v>0.17100238420785197</v>
      </c>
      <c r="D168" s="219">
        <f t="shared" ca="1" si="26"/>
        <v>0.1438013069070343</v>
      </c>
      <c r="E168" s="219">
        <f t="shared" ca="1" si="26"/>
        <v>6.8132221409359817E-2</v>
      </c>
      <c r="F168" s="219">
        <f t="shared" ca="1" si="26"/>
        <v>0.43768218589474106</v>
      </c>
      <c r="G168" s="219">
        <f t="shared" ca="1" si="26"/>
        <v>0.21795024793092022</v>
      </c>
      <c r="H168" s="220">
        <f t="shared" ca="1" si="30"/>
        <v>108000000</v>
      </c>
      <c r="I168" s="212">
        <f t="shared" ca="1" si="31"/>
        <v>0.02</v>
      </c>
      <c r="J168" s="220">
        <f t="shared" ca="1" si="32"/>
        <v>2160000</v>
      </c>
      <c r="K168" s="222">
        <f t="shared" ca="1" si="33"/>
        <v>52</v>
      </c>
      <c r="L168" s="221">
        <f t="shared" ca="1" si="34"/>
        <v>60000000</v>
      </c>
      <c r="M168" s="221">
        <f t="shared" ca="1" si="35"/>
        <v>112320000</v>
      </c>
      <c r="N168" s="221">
        <f t="shared" ca="1" si="36"/>
        <v>26</v>
      </c>
      <c r="O168" s="221">
        <f t="shared" ca="1" si="37"/>
        <v>56160000</v>
      </c>
      <c r="P168" s="221">
        <f t="shared" ca="1" si="38"/>
        <v>24000000</v>
      </c>
      <c r="Q168" s="221">
        <f t="shared" ca="1" si="39"/>
        <v>10000000</v>
      </c>
      <c r="R168" s="221">
        <f t="shared" ca="1" si="40"/>
        <v>22160000</v>
      </c>
      <c r="S168" s="221">
        <f t="shared" ca="1" si="28"/>
        <v>7534400.0000000009</v>
      </c>
      <c r="T168" s="221">
        <f t="shared" ca="1" si="41"/>
        <v>14625600</v>
      </c>
      <c r="U168" s="221">
        <f t="shared" ca="1" si="42"/>
        <v>24625600</v>
      </c>
      <c r="V168" s="221">
        <f t="shared" ca="1" si="43"/>
        <v>-60000000</v>
      </c>
      <c r="W168" s="221">
        <f t="shared" ca="1" si="44"/>
        <v>24625600</v>
      </c>
      <c r="X168" s="221">
        <f t="shared" ca="1" si="45"/>
        <v>24625600</v>
      </c>
      <c r="Y168" s="221">
        <f t="shared" ca="1" si="46"/>
        <v>24625600</v>
      </c>
      <c r="Z168" s="221">
        <f t="shared" ca="1" si="47"/>
        <v>24625600</v>
      </c>
      <c r="AA168" s="221">
        <f t="shared" ca="1" si="48"/>
        <v>24625600</v>
      </c>
      <c r="AB168" s="221">
        <f t="shared" ca="1" si="49"/>
        <v>24625600</v>
      </c>
      <c r="AC168" s="224">
        <f t="shared" ca="1" si="29"/>
        <v>0.3393154046798097</v>
      </c>
    </row>
    <row r="169" spans="1:29" x14ac:dyDescent="0.25">
      <c r="A169" s="26">
        <v>75</v>
      </c>
      <c r="B169" s="219">
        <f t="shared" ca="1" si="27"/>
        <v>0.65761091629281176</v>
      </c>
      <c r="C169" s="219">
        <f t="shared" ca="1" si="26"/>
        <v>0.29378337386381248</v>
      </c>
      <c r="D169" s="219">
        <f t="shared" ca="1" si="26"/>
        <v>0.71238024822970414</v>
      </c>
      <c r="E169" s="219">
        <f t="shared" ca="1" si="26"/>
        <v>0.74522756934170897</v>
      </c>
      <c r="F169" s="219">
        <f t="shared" ca="1" si="26"/>
        <v>0.30430317943795904</v>
      </c>
      <c r="G169" s="219">
        <f t="shared" ca="1" si="26"/>
        <v>0.47652413907447044</v>
      </c>
      <c r="H169" s="220">
        <f t="shared" ca="1" si="30"/>
        <v>108000000</v>
      </c>
      <c r="I169" s="212">
        <f t="shared" ca="1" si="31"/>
        <v>0.03</v>
      </c>
      <c r="J169" s="220">
        <f t="shared" ca="1" si="32"/>
        <v>3240000</v>
      </c>
      <c r="K169" s="222">
        <f t="shared" ca="1" si="33"/>
        <v>56</v>
      </c>
      <c r="L169" s="221">
        <f t="shared" ca="1" si="34"/>
        <v>65000000</v>
      </c>
      <c r="M169" s="221">
        <f t="shared" ca="1" si="35"/>
        <v>181440000</v>
      </c>
      <c r="N169" s="221">
        <f t="shared" ca="1" si="36"/>
        <v>26</v>
      </c>
      <c r="O169" s="221">
        <f t="shared" ca="1" si="37"/>
        <v>84240000</v>
      </c>
      <c r="P169" s="221">
        <f t="shared" ca="1" si="38"/>
        <v>27000000</v>
      </c>
      <c r="Q169" s="221">
        <f t="shared" ca="1" si="39"/>
        <v>10833333.333333334</v>
      </c>
      <c r="R169" s="221">
        <f t="shared" ca="1" si="40"/>
        <v>59366666.666666664</v>
      </c>
      <c r="S169" s="221">
        <f t="shared" ca="1" si="28"/>
        <v>20184666.666666668</v>
      </c>
      <c r="T169" s="221">
        <f t="shared" ca="1" si="41"/>
        <v>39182000</v>
      </c>
      <c r="U169" s="221">
        <f t="shared" ca="1" si="42"/>
        <v>50015333.333333336</v>
      </c>
      <c r="V169" s="221">
        <f t="shared" ca="1" si="43"/>
        <v>-65000000</v>
      </c>
      <c r="W169" s="221">
        <f t="shared" ca="1" si="44"/>
        <v>50015333.333333336</v>
      </c>
      <c r="X169" s="221">
        <f t="shared" ca="1" si="45"/>
        <v>50015333.333333336</v>
      </c>
      <c r="Y169" s="221">
        <f t="shared" ca="1" si="46"/>
        <v>50015333.333333336</v>
      </c>
      <c r="Z169" s="221">
        <f t="shared" ca="1" si="47"/>
        <v>50015333.333333336</v>
      </c>
      <c r="AA169" s="221">
        <f t="shared" ca="1" si="48"/>
        <v>50015333.333333336</v>
      </c>
      <c r="AB169" s="221">
        <f t="shared" ca="1" si="49"/>
        <v>50015333.333333336</v>
      </c>
      <c r="AC169" s="224">
        <f t="shared" ca="1" si="29"/>
        <v>0.7419233968825163</v>
      </c>
    </row>
    <row r="170" spans="1:29" x14ac:dyDescent="0.25">
      <c r="A170" s="195">
        <v>76</v>
      </c>
      <c r="B170" s="219">
        <f t="shared" ca="1" si="27"/>
        <v>0.17476607769818231</v>
      </c>
      <c r="C170" s="219">
        <f t="shared" ca="1" si="26"/>
        <v>0.87498060042736281</v>
      </c>
      <c r="D170" s="219">
        <f t="shared" ca="1" si="26"/>
        <v>0.69365845901553269</v>
      </c>
      <c r="E170" s="219">
        <f t="shared" ca="1" si="26"/>
        <v>0.40226044219081547</v>
      </c>
      <c r="F170" s="219">
        <f t="shared" ca="1" si="26"/>
        <v>0.13664870614105473</v>
      </c>
      <c r="G170" s="219">
        <f t="shared" ca="1" si="26"/>
        <v>0.43750798827136361</v>
      </c>
      <c r="H170" s="220">
        <f t="shared" ca="1" si="30"/>
        <v>95000000</v>
      </c>
      <c r="I170" s="212">
        <f t="shared" ca="1" si="31"/>
        <v>0.05</v>
      </c>
      <c r="J170" s="220">
        <f t="shared" ca="1" si="32"/>
        <v>4750000</v>
      </c>
      <c r="K170" s="222">
        <f t="shared" ca="1" si="33"/>
        <v>49.5</v>
      </c>
      <c r="L170" s="221">
        <f t="shared" ca="1" si="34"/>
        <v>65000000</v>
      </c>
      <c r="M170" s="221">
        <f t="shared" ca="1" si="35"/>
        <v>235125000</v>
      </c>
      <c r="N170" s="221">
        <f t="shared" ca="1" si="36"/>
        <v>24</v>
      </c>
      <c r="O170" s="221">
        <f t="shared" ca="1" si="37"/>
        <v>114000000</v>
      </c>
      <c r="P170" s="221">
        <f t="shared" ca="1" si="38"/>
        <v>27000000</v>
      </c>
      <c r="Q170" s="221">
        <f t="shared" ca="1" si="39"/>
        <v>10833333.333333334</v>
      </c>
      <c r="R170" s="221">
        <f t="shared" ca="1" si="40"/>
        <v>83291666.666666672</v>
      </c>
      <c r="S170" s="221">
        <f t="shared" ca="1" si="28"/>
        <v>28319166.666666672</v>
      </c>
      <c r="T170" s="221">
        <f t="shared" ca="1" si="41"/>
        <v>54972500</v>
      </c>
      <c r="U170" s="221">
        <f t="shared" ca="1" si="42"/>
        <v>65805833.333333336</v>
      </c>
      <c r="V170" s="221">
        <f t="shared" ca="1" si="43"/>
        <v>-65000000</v>
      </c>
      <c r="W170" s="221">
        <f t="shared" ca="1" si="44"/>
        <v>65805833.333333336</v>
      </c>
      <c r="X170" s="221">
        <f t="shared" ca="1" si="45"/>
        <v>65805833.333333336</v>
      </c>
      <c r="Y170" s="221">
        <f t="shared" ca="1" si="46"/>
        <v>65805833.333333336</v>
      </c>
      <c r="Z170" s="221">
        <f t="shared" ca="1" si="47"/>
        <v>65805833.333333336</v>
      </c>
      <c r="AA170" s="221">
        <f t="shared" ca="1" si="48"/>
        <v>65805833.333333336</v>
      </c>
      <c r="AB170" s="221">
        <f t="shared" ca="1" si="49"/>
        <v>65805833.333333336</v>
      </c>
      <c r="AC170" s="224">
        <f t="shared" ca="1" si="29"/>
        <v>0.99640714581407264</v>
      </c>
    </row>
    <row r="171" spans="1:29" x14ac:dyDescent="0.25">
      <c r="A171" s="26">
        <v>77</v>
      </c>
      <c r="B171" s="219">
        <f t="shared" ca="1" si="27"/>
        <v>0.39851715246687347</v>
      </c>
      <c r="C171" s="219">
        <f t="shared" ca="1" si="26"/>
        <v>0.12692369606346732</v>
      </c>
      <c r="D171" s="219">
        <f t="shared" ca="1" si="26"/>
        <v>0.20138121616775373</v>
      </c>
      <c r="E171" s="219">
        <f t="shared" ca="1" si="26"/>
        <v>0.41474282095090687</v>
      </c>
      <c r="F171" s="219">
        <f t="shared" ca="1" si="26"/>
        <v>0.7400131112311823</v>
      </c>
      <c r="G171" s="219">
        <f t="shared" ca="1" si="26"/>
        <v>0.74052510950072725</v>
      </c>
      <c r="H171" s="220">
        <f t="shared" ca="1" si="30"/>
        <v>95000000</v>
      </c>
      <c r="I171" s="212">
        <f t="shared" ca="1" si="31"/>
        <v>0.02</v>
      </c>
      <c r="J171" s="220">
        <f t="shared" ca="1" si="32"/>
        <v>1900000</v>
      </c>
      <c r="K171" s="222">
        <f t="shared" ca="1" si="33"/>
        <v>45.5</v>
      </c>
      <c r="L171" s="221">
        <f t="shared" ca="1" si="34"/>
        <v>65000000</v>
      </c>
      <c r="M171" s="221">
        <f t="shared" ca="1" si="35"/>
        <v>86450000</v>
      </c>
      <c r="N171" s="221">
        <f t="shared" ca="1" si="36"/>
        <v>26</v>
      </c>
      <c r="O171" s="221">
        <f t="shared" ca="1" si="37"/>
        <v>49400000</v>
      </c>
      <c r="P171" s="221">
        <f t="shared" ca="1" si="38"/>
        <v>27000000</v>
      </c>
      <c r="Q171" s="221">
        <f t="shared" ca="1" si="39"/>
        <v>10833333.333333334</v>
      </c>
      <c r="R171" s="221">
        <f t="shared" ca="1" si="40"/>
        <v>-783333.33333333395</v>
      </c>
      <c r="S171" s="221">
        <f t="shared" ca="1" si="28"/>
        <v>-266333.33333333355</v>
      </c>
      <c r="T171" s="221">
        <f t="shared" ca="1" si="41"/>
        <v>-517000.00000000041</v>
      </c>
      <c r="U171" s="221">
        <f t="shared" ca="1" si="42"/>
        <v>10316333.333333334</v>
      </c>
      <c r="V171" s="221">
        <f t="shared" ca="1" si="43"/>
        <v>-65000000</v>
      </c>
      <c r="W171" s="221">
        <f t="shared" ca="1" si="44"/>
        <v>10316333.333333334</v>
      </c>
      <c r="X171" s="221">
        <f t="shared" ca="1" si="45"/>
        <v>10316333.333333334</v>
      </c>
      <c r="Y171" s="221">
        <f t="shared" ca="1" si="46"/>
        <v>10316333.333333334</v>
      </c>
      <c r="Z171" s="221">
        <f t="shared" ca="1" si="47"/>
        <v>10316333.333333334</v>
      </c>
      <c r="AA171" s="221">
        <f t="shared" ca="1" si="48"/>
        <v>10316333.333333334</v>
      </c>
      <c r="AB171" s="221">
        <f t="shared" ca="1" si="49"/>
        <v>10316333.333333334</v>
      </c>
      <c r="AC171" s="224">
        <f t="shared" ca="1" si="29"/>
        <v>-1.3794830935620284E-2</v>
      </c>
    </row>
    <row r="172" spans="1:29" x14ac:dyDescent="0.25">
      <c r="A172" s="195">
        <v>78</v>
      </c>
      <c r="B172" s="219">
        <f t="shared" ca="1" si="27"/>
        <v>0.41013568963723301</v>
      </c>
      <c r="C172" s="219">
        <f t="shared" ca="1" si="26"/>
        <v>0.41697091068344572</v>
      </c>
      <c r="D172" s="219">
        <f t="shared" ca="1" si="26"/>
        <v>0.49529875778595922</v>
      </c>
      <c r="E172" s="219">
        <f t="shared" ca="1" si="26"/>
        <v>0.98346915095597853</v>
      </c>
      <c r="F172" s="219">
        <f t="shared" ca="1" si="26"/>
        <v>0.12405545442902843</v>
      </c>
      <c r="G172" s="219">
        <f t="shared" ca="1" si="26"/>
        <v>0.94684314721960072</v>
      </c>
      <c r="H172" s="220">
        <f t="shared" ca="1" si="30"/>
        <v>108000000</v>
      </c>
      <c r="I172" s="212">
        <f t="shared" ca="1" si="31"/>
        <v>0.03</v>
      </c>
      <c r="J172" s="220">
        <f t="shared" ca="1" si="32"/>
        <v>3240000</v>
      </c>
      <c r="K172" s="222">
        <f t="shared" ca="1" si="33"/>
        <v>56</v>
      </c>
      <c r="L172" s="221">
        <f t="shared" ca="1" si="34"/>
        <v>72000000</v>
      </c>
      <c r="M172" s="221">
        <f t="shared" ca="1" si="35"/>
        <v>181440000</v>
      </c>
      <c r="N172" s="221">
        <f t="shared" ca="1" si="36"/>
        <v>24</v>
      </c>
      <c r="O172" s="221">
        <f t="shared" ca="1" si="37"/>
        <v>77760000</v>
      </c>
      <c r="P172" s="221">
        <f t="shared" ca="1" si="38"/>
        <v>31000000</v>
      </c>
      <c r="Q172" s="221">
        <f t="shared" ca="1" si="39"/>
        <v>12000000</v>
      </c>
      <c r="R172" s="221">
        <f t="shared" ca="1" si="40"/>
        <v>60680000</v>
      </c>
      <c r="S172" s="221">
        <f t="shared" ca="1" si="28"/>
        <v>20631200</v>
      </c>
      <c r="T172" s="221">
        <f t="shared" ca="1" si="41"/>
        <v>40048800</v>
      </c>
      <c r="U172" s="221">
        <f t="shared" ca="1" si="42"/>
        <v>52048800</v>
      </c>
      <c r="V172" s="221">
        <f t="shared" ca="1" si="43"/>
        <v>-72000000</v>
      </c>
      <c r="W172" s="221">
        <f t="shared" ca="1" si="44"/>
        <v>52048800</v>
      </c>
      <c r="X172" s="221">
        <f t="shared" ca="1" si="45"/>
        <v>52048800</v>
      </c>
      <c r="Y172" s="221">
        <f t="shared" ca="1" si="46"/>
        <v>52048800</v>
      </c>
      <c r="Z172" s="221">
        <f t="shared" ca="1" si="47"/>
        <v>52048800</v>
      </c>
      <c r="AA172" s="221">
        <f t="shared" ca="1" si="48"/>
        <v>52048800</v>
      </c>
      <c r="AB172" s="221">
        <f t="shared" ca="1" si="49"/>
        <v>52048800</v>
      </c>
      <c r="AC172" s="224">
        <f t="shared" ca="1" si="29"/>
        <v>0.69210228042998723</v>
      </c>
    </row>
    <row r="173" spans="1:29" x14ac:dyDescent="0.25">
      <c r="A173" s="26">
        <v>79</v>
      </c>
      <c r="B173" s="219">
        <f t="shared" ca="1" si="27"/>
        <v>0.19987737672280181</v>
      </c>
      <c r="C173" s="219">
        <f t="shared" ca="1" si="26"/>
        <v>0.82266657813317345</v>
      </c>
      <c r="D173" s="219">
        <f t="shared" ca="1" si="26"/>
        <v>0.24854080925343625</v>
      </c>
      <c r="E173" s="219">
        <f t="shared" ca="1" si="26"/>
        <v>0.32565429079030461</v>
      </c>
      <c r="F173" s="219">
        <f t="shared" ca="1" si="26"/>
        <v>0.82361019402274027</v>
      </c>
      <c r="G173" s="219">
        <f t="shared" ca="1" si="26"/>
        <v>0.12333108455133224</v>
      </c>
      <c r="H173" s="220">
        <f t="shared" ca="1" si="30"/>
        <v>95000000</v>
      </c>
      <c r="I173" s="212">
        <f t="shared" ca="1" si="31"/>
        <v>0.05</v>
      </c>
      <c r="J173" s="220">
        <f t="shared" ca="1" si="32"/>
        <v>4750000</v>
      </c>
      <c r="K173" s="222">
        <f t="shared" ca="1" si="33"/>
        <v>45.5</v>
      </c>
      <c r="L173" s="221">
        <f t="shared" ca="1" si="34"/>
        <v>65000000</v>
      </c>
      <c r="M173" s="221">
        <f t="shared" ca="1" si="35"/>
        <v>216125000</v>
      </c>
      <c r="N173" s="221">
        <f t="shared" ca="1" si="36"/>
        <v>26</v>
      </c>
      <c r="O173" s="221">
        <f t="shared" ca="1" si="37"/>
        <v>123500000</v>
      </c>
      <c r="P173" s="221">
        <f t="shared" ca="1" si="38"/>
        <v>20000000</v>
      </c>
      <c r="Q173" s="221">
        <f t="shared" ca="1" si="39"/>
        <v>10833333.333333334</v>
      </c>
      <c r="R173" s="221">
        <f t="shared" ca="1" si="40"/>
        <v>61791666.666666664</v>
      </c>
      <c r="S173" s="221">
        <f t="shared" ca="1" si="28"/>
        <v>21009166.666666668</v>
      </c>
      <c r="T173" s="221">
        <f t="shared" ca="1" si="41"/>
        <v>40782500</v>
      </c>
      <c r="U173" s="221">
        <f t="shared" ca="1" si="42"/>
        <v>51615833.333333336</v>
      </c>
      <c r="V173" s="221">
        <f t="shared" ca="1" si="43"/>
        <v>-65000000</v>
      </c>
      <c r="W173" s="221">
        <f t="shared" ca="1" si="44"/>
        <v>51615833.333333336</v>
      </c>
      <c r="X173" s="221">
        <f t="shared" ca="1" si="45"/>
        <v>51615833.333333336</v>
      </c>
      <c r="Y173" s="221">
        <f t="shared" ca="1" si="46"/>
        <v>51615833.333333336</v>
      </c>
      <c r="Z173" s="221">
        <f t="shared" ca="1" si="47"/>
        <v>51615833.333333336</v>
      </c>
      <c r="AA173" s="221">
        <f t="shared" ca="1" si="48"/>
        <v>51615833.333333336</v>
      </c>
      <c r="AB173" s="221">
        <f t="shared" ca="1" si="49"/>
        <v>51615833.333333336</v>
      </c>
      <c r="AC173" s="224">
        <f t="shared" ca="1" si="29"/>
        <v>0.76809825103885698</v>
      </c>
    </row>
    <row r="174" spans="1:29" x14ac:dyDescent="0.25">
      <c r="A174" s="195">
        <v>80</v>
      </c>
      <c r="B174" s="219">
        <f t="shared" ca="1" si="27"/>
        <v>0.62372931092303419</v>
      </c>
      <c r="C174" s="219">
        <f t="shared" ca="1" si="26"/>
        <v>0.50277886464507837</v>
      </c>
      <c r="D174" s="219">
        <f t="shared" ca="1" si="26"/>
        <v>0.39538054324709937</v>
      </c>
      <c r="E174" s="219">
        <f t="shared" ca="1" si="26"/>
        <v>3.8139009320597439E-2</v>
      </c>
      <c r="F174" s="219">
        <f t="shared" ca="1" si="26"/>
        <v>1.5688894351763016E-2</v>
      </c>
      <c r="G174" s="219">
        <f t="shared" ca="1" si="26"/>
        <v>0.11180785581241726</v>
      </c>
      <c r="H174" s="220">
        <f t="shared" ca="1" si="30"/>
        <v>108000000</v>
      </c>
      <c r="I174" s="212">
        <f t="shared" ca="1" si="31"/>
        <v>0.04</v>
      </c>
      <c r="J174" s="220">
        <f t="shared" ca="1" si="32"/>
        <v>4320000</v>
      </c>
      <c r="K174" s="222">
        <f t="shared" ca="1" si="33"/>
        <v>52</v>
      </c>
      <c r="L174" s="221">
        <f t="shared" ca="1" si="34"/>
        <v>60000000</v>
      </c>
      <c r="M174" s="221">
        <f t="shared" ca="1" si="35"/>
        <v>224640000</v>
      </c>
      <c r="N174" s="221">
        <f t="shared" ca="1" si="36"/>
        <v>24</v>
      </c>
      <c r="O174" s="221">
        <f t="shared" ca="1" si="37"/>
        <v>103680000</v>
      </c>
      <c r="P174" s="221">
        <f t="shared" ca="1" si="38"/>
        <v>20000000</v>
      </c>
      <c r="Q174" s="221">
        <f t="shared" ca="1" si="39"/>
        <v>10000000</v>
      </c>
      <c r="R174" s="221">
        <f t="shared" ca="1" si="40"/>
        <v>90960000</v>
      </c>
      <c r="S174" s="221">
        <f t="shared" ca="1" si="28"/>
        <v>30926400.000000004</v>
      </c>
      <c r="T174" s="221">
        <f t="shared" ca="1" si="41"/>
        <v>60033600</v>
      </c>
      <c r="U174" s="221">
        <f t="shared" ca="1" si="42"/>
        <v>70033600</v>
      </c>
      <c r="V174" s="221">
        <f t="shared" ca="1" si="43"/>
        <v>-60000000</v>
      </c>
      <c r="W174" s="221">
        <f t="shared" ca="1" si="44"/>
        <v>70033600</v>
      </c>
      <c r="X174" s="221">
        <f t="shared" ca="1" si="45"/>
        <v>70033600</v>
      </c>
      <c r="Y174" s="221">
        <f t="shared" ca="1" si="46"/>
        <v>70033600</v>
      </c>
      <c r="Z174" s="221">
        <f t="shared" ca="1" si="47"/>
        <v>70033600</v>
      </c>
      <c r="AA174" s="221">
        <f t="shared" ca="1" si="48"/>
        <v>70033600</v>
      </c>
      <c r="AB174" s="221">
        <f t="shared" ca="1" si="49"/>
        <v>70033600</v>
      </c>
      <c r="AC174" s="224">
        <f t="shared" ca="1" si="29"/>
        <v>1.155591948036057</v>
      </c>
    </row>
    <row r="175" spans="1:29" x14ac:dyDescent="0.25">
      <c r="A175" s="26">
        <v>81</v>
      </c>
      <c r="B175" s="219">
        <f t="shared" ca="1" si="27"/>
        <v>0.51981840526051271</v>
      </c>
      <c r="C175" s="219">
        <f t="shared" ca="1" si="26"/>
        <v>0.86687187721073955</v>
      </c>
      <c r="D175" s="219">
        <f t="shared" ca="1" si="26"/>
        <v>0.6835278283422459</v>
      </c>
      <c r="E175" s="219">
        <f t="shared" ca="1" si="26"/>
        <v>0.55770716087987848</v>
      </c>
      <c r="F175" s="219">
        <f t="shared" ca="1" si="26"/>
        <v>0.19661971748368645</v>
      </c>
      <c r="G175" s="219">
        <f t="shared" ca="1" si="26"/>
        <v>0.77983716545843873</v>
      </c>
      <c r="H175" s="220">
        <f t="shared" ca="1" si="30"/>
        <v>108000000</v>
      </c>
      <c r="I175" s="212">
        <f t="shared" ca="1" si="31"/>
        <v>0.05</v>
      </c>
      <c r="J175" s="220">
        <f t="shared" ca="1" si="32"/>
        <v>5400000</v>
      </c>
      <c r="K175" s="222">
        <f t="shared" ca="1" si="33"/>
        <v>56</v>
      </c>
      <c r="L175" s="221">
        <f t="shared" ca="1" si="34"/>
        <v>65000000</v>
      </c>
      <c r="M175" s="221">
        <f t="shared" ca="1" si="35"/>
        <v>302400000</v>
      </c>
      <c r="N175" s="221">
        <f t="shared" ca="1" si="36"/>
        <v>24</v>
      </c>
      <c r="O175" s="221">
        <f t="shared" ca="1" si="37"/>
        <v>129600000</v>
      </c>
      <c r="P175" s="221">
        <f t="shared" ca="1" si="38"/>
        <v>27000000</v>
      </c>
      <c r="Q175" s="221">
        <f t="shared" ca="1" si="39"/>
        <v>10833333.333333334</v>
      </c>
      <c r="R175" s="221">
        <f t="shared" ca="1" si="40"/>
        <v>134966666.66666666</v>
      </c>
      <c r="S175" s="221">
        <f t="shared" ca="1" si="28"/>
        <v>45888666.666666664</v>
      </c>
      <c r="T175" s="221">
        <f t="shared" ca="1" si="41"/>
        <v>89078000</v>
      </c>
      <c r="U175" s="221">
        <f t="shared" ca="1" si="42"/>
        <v>99911333.333333328</v>
      </c>
      <c r="V175" s="221">
        <f t="shared" ca="1" si="43"/>
        <v>-65000000</v>
      </c>
      <c r="W175" s="221">
        <f t="shared" ca="1" si="44"/>
        <v>99911333.333333328</v>
      </c>
      <c r="X175" s="221">
        <f t="shared" ca="1" si="45"/>
        <v>99911333.333333328</v>
      </c>
      <c r="Y175" s="221">
        <f t="shared" ca="1" si="46"/>
        <v>99911333.333333328</v>
      </c>
      <c r="Z175" s="221">
        <f t="shared" ca="1" si="47"/>
        <v>99911333.333333328</v>
      </c>
      <c r="AA175" s="221">
        <f t="shared" ca="1" si="48"/>
        <v>99911333.333333328</v>
      </c>
      <c r="AB175" s="221">
        <f t="shared" ca="1" si="49"/>
        <v>99911333.333333328</v>
      </c>
      <c r="AC175" s="224">
        <f t="shared" ca="1" si="29"/>
        <v>1.5312537441311402</v>
      </c>
    </row>
    <row r="176" spans="1:29" x14ac:dyDescent="0.25">
      <c r="A176" s="195">
        <v>82</v>
      </c>
      <c r="B176" s="219">
        <f t="shared" ca="1" si="27"/>
        <v>0.67372083762025059</v>
      </c>
      <c r="C176" s="219">
        <f t="shared" ca="1" si="26"/>
        <v>0.73598736587066305</v>
      </c>
      <c r="D176" s="219">
        <f t="shared" ca="1" si="26"/>
        <v>0.35813675035123071</v>
      </c>
      <c r="E176" s="219">
        <f t="shared" ca="1" si="26"/>
        <v>0.43126279936378742</v>
      </c>
      <c r="F176" s="219">
        <f t="shared" ca="1" si="26"/>
        <v>0.47385019180993548</v>
      </c>
      <c r="G176" s="219">
        <f t="shared" ca="1" si="26"/>
        <v>0.69500704909907041</v>
      </c>
      <c r="H176" s="220">
        <f t="shared" ca="1" si="30"/>
        <v>108000000</v>
      </c>
      <c r="I176" s="212">
        <f t="shared" ca="1" si="31"/>
        <v>0.05</v>
      </c>
      <c r="J176" s="220">
        <f t="shared" ca="1" si="32"/>
        <v>5400000</v>
      </c>
      <c r="K176" s="222">
        <f t="shared" ca="1" si="33"/>
        <v>52</v>
      </c>
      <c r="L176" s="221">
        <f t="shared" ca="1" si="34"/>
        <v>65000000</v>
      </c>
      <c r="M176" s="221">
        <f t="shared" ca="1" si="35"/>
        <v>280800000</v>
      </c>
      <c r="N176" s="221">
        <f t="shared" ca="1" si="36"/>
        <v>26</v>
      </c>
      <c r="O176" s="221">
        <f t="shared" ca="1" si="37"/>
        <v>140400000</v>
      </c>
      <c r="P176" s="221">
        <f t="shared" ca="1" si="38"/>
        <v>27000000</v>
      </c>
      <c r="Q176" s="221">
        <f t="shared" ca="1" si="39"/>
        <v>10833333.333333334</v>
      </c>
      <c r="R176" s="221">
        <f t="shared" ca="1" si="40"/>
        <v>102566666.66666667</v>
      </c>
      <c r="S176" s="221">
        <f t="shared" ca="1" si="28"/>
        <v>34872666.666666672</v>
      </c>
      <c r="T176" s="221">
        <f t="shared" ca="1" si="41"/>
        <v>67694000</v>
      </c>
      <c r="U176" s="221">
        <f t="shared" ca="1" si="42"/>
        <v>78527333.333333328</v>
      </c>
      <c r="V176" s="221">
        <f t="shared" ca="1" si="43"/>
        <v>-65000000</v>
      </c>
      <c r="W176" s="221">
        <f t="shared" ca="1" si="44"/>
        <v>78527333.333333328</v>
      </c>
      <c r="X176" s="221">
        <f t="shared" ca="1" si="45"/>
        <v>78527333.333333328</v>
      </c>
      <c r="Y176" s="221">
        <f t="shared" ca="1" si="46"/>
        <v>78527333.333333328</v>
      </c>
      <c r="Z176" s="221">
        <f t="shared" ca="1" si="47"/>
        <v>78527333.333333328</v>
      </c>
      <c r="AA176" s="221">
        <f t="shared" ca="1" si="48"/>
        <v>78527333.333333328</v>
      </c>
      <c r="AB176" s="221">
        <f t="shared" ca="1" si="49"/>
        <v>78527333.333333328</v>
      </c>
      <c r="AC176" s="224">
        <f t="shared" ca="1" si="29"/>
        <v>1.197380951568098</v>
      </c>
    </row>
    <row r="177" spans="1:29" x14ac:dyDescent="0.25">
      <c r="A177" s="26">
        <v>83</v>
      </c>
      <c r="B177" s="219">
        <f t="shared" ca="1" si="27"/>
        <v>0.58796387852712273</v>
      </c>
      <c r="C177" s="219">
        <f t="shared" ca="1" si="26"/>
        <v>0.23597895343424813</v>
      </c>
      <c r="D177" s="219">
        <f t="shared" ca="1" si="26"/>
        <v>0.93485619446858326</v>
      </c>
      <c r="E177" s="219">
        <f t="shared" ca="1" si="26"/>
        <v>6.1023103848764193E-2</v>
      </c>
      <c r="F177" s="219">
        <f t="shared" ca="1" si="26"/>
        <v>0.85995781844429287</v>
      </c>
      <c r="G177" s="219">
        <f t="shared" ca="1" si="26"/>
        <v>6.9998082732533939E-2</v>
      </c>
      <c r="H177" s="220">
        <f t="shared" ca="1" si="30"/>
        <v>108000000</v>
      </c>
      <c r="I177" s="212">
        <f t="shared" ca="1" si="31"/>
        <v>0.02</v>
      </c>
      <c r="J177" s="220">
        <f t="shared" ca="1" si="32"/>
        <v>2160000</v>
      </c>
      <c r="K177" s="222">
        <f t="shared" ca="1" si="33"/>
        <v>56</v>
      </c>
      <c r="L177" s="221">
        <f t="shared" ca="1" si="34"/>
        <v>60000000</v>
      </c>
      <c r="M177" s="221">
        <f t="shared" ca="1" si="35"/>
        <v>120960000</v>
      </c>
      <c r="N177" s="221">
        <f t="shared" ca="1" si="36"/>
        <v>29</v>
      </c>
      <c r="O177" s="221">
        <f t="shared" ca="1" si="37"/>
        <v>62640000</v>
      </c>
      <c r="P177" s="221">
        <f t="shared" ca="1" si="38"/>
        <v>20000000</v>
      </c>
      <c r="Q177" s="221">
        <f t="shared" ca="1" si="39"/>
        <v>10000000</v>
      </c>
      <c r="R177" s="221">
        <f t="shared" ca="1" si="40"/>
        <v>28320000</v>
      </c>
      <c r="S177" s="221">
        <f t="shared" ca="1" si="28"/>
        <v>9628800</v>
      </c>
      <c r="T177" s="221">
        <f t="shared" ca="1" si="41"/>
        <v>18691200</v>
      </c>
      <c r="U177" s="221">
        <f t="shared" ca="1" si="42"/>
        <v>28691200</v>
      </c>
      <c r="V177" s="221">
        <f t="shared" ca="1" si="43"/>
        <v>-60000000</v>
      </c>
      <c r="W177" s="221">
        <f t="shared" ca="1" si="44"/>
        <v>28691200</v>
      </c>
      <c r="X177" s="221">
        <f t="shared" ca="1" si="45"/>
        <v>28691200</v>
      </c>
      <c r="Y177" s="221">
        <f t="shared" ca="1" si="46"/>
        <v>28691200</v>
      </c>
      <c r="Z177" s="221">
        <f t="shared" ca="1" si="47"/>
        <v>28691200</v>
      </c>
      <c r="AA177" s="221">
        <f t="shared" ca="1" si="48"/>
        <v>28691200</v>
      </c>
      <c r="AB177" s="221">
        <f t="shared" ca="1" si="49"/>
        <v>28691200</v>
      </c>
      <c r="AC177" s="224">
        <f t="shared" ca="1" si="29"/>
        <v>0.41981414212259049</v>
      </c>
    </row>
    <row r="178" spans="1:29" x14ac:dyDescent="0.25">
      <c r="A178" s="195">
        <v>84</v>
      </c>
      <c r="B178" s="219">
        <f t="shared" ca="1" si="27"/>
        <v>0.94443760600132443</v>
      </c>
      <c r="C178" s="219">
        <f t="shared" ca="1" si="26"/>
        <v>6.1829153483448307E-2</v>
      </c>
      <c r="D178" s="219">
        <f t="shared" ca="1" si="26"/>
        <v>0.72185252657920096</v>
      </c>
      <c r="E178" s="219">
        <f t="shared" ca="1" si="26"/>
        <v>0.61097702591111025</v>
      </c>
      <c r="F178" s="219">
        <f t="shared" ca="1" si="26"/>
        <v>0.34558037158684518</v>
      </c>
      <c r="G178" s="219">
        <f t="shared" ca="1" si="26"/>
        <v>0.45900954448777398</v>
      </c>
      <c r="H178" s="220">
        <f t="shared" ca="1" si="30"/>
        <v>124000000</v>
      </c>
      <c r="I178" s="212">
        <f t="shared" ca="1" si="31"/>
        <v>0.02</v>
      </c>
      <c r="J178" s="220">
        <f t="shared" ca="1" si="32"/>
        <v>2480000</v>
      </c>
      <c r="K178" s="222">
        <f t="shared" ca="1" si="33"/>
        <v>64</v>
      </c>
      <c r="L178" s="221">
        <f t="shared" ca="1" si="34"/>
        <v>65000000</v>
      </c>
      <c r="M178" s="221">
        <f t="shared" ca="1" si="35"/>
        <v>158720000</v>
      </c>
      <c r="N178" s="221">
        <f t="shared" ca="1" si="36"/>
        <v>26</v>
      </c>
      <c r="O178" s="221">
        <f t="shared" ca="1" si="37"/>
        <v>64480000</v>
      </c>
      <c r="P178" s="221">
        <f t="shared" ca="1" si="38"/>
        <v>27000000</v>
      </c>
      <c r="Q178" s="221">
        <f t="shared" ca="1" si="39"/>
        <v>10833333.333333334</v>
      </c>
      <c r="R178" s="221">
        <f t="shared" ca="1" si="40"/>
        <v>56406666.666666664</v>
      </c>
      <c r="S178" s="221">
        <f t="shared" ca="1" si="28"/>
        <v>19178266.666666668</v>
      </c>
      <c r="T178" s="221">
        <f t="shared" ca="1" si="41"/>
        <v>37228400</v>
      </c>
      <c r="U178" s="221">
        <f t="shared" ca="1" si="42"/>
        <v>48061733.333333336</v>
      </c>
      <c r="V178" s="221">
        <f t="shared" ca="1" si="43"/>
        <v>-65000000</v>
      </c>
      <c r="W178" s="221">
        <f t="shared" ca="1" si="44"/>
        <v>48061733.333333336</v>
      </c>
      <c r="X178" s="221">
        <f t="shared" ca="1" si="45"/>
        <v>48061733.333333336</v>
      </c>
      <c r="Y178" s="221">
        <f t="shared" ca="1" si="46"/>
        <v>48061733.333333336</v>
      </c>
      <c r="Z178" s="221">
        <f t="shared" ca="1" si="47"/>
        <v>48061733.333333336</v>
      </c>
      <c r="AA178" s="221">
        <f t="shared" ca="1" si="48"/>
        <v>48061733.333333336</v>
      </c>
      <c r="AB178" s="221">
        <f t="shared" ca="1" si="49"/>
        <v>48061733.333333336</v>
      </c>
      <c r="AC178" s="224">
        <f t="shared" ca="1" si="29"/>
        <v>0.70981848429423722</v>
      </c>
    </row>
    <row r="179" spans="1:29" x14ac:dyDescent="0.25">
      <c r="A179" s="26">
        <v>85</v>
      </c>
      <c r="B179" s="219">
        <f t="shared" ca="1" si="27"/>
        <v>0.27009877139987293</v>
      </c>
      <c r="C179" s="219">
        <f t="shared" ca="1" si="26"/>
        <v>0.57765446791487196</v>
      </c>
      <c r="D179" s="219">
        <f t="shared" ca="1" si="26"/>
        <v>0.74785699087445523</v>
      </c>
      <c r="E179" s="219">
        <f t="shared" ca="1" si="26"/>
        <v>0.56225145341534744</v>
      </c>
      <c r="F179" s="219">
        <f t="shared" ca="1" si="26"/>
        <v>0.24766206048505168</v>
      </c>
      <c r="G179" s="219">
        <f t="shared" ca="1" si="26"/>
        <v>0.8415924495357876</v>
      </c>
      <c r="H179" s="220">
        <f t="shared" ca="1" si="30"/>
        <v>95000000</v>
      </c>
      <c r="I179" s="212">
        <f t="shared" ca="1" si="31"/>
        <v>0.04</v>
      </c>
      <c r="J179" s="220">
        <f t="shared" ca="1" si="32"/>
        <v>3800000</v>
      </c>
      <c r="K179" s="222">
        <f t="shared" ca="1" si="33"/>
        <v>49.5</v>
      </c>
      <c r="L179" s="221">
        <f t="shared" ca="1" si="34"/>
        <v>65000000</v>
      </c>
      <c r="M179" s="221">
        <f t="shared" ca="1" si="35"/>
        <v>188100000</v>
      </c>
      <c r="N179" s="221">
        <f t="shared" ca="1" si="36"/>
        <v>26</v>
      </c>
      <c r="O179" s="221">
        <f t="shared" ca="1" si="37"/>
        <v>98800000</v>
      </c>
      <c r="P179" s="221">
        <f t="shared" ca="1" si="38"/>
        <v>31000000</v>
      </c>
      <c r="Q179" s="221">
        <f t="shared" ca="1" si="39"/>
        <v>10833333.333333334</v>
      </c>
      <c r="R179" s="221">
        <f t="shared" ca="1" si="40"/>
        <v>47466666.666666664</v>
      </c>
      <c r="S179" s="221">
        <f t="shared" ca="1" si="28"/>
        <v>16138666.666666668</v>
      </c>
      <c r="T179" s="221">
        <f t="shared" ca="1" si="41"/>
        <v>31327999.999999996</v>
      </c>
      <c r="U179" s="221">
        <f t="shared" ca="1" si="42"/>
        <v>42161333.333333328</v>
      </c>
      <c r="V179" s="221">
        <f t="shared" ca="1" si="43"/>
        <v>-65000000</v>
      </c>
      <c r="W179" s="221">
        <f t="shared" ca="1" si="44"/>
        <v>42161333.333333328</v>
      </c>
      <c r="X179" s="221">
        <f t="shared" ca="1" si="45"/>
        <v>42161333.333333328</v>
      </c>
      <c r="Y179" s="221">
        <f t="shared" ca="1" si="46"/>
        <v>42161333.333333328</v>
      </c>
      <c r="Z179" s="221">
        <f t="shared" ca="1" si="47"/>
        <v>42161333.333333328</v>
      </c>
      <c r="AA179" s="221">
        <f t="shared" ca="1" si="48"/>
        <v>42161333.333333328</v>
      </c>
      <c r="AB179" s="221">
        <f t="shared" ca="1" si="49"/>
        <v>42161333.333333328</v>
      </c>
      <c r="AC179" s="224">
        <f t="shared" ca="1" si="29"/>
        <v>0.6116163611949883</v>
      </c>
    </row>
    <row r="180" spans="1:29" x14ac:dyDescent="0.25">
      <c r="A180" s="195">
        <v>86</v>
      </c>
      <c r="B180" s="219">
        <f t="shared" ca="1" si="27"/>
        <v>0.99114308526227002</v>
      </c>
      <c r="C180" s="219">
        <f t="shared" ca="1" si="26"/>
        <v>0.89986346537602757</v>
      </c>
      <c r="D180" s="219">
        <f t="shared" ca="1" si="26"/>
        <v>0.2408429670894876</v>
      </c>
      <c r="E180" s="219">
        <f t="shared" ca="1" si="26"/>
        <v>0.97547002625728629</v>
      </c>
      <c r="F180" s="219">
        <f t="shared" ca="1" si="26"/>
        <v>0.51946463177880353</v>
      </c>
      <c r="G180" s="219">
        <f t="shared" ca="1" si="26"/>
        <v>0.91912901530729663</v>
      </c>
      <c r="H180" s="220">
        <f t="shared" ca="1" si="30"/>
        <v>124000000</v>
      </c>
      <c r="I180" s="212">
        <f t="shared" ca="1" si="31"/>
        <v>0.05</v>
      </c>
      <c r="J180" s="220">
        <f t="shared" ca="1" si="32"/>
        <v>6200000</v>
      </c>
      <c r="K180" s="222">
        <f t="shared" ca="1" si="33"/>
        <v>60</v>
      </c>
      <c r="L180" s="221">
        <f t="shared" ca="1" si="34"/>
        <v>72000000</v>
      </c>
      <c r="M180" s="221">
        <f t="shared" ca="1" si="35"/>
        <v>372000000</v>
      </c>
      <c r="N180" s="221">
        <f t="shared" ca="1" si="36"/>
        <v>26</v>
      </c>
      <c r="O180" s="221">
        <f t="shared" ca="1" si="37"/>
        <v>161200000</v>
      </c>
      <c r="P180" s="221">
        <f t="shared" ca="1" si="38"/>
        <v>31000000</v>
      </c>
      <c r="Q180" s="221">
        <f t="shared" ca="1" si="39"/>
        <v>12000000</v>
      </c>
      <c r="R180" s="221">
        <f t="shared" ca="1" si="40"/>
        <v>167800000</v>
      </c>
      <c r="S180" s="221">
        <f t="shared" ca="1" si="28"/>
        <v>57052000.000000007</v>
      </c>
      <c r="T180" s="221">
        <f t="shared" ca="1" si="41"/>
        <v>110748000</v>
      </c>
      <c r="U180" s="221">
        <f t="shared" ca="1" si="42"/>
        <v>122748000</v>
      </c>
      <c r="V180" s="221">
        <f t="shared" ca="1" si="43"/>
        <v>-72000000</v>
      </c>
      <c r="W180" s="221">
        <f t="shared" ca="1" si="44"/>
        <v>122748000</v>
      </c>
      <c r="X180" s="221">
        <f t="shared" ca="1" si="45"/>
        <v>122748000</v>
      </c>
      <c r="Y180" s="221">
        <f t="shared" ca="1" si="46"/>
        <v>122748000</v>
      </c>
      <c r="Z180" s="221">
        <f t="shared" ca="1" si="47"/>
        <v>122748000</v>
      </c>
      <c r="AA180" s="221">
        <f t="shared" ca="1" si="48"/>
        <v>122748000</v>
      </c>
      <c r="AB180" s="221">
        <f t="shared" ca="1" si="49"/>
        <v>122748000</v>
      </c>
      <c r="AC180" s="224">
        <f t="shared" ca="1" si="29"/>
        <v>1.7004371327341006</v>
      </c>
    </row>
    <row r="181" spans="1:29" x14ac:dyDescent="0.25">
      <c r="A181" s="26">
        <v>87</v>
      </c>
      <c r="B181" s="219">
        <f t="shared" ca="1" si="27"/>
        <v>0.99249606485654229</v>
      </c>
      <c r="C181" s="219">
        <f t="shared" ca="1" si="26"/>
        <v>7.4173629058699952E-2</v>
      </c>
      <c r="D181" s="219">
        <f t="shared" ca="1" si="26"/>
        <v>0.12092395954892754</v>
      </c>
      <c r="E181" s="219">
        <f t="shared" ca="1" si="26"/>
        <v>9.7209575153964778E-2</v>
      </c>
      <c r="F181" s="219">
        <f t="shared" ca="1" si="26"/>
        <v>0.10152079073327425</v>
      </c>
      <c r="G181" s="219">
        <f t="shared" ca="1" si="26"/>
        <v>0.4676943887148266</v>
      </c>
      <c r="H181" s="220">
        <f t="shared" ca="1" si="30"/>
        <v>124000000</v>
      </c>
      <c r="I181" s="212">
        <f t="shared" ca="1" si="31"/>
        <v>0.02</v>
      </c>
      <c r="J181" s="220">
        <f t="shared" ca="1" si="32"/>
        <v>2480000</v>
      </c>
      <c r="K181" s="222">
        <f t="shared" ca="1" si="33"/>
        <v>60</v>
      </c>
      <c r="L181" s="221">
        <f t="shared" ca="1" si="34"/>
        <v>60000000</v>
      </c>
      <c r="M181" s="221">
        <f t="shared" ca="1" si="35"/>
        <v>148800000</v>
      </c>
      <c r="N181" s="221">
        <f t="shared" ca="1" si="36"/>
        <v>24</v>
      </c>
      <c r="O181" s="221">
        <f t="shared" ca="1" si="37"/>
        <v>59520000</v>
      </c>
      <c r="P181" s="221">
        <f t="shared" ca="1" si="38"/>
        <v>27000000</v>
      </c>
      <c r="Q181" s="221">
        <f t="shared" ca="1" si="39"/>
        <v>10000000</v>
      </c>
      <c r="R181" s="221">
        <f t="shared" ca="1" si="40"/>
        <v>52280000</v>
      </c>
      <c r="S181" s="221">
        <f t="shared" ca="1" si="28"/>
        <v>17775200</v>
      </c>
      <c r="T181" s="221">
        <f t="shared" ca="1" si="41"/>
        <v>34504800</v>
      </c>
      <c r="U181" s="221">
        <f t="shared" ca="1" si="42"/>
        <v>44504800</v>
      </c>
      <c r="V181" s="221">
        <f t="shared" ca="1" si="43"/>
        <v>-60000000</v>
      </c>
      <c r="W181" s="221">
        <f t="shared" ca="1" si="44"/>
        <v>44504800</v>
      </c>
      <c r="X181" s="221">
        <f t="shared" ca="1" si="45"/>
        <v>44504800</v>
      </c>
      <c r="Y181" s="221">
        <f t="shared" ca="1" si="46"/>
        <v>44504800</v>
      </c>
      <c r="Z181" s="221">
        <f t="shared" ca="1" si="47"/>
        <v>44504800</v>
      </c>
      <c r="AA181" s="221">
        <f t="shared" ca="1" si="48"/>
        <v>44504800</v>
      </c>
      <c r="AB181" s="221">
        <f t="shared" ca="1" si="49"/>
        <v>44504800</v>
      </c>
      <c r="AC181" s="224">
        <f t="shared" ca="1" si="29"/>
        <v>0.71231962545070404</v>
      </c>
    </row>
    <row r="182" spans="1:29" x14ac:dyDescent="0.25">
      <c r="A182" s="195">
        <v>88</v>
      </c>
      <c r="B182" s="219">
        <f t="shared" ca="1" si="27"/>
        <v>0.96107865458481889</v>
      </c>
      <c r="C182" s="219">
        <f t="shared" ca="1" si="26"/>
        <v>0.40488034721724575</v>
      </c>
      <c r="D182" s="219">
        <f t="shared" ca="1" si="26"/>
        <v>0.10930685675212548</v>
      </c>
      <c r="E182" s="219">
        <f t="shared" ca="1" si="26"/>
        <v>0.52208663864563143</v>
      </c>
      <c r="F182" s="219">
        <f t="shared" ca="1" si="26"/>
        <v>0.98244944051634064</v>
      </c>
      <c r="G182" s="219">
        <f t="shared" ca="1" si="26"/>
        <v>0.67980838278807321</v>
      </c>
      <c r="H182" s="220">
        <f t="shared" ca="1" si="30"/>
        <v>124000000</v>
      </c>
      <c r="I182" s="212">
        <f t="shared" ca="1" si="31"/>
        <v>0.03</v>
      </c>
      <c r="J182" s="220">
        <f t="shared" ca="1" si="32"/>
        <v>3720000</v>
      </c>
      <c r="K182" s="222">
        <f t="shared" ca="1" si="33"/>
        <v>60</v>
      </c>
      <c r="L182" s="221">
        <f t="shared" ca="1" si="34"/>
        <v>65000000</v>
      </c>
      <c r="M182" s="221">
        <f t="shared" ca="1" si="35"/>
        <v>223200000</v>
      </c>
      <c r="N182" s="221">
        <f t="shared" ca="1" si="36"/>
        <v>29</v>
      </c>
      <c r="O182" s="221">
        <f t="shared" ca="1" si="37"/>
        <v>107880000</v>
      </c>
      <c r="P182" s="221">
        <f t="shared" ca="1" si="38"/>
        <v>27000000</v>
      </c>
      <c r="Q182" s="221">
        <f t="shared" ca="1" si="39"/>
        <v>10833333.333333334</v>
      </c>
      <c r="R182" s="221">
        <f t="shared" ca="1" si="40"/>
        <v>77486666.666666672</v>
      </c>
      <c r="S182" s="221">
        <f t="shared" ca="1" si="28"/>
        <v>26345466.666666672</v>
      </c>
      <c r="T182" s="221">
        <f t="shared" ca="1" si="41"/>
        <v>51141200</v>
      </c>
      <c r="U182" s="221">
        <f t="shared" ca="1" si="42"/>
        <v>61974533.333333336</v>
      </c>
      <c r="V182" s="221">
        <f t="shared" ca="1" si="43"/>
        <v>-65000000</v>
      </c>
      <c r="W182" s="221">
        <f t="shared" ca="1" si="44"/>
        <v>61974533.333333336</v>
      </c>
      <c r="X182" s="221">
        <f t="shared" ca="1" si="45"/>
        <v>61974533.333333336</v>
      </c>
      <c r="Y182" s="221">
        <f t="shared" ca="1" si="46"/>
        <v>61974533.333333336</v>
      </c>
      <c r="Z182" s="221">
        <f t="shared" ca="1" si="47"/>
        <v>61974533.333333336</v>
      </c>
      <c r="AA182" s="221">
        <f t="shared" ca="1" si="48"/>
        <v>61974533.333333336</v>
      </c>
      <c r="AB182" s="221">
        <f t="shared" ca="1" si="49"/>
        <v>61974533.333333336</v>
      </c>
      <c r="AC182" s="224">
        <f t="shared" ca="1" si="29"/>
        <v>0.93530756347214772</v>
      </c>
    </row>
    <row r="183" spans="1:29" x14ac:dyDescent="0.25">
      <c r="A183" s="26">
        <v>89</v>
      </c>
      <c r="B183" s="219">
        <f t="shared" ca="1" si="27"/>
        <v>0.79147208511160538</v>
      </c>
      <c r="C183" s="219">
        <f t="shared" ca="1" si="26"/>
        <v>0.93703025531040718</v>
      </c>
      <c r="D183" s="219">
        <f t="shared" ca="1" si="26"/>
        <v>0.46917319656968048</v>
      </c>
      <c r="E183" s="219">
        <f t="shared" ca="1" si="26"/>
        <v>0.6955129419277245</v>
      </c>
      <c r="F183" s="219">
        <f t="shared" ca="1" si="26"/>
        <v>0.29368700903407097</v>
      </c>
      <c r="G183" s="219">
        <f t="shared" ca="1" si="26"/>
        <v>0.96038771552466418</v>
      </c>
      <c r="H183" s="220">
        <f t="shared" ca="1" si="30"/>
        <v>108000000</v>
      </c>
      <c r="I183" s="212">
        <f t="shared" ca="1" si="31"/>
        <v>0.06</v>
      </c>
      <c r="J183" s="220">
        <f t="shared" ca="1" si="32"/>
        <v>6480000</v>
      </c>
      <c r="K183" s="222">
        <f t="shared" ca="1" si="33"/>
        <v>56</v>
      </c>
      <c r="L183" s="221">
        <f t="shared" ca="1" si="34"/>
        <v>65000000</v>
      </c>
      <c r="M183" s="221">
        <f t="shared" ca="1" si="35"/>
        <v>362880000</v>
      </c>
      <c r="N183" s="221">
        <f t="shared" ca="1" si="36"/>
        <v>26</v>
      </c>
      <c r="O183" s="221">
        <f t="shared" ca="1" si="37"/>
        <v>168480000</v>
      </c>
      <c r="P183" s="221">
        <f t="shared" ca="1" si="38"/>
        <v>31000000</v>
      </c>
      <c r="Q183" s="221">
        <f t="shared" ca="1" si="39"/>
        <v>10833333.333333334</v>
      </c>
      <c r="R183" s="221">
        <f t="shared" ca="1" si="40"/>
        <v>152566666.66666666</v>
      </c>
      <c r="S183" s="221">
        <f t="shared" ca="1" si="28"/>
        <v>51872666.666666664</v>
      </c>
      <c r="T183" s="221">
        <f t="shared" ca="1" si="41"/>
        <v>100694000</v>
      </c>
      <c r="U183" s="221">
        <f t="shared" ca="1" si="42"/>
        <v>111527333.33333333</v>
      </c>
      <c r="V183" s="221">
        <f t="shared" ca="1" si="43"/>
        <v>-65000000</v>
      </c>
      <c r="W183" s="221">
        <f t="shared" ca="1" si="44"/>
        <v>111527333.33333333</v>
      </c>
      <c r="X183" s="221">
        <f t="shared" ca="1" si="45"/>
        <v>111527333.33333333</v>
      </c>
      <c r="Y183" s="221">
        <f t="shared" ca="1" si="46"/>
        <v>111527333.33333333</v>
      </c>
      <c r="Z183" s="221">
        <f t="shared" ca="1" si="47"/>
        <v>111527333.33333333</v>
      </c>
      <c r="AA183" s="221">
        <f t="shared" ca="1" si="48"/>
        <v>111527333.33333333</v>
      </c>
      <c r="AB183" s="221">
        <f t="shared" ca="1" si="49"/>
        <v>111527333.33333333</v>
      </c>
      <c r="AC183" s="224">
        <f t="shared" ca="1" si="29"/>
        <v>1.7114877300621183</v>
      </c>
    </row>
    <row r="184" spans="1:29" x14ac:dyDescent="0.25">
      <c r="A184" s="195">
        <v>90</v>
      </c>
      <c r="B184" s="219">
        <f t="shared" ca="1" si="27"/>
        <v>0.84776938069604102</v>
      </c>
      <c r="C184" s="219">
        <f t="shared" ca="1" si="26"/>
        <v>0.52033841658227675</v>
      </c>
      <c r="D184" s="219">
        <f t="shared" ca="1" si="26"/>
        <v>0.58929746601290778</v>
      </c>
      <c r="E184" s="219">
        <f t="shared" ca="1" si="26"/>
        <v>0.41472755105357162</v>
      </c>
      <c r="F184" s="219">
        <f t="shared" ca="1" si="26"/>
        <v>0.14406531801240485</v>
      </c>
      <c r="G184" s="219">
        <f t="shared" ca="1" si="26"/>
        <v>0.70195534099732437</v>
      </c>
      <c r="H184" s="220">
        <f t="shared" ca="1" si="30"/>
        <v>124000000</v>
      </c>
      <c r="I184" s="212">
        <f t="shared" ca="1" si="31"/>
        <v>0.04</v>
      </c>
      <c r="J184" s="220">
        <f t="shared" ca="1" si="32"/>
        <v>4960000</v>
      </c>
      <c r="K184" s="222">
        <f t="shared" ca="1" si="33"/>
        <v>64</v>
      </c>
      <c r="L184" s="221">
        <f t="shared" ca="1" si="34"/>
        <v>65000000</v>
      </c>
      <c r="M184" s="221">
        <f t="shared" ca="1" si="35"/>
        <v>317440000</v>
      </c>
      <c r="N184" s="221">
        <f t="shared" ca="1" si="36"/>
        <v>24</v>
      </c>
      <c r="O184" s="221">
        <f t="shared" ca="1" si="37"/>
        <v>119040000</v>
      </c>
      <c r="P184" s="221">
        <f t="shared" ca="1" si="38"/>
        <v>27000000</v>
      </c>
      <c r="Q184" s="221">
        <f t="shared" ca="1" si="39"/>
        <v>10833333.333333334</v>
      </c>
      <c r="R184" s="221">
        <f t="shared" ca="1" si="40"/>
        <v>160566666.66666666</v>
      </c>
      <c r="S184" s="221">
        <f t="shared" ca="1" si="28"/>
        <v>54592666.666666664</v>
      </c>
      <c r="T184" s="221">
        <f t="shared" ca="1" si="41"/>
        <v>105974000</v>
      </c>
      <c r="U184" s="221">
        <f t="shared" ca="1" si="42"/>
        <v>116807333.33333333</v>
      </c>
      <c r="V184" s="221">
        <f t="shared" ca="1" si="43"/>
        <v>-65000000</v>
      </c>
      <c r="W184" s="221">
        <f t="shared" ca="1" si="44"/>
        <v>116807333.33333333</v>
      </c>
      <c r="X184" s="221">
        <f t="shared" ca="1" si="45"/>
        <v>116807333.33333333</v>
      </c>
      <c r="Y184" s="221">
        <f t="shared" ca="1" si="46"/>
        <v>116807333.33333333</v>
      </c>
      <c r="Z184" s="221">
        <f t="shared" ca="1" si="47"/>
        <v>116807333.33333333</v>
      </c>
      <c r="AA184" s="221">
        <f t="shared" ca="1" si="48"/>
        <v>116807333.33333333</v>
      </c>
      <c r="AB184" s="221">
        <f t="shared" ca="1" si="49"/>
        <v>116807333.33333333</v>
      </c>
      <c r="AC184" s="224">
        <f t="shared" ca="1" si="29"/>
        <v>1.7932523804563774</v>
      </c>
    </row>
    <row r="185" spans="1:29" x14ac:dyDescent="0.25">
      <c r="A185" s="26">
        <v>91</v>
      </c>
      <c r="B185" s="219">
        <f t="shared" ca="1" si="27"/>
        <v>3.1551022715605614E-2</v>
      </c>
      <c r="C185" s="219">
        <f t="shared" ca="1" si="26"/>
        <v>0.72211086426749604</v>
      </c>
      <c r="D185" s="219">
        <f t="shared" ca="1" si="26"/>
        <v>0.310749651499163</v>
      </c>
      <c r="E185" s="219">
        <f t="shared" ca="1" si="26"/>
        <v>0.30986595660942795</v>
      </c>
      <c r="F185" s="219">
        <f t="shared" ca="1" si="26"/>
        <v>0.97161538326306152</v>
      </c>
      <c r="G185" s="219">
        <f t="shared" ca="1" si="26"/>
        <v>0.63200951117409987</v>
      </c>
      <c r="H185" s="220">
        <f t="shared" ca="1" si="30"/>
        <v>80000000</v>
      </c>
      <c r="I185" s="212">
        <f t="shared" ca="1" si="31"/>
        <v>0.05</v>
      </c>
      <c r="J185" s="220">
        <f t="shared" ca="1" si="32"/>
        <v>4000000</v>
      </c>
      <c r="K185" s="222">
        <f t="shared" ca="1" si="33"/>
        <v>38</v>
      </c>
      <c r="L185" s="221">
        <f t="shared" ca="1" si="34"/>
        <v>65000000</v>
      </c>
      <c r="M185" s="221">
        <f t="shared" ca="1" si="35"/>
        <v>152000000</v>
      </c>
      <c r="N185" s="221">
        <f t="shared" ca="1" si="36"/>
        <v>29</v>
      </c>
      <c r="O185" s="221">
        <f t="shared" ca="1" si="37"/>
        <v>116000000</v>
      </c>
      <c r="P185" s="221">
        <f t="shared" ca="1" si="38"/>
        <v>27000000</v>
      </c>
      <c r="Q185" s="221">
        <f t="shared" ca="1" si="39"/>
        <v>10833333.333333334</v>
      </c>
      <c r="R185" s="221">
        <f t="shared" ca="1" si="40"/>
        <v>-1833333.333333334</v>
      </c>
      <c r="S185" s="221">
        <f t="shared" ca="1" si="28"/>
        <v>-623333.3333333336</v>
      </c>
      <c r="T185" s="221">
        <f t="shared" ca="1" si="41"/>
        <v>-1210000.0000000005</v>
      </c>
      <c r="U185" s="221">
        <f t="shared" ca="1" si="42"/>
        <v>9623333.333333334</v>
      </c>
      <c r="V185" s="221">
        <f t="shared" ca="1" si="43"/>
        <v>-65000000</v>
      </c>
      <c r="W185" s="221">
        <f t="shared" ca="1" si="44"/>
        <v>9623333.333333334</v>
      </c>
      <c r="X185" s="221">
        <f t="shared" ca="1" si="45"/>
        <v>9623333.333333334</v>
      </c>
      <c r="Y185" s="221">
        <f t="shared" ca="1" si="46"/>
        <v>9623333.333333334</v>
      </c>
      <c r="Z185" s="221">
        <f t="shared" ca="1" si="47"/>
        <v>9623333.333333334</v>
      </c>
      <c r="AA185" s="221">
        <f t="shared" ca="1" si="48"/>
        <v>9623333.333333334</v>
      </c>
      <c r="AB185" s="221">
        <f t="shared" ca="1" si="49"/>
        <v>9623333.333333334</v>
      </c>
      <c r="AC185" s="224">
        <f t="shared" ca="1" si="29"/>
        <v>-3.2824395454185251E-2</v>
      </c>
    </row>
    <row r="186" spans="1:29" x14ac:dyDescent="0.25">
      <c r="A186" s="195">
        <v>92</v>
      </c>
      <c r="B186" s="219">
        <f t="shared" ca="1" si="27"/>
        <v>0.24265479872667184</v>
      </c>
      <c r="C186" s="219">
        <f t="shared" ca="1" si="26"/>
        <v>0.31193815714621587</v>
      </c>
      <c r="D186" s="219">
        <f t="shared" ca="1" si="26"/>
        <v>0.81004540681726456</v>
      </c>
      <c r="E186" s="219">
        <f t="shared" ca="1" si="26"/>
        <v>9.516968329788178E-2</v>
      </c>
      <c r="F186" s="219">
        <f t="shared" ca="1" si="26"/>
        <v>0.37392273925416386</v>
      </c>
      <c r="G186" s="219">
        <f t="shared" ca="1" si="26"/>
        <v>0.34960495234103151</v>
      </c>
      <c r="H186" s="220">
        <f t="shared" ca="1" si="30"/>
        <v>95000000</v>
      </c>
      <c r="I186" s="212">
        <f t="shared" ca="1" si="31"/>
        <v>0.03</v>
      </c>
      <c r="J186" s="220">
        <f t="shared" ca="1" si="32"/>
        <v>2850000</v>
      </c>
      <c r="K186" s="222">
        <f t="shared" ca="1" si="33"/>
        <v>49.5</v>
      </c>
      <c r="L186" s="221">
        <f t="shared" ca="1" si="34"/>
        <v>60000000</v>
      </c>
      <c r="M186" s="221">
        <f t="shared" ca="1" si="35"/>
        <v>141075000</v>
      </c>
      <c r="N186" s="221">
        <f t="shared" ca="1" si="36"/>
        <v>26</v>
      </c>
      <c r="O186" s="221">
        <f t="shared" ca="1" si="37"/>
        <v>74100000</v>
      </c>
      <c r="P186" s="221">
        <f t="shared" ca="1" si="38"/>
        <v>24000000</v>
      </c>
      <c r="Q186" s="221">
        <f t="shared" ca="1" si="39"/>
        <v>10000000</v>
      </c>
      <c r="R186" s="221">
        <f t="shared" ca="1" si="40"/>
        <v>32975000</v>
      </c>
      <c r="S186" s="221">
        <f t="shared" ca="1" si="28"/>
        <v>11211500</v>
      </c>
      <c r="T186" s="221">
        <f t="shared" ca="1" si="41"/>
        <v>21763500</v>
      </c>
      <c r="U186" s="221">
        <f t="shared" ca="1" si="42"/>
        <v>31763500</v>
      </c>
      <c r="V186" s="221">
        <f t="shared" ca="1" si="43"/>
        <v>-60000000</v>
      </c>
      <c r="W186" s="221">
        <f t="shared" ca="1" si="44"/>
        <v>31763500</v>
      </c>
      <c r="X186" s="221">
        <f t="shared" ca="1" si="45"/>
        <v>31763500</v>
      </c>
      <c r="Y186" s="221">
        <f t="shared" ca="1" si="46"/>
        <v>31763500</v>
      </c>
      <c r="Z186" s="221">
        <f t="shared" ca="1" si="47"/>
        <v>31763500</v>
      </c>
      <c r="AA186" s="221">
        <f t="shared" ca="1" si="48"/>
        <v>31763500</v>
      </c>
      <c r="AB186" s="221">
        <f t="shared" ca="1" si="49"/>
        <v>31763500</v>
      </c>
      <c r="AC186" s="224">
        <f t="shared" ca="1" si="29"/>
        <v>0.47876459081562905</v>
      </c>
    </row>
    <row r="187" spans="1:29" x14ac:dyDescent="0.25">
      <c r="A187" s="26">
        <v>93</v>
      </c>
      <c r="B187" s="219">
        <f t="shared" ca="1" si="27"/>
        <v>0.17680353270883187</v>
      </c>
      <c r="C187" s="219">
        <f t="shared" ca="1" si="26"/>
        <v>0.42286806291496781</v>
      </c>
      <c r="D187" s="219">
        <f t="shared" ca="1" si="26"/>
        <v>0.91706659835605431</v>
      </c>
      <c r="E187" s="219">
        <f t="shared" ca="1" si="26"/>
        <v>0.19753563251922279</v>
      </c>
      <c r="F187" s="219">
        <f t="shared" ca="1" si="26"/>
        <v>0.45417147534096969</v>
      </c>
      <c r="G187" s="219">
        <f t="shared" ca="1" si="26"/>
        <v>0.93126201504753081</v>
      </c>
      <c r="H187" s="220">
        <f t="shared" ca="1" si="30"/>
        <v>95000000</v>
      </c>
      <c r="I187" s="212">
        <f t="shared" ca="1" si="31"/>
        <v>0.03</v>
      </c>
      <c r="J187" s="220">
        <f t="shared" ca="1" si="32"/>
        <v>2850000</v>
      </c>
      <c r="K187" s="222">
        <f t="shared" ca="1" si="33"/>
        <v>49.5</v>
      </c>
      <c r="L187" s="221">
        <f t="shared" ca="1" si="34"/>
        <v>60000000</v>
      </c>
      <c r="M187" s="221">
        <f t="shared" ca="1" si="35"/>
        <v>141075000</v>
      </c>
      <c r="N187" s="221">
        <f t="shared" ca="1" si="36"/>
        <v>26</v>
      </c>
      <c r="O187" s="221">
        <f t="shared" ca="1" si="37"/>
        <v>74100000</v>
      </c>
      <c r="P187" s="221">
        <f t="shared" ca="1" si="38"/>
        <v>31000000</v>
      </c>
      <c r="Q187" s="221">
        <f t="shared" ca="1" si="39"/>
        <v>10000000</v>
      </c>
      <c r="R187" s="221">
        <f t="shared" ca="1" si="40"/>
        <v>25975000</v>
      </c>
      <c r="S187" s="221">
        <f t="shared" ca="1" si="28"/>
        <v>8831500</v>
      </c>
      <c r="T187" s="221">
        <f t="shared" ca="1" si="41"/>
        <v>17143500</v>
      </c>
      <c r="U187" s="221">
        <f t="shared" ca="1" si="42"/>
        <v>27143500</v>
      </c>
      <c r="V187" s="221">
        <f t="shared" ca="1" si="43"/>
        <v>-60000000</v>
      </c>
      <c r="W187" s="221">
        <f t="shared" ca="1" si="44"/>
        <v>27143500</v>
      </c>
      <c r="X187" s="221">
        <f t="shared" ca="1" si="45"/>
        <v>27143500</v>
      </c>
      <c r="Y187" s="221">
        <f t="shared" ca="1" si="46"/>
        <v>27143500</v>
      </c>
      <c r="Z187" s="221">
        <f t="shared" ca="1" si="47"/>
        <v>27143500</v>
      </c>
      <c r="AA187" s="221">
        <f t="shared" ca="1" si="48"/>
        <v>27143500</v>
      </c>
      <c r="AB187" s="221">
        <f t="shared" ca="1" si="49"/>
        <v>27143500</v>
      </c>
      <c r="AC187" s="224">
        <f t="shared" ca="1" si="29"/>
        <v>0.38954566466708362</v>
      </c>
    </row>
    <row r="188" spans="1:29" x14ac:dyDescent="0.25">
      <c r="A188" s="195">
        <v>94</v>
      </c>
      <c r="B188" s="219">
        <f t="shared" ca="1" si="27"/>
        <v>0.60124523336141567</v>
      </c>
      <c r="C188" s="219">
        <f t="shared" ca="1" si="26"/>
        <v>3.8206721046337822E-2</v>
      </c>
      <c r="D188" s="219">
        <f t="shared" ca="1" si="26"/>
        <v>8.5926399848922697E-2</v>
      </c>
      <c r="E188" s="219">
        <f t="shared" ca="1" si="26"/>
        <v>0.68184956835034816</v>
      </c>
      <c r="F188" s="219">
        <f t="shared" ca="1" si="26"/>
        <v>0.61310131695350167</v>
      </c>
      <c r="G188" s="219">
        <f t="shared" ca="1" si="26"/>
        <v>5.7444480344225335E-2</v>
      </c>
      <c r="H188" s="220">
        <f t="shared" ca="1" si="30"/>
        <v>108000000</v>
      </c>
      <c r="I188" s="212">
        <f t="shared" ca="1" si="31"/>
        <v>0.01</v>
      </c>
      <c r="J188" s="220">
        <f t="shared" ca="1" si="32"/>
        <v>1080000</v>
      </c>
      <c r="K188" s="222">
        <f t="shared" ca="1" si="33"/>
        <v>52</v>
      </c>
      <c r="L188" s="221">
        <f t="shared" ca="1" si="34"/>
        <v>65000000</v>
      </c>
      <c r="M188" s="221">
        <f t="shared" ca="1" si="35"/>
        <v>56160000</v>
      </c>
      <c r="N188" s="221">
        <f t="shared" ca="1" si="36"/>
        <v>26</v>
      </c>
      <c r="O188" s="221">
        <f t="shared" ca="1" si="37"/>
        <v>28080000</v>
      </c>
      <c r="P188" s="221">
        <f t="shared" ca="1" si="38"/>
        <v>20000000</v>
      </c>
      <c r="Q188" s="221">
        <f t="shared" ca="1" si="39"/>
        <v>10833333.333333334</v>
      </c>
      <c r="R188" s="221">
        <f t="shared" ca="1" si="40"/>
        <v>-2753333.333333334</v>
      </c>
      <c r="S188" s="221">
        <f t="shared" ca="1" si="28"/>
        <v>-936133.3333333336</v>
      </c>
      <c r="T188" s="221">
        <f t="shared" ca="1" si="41"/>
        <v>-1817200.0000000005</v>
      </c>
      <c r="U188" s="221">
        <f t="shared" ca="1" si="42"/>
        <v>9016133.333333334</v>
      </c>
      <c r="V188" s="221">
        <f t="shared" ca="1" si="43"/>
        <v>-65000000</v>
      </c>
      <c r="W188" s="221">
        <f t="shared" ca="1" si="44"/>
        <v>9016133.333333334</v>
      </c>
      <c r="X188" s="221">
        <f t="shared" ca="1" si="45"/>
        <v>9016133.333333334</v>
      </c>
      <c r="Y188" s="221">
        <f t="shared" ca="1" si="46"/>
        <v>9016133.333333334</v>
      </c>
      <c r="Z188" s="221">
        <f t="shared" ca="1" si="47"/>
        <v>9016133.333333334</v>
      </c>
      <c r="AA188" s="221">
        <f t="shared" ca="1" si="48"/>
        <v>9016133.333333334</v>
      </c>
      <c r="AB188" s="221">
        <f t="shared" ca="1" si="49"/>
        <v>9016133.333333334</v>
      </c>
      <c r="AC188" s="224">
        <f t="shared" ca="1" si="29"/>
        <v>-5.0065579518387193E-2</v>
      </c>
    </row>
    <row r="189" spans="1:29" x14ac:dyDescent="0.25">
      <c r="A189" s="26">
        <v>95</v>
      </c>
      <c r="B189" s="219">
        <f t="shared" ca="1" si="27"/>
        <v>0.19005175763454785</v>
      </c>
      <c r="C189" s="219">
        <f t="shared" ca="1" si="26"/>
        <v>0.72265438691871497</v>
      </c>
      <c r="D189" s="219">
        <f t="shared" ca="1" si="26"/>
        <v>0.40025142259759083</v>
      </c>
      <c r="E189" s="219">
        <f t="shared" ca="1" si="26"/>
        <v>0.49513196501571566</v>
      </c>
      <c r="F189" s="219">
        <f t="shared" ca="1" si="26"/>
        <v>0.55898510732214368</v>
      </c>
      <c r="G189" s="219">
        <f t="shared" ca="1" si="26"/>
        <v>0.82454742681405857</v>
      </c>
      <c r="H189" s="220">
        <f t="shared" ca="1" si="30"/>
        <v>95000000</v>
      </c>
      <c r="I189" s="212">
        <f t="shared" ca="1" si="31"/>
        <v>0.05</v>
      </c>
      <c r="J189" s="220">
        <f t="shared" ca="1" si="32"/>
        <v>4750000</v>
      </c>
      <c r="K189" s="222">
        <f t="shared" ca="1" si="33"/>
        <v>45.5</v>
      </c>
      <c r="L189" s="221">
        <f t="shared" ca="1" si="34"/>
        <v>65000000</v>
      </c>
      <c r="M189" s="221">
        <f t="shared" ca="1" si="35"/>
        <v>216125000</v>
      </c>
      <c r="N189" s="221">
        <f t="shared" ca="1" si="36"/>
        <v>26</v>
      </c>
      <c r="O189" s="221">
        <f t="shared" ca="1" si="37"/>
        <v>123500000</v>
      </c>
      <c r="P189" s="221">
        <f t="shared" ca="1" si="38"/>
        <v>31000000</v>
      </c>
      <c r="Q189" s="221">
        <f t="shared" ca="1" si="39"/>
        <v>10833333.333333334</v>
      </c>
      <c r="R189" s="221">
        <f t="shared" ca="1" si="40"/>
        <v>50791666.666666664</v>
      </c>
      <c r="S189" s="221">
        <f t="shared" ca="1" si="28"/>
        <v>17269166.666666668</v>
      </c>
      <c r="T189" s="221">
        <f t="shared" ca="1" si="41"/>
        <v>33522499.999999996</v>
      </c>
      <c r="U189" s="221">
        <f t="shared" ca="1" si="42"/>
        <v>44355833.333333328</v>
      </c>
      <c r="V189" s="221">
        <f t="shared" ca="1" si="43"/>
        <v>-65000000</v>
      </c>
      <c r="W189" s="221">
        <f t="shared" ca="1" si="44"/>
        <v>44355833.333333328</v>
      </c>
      <c r="X189" s="221">
        <f t="shared" ca="1" si="45"/>
        <v>44355833.333333328</v>
      </c>
      <c r="Y189" s="221">
        <f t="shared" ca="1" si="46"/>
        <v>44355833.333333328</v>
      </c>
      <c r="Z189" s="221">
        <f t="shared" ca="1" si="47"/>
        <v>44355833.333333328</v>
      </c>
      <c r="AA189" s="221">
        <f t="shared" ca="1" si="48"/>
        <v>44355833.333333328</v>
      </c>
      <c r="AB189" s="221">
        <f t="shared" ca="1" si="49"/>
        <v>44355833.333333328</v>
      </c>
      <c r="AC189" s="224">
        <f t="shared" ca="1" si="29"/>
        <v>0.64838073376270722</v>
      </c>
    </row>
    <row r="190" spans="1:29" x14ac:dyDescent="0.25">
      <c r="A190" s="195">
        <v>96</v>
      </c>
      <c r="B190" s="219">
        <f t="shared" ca="1" si="27"/>
        <v>0.70154876692572898</v>
      </c>
      <c r="C190" s="219">
        <f t="shared" ca="1" si="26"/>
        <v>0.37810182126713821</v>
      </c>
      <c r="D190" s="219">
        <f t="shared" ca="1" si="26"/>
        <v>0.97241439897349402</v>
      </c>
      <c r="E190" s="219">
        <f t="shared" ca="1" si="26"/>
        <v>0.28482034650124255</v>
      </c>
      <c r="F190" s="219">
        <f t="shared" ca="1" si="26"/>
        <v>0.85258749665980527</v>
      </c>
      <c r="G190" s="219">
        <f t="shared" ca="1" si="26"/>
        <v>0.44705803593959847</v>
      </c>
      <c r="H190" s="220">
        <f t="shared" ca="1" si="30"/>
        <v>108000000</v>
      </c>
      <c r="I190" s="212">
        <f t="shared" ca="1" si="31"/>
        <v>0.03</v>
      </c>
      <c r="J190" s="220">
        <f t="shared" ca="1" si="32"/>
        <v>3240000</v>
      </c>
      <c r="K190" s="222">
        <f t="shared" ca="1" si="33"/>
        <v>56</v>
      </c>
      <c r="L190" s="221">
        <f t="shared" ca="1" si="34"/>
        <v>65000000</v>
      </c>
      <c r="M190" s="221">
        <f t="shared" ca="1" si="35"/>
        <v>181440000</v>
      </c>
      <c r="N190" s="221">
        <f t="shared" ca="1" si="36"/>
        <v>29</v>
      </c>
      <c r="O190" s="221">
        <f t="shared" ca="1" si="37"/>
        <v>93960000</v>
      </c>
      <c r="P190" s="221">
        <f t="shared" ca="1" si="38"/>
        <v>27000000</v>
      </c>
      <c r="Q190" s="221">
        <f t="shared" ca="1" si="39"/>
        <v>10833333.333333334</v>
      </c>
      <c r="R190" s="221">
        <f t="shared" ca="1" si="40"/>
        <v>49646666.666666664</v>
      </c>
      <c r="S190" s="221">
        <f t="shared" ca="1" si="28"/>
        <v>16879866.666666668</v>
      </c>
      <c r="T190" s="221">
        <f t="shared" ca="1" si="41"/>
        <v>32766799.999999996</v>
      </c>
      <c r="U190" s="221">
        <f t="shared" ca="1" si="42"/>
        <v>43600133.333333328</v>
      </c>
      <c r="V190" s="221">
        <f t="shared" ca="1" si="43"/>
        <v>-65000000</v>
      </c>
      <c r="W190" s="221">
        <f t="shared" ca="1" si="44"/>
        <v>43600133.333333328</v>
      </c>
      <c r="X190" s="221">
        <f t="shared" ca="1" si="45"/>
        <v>43600133.333333328</v>
      </c>
      <c r="Y190" s="221">
        <f t="shared" ca="1" si="46"/>
        <v>43600133.333333328</v>
      </c>
      <c r="Z190" s="221">
        <f t="shared" ca="1" si="47"/>
        <v>43600133.333333328</v>
      </c>
      <c r="AA190" s="221">
        <f t="shared" ca="1" si="48"/>
        <v>43600133.333333328</v>
      </c>
      <c r="AB190" s="221">
        <f t="shared" ca="1" si="49"/>
        <v>43600133.333333328</v>
      </c>
      <c r="AC190" s="224">
        <f t="shared" ca="1" si="29"/>
        <v>0.63575547271538158</v>
      </c>
    </row>
    <row r="191" spans="1:29" x14ac:dyDescent="0.25">
      <c r="A191" s="26">
        <v>97</v>
      </c>
      <c r="B191" s="219">
        <f t="shared" ca="1" si="27"/>
        <v>0.87503331927958727</v>
      </c>
      <c r="C191" s="219">
        <f t="shared" ca="1" si="26"/>
        <v>4.1753330622931628E-2</v>
      </c>
      <c r="D191" s="219">
        <f t="shared" ca="1" si="26"/>
        <v>0.95855997753267808</v>
      </c>
      <c r="E191" s="219">
        <f t="shared" ca="1" si="26"/>
        <v>0.11648184938303507</v>
      </c>
      <c r="F191" s="219">
        <f t="shared" ca="1" si="26"/>
        <v>0.51210031675293433</v>
      </c>
      <c r="G191" s="219">
        <f t="shared" ca="1" si="26"/>
        <v>3.6790144840546546E-2</v>
      </c>
      <c r="H191" s="220">
        <f t="shared" ca="1" si="30"/>
        <v>124000000</v>
      </c>
      <c r="I191" s="212">
        <f t="shared" ca="1" si="31"/>
        <v>0.01</v>
      </c>
      <c r="J191" s="220">
        <f t="shared" ca="1" si="32"/>
        <v>1240000</v>
      </c>
      <c r="K191" s="222">
        <f t="shared" ca="1" si="33"/>
        <v>64</v>
      </c>
      <c r="L191" s="221">
        <f t="shared" ca="1" si="34"/>
        <v>60000000</v>
      </c>
      <c r="M191" s="221">
        <f t="shared" ca="1" si="35"/>
        <v>79360000</v>
      </c>
      <c r="N191" s="221">
        <f t="shared" ca="1" si="36"/>
        <v>26</v>
      </c>
      <c r="O191" s="221">
        <f t="shared" ca="1" si="37"/>
        <v>32240000</v>
      </c>
      <c r="P191" s="221">
        <f t="shared" ca="1" si="38"/>
        <v>20000000</v>
      </c>
      <c r="Q191" s="221">
        <f t="shared" ca="1" si="39"/>
        <v>10000000</v>
      </c>
      <c r="R191" s="221">
        <f t="shared" ca="1" si="40"/>
        <v>17120000</v>
      </c>
      <c r="S191" s="221">
        <f t="shared" ca="1" si="28"/>
        <v>5820800</v>
      </c>
      <c r="T191" s="221">
        <f t="shared" ca="1" si="41"/>
        <v>11299200</v>
      </c>
      <c r="U191" s="221">
        <f t="shared" ca="1" si="42"/>
        <v>21299200</v>
      </c>
      <c r="V191" s="221">
        <f t="shared" ca="1" si="43"/>
        <v>-60000000</v>
      </c>
      <c r="W191" s="221">
        <f t="shared" ca="1" si="44"/>
        <v>21299200</v>
      </c>
      <c r="X191" s="221">
        <f t="shared" ca="1" si="45"/>
        <v>21299200</v>
      </c>
      <c r="Y191" s="221">
        <f t="shared" ca="1" si="46"/>
        <v>21299200</v>
      </c>
      <c r="Z191" s="221">
        <f t="shared" ca="1" si="47"/>
        <v>21299200</v>
      </c>
      <c r="AA191" s="221">
        <f t="shared" ca="1" si="48"/>
        <v>21299200</v>
      </c>
      <c r="AB191" s="221">
        <f t="shared" ca="1" si="49"/>
        <v>21299200</v>
      </c>
      <c r="AC191" s="224">
        <f t="shared" ca="1" si="29"/>
        <v>0.27063710153306197</v>
      </c>
    </row>
    <row r="192" spans="1:29" x14ac:dyDescent="0.25">
      <c r="A192" s="195">
        <v>98</v>
      </c>
      <c r="B192" s="219">
        <f t="shared" ca="1" si="27"/>
        <v>0.54535974209083127</v>
      </c>
      <c r="C192" s="219">
        <f t="shared" ca="1" si="26"/>
        <v>0.18371755674876722</v>
      </c>
      <c r="D192" s="219">
        <f t="shared" ca="1" si="26"/>
        <v>4.1009263915829375E-2</v>
      </c>
      <c r="E192" s="219">
        <f t="shared" ca="1" si="26"/>
        <v>1.7934237320303859E-2</v>
      </c>
      <c r="F192" s="219">
        <f t="shared" ca="1" si="26"/>
        <v>0.67514703015312516</v>
      </c>
      <c r="G192" s="219">
        <f t="shared" ca="1" si="26"/>
        <v>0.18423730388144977</v>
      </c>
      <c r="H192" s="220">
        <f t="shared" ca="1" si="30"/>
        <v>108000000</v>
      </c>
      <c r="I192" s="212">
        <f t="shared" ca="1" si="31"/>
        <v>0.02</v>
      </c>
      <c r="J192" s="220">
        <f t="shared" ca="1" si="32"/>
        <v>2160000</v>
      </c>
      <c r="K192" s="222">
        <f t="shared" ca="1" si="33"/>
        <v>52</v>
      </c>
      <c r="L192" s="221">
        <f t="shared" ca="1" si="34"/>
        <v>60000000</v>
      </c>
      <c r="M192" s="221">
        <f t="shared" ca="1" si="35"/>
        <v>112320000</v>
      </c>
      <c r="N192" s="221">
        <f t="shared" ca="1" si="36"/>
        <v>26</v>
      </c>
      <c r="O192" s="221">
        <f t="shared" ca="1" si="37"/>
        <v>56160000</v>
      </c>
      <c r="P192" s="221">
        <f t="shared" ca="1" si="38"/>
        <v>24000000</v>
      </c>
      <c r="Q192" s="221">
        <f t="shared" ca="1" si="39"/>
        <v>10000000</v>
      </c>
      <c r="R192" s="221">
        <f t="shared" ca="1" si="40"/>
        <v>22160000</v>
      </c>
      <c r="S192" s="221">
        <f t="shared" ca="1" si="28"/>
        <v>7534400.0000000009</v>
      </c>
      <c r="T192" s="221">
        <f t="shared" ca="1" si="41"/>
        <v>14625600</v>
      </c>
      <c r="U192" s="221">
        <f t="shared" ca="1" si="42"/>
        <v>24625600</v>
      </c>
      <c r="V192" s="221">
        <f t="shared" ca="1" si="43"/>
        <v>-60000000</v>
      </c>
      <c r="W192" s="221">
        <f t="shared" ca="1" si="44"/>
        <v>24625600</v>
      </c>
      <c r="X192" s="221">
        <f t="shared" ca="1" si="45"/>
        <v>24625600</v>
      </c>
      <c r="Y192" s="221">
        <f t="shared" ca="1" si="46"/>
        <v>24625600</v>
      </c>
      <c r="Z192" s="221">
        <f t="shared" ca="1" si="47"/>
        <v>24625600</v>
      </c>
      <c r="AA192" s="221">
        <f t="shared" ca="1" si="48"/>
        <v>24625600</v>
      </c>
      <c r="AB192" s="221">
        <f t="shared" ca="1" si="49"/>
        <v>24625600</v>
      </c>
      <c r="AC192" s="224">
        <f t="shared" ca="1" si="29"/>
        <v>0.3393154046798097</v>
      </c>
    </row>
    <row r="193" spans="1:29" x14ac:dyDescent="0.25">
      <c r="A193" s="26">
        <v>99</v>
      </c>
      <c r="B193" s="219">
        <f t="shared" ca="1" si="27"/>
        <v>0.31626892443943577</v>
      </c>
      <c r="C193" s="219">
        <f t="shared" ca="1" si="26"/>
        <v>0.72853627784805997</v>
      </c>
      <c r="D193" s="219">
        <f t="shared" ca="1" si="26"/>
        <v>0.15242724811233632</v>
      </c>
      <c r="E193" s="219">
        <f t="shared" ca="1" si="26"/>
        <v>0.26693675948691686</v>
      </c>
      <c r="F193" s="219">
        <f t="shared" ca="1" si="26"/>
        <v>0.74461107131797655</v>
      </c>
      <c r="G193" s="219">
        <f t="shared" ca="1" si="26"/>
        <v>0.41678902927856187</v>
      </c>
      <c r="H193" s="220">
        <f t="shared" ca="1" si="30"/>
        <v>95000000</v>
      </c>
      <c r="I193" s="212">
        <f t="shared" ca="1" si="31"/>
        <v>0.05</v>
      </c>
      <c r="J193" s="220">
        <f t="shared" ca="1" si="32"/>
        <v>4750000</v>
      </c>
      <c r="K193" s="222">
        <f t="shared" ca="1" si="33"/>
        <v>45.5</v>
      </c>
      <c r="L193" s="221">
        <f t="shared" ca="1" si="34"/>
        <v>65000000</v>
      </c>
      <c r="M193" s="221">
        <f t="shared" ca="1" si="35"/>
        <v>216125000</v>
      </c>
      <c r="N193" s="221">
        <f t="shared" ca="1" si="36"/>
        <v>26</v>
      </c>
      <c r="O193" s="221">
        <f t="shared" ca="1" si="37"/>
        <v>123500000</v>
      </c>
      <c r="P193" s="221">
        <f t="shared" ca="1" si="38"/>
        <v>27000000</v>
      </c>
      <c r="Q193" s="221">
        <f t="shared" ca="1" si="39"/>
        <v>10833333.333333334</v>
      </c>
      <c r="R193" s="221">
        <f t="shared" ca="1" si="40"/>
        <v>54791666.666666664</v>
      </c>
      <c r="S193" s="221">
        <f t="shared" ca="1" si="28"/>
        <v>18629166.666666668</v>
      </c>
      <c r="T193" s="221">
        <f t="shared" ca="1" si="41"/>
        <v>36162500</v>
      </c>
      <c r="U193" s="221">
        <f t="shared" ca="1" si="42"/>
        <v>46995833.333333336</v>
      </c>
      <c r="V193" s="221">
        <f t="shared" ca="1" si="43"/>
        <v>-65000000</v>
      </c>
      <c r="W193" s="221">
        <f t="shared" ca="1" si="44"/>
        <v>46995833.333333336</v>
      </c>
      <c r="X193" s="221">
        <f t="shared" ca="1" si="45"/>
        <v>46995833.333333336</v>
      </c>
      <c r="Y193" s="221">
        <f t="shared" ca="1" si="46"/>
        <v>46995833.333333336</v>
      </c>
      <c r="Z193" s="221">
        <f t="shared" ca="1" si="47"/>
        <v>46995833.333333336</v>
      </c>
      <c r="AA193" s="221">
        <f t="shared" ca="1" si="48"/>
        <v>46995833.333333336</v>
      </c>
      <c r="AB193" s="221">
        <f t="shared" ca="1" si="49"/>
        <v>46995833.333333336</v>
      </c>
      <c r="AC193" s="224">
        <f t="shared" ca="1" si="29"/>
        <v>0.69222353479833609</v>
      </c>
    </row>
    <row r="194" spans="1:29" x14ac:dyDescent="0.25">
      <c r="A194" s="195">
        <v>100</v>
      </c>
      <c r="B194" s="219">
        <f t="shared" ca="1" si="27"/>
        <v>0.97612417990296063</v>
      </c>
      <c r="C194" s="219">
        <f t="shared" ca="1" si="26"/>
        <v>0.91967489596612306</v>
      </c>
      <c r="D194" s="219">
        <f t="shared" ca="1" si="26"/>
        <v>0.95336526212472894</v>
      </c>
      <c r="E194" s="219">
        <f t="shared" ca="1" si="26"/>
        <v>0.35225612010815655</v>
      </c>
      <c r="F194" s="219">
        <f t="shared" ca="1" si="26"/>
        <v>0.40816123738731835</v>
      </c>
      <c r="G194" s="219">
        <f t="shared" ca="1" si="26"/>
        <v>0.31297425163511394</v>
      </c>
      <c r="H194" s="220">
        <f t="shared" ca="1" si="30"/>
        <v>124000000</v>
      </c>
      <c r="I194" s="212">
        <f t="shared" ca="1" si="31"/>
        <v>0.06</v>
      </c>
      <c r="J194" s="220">
        <f t="shared" ca="1" si="32"/>
        <v>7440000</v>
      </c>
      <c r="K194" s="222">
        <f t="shared" ca="1" si="33"/>
        <v>64</v>
      </c>
      <c r="L194" s="221">
        <f t="shared" ca="1" si="34"/>
        <v>65000000</v>
      </c>
      <c r="M194" s="221">
        <f t="shared" ca="1" si="35"/>
        <v>476160000</v>
      </c>
      <c r="N194" s="221">
        <f t="shared" ca="1" si="36"/>
        <v>26</v>
      </c>
      <c r="O194" s="221">
        <f t="shared" ca="1" si="37"/>
        <v>193440000</v>
      </c>
      <c r="P194" s="221">
        <f t="shared" ca="1" si="38"/>
        <v>24000000</v>
      </c>
      <c r="Q194" s="221">
        <f t="shared" ca="1" si="39"/>
        <v>10833333.333333334</v>
      </c>
      <c r="R194" s="221">
        <f t="shared" ca="1" si="40"/>
        <v>247886666.66666666</v>
      </c>
      <c r="S194" s="221">
        <f t="shared" ca="1" si="28"/>
        <v>84281466.666666672</v>
      </c>
      <c r="T194" s="221">
        <f t="shared" ca="1" si="41"/>
        <v>163605200</v>
      </c>
      <c r="U194" s="221">
        <f t="shared" ca="1" si="42"/>
        <v>174438533.33333334</v>
      </c>
      <c r="V194" s="221">
        <f t="shared" ca="1" si="43"/>
        <v>-65000000</v>
      </c>
      <c r="W194" s="221">
        <f t="shared" ca="1" si="44"/>
        <v>174438533.33333334</v>
      </c>
      <c r="X194" s="221">
        <f t="shared" ca="1" si="45"/>
        <v>174438533.33333334</v>
      </c>
      <c r="Y194" s="221">
        <f t="shared" ca="1" si="46"/>
        <v>174438533.33333334</v>
      </c>
      <c r="Z194" s="221">
        <f t="shared" ca="1" si="47"/>
        <v>174438533.33333334</v>
      </c>
      <c r="AA194" s="221">
        <f t="shared" ca="1" si="48"/>
        <v>174438533.33333334</v>
      </c>
      <c r="AB194" s="221">
        <f t="shared" ca="1" si="49"/>
        <v>174438533.33333334</v>
      </c>
      <c r="AC194" s="224">
        <f t="shared" ca="1" si="29"/>
        <v>2.6825937586486206</v>
      </c>
    </row>
    <row r="195" spans="1:29" x14ac:dyDescent="0.25">
      <c r="A195" s="26">
        <v>101</v>
      </c>
      <c r="B195" s="219">
        <f t="shared" ca="1" si="27"/>
        <v>0.66077821719065588</v>
      </c>
      <c r="C195" s="219">
        <f t="shared" ca="1" si="26"/>
        <v>0.49533700880393527</v>
      </c>
      <c r="D195" s="219">
        <f t="shared" ca="1" si="26"/>
        <v>0.43624571712170501</v>
      </c>
      <c r="E195" s="219">
        <f t="shared" ca="1" si="26"/>
        <v>0.612000449100219</v>
      </c>
      <c r="F195" s="219">
        <f t="shared" ca="1" si="26"/>
        <v>0.70378574446362818</v>
      </c>
      <c r="G195" s="219">
        <f t="shared" ca="1" si="26"/>
        <v>0.98851735365151217</v>
      </c>
      <c r="H195" s="220">
        <f t="shared" ca="1" si="30"/>
        <v>108000000</v>
      </c>
      <c r="I195" s="212">
        <f t="shared" ca="1" si="31"/>
        <v>0.04</v>
      </c>
      <c r="J195" s="220">
        <f t="shared" ca="1" si="32"/>
        <v>4320000</v>
      </c>
      <c r="K195" s="222">
        <f t="shared" ca="1" si="33"/>
        <v>52</v>
      </c>
      <c r="L195" s="221">
        <f t="shared" ca="1" si="34"/>
        <v>65000000</v>
      </c>
      <c r="M195" s="221">
        <f t="shared" ca="1" si="35"/>
        <v>224640000</v>
      </c>
      <c r="N195" s="221">
        <f t="shared" ca="1" si="36"/>
        <v>26</v>
      </c>
      <c r="O195" s="221">
        <f t="shared" ca="1" si="37"/>
        <v>112320000</v>
      </c>
      <c r="P195" s="221">
        <f t="shared" ca="1" si="38"/>
        <v>31000000</v>
      </c>
      <c r="Q195" s="221">
        <f t="shared" ca="1" si="39"/>
        <v>10833333.333333334</v>
      </c>
      <c r="R195" s="221">
        <f t="shared" ca="1" si="40"/>
        <v>70486666.666666672</v>
      </c>
      <c r="S195" s="221">
        <f t="shared" ca="1" si="28"/>
        <v>23965466.666666672</v>
      </c>
      <c r="T195" s="221">
        <f t="shared" ca="1" si="41"/>
        <v>46521200</v>
      </c>
      <c r="U195" s="221">
        <f t="shared" ca="1" si="42"/>
        <v>57354533.333333336</v>
      </c>
      <c r="V195" s="221">
        <f t="shared" ca="1" si="43"/>
        <v>-65000000</v>
      </c>
      <c r="W195" s="221">
        <f t="shared" ca="1" si="44"/>
        <v>57354533.333333336</v>
      </c>
      <c r="X195" s="221">
        <f t="shared" ca="1" si="45"/>
        <v>57354533.333333336</v>
      </c>
      <c r="Y195" s="221">
        <f t="shared" ca="1" si="46"/>
        <v>57354533.333333336</v>
      </c>
      <c r="Z195" s="221">
        <f t="shared" ca="1" si="47"/>
        <v>57354533.333333336</v>
      </c>
      <c r="AA195" s="221">
        <f t="shared" ca="1" si="48"/>
        <v>57354533.333333336</v>
      </c>
      <c r="AB195" s="221">
        <f t="shared" ca="1" si="49"/>
        <v>57354533.333333336</v>
      </c>
      <c r="AC195" s="224">
        <f t="shared" ca="1" si="29"/>
        <v>0.86114640054541902</v>
      </c>
    </row>
    <row r="196" spans="1:29" x14ac:dyDescent="0.25">
      <c r="A196" s="195">
        <v>102</v>
      </c>
      <c r="B196" s="219">
        <f t="shared" ca="1" si="27"/>
        <v>0.56137475326179953</v>
      </c>
      <c r="C196" s="219">
        <f t="shared" ca="1" si="26"/>
        <v>0.74806564272978371</v>
      </c>
      <c r="D196" s="219">
        <f t="shared" ca="1" si="26"/>
        <v>0.77874183504097871</v>
      </c>
      <c r="E196" s="219">
        <f t="shared" ca="1" si="26"/>
        <v>3.5448821695462152E-2</v>
      </c>
      <c r="F196" s="219">
        <f t="shared" ca="1" si="26"/>
        <v>0.83446547088000178</v>
      </c>
      <c r="G196" s="219">
        <f t="shared" ca="1" si="26"/>
        <v>0.34057113518064996</v>
      </c>
      <c r="H196" s="220">
        <f t="shared" ca="1" si="30"/>
        <v>108000000</v>
      </c>
      <c r="I196" s="212">
        <f t="shared" ca="1" si="31"/>
        <v>0.05</v>
      </c>
      <c r="J196" s="220">
        <f t="shared" ca="1" si="32"/>
        <v>5400000</v>
      </c>
      <c r="K196" s="222">
        <f t="shared" ca="1" si="33"/>
        <v>56</v>
      </c>
      <c r="L196" s="221">
        <f t="shared" ca="1" si="34"/>
        <v>60000000</v>
      </c>
      <c r="M196" s="221">
        <f t="shared" ca="1" si="35"/>
        <v>302400000</v>
      </c>
      <c r="N196" s="221">
        <f t="shared" ca="1" si="36"/>
        <v>26</v>
      </c>
      <c r="O196" s="221">
        <f t="shared" ca="1" si="37"/>
        <v>140400000</v>
      </c>
      <c r="P196" s="221">
        <f t="shared" ca="1" si="38"/>
        <v>24000000</v>
      </c>
      <c r="Q196" s="221">
        <f t="shared" ca="1" si="39"/>
        <v>10000000</v>
      </c>
      <c r="R196" s="221">
        <f t="shared" ca="1" si="40"/>
        <v>128000000</v>
      </c>
      <c r="S196" s="221">
        <f t="shared" ca="1" si="28"/>
        <v>43520000</v>
      </c>
      <c r="T196" s="221">
        <f t="shared" ca="1" si="41"/>
        <v>84480000</v>
      </c>
      <c r="U196" s="221">
        <f t="shared" ca="1" si="42"/>
        <v>94480000</v>
      </c>
      <c r="V196" s="221">
        <f t="shared" ca="1" si="43"/>
        <v>-60000000</v>
      </c>
      <c r="W196" s="221">
        <f t="shared" ca="1" si="44"/>
        <v>94480000</v>
      </c>
      <c r="X196" s="221">
        <f t="shared" ca="1" si="45"/>
        <v>94480000</v>
      </c>
      <c r="Y196" s="221">
        <f t="shared" ca="1" si="46"/>
        <v>94480000</v>
      </c>
      <c r="Z196" s="221">
        <f t="shared" ca="1" si="47"/>
        <v>94480000</v>
      </c>
      <c r="AA196" s="221">
        <f t="shared" ca="1" si="48"/>
        <v>94480000</v>
      </c>
      <c r="AB196" s="221">
        <f t="shared" ca="1" si="49"/>
        <v>94480000</v>
      </c>
      <c r="AC196" s="224">
        <f t="shared" ca="1" si="29"/>
        <v>1.5691913412456793</v>
      </c>
    </row>
    <row r="197" spans="1:29" x14ac:dyDescent="0.25">
      <c r="A197" s="26">
        <v>103</v>
      </c>
      <c r="B197" s="219">
        <f t="shared" ca="1" si="27"/>
        <v>0.71478500649000543</v>
      </c>
      <c r="C197" s="219">
        <f t="shared" ca="1" si="26"/>
        <v>0.13913724482776868</v>
      </c>
      <c r="D197" s="219">
        <f t="shared" ca="1" si="26"/>
        <v>0.64756904466915599</v>
      </c>
      <c r="E197" s="219">
        <f t="shared" ca="1" si="26"/>
        <v>0.43602688354359542</v>
      </c>
      <c r="F197" s="219">
        <f t="shared" ca="1" si="26"/>
        <v>0.58769591629043672</v>
      </c>
      <c r="G197" s="219">
        <f t="shared" ca="1" si="26"/>
        <v>0.47692098799092653</v>
      </c>
      <c r="H197" s="220">
        <f t="shared" ca="1" si="30"/>
        <v>108000000</v>
      </c>
      <c r="I197" s="212">
        <f t="shared" ca="1" si="31"/>
        <v>0.02</v>
      </c>
      <c r="J197" s="220">
        <f t="shared" ca="1" si="32"/>
        <v>2160000</v>
      </c>
      <c r="K197" s="222">
        <f t="shared" ca="1" si="33"/>
        <v>56</v>
      </c>
      <c r="L197" s="221">
        <f t="shared" ca="1" si="34"/>
        <v>65000000</v>
      </c>
      <c r="M197" s="221">
        <f t="shared" ca="1" si="35"/>
        <v>120960000</v>
      </c>
      <c r="N197" s="221">
        <f t="shared" ca="1" si="36"/>
        <v>26</v>
      </c>
      <c r="O197" s="221">
        <f t="shared" ca="1" si="37"/>
        <v>56160000</v>
      </c>
      <c r="P197" s="221">
        <f t="shared" ca="1" si="38"/>
        <v>27000000</v>
      </c>
      <c r="Q197" s="221">
        <f t="shared" ca="1" si="39"/>
        <v>10833333.333333334</v>
      </c>
      <c r="R197" s="221">
        <f t="shared" ca="1" si="40"/>
        <v>26966666.666666664</v>
      </c>
      <c r="S197" s="221">
        <f t="shared" ca="1" si="28"/>
        <v>9168666.666666666</v>
      </c>
      <c r="T197" s="221">
        <f t="shared" ca="1" si="41"/>
        <v>17798000</v>
      </c>
      <c r="U197" s="221">
        <f t="shared" ca="1" si="42"/>
        <v>28631333.333333336</v>
      </c>
      <c r="V197" s="221">
        <f t="shared" ca="1" si="43"/>
        <v>-65000000</v>
      </c>
      <c r="W197" s="221">
        <f t="shared" ca="1" si="44"/>
        <v>28631333.333333336</v>
      </c>
      <c r="X197" s="221">
        <f t="shared" ca="1" si="45"/>
        <v>28631333.333333336</v>
      </c>
      <c r="Y197" s="221">
        <f t="shared" ca="1" si="46"/>
        <v>28631333.333333336</v>
      </c>
      <c r="Z197" s="221">
        <f t="shared" ca="1" si="47"/>
        <v>28631333.333333336</v>
      </c>
      <c r="AA197" s="221">
        <f t="shared" ca="1" si="48"/>
        <v>28631333.333333336</v>
      </c>
      <c r="AB197" s="221">
        <f t="shared" ca="1" si="49"/>
        <v>28631333.333333336</v>
      </c>
      <c r="AC197" s="224">
        <f t="shared" ca="1" si="29"/>
        <v>0.37542241511896179</v>
      </c>
    </row>
    <row r="198" spans="1:29" x14ac:dyDescent="0.25">
      <c r="A198" s="195">
        <v>104</v>
      </c>
      <c r="B198" s="219">
        <f t="shared" ca="1" si="27"/>
        <v>0.63753777300217973</v>
      </c>
      <c r="C198" s="219">
        <f t="shared" ca="1" si="26"/>
        <v>0.22351042698023749</v>
      </c>
      <c r="D198" s="219">
        <f t="shared" ca="1" si="26"/>
        <v>0.65583559233595023</v>
      </c>
      <c r="E198" s="219">
        <f t="shared" ca="1" si="26"/>
        <v>0.91155769406585185</v>
      </c>
      <c r="F198" s="219">
        <f t="shared" ca="1" si="26"/>
        <v>6.1710673416556783E-2</v>
      </c>
      <c r="G198" s="219">
        <f t="shared" ca="1" si="26"/>
        <v>0.77837269463801639</v>
      </c>
      <c r="H198" s="220">
        <f t="shared" ca="1" si="30"/>
        <v>108000000</v>
      </c>
      <c r="I198" s="212">
        <f t="shared" ca="1" si="31"/>
        <v>0.02</v>
      </c>
      <c r="J198" s="220">
        <f t="shared" ca="1" si="32"/>
        <v>2160000</v>
      </c>
      <c r="K198" s="222">
        <f t="shared" ca="1" si="33"/>
        <v>56</v>
      </c>
      <c r="L198" s="221">
        <f t="shared" ca="1" si="34"/>
        <v>72000000</v>
      </c>
      <c r="M198" s="221">
        <f t="shared" ca="1" si="35"/>
        <v>120960000</v>
      </c>
      <c r="N198" s="221">
        <f t="shared" ca="1" si="36"/>
        <v>24</v>
      </c>
      <c r="O198" s="221">
        <f t="shared" ca="1" si="37"/>
        <v>51840000</v>
      </c>
      <c r="P198" s="221">
        <f t="shared" ca="1" si="38"/>
        <v>27000000</v>
      </c>
      <c r="Q198" s="221">
        <f t="shared" ca="1" si="39"/>
        <v>12000000</v>
      </c>
      <c r="R198" s="221">
        <f t="shared" ca="1" si="40"/>
        <v>30120000</v>
      </c>
      <c r="S198" s="221">
        <f t="shared" ca="1" si="28"/>
        <v>10240800</v>
      </c>
      <c r="T198" s="221">
        <f t="shared" ca="1" si="41"/>
        <v>19879200</v>
      </c>
      <c r="U198" s="221">
        <f t="shared" ca="1" si="42"/>
        <v>31879200</v>
      </c>
      <c r="V198" s="221">
        <f t="shared" ca="1" si="43"/>
        <v>-72000000</v>
      </c>
      <c r="W198" s="221">
        <f t="shared" ca="1" si="44"/>
        <v>31879200</v>
      </c>
      <c r="X198" s="221">
        <f t="shared" ca="1" si="45"/>
        <v>31879200</v>
      </c>
      <c r="Y198" s="221">
        <f t="shared" ca="1" si="46"/>
        <v>31879200</v>
      </c>
      <c r="Z198" s="221">
        <f t="shared" ca="1" si="47"/>
        <v>31879200</v>
      </c>
      <c r="AA198" s="221">
        <f t="shared" ca="1" si="48"/>
        <v>31879200</v>
      </c>
      <c r="AB198" s="221">
        <f t="shared" ca="1" si="49"/>
        <v>31879200</v>
      </c>
      <c r="AC198" s="224">
        <f t="shared" ca="1" si="29"/>
        <v>0.37813935128956344</v>
      </c>
    </row>
    <row r="199" spans="1:29" x14ac:dyDescent="0.25">
      <c r="A199" s="26">
        <v>105</v>
      </c>
      <c r="B199" s="219">
        <f t="shared" ca="1" si="27"/>
        <v>0.32356311260912207</v>
      </c>
      <c r="C199" s="219">
        <f t="shared" ca="1" si="26"/>
        <v>0.27776432573890153</v>
      </c>
      <c r="D199" s="219">
        <f t="shared" ca="1" si="26"/>
        <v>0.42734053564848695</v>
      </c>
      <c r="E199" s="219">
        <f t="shared" ca="1" si="26"/>
        <v>0.98748971289897736</v>
      </c>
      <c r="F199" s="219">
        <f t="shared" ca="1" si="26"/>
        <v>0.27650212729347823</v>
      </c>
      <c r="G199" s="219">
        <f t="shared" ca="1" si="26"/>
        <v>0.39828548954273946</v>
      </c>
      <c r="H199" s="220">
        <f t="shared" ca="1" si="30"/>
        <v>95000000</v>
      </c>
      <c r="I199" s="212">
        <f t="shared" ca="1" si="31"/>
        <v>0.03</v>
      </c>
      <c r="J199" s="220">
        <f t="shared" ca="1" si="32"/>
        <v>2850000</v>
      </c>
      <c r="K199" s="222">
        <f t="shared" ca="1" si="33"/>
        <v>45.5</v>
      </c>
      <c r="L199" s="221">
        <f t="shared" ca="1" si="34"/>
        <v>72000000</v>
      </c>
      <c r="M199" s="221">
        <f t="shared" ca="1" si="35"/>
        <v>129675000</v>
      </c>
      <c r="N199" s="221">
        <f t="shared" ca="1" si="36"/>
        <v>26</v>
      </c>
      <c r="O199" s="221">
        <f t="shared" ca="1" si="37"/>
        <v>74100000</v>
      </c>
      <c r="P199" s="221">
        <f t="shared" ca="1" si="38"/>
        <v>24000000</v>
      </c>
      <c r="Q199" s="221">
        <f t="shared" ca="1" si="39"/>
        <v>12000000</v>
      </c>
      <c r="R199" s="221">
        <f t="shared" ca="1" si="40"/>
        <v>19575000</v>
      </c>
      <c r="S199" s="221">
        <f t="shared" ca="1" si="28"/>
        <v>6655500.0000000009</v>
      </c>
      <c r="T199" s="221">
        <f t="shared" ca="1" si="41"/>
        <v>12919500</v>
      </c>
      <c r="U199" s="221">
        <f t="shared" ca="1" si="42"/>
        <v>24919500</v>
      </c>
      <c r="V199" s="221">
        <f t="shared" ca="1" si="43"/>
        <v>-72000000</v>
      </c>
      <c r="W199" s="221">
        <f t="shared" ca="1" si="44"/>
        <v>24919500</v>
      </c>
      <c r="X199" s="221">
        <f t="shared" ca="1" si="45"/>
        <v>24919500</v>
      </c>
      <c r="Y199" s="221">
        <f t="shared" ca="1" si="46"/>
        <v>24919500</v>
      </c>
      <c r="Z199" s="221">
        <f t="shared" ca="1" si="47"/>
        <v>24919500</v>
      </c>
      <c r="AA199" s="221">
        <f t="shared" ca="1" si="48"/>
        <v>24919500</v>
      </c>
      <c r="AB199" s="221">
        <f t="shared" ca="1" si="49"/>
        <v>24919500</v>
      </c>
      <c r="AC199" s="224">
        <f t="shared" ca="1" si="29"/>
        <v>0.25933712549322951</v>
      </c>
    </row>
    <row r="200" spans="1:29" x14ac:dyDescent="0.25">
      <c r="A200" s="195">
        <v>106</v>
      </c>
      <c r="B200" s="219">
        <f t="shared" ca="1" si="27"/>
        <v>0.83701068718950888</v>
      </c>
      <c r="C200" s="219">
        <f t="shared" ca="1" si="26"/>
        <v>5.6389942387676029E-2</v>
      </c>
      <c r="D200" s="219">
        <f t="shared" ca="1" si="26"/>
        <v>0.11898664544174864</v>
      </c>
      <c r="E200" s="219">
        <f t="shared" ca="1" si="26"/>
        <v>0.35427988023603896</v>
      </c>
      <c r="F200" s="219">
        <f t="shared" ca="1" si="26"/>
        <v>0.13900313307136236</v>
      </c>
      <c r="G200" s="219">
        <f t="shared" ca="1" si="26"/>
        <v>7.3475791327598627E-2</v>
      </c>
      <c r="H200" s="220">
        <f t="shared" ca="1" si="30"/>
        <v>124000000</v>
      </c>
      <c r="I200" s="212">
        <f t="shared" ca="1" si="31"/>
        <v>0.02</v>
      </c>
      <c r="J200" s="220">
        <f t="shared" ca="1" si="32"/>
        <v>2480000</v>
      </c>
      <c r="K200" s="222">
        <f t="shared" ca="1" si="33"/>
        <v>60</v>
      </c>
      <c r="L200" s="221">
        <f t="shared" ca="1" si="34"/>
        <v>65000000</v>
      </c>
      <c r="M200" s="221">
        <f t="shared" ca="1" si="35"/>
        <v>148800000</v>
      </c>
      <c r="N200" s="221">
        <f t="shared" ca="1" si="36"/>
        <v>24</v>
      </c>
      <c r="O200" s="221">
        <f t="shared" ca="1" si="37"/>
        <v>59520000</v>
      </c>
      <c r="P200" s="221">
        <f t="shared" ca="1" si="38"/>
        <v>20000000</v>
      </c>
      <c r="Q200" s="221">
        <f t="shared" ca="1" si="39"/>
        <v>10833333.333333334</v>
      </c>
      <c r="R200" s="221">
        <f t="shared" ca="1" si="40"/>
        <v>58446666.666666664</v>
      </c>
      <c r="S200" s="221">
        <f t="shared" ca="1" si="28"/>
        <v>19871866.666666668</v>
      </c>
      <c r="T200" s="221">
        <f t="shared" ca="1" si="41"/>
        <v>38574800</v>
      </c>
      <c r="U200" s="221">
        <f t="shared" ca="1" si="42"/>
        <v>49408133.333333336</v>
      </c>
      <c r="V200" s="221">
        <f t="shared" ca="1" si="43"/>
        <v>-65000000</v>
      </c>
      <c r="W200" s="221">
        <f t="shared" ca="1" si="44"/>
        <v>49408133.333333336</v>
      </c>
      <c r="X200" s="221">
        <f t="shared" ca="1" si="45"/>
        <v>49408133.333333336</v>
      </c>
      <c r="Y200" s="221">
        <f t="shared" ca="1" si="46"/>
        <v>49408133.333333336</v>
      </c>
      <c r="Z200" s="221">
        <f t="shared" ca="1" si="47"/>
        <v>49408133.333333336</v>
      </c>
      <c r="AA200" s="221">
        <f t="shared" ca="1" si="48"/>
        <v>49408133.333333336</v>
      </c>
      <c r="AB200" s="221">
        <f t="shared" ca="1" si="49"/>
        <v>49408133.333333336</v>
      </c>
      <c r="AC200" s="224">
        <f t="shared" ca="1" si="29"/>
        <v>0.73196386521434298</v>
      </c>
    </row>
    <row r="201" spans="1:29" x14ac:dyDescent="0.25">
      <c r="A201" s="26">
        <v>107</v>
      </c>
      <c r="B201" s="219">
        <f t="shared" ca="1" si="27"/>
        <v>0.80318407199523789</v>
      </c>
      <c r="C201" s="219">
        <f t="shared" ca="1" si="26"/>
        <v>0.81995468595716436</v>
      </c>
      <c r="D201" s="219">
        <f t="shared" ca="1" si="26"/>
        <v>0.55772198881645729</v>
      </c>
      <c r="E201" s="219">
        <f t="shared" ca="1" si="26"/>
        <v>0.87348928949496862</v>
      </c>
      <c r="F201" s="219">
        <f t="shared" ca="1" si="26"/>
        <v>0.48822697921822367</v>
      </c>
      <c r="G201" s="219">
        <f t="shared" ca="1" si="26"/>
        <v>0.29208855059472849</v>
      </c>
      <c r="H201" s="220">
        <f t="shared" ca="1" si="30"/>
        <v>124000000</v>
      </c>
      <c r="I201" s="212">
        <f t="shared" ca="1" si="31"/>
        <v>0.05</v>
      </c>
      <c r="J201" s="220">
        <f t="shared" ca="1" si="32"/>
        <v>6200000</v>
      </c>
      <c r="K201" s="222">
        <f t="shared" ca="1" si="33"/>
        <v>64</v>
      </c>
      <c r="L201" s="221">
        <f t="shared" ca="1" si="34"/>
        <v>65000000</v>
      </c>
      <c r="M201" s="221">
        <f t="shared" ca="1" si="35"/>
        <v>396800000</v>
      </c>
      <c r="N201" s="221">
        <f t="shared" ca="1" si="36"/>
        <v>26</v>
      </c>
      <c r="O201" s="221">
        <f t="shared" ca="1" si="37"/>
        <v>161200000</v>
      </c>
      <c r="P201" s="221">
        <f t="shared" ca="1" si="38"/>
        <v>24000000</v>
      </c>
      <c r="Q201" s="221">
        <f t="shared" ca="1" si="39"/>
        <v>10833333.333333334</v>
      </c>
      <c r="R201" s="221">
        <f t="shared" ca="1" si="40"/>
        <v>200766666.66666666</v>
      </c>
      <c r="S201" s="221">
        <f t="shared" ca="1" si="28"/>
        <v>68260666.666666672</v>
      </c>
      <c r="T201" s="221">
        <f t="shared" ca="1" si="41"/>
        <v>132505999.99999999</v>
      </c>
      <c r="U201" s="221">
        <f t="shared" ca="1" si="42"/>
        <v>143339333.33333331</v>
      </c>
      <c r="V201" s="221">
        <f t="shared" ca="1" si="43"/>
        <v>-65000000</v>
      </c>
      <c r="W201" s="221">
        <f t="shared" ca="1" si="44"/>
        <v>143339333.33333331</v>
      </c>
      <c r="X201" s="221">
        <f t="shared" ca="1" si="45"/>
        <v>143339333.33333331</v>
      </c>
      <c r="Y201" s="221">
        <f t="shared" ca="1" si="46"/>
        <v>143339333.33333331</v>
      </c>
      <c r="Z201" s="221">
        <f t="shared" ca="1" si="47"/>
        <v>143339333.33333331</v>
      </c>
      <c r="AA201" s="221">
        <f t="shared" ca="1" si="48"/>
        <v>143339333.33333331</v>
      </c>
      <c r="AB201" s="221">
        <f t="shared" ca="1" si="49"/>
        <v>143339333.33333331</v>
      </c>
      <c r="AC201" s="224">
        <f t="shared" ca="1" si="29"/>
        <v>2.2031789402565831</v>
      </c>
    </row>
    <row r="202" spans="1:29" x14ac:dyDescent="0.25">
      <c r="A202" s="195">
        <v>108</v>
      </c>
      <c r="B202" s="219">
        <f t="shared" ca="1" si="27"/>
        <v>0.11335078533700227</v>
      </c>
      <c r="C202" s="219">
        <f t="shared" ca="1" si="27"/>
        <v>7.897935583817306E-2</v>
      </c>
      <c r="D202" s="219">
        <f t="shared" ca="1" si="27"/>
        <v>0.97830608193802526</v>
      </c>
      <c r="E202" s="219">
        <f t="shared" ca="1" si="27"/>
        <v>0.54942276463269157</v>
      </c>
      <c r="F202" s="219">
        <f t="shared" ca="1" si="27"/>
        <v>0.88928174995323772</v>
      </c>
      <c r="G202" s="219">
        <f t="shared" ca="1" si="27"/>
        <v>0.69182412533406246</v>
      </c>
      <c r="H202" s="220">
        <f t="shared" ca="1" si="30"/>
        <v>95000000</v>
      </c>
      <c r="I202" s="212">
        <f t="shared" ca="1" si="31"/>
        <v>0.02</v>
      </c>
      <c r="J202" s="220">
        <f t="shared" ca="1" si="32"/>
        <v>1900000</v>
      </c>
      <c r="K202" s="222">
        <f t="shared" ca="1" si="33"/>
        <v>49.5</v>
      </c>
      <c r="L202" s="221">
        <f t="shared" ca="1" si="34"/>
        <v>65000000</v>
      </c>
      <c r="M202" s="221">
        <f t="shared" ca="1" si="35"/>
        <v>94050000</v>
      </c>
      <c r="N202" s="221">
        <f t="shared" ca="1" si="36"/>
        <v>29</v>
      </c>
      <c r="O202" s="221">
        <f t="shared" ca="1" si="37"/>
        <v>55100000</v>
      </c>
      <c r="P202" s="221">
        <f t="shared" ca="1" si="38"/>
        <v>27000000</v>
      </c>
      <c r="Q202" s="221">
        <f t="shared" ca="1" si="39"/>
        <v>10833333.333333334</v>
      </c>
      <c r="R202" s="221">
        <f t="shared" ca="1" si="40"/>
        <v>1116666.666666666</v>
      </c>
      <c r="S202" s="221">
        <f t="shared" ca="1" si="28"/>
        <v>379666.66666666651</v>
      </c>
      <c r="T202" s="221">
        <f t="shared" ca="1" si="41"/>
        <v>736999.99999999953</v>
      </c>
      <c r="U202" s="221">
        <f t="shared" ca="1" si="42"/>
        <v>11570333.333333334</v>
      </c>
      <c r="V202" s="221">
        <f t="shared" ca="1" si="43"/>
        <v>-65000000</v>
      </c>
      <c r="W202" s="221">
        <f t="shared" ca="1" si="44"/>
        <v>11570333.333333334</v>
      </c>
      <c r="X202" s="221">
        <f t="shared" ca="1" si="45"/>
        <v>11570333.333333334</v>
      </c>
      <c r="Y202" s="221">
        <f t="shared" ca="1" si="46"/>
        <v>11570333.333333334</v>
      </c>
      <c r="Z202" s="221">
        <f t="shared" ca="1" si="47"/>
        <v>11570333.333333334</v>
      </c>
      <c r="AA202" s="221">
        <f t="shared" ca="1" si="48"/>
        <v>11570333.333333334</v>
      </c>
      <c r="AB202" s="221">
        <f t="shared" ca="1" si="49"/>
        <v>11570333.333333334</v>
      </c>
      <c r="AC202" s="224">
        <f t="shared" ca="1" si="29"/>
        <v>1.9135182864475242E-2</v>
      </c>
    </row>
    <row r="203" spans="1:29" x14ac:dyDescent="0.25">
      <c r="A203" s="26">
        <v>109</v>
      </c>
      <c r="B203" s="219">
        <f t="shared" ca="1" si="27"/>
        <v>0.84321128575205817</v>
      </c>
      <c r="C203" s="219">
        <f t="shared" ca="1" si="27"/>
        <v>0.91841251432732129</v>
      </c>
      <c r="D203" s="219">
        <f t="shared" ca="1" si="27"/>
        <v>0.49996818520598252</v>
      </c>
      <c r="E203" s="219">
        <f t="shared" ca="1" si="27"/>
        <v>0.24788968636054187</v>
      </c>
      <c r="F203" s="219">
        <f t="shared" ca="1" si="27"/>
        <v>0.40154372332016253</v>
      </c>
      <c r="G203" s="219">
        <f t="shared" ca="1" si="27"/>
        <v>0.3152165715055445</v>
      </c>
      <c r="H203" s="220">
        <f t="shared" ca="1" si="30"/>
        <v>124000000</v>
      </c>
      <c r="I203" s="212">
        <f t="shared" ca="1" si="31"/>
        <v>0.06</v>
      </c>
      <c r="J203" s="220">
        <f t="shared" ca="1" si="32"/>
        <v>7440000</v>
      </c>
      <c r="K203" s="222">
        <f t="shared" ca="1" si="33"/>
        <v>64</v>
      </c>
      <c r="L203" s="221">
        <f t="shared" ca="1" si="34"/>
        <v>65000000</v>
      </c>
      <c r="M203" s="221">
        <f t="shared" ca="1" si="35"/>
        <v>476160000</v>
      </c>
      <c r="N203" s="221">
        <f t="shared" ca="1" si="36"/>
        <v>26</v>
      </c>
      <c r="O203" s="221">
        <f t="shared" ca="1" si="37"/>
        <v>193440000</v>
      </c>
      <c r="P203" s="221">
        <f t="shared" ca="1" si="38"/>
        <v>24000000</v>
      </c>
      <c r="Q203" s="221">
        <f t="shared" ca="1" si="39"/>
        <v>10833333.333333334</v>
      </c>
      <c r="R203" s="221">
        <f t="shared" ca="1" si="40"/>
        <v>247886666.66666666</v>
      </c>
      <c r="S203" s="221">
        <f t="shared" ca="1" si="28"/>
        <v>84281466.666666672</v>
      </c>
      <c r="T203" s="221">
        <f t="shared" ca="1" si="41"/>
        <v>163605200</v>
      </c>
      <c r="U203" s="221">
        <f t="shared" ca="1" si="42"/>
        <v>174438533.33333334</v>
      </c>
      <c r="V203" s="221">
        <f t="shared" ca="1" si="43"/>
        <v>-65000000</v>
      </c>
      <c r="W203" s="221">
        <f t="shared" ca="1" si="44"/>
        <v>174438533.33333334</v>
      </c>
      <c r="X203" s="221">
        <f t="shared" ca="1" si="45"/>
        <v>174438533.33333334</v>
      </c>
      <c r="Y203" s="221">
        <f t="shared" ca="1" si="46"/>
        <v>174438533.33333334</v>
      </c>
      <c r="Z203" s="221">
        <f t="shared" ca="1" si="47"/>
        <v>174438533.33333334</v>
      </c>
      <c r="AA203" s="221">
        <f t="shared" ca="1" si="48"/>
        <v>174438533.33333334</v>
      </c>
      <c r="AB203" s="221">
        <f t="shared" ca="1" si="49"/>
        <v>174438533.33333334</v>
      </c>
      <c r="AC203" s="224">
        <f t="shared" ca="1" si="29"/>
        <v>2.6825937586486206</v>
      </c>
    </row>
    <row r="204" spans="1:29" x14ac:dyDescent="0.25">
      <c r="A204" s="195">
        <v>110</v>
      </c>
      <c r="B204" s="219">
        <f t="shared" ca="1" si="27"/>
        <v>6.5971729639751509E-2</v>
      </c>
      <c r="C204" s="219">
        <f t="shared" ca="1" si="27"/>
        <v>0.62754773347120985</v>
      </c>
      <c r="D204" s="219">
        <f t="shared" ca="1" si="27"/>
        <v>0.62484140059089011</v>
      </c>
      <c r="E204" s="219">
        <f t="shared" ca="1" si="27"/>
        <v>0.93942200680037569</v>
      </c>
      <c r="F204" s="219">
        <f t="shared" ca="1" si="27"/>
        <v>0.48606189742268391</v>
      </c>
      <c r="G204" s="219">
        <f t="shared" ca="1" si="27"/>
        <v>0.587397999627988</v>
      </c>
      <c r="H204" s="220">
        <f t="shared" ca="1" si="30"/>
        <v>80000000</v>
      </c>
      <c r="I204" s="212">
        <f t="shared" ca="1" si="31"/>
        <v>0.04</v>
      </c>
      <c r="J204" s="220">
        <f t="shared" ca="1" si="32"/>
        <v>3200000</v>
      </c>
      <c r="K204" s="222">
        <f t="shared" ca="1" si="33"/>
        <v>42</v>
      </c>
      <c r="L204" s="221">
        <f t="shared" ca="1" si="34"/>
        <v>72000000</v>
      </c>
      <c r="M204" s="221">
        <f t="shared" ca="1" si="35"/>
        <v>134400000</v>
      </c>
      <c r="N204" s="221">
        <f t="shared" ca="1" si="36"/>
        <v>26</v>
      </c>
      <c r="O204" s="221">
        <f t="shared" ca="1" si="37"/>
        <v>83200000</v>
      </c>
      <c r="P204" s="221">
        <f t="shared" ca="1" si="38"/>
        <v>27000000</v>
      </c>
      <c r="Q204" s="221">
        <f t="shared" ca="1" si="39"/>
        <v>12000000</v>
      </c>
      <c r="R204" s="221">
        <f t="shared" ca="1" si="40"/>
        <v>12200000</v>
      </c>
      <c r="S204" s="221">
        <f t="shared" ca="1" si="28"/>
        <v>4148000.0000000005</v>
      </c>
      <c r="T204" s="221">
        <f t="shared" ca="1" si="41"/>
        <v>8052000</v>
      </c>
      <c r="U204" s="221">
        <f t="shared" ca="1" si="42"/>
        <v>20052000</v>
      </c>
      <c r="V204" s="221">
        <f t="shared" ca="1" si="43"/>
        <v>-72000000</v>
      </c>
      <c r="W204" s="221">
        <f t="shared" ca="1" si="44"/>
        <v>20052000</v>
      </c>
      <c r="X204" s="221">
        <f t="shared" ca="1" si="45"/>
        <v>20052000</v>
      </c>
      <c r="Y204" s="221">
        <f t="shared" ca="1" si="46"/>
        <v>20052000</v>
      </c>
      <c r="Z204" s="221">
        <f t="shared" ca="1" si="47"/>
        <v>20052000</v>
      </c>
      <c r="AA204" s="221">
        <f t="shared" ca="1" si="48"/>
        <v>20052000</v>
      </c>
      <c r="AB204" s="221">
        <f t="shared" ca="1" si="49"/>
        <v>20052000</v>
      </c>
      <c r="AC204" s="224">
        <f t="shared" ca="1" si="29"/>
        <v>0.16984186679443325</v>
      </c>
    </row>
    <row r="205" spans="1:29" x14ac:dyDescent="0.25">
      <c r="A205" s="26">
        <v>111</v>
      </c>
      <c r="B205" s="219">
        <f t="shared" ca="1" si="27"/>
        <v>0.69184760170006687</v>
      </c>
      <c r="C205" s="219">
        <f t="shared" ca="1" si="27"/>
        <v>0.70606380255576073</v>
      </c>
      <c r="D205" s="219">
        <f t="shared" ca="1" si="27"/>
        <v>0.67227915819882833</v>
      </c>
      <c r="E205" s="219">
        <f t="shared" ca="1" si="27"/>
        <v>0.26950909122912792</v>
      </c>
      <c r="F205" s="219">
        <f t="shared" ca="1" si="27"/>
        <v>0.61185090874388859</v>
      </c>
      <c r="G205" s="219">
        <f t="shared" ca="1" si="27"/>
        <v>0.67500956027949632</v>
      </c>
      <c r="H205" s="220">
        <f t="shared" ca="1" si="30"/>
        <v>108000000</v>
      </c>
      <c r="I205" s="212">
        <f t="shared" ca="1" si="31"/>
        <v>0.05</v>
      </c>
      <c r="J205" s="220">
        <f t="shared" ca="1" si="32"/>
        <v>5400000</v>
      </c>
      <c r="K205" s="222">
        <f t="shared" ca="1" si="33"/>
        <v>56</v>
      </c>
      <c r="L205" s="221">
        <f t="shared" ca="1" si="34"/>
        <v>65000000</v>
      </c>
      <c r="M205" s="221">
        <f t="shared" ca="1" si="35"/>
        <v>302400000</v>
      </c>
      <c r="N205" s="221">
        <f t="shared" ca="1" si="36"/>
        <v>26</v>
      </c>
      <c r="O205" s="221">
        <f t="shared" ca="1" si="37"/>
        <v>140400000</v>
      </c>
      <c r="P205" s="221">
        <f t="shared" ca="1" si="38"/>
        <v>27000000</v>
      </c>
      <c r="Q205" s="221">
        <f t="shared" ca="1" si="39"/>
        <v>10833333.333333334</v>
      </c>
      <c r="R205" s="221">
        <f t="shared" ca="1" si="40"/>
        <v>124166666.66666667</v>
      </c>
      <c r="S205" s="221">
        <f t="shared" ca="1" si="28"/>
        <v>42216666.666666672</v>
      </c>
      <c r="T205" s="221">
        <f t="shared" ca="1" si="41"/>
        <v>81950000</v>
      </c>
      <c r="U205" s="221">
        <f t="shared" ca="1" si="42"/>
        <v>92783333.333333328</v>
      </c>
      <c r="V205" s="221">
        <f t="shared" ca="1" si="43"/>
        <v>-65000000</v>
      </c>
      <c r="W205" s="221">
        <f t="shared" ca="1" si="44"/>
        <v>92783333.333333328</v>
      </c>
      <c r="X205" s="221">
        <f t="shared" ca="1" si="45"/>
        <v>92783333.333333328</v>
      </c>
      <c r="Y205" s="221">
        <f t="shared" ca="1" si="46"/>
        <v>92783333.333333328</v>
      </c>
      <c r="Z205" s="221">
        <f t="shared" ca="1" si="47"/>
        <v>92783333.333333328</v>
      </c>
      <c r="AA205" s="221">
        <f t="shared" ca="1" si="48"/>
        <v>92783333.333333328</v>
      </c>
      <c r="AB205" s="221">
        <f t="shared" ca="1" si="49"/>
        <v>92783333.333333328</v>
      </c>
      <c r="AC205" s="224">
        <f t="shared" ca="1" si="29"/>
        <v>1.420335158312247</v>
      </c>
    </row>
    <row r="206" spans="1:29" x14ac:dyDescent="0.25">
      <c r="A206" s="195">
        <v>112</v>
      </c>
      <c r="B206" s="219">
        <f t="shared" ca="1" si="27"/>
        <v>0.58738995137684202</v>
      </c>
      <c r="C206" s="219">
        <f t="shared" ca="1" si="27"/>
        <v>0.19479911723907783</v>
      </c>
      <c r="D206" s="219">
        <f t="shared" ca="1" si="27"/>
        <v>4.7052123653323785E-2</v>
      </c>
      <c r="E206" s="219">
        <f t="shared" ca="1" si="27"/>
        <v>0.2284843723051263</v>
      </c>
      <c r="F206" s="219">
        <f t="shared" ca="1" si="27"/>
        <v>0.31255330331694187</v>
      </c>
      <c r="G206" s="219">
        <f t="shared" ca="1" si="27"/>
        <v>0.97856111044957816</v>
      </c>
      <c r="H206" s="220">
        <f t="shared" ca="1" si="30"/>
        <v>108000000</v>
      </c>
      <c r="I206" s="212">
        <f t="shared" ca="1" si="31"/>
        <v>0.02</v>
      </c>
      <c r="J206" s="220">
        <f t="shared" ca="1" si="32"/>
        <v>2160000</v>
      </c>
      <c r="K206" s="222">
        <f t="shared" ca="1" si="33"/>
        <v>52</v>
      </c>
      <c r="L206" s="221">
        <f t="shared" ca="1" si="34"/>
        <v>65000000</v>
      </c>
      <c r="M206" s="221">
        <f t="shared" ca="1" si="35"/>
        <v>112320000</v>
      </c>
      <c r="N206" s="221">
        <f t="shared" ca="1" si="36"/>
        <v>26</v>
      </c>
      <c r="O206" s="221">
        <f t="shared" ca="1" si="37"/>
        <v>56160000</v>
      </c>
      <c r="P206" s="221">
        <f t="shared" ca="1" si="38"/>
        <v>31000000</v>
      </c>
      <c r="Q206" s="221">
        <f t="shared" ca="1" si="39"/>
        <v>10833333.333333334</v>
      </c>
      <c r="R206" s="221">
        <f t="shared" ca="1" si="40"/>
        <v>14326666.666666666</v>
      </c>
      <c r="S206" s="221">
        <f t="shared" ca="1" si="28"/>
        <v>4871066.666666667</v>
      </c>
      <c r="T206" s="221">
        <f t="shared" ca="1" si="41"/>
        <v>9455600</v>
      </c>
      <c r="U206" s="221">
        <f t="shared" ca="1" si="42"/>
        <v>20288933.333333336</v>
      </c>
      <c r="V206" s="221">
        <f t="shared" ca="1" si="43"/>
        <v>-65000000</v>
      </c>
      <c r="W206" s="221">
        <f t="shared" ca="1" si="44"/>
        <v>20288933.333333336</v>
      </c>
      <c r="X206" s="221">
        <f t="shared" ca="1" si="45"/>
        <v>20288933.333333336</v>
      </c>
      <c r="Y206" s="221">
        <f t="shared" ca="1" si="46"/>
        <v>20288933.333333336</v>
      </c>
      <c r="Z206" s="221">
        <f t="shared" ca="1" si="47"/>
        <v>20288933.333333336</v>
      </c>
      <c r="AA206" s="221">
        <f t="shared" ca="1" si="48"/>
        <v>20288933.333333336</v>
      </c>
      <c r="AB206" s="221">
        <f t="shared" ca="1" si="49"/>
        <v>20288933.333333336</v>
      </c>
      <c r="AC206" s="224">
        <f t="shared" ca="1" si="29"/>
        <v>0.21521379805125118</v>
      </c>
    </row>
    <row r="207" spans="1:29" x14ac:dyDescent="0.25">
      <c r="A207" s="26">
        <v>113</v>
      </c>
      <c r="B207" s="219">
        <f t="shared" ca="1" si="27"/>
        <v>6.7110058310574483E-2</v>
      </c>
      <c r="C207" s="219">
        <f t="shared" ca="1" si="27"/>
        <v>0.73814637983336051</v>
      </c>
      <c r="D207" s="219">
        <f t="shared" ca="1" si="27"/>
        <v>0.30789902097525756</v>
      </c>
      <c r="E207" s="219">
        <f t="shared" ca="1" si="27"/>
        <v>0.42497006247487135</v>
      </c>
      <c r="F207" s="219">
        <f t="shared" ca="1" si="27"/>
        <v>0.86085886980606374</v>
      </c>
      <c r="G207" s="219">
        <f t="shared" ca="1" si="27"/>
        <v>8.0494853474754602E-2</v>
      </c>
      <c r="H207" s="220">
        <f t="shared" ca="1" si="30"/>
        <v>80000000</v>
      </c>
      <c r="I207" s="212">
        <f t="shared" ca="1" si="31"/>
        <v>0.05</v>
      </c>
      <c r="J207" s="220">
        <f t="shared" ca="1" si="32"/>
        <v>4000000</v>
      </c>
      <c r="K207" s="222">
        <f t="shared" ca="1" si="33"/>
        <v>38</v>
      </c>
      <c r="L207" s="221">
        <f t="shared" ca="1" si="34"/>
        <v>65000000</v>
      </c>
      <c r="M207" s="221">
        <f t="shared" ca="1" si="35"/>
        <v>152000000</v>
      </c>
      <c r="N207" s="221">
        <f t="shared" ca="1" si="36"/>
        <v>29</v>
      </c>
      <c r="O207" s="221">
        <f t="shared" ca="1" si="37"/>
        <v>116000000</v>
      </c>
      <c r="P207" s="221">
        <f t="shared" ca="1" si="38"/>
        <v>20000000</v>
      </c>
      <c r="Q207" s="221">
        <f t="shared" ca="1" si="39"/>
        <v>10833333.333333334</v>
      </c>
      <c r="R207" s="221">
        <f t="shared" ca="1" si="40"/>
        <v>5166666.666666666</v>
      </c>
      <c r="S207" s="221">
        <f t="shared" ca="1" si="28"/>
        <v>1756666.6666666665</v>
      </c>
      <c r="T207" s="221">
        <f t="shared" ca="1" si="41"/>
        <v>3409999.9999999995</v>
      </c>
      <c r="U207" s="221">
        <f t="shared" ca="1" si="42"/>
        <v>14243333.333333334</v>
      </c>
      <c r="V207" s="221">
        <f t="shared" ca="1" si="43"/>
        <v>-65000000</v>
      </c>
      <c r="W207" s="221">
        <f t="shared" ca="1" si="44"/>
        <v>14243333.333333334</v>
      </c>
      <c r="X207" s="221">
        <f t="shared" ca="1" si="45"/>
        <v>14243333.333333334</v>
      </c>
      <c r="Y207" s="221">
        <f t="shared" ca="1" si="46"/>
        <v>14243333.333333334</v>
      </c>
      <c r="Z207" s="221">
        <f t="shared" ca="1" si="47"/>
        <v>14243333.333333334</v>
      </c>
      <c r="AA207" s="221">
        <f t="shared" ca="1" si="48"/>
        <v>14243333.333333334</v>
      </c>
      <c r="AB207" s="221">
        <f t="shared" ca="1" si="49"/>
        <v>14243333.333333334</v>
      </c>
      <c r="AC207" s="224">
        <f t="shared" ca="1" si="29"/>
        <v>8.4274581578292374E-2</v>
      </c>
    </row>
    <row r="208" spans="1:29" x14ac:dyDescent="0.25">
      <c r="A208" s="195">
        <v>114</v>
      </c>
      <c r="B208" s="219">
        <f t="shared" ca="1" si="27"/>
        <v>0.95904011965292757</v>
      </c>
      <c r="C208" s="219">
        <f t="shared" ca="1" si="27"/>
        <v>0.38945725639421436</v>
      </c>
      <c r="D208" s="219">
        <f t="shared" ca="1" si="27"/>
        <v>0.18015084040093365</v>
      </c>
      <c r="E208" s="219">
        <f t="shared" ca="1" si="27"/>
        <v>1.1039255596154707E-3</v>
      </c>
      <c r="F208" s="219">
        <f t="shared" ca="1" si="27"/>
        <v>0.72488327571070654</v>
      </c>
      <c r="G208" s="219">
        <f t="shared" ca="1" si="27"/>
        <v>0.23493360157728183</v>
      </c>
      <c r="H208" s="220">
        <f t="shared" ca="1" si="30"/>
        <v>124000000</v>
      </c>
      <c r="I208" s="212">
        <f t="shared" ca="1" si="31"/>
        <v>0.03</v>
      </c>
      <c r="J208" s="220">
        <f t="shared" ca="1" si="32"/>
        <v>3720000</v>
      </c>
      <c r="K208" s="222">
        <f t="shared" ca="1" si="33"/>
        <v>60</v>
      </c>
      <c r="L208" s="221">
        <f t="shared" ca="1" si="34"/>
        <v>60000000</v>
      </c>
      <c r="M208" s="221">
        <f t="shared" ca="1" si="35"/>
        <v>223200000</v>
      </c>
      <c r="N208" s="221">
        <f t="shared" ca="1" si="36"/>
        <v>26</v>
      </c>
      <c r="O208" s="221">
        <f t="shared" ca="1" si="37"/>
        <v>96720000</v>
      </c>
      <c r="P208" s="221">
        <f t="shared" ca="1" si="38"/>
        <v>24000000</v>
      </c>
      <c r="Q208" s="221">
        <f t="shared" ca="1" si="39"/>
        <v>10000000</v>
      </c>
      <c r="R208" s="221">
        <f t="shared" ca="1" si="40"/>
        <v>92480000</v>
      </c>
      <c r="S208" s="221">
        <f t="shared" ca="1" si="28"/>
        <v>31443200.000000004</v>
      </c>
      <c r="T208" s="221">
        <f t="shared" ca="1" si="41"/>
        <v>61036800</v>
      </c>
      <c r="U208" s="221">
        <f t="shared" ca="1" si="42"/>
        <v>71036800</v>
      </c>
      <c r="V208" s="221">
        <f t="shared" ca="1" si="43"/>
        <v>-60000000</v>
      </c>
      <c r="W208" s="221">
        <f t="shared" ca="1" si="44"/>
        <v>71036800</v>
      </c>
      <c r="X208" s="221">
        <f t="shared" ca="1" si="45"/>
        <v>71036800</v>
      </c>
      <c r="Y208" s="221">
        <f t="shared" ca="1" si="46"/>
        <v>71036800</v>
      </c>
      <c r="Z208" s="221">
        <f t="shared" ca="1" si="47"/>
        <v>71036800</v>
      </c>
      <c r="AA208" s="221">
        <f t="shared" ca="1" si="48"/>
        <v>71036800</v>
      </c>
      <c r="AB208" s="221">
        <f t="shared" ca="1" si="49"/>
        <v>71036800</v>
      </c>
      <c r="AC208" s="224">
        <f t="shared" ca="1" si="29"/>
        <v>1.1726917188765049</v>
      </c>
    </row>
    <row r="209" spans="1:29" x14ac:dyDescent="0.25">
      <c r="A209" s="26">
        <v>115</v>
      </c>
      <c r="B209" s="219">
        <f t="shared" ca="1" si="27"/>
        <v>0.40248193981278479</v>
      </c>
      <c r="C209" s="219">
        <f t="shared" ca="1" si="27"/>
        <v>0.94356588266958719</v>
      </c>
      <c r="D209" s="219">
        <f t="shared" ca="1" si="27"/>
        <v>0.82388924750630232</v>
      </c>
      <c r="E209" s="219">
        <f t="shared" ca="1" si="27"/>
        <v>0.28052732201625941</v>
      </c>
      <c r="F209" s="219">
        <f t="shared" ca="1" si="27"/>
        <v>0.74185743481947919</v>
      </c>
      <c r="G209" s="219">
        <f t="shared" ca="1" si="27"/>
        <v>3.3417093790925168E-2</v>
      </c>
      <c r="H209" s="220">
        <f t="shared" ca="1" si="30"/>
        <v>108000000</v>
      </c>
      <c r="I209" s="212">
        <f t="shared" ca="1" si="31"/>
        <v>0.06</v>
      </c>
      <c r="J209" s="220">
        <f t="shared" ca="1" si="32"/>
        <v>6480000</v>
      </c>
      <c r="K209" s="222">
        <f t="shared" ca="1" si="33"/>
        <v>56</v>
      </c>
      <c r="L209" s="221">
        <f t="shared" ca="1" si="34"/>
        <v>65000000</v>
      </c>
      <c r="M209" s="221">
        <f t="shared" ca="1" si="35"/>
        <v>362880000</v>
      </c>
      <c r="N209" s="221">
        <f t="shared" ca="1" si="36"/>
        <v>26</v>
      </c>
      <c r="O209" s="221">
        <f t="shared" ca="1" si="37"/>
        <v>168480000</v>
      </c>
      <c r="P209" s="221">
        <f t="shared" ca="1" si="38"/>
        <v>20000000</v>
      </c>
      <c r="Q209" s="221">
        <f t="shared" ca="1" si="39"/>
        <v>10833333.333333334</v>
      </c>
      <c r="R209" s="221">
        <f t="shared" ca="1" si="40"/>
        <v>163566666.66666666</v>
      </c>
      <c r="S209" s="221">
        <f t="shared" ca="1" si="28"/>
        <v>55612666.666666664</v>
      </c>
      <c r="T209" s="221">
        <f t="shared" ca="1" si="41"/>
        <v>107954000</v>
      </c>
      <c r="U209" s="221">
        <f t="shared" ca="1" si="42"/>
        <v>118787333.33333333</v>
      </c>
      <c r="V209" s="221">
        <f t="shared" ca="1" si="43"/>
        <v>-65000000</v>
      </c>
      <c r="W209" s="221">
        <f t="shared" ca="1" si="44"/>
        <v>118787333.33333333</v>
      </c>
      <c r="X209" s="221">
        <f t="shared" ca="1" si="45"/>
        <v>118787333.33333333</v>
      </c>
      <c r="Y209" s="221">
        <f t="shared" ca="1" si="46"/>
        <v>118787333.33333333</v>
      </c>
      <c r="Z209" s="221">
        <f t="shared" ca="1" si="47"/>
        <v>118787333.33333333</v>
      </c>
      <c r="AA209" s="221">
        <f t="shared" ca="1" si="48"/>
        <v>118787333.33333333</v>
      </c>
      <c r="AB209" s="221">
        <f t="shared" ca="1" si="49"/>
        <v>118787333.33333333</v>
      </c>
      <c r="AC209" s="224">
        <f t="shared" ca="1" si="29"/>
        <v>1.8238935849936655</v>
      </c>
    </row>
    <row r="210" spans="1:29" x14ac:dyDescent="0.25">
      <c r="A210" s="195">
        <v>116</v>
      </c>
      <c r="B210" s="219">
        <f t="shared" ca="1" si="27"/>
        <v>0.23613761504912179</v>
      </c>
      <c r="C210" s="219">
        <f t="shared" ca="1" si="27"/>
        <v>0.28650525516405101</v>
      </c>
      <c r="D210" s="219">
        <f t="shared" ca="1" si="27"/>
        <v>0.11988412953416094</v>
      </c>
      <c r="E210" s="219">
        <f t="shared" ca="1" si="27"/>
        <v>0.3021022841114912</v>
      </c>
      <c r="F210" s="219">
        <f t="shared" ca="1" si="27"/>
        <v>0.58593647801467696</v>
      </c>
      <c r="G210" s="219">
        <f t="shared" ca="1" si="27"/>
        <v>0.32984453280250592</v>
      </c>
      <c r="H210" s="220">
        <f t="shared" ca="1" si="30"/>
        <v>95000000</v>
      </c>
      <c r="I210" s="212">
        <f t="shared" ca="1" si="31"/>
        <v>0.03</v>
      </c>
      <c r="J210" s="220">
        <f t="shared" ca="1" si="32"/>
        <v>2850000</v>
      </c>
      <c r="K210" s="222">
        <f t="shared" ca="1" si="33"/>
        <v>45.5</v>
      </c>
      <c r="L210" s="221">
        <f t="shared" ca="1" si="34"/>
        <v>65000000</v>
      </c>
      <c r="M210" s="221">
        <f t="shared" ca="1" si="35"/>
        <v>129675000</v>
      </c>
      <c r="N210" s="221">
        <f t="shared" ca="1" si="36"/>
        <v>26</v>
      </c>
      <c r="O210" s="221">
        <f t="shared" ca="1" si="37"/>
        <v>74100000</v>
      </c>
      <c r="P210" s="221">
        <f t="shared" ca="1" si="38"/>
        <v>24000000</v>
      </c>
      <c r="Q210" s="221">
        <f t="shared" ca="1" si="39"/>
        <v>10833333.333333334</v>
      </c>
      <c r="R210" s="221">
        <f t="shared" ca="1" si="40"/>
        <v>20741666.666666664</v>
      </c>
      <c r="S210" s="221">
        <f t="shared" ca="1" si="28"/>
        <v>7052166.666666666</v>
      </c>
      <c r="T210" s="221">
        <f t="shared" ca="1" si="41"/>
        <v>13689499.999999998</v>
      </c>
      <c r="U210" s="221">
        <f t="shared" ca="1" si="42"/>
        <v>24522833.333333332</v>
      </c>
      <c r="V210" s="221">
        <f t="shared" ca="1" si="43"/>
        <v>-65000000</v>
      </c>
      <c r="W210" s="221">
        <f t="shared" ca="1" si="44"/>
        <v>24522833.333333332</v>
      </c>
      <c r="X210" s="221">
        <f t="shared" ca="1" si="45"/>
        <v>24522833.333333332</v>
      </c>
      <c r="Y210" s="221">
        <f t="shared" ca="1" si="46"/>
        <v>24522833.333333332</v>
      </c>
      <c r="Z210" s="221">
        <f t="shared" ca="1" si="47"/>
        <v>24522833.333333332</v>
      </c>
      <c r="AA210" s="221">
        <f t="shared" ca="1" si="48"/>
        <v>24522833.333333332</v>
      </c>
      <c r="AB210" s="221">
        <f t="shared" ca="1" si="49"/>
        <v>24522833.333333332</v>
      </c>
      <c r="AC210" s="224">
        <f t="shared" ca="1" si="29"/>
        <v>0.29860805795159906</v>
      </c>
    </row>
    <row r="211" spans="1:29" x14ac:dyDescent="0.25">
      <c r="A211" s="26">
        <v>117</v>
      </c>
      <c r="B211" s="219">
        <f t="shared" ca="1" si="27"/>
        <v>0.61863563212145156</v>
      </c>
      <c r="C211" s="219">
        <f t="shared" ca="1" si="27"/>
        <v>7.045404506480013E-2</v>
      </c>
      <c r="D211" s="219">
        <f t="shared" ca="1" si="27"/>
        <v>8.2556900934449562E-3</v>
      </c>
      <c r="E211" s="219">
        <f t="shared" ca="1" si="27"/>
        <v>2.3629551024661133E-2</v>
      </c>
      <c r="F211" s="219">
        <f t="shared" ca="1" si="27"/>
        <v>7.3188763072496998E-2</v>
      </c>
      <c r="G211" s="219">
        <f t="shared" ca="1" si="27"/>
        <v>0.99475788206344307</v>
      </c>
      <c r="H211" s="220">
        <f t="shared" ca="1" si="30"/>
        <v>108000000</v>
      </c>
      <c r="I211" s="212">
        <f t="shared" ca="1" si="31"/>
        <v>0.02</v>
      </c>
      <c r="J211" s="220">
        <f t="shared" ca="1" si="32"/>
        <v>2160000</v>
      </c>
      <c r="K211" s="222">
        <f t="shared" ca="1" si="33"/>
        <v>52</v>
      </c>
      <c r="L211" s="221">
        <f t="shared" ca="1" si="34"/>
        <v>60000000</v>
      </c>
      <c r="M211" s="221">
        <f t="shared" ca="1" si="35"/>
        <v>112320000</v>
      </c>
      <c r="N211" s="221">
        <f t="shared" ca="1" si="36"/>
        <v>24</v>
      </c>
      <c r="O211" s="221">
        <f t="shared" ca="1" si="37"/>
        <v>51840000</v>
      </c>
      <c r="P211" s="221">
        <f t="shared" ca="1" si="38"/>
        <v>31000000</v>
      </c>
      <c r="Q211" s="221">
        <f t="shared" ca="1" si="39"/>
        <v>10000000</v>
      </c>
      <c r="R211" s="221">
        <f t="shared" ca="1" si="40"/>
        <v>19480000</v>
      </c>
      <c r="S211" s="221">
        <f t="shared" ca="1" si="28"/>
        <v>6623200.0000000009</v>
      </c>
      <c r="T211" s="221">
        <f t="shared" ca="1" si="41"/>
        <v>12856800</v>
      </c>
      <c r="U211" s="221">
        <f t="shared" ca="1" si="42"/>
        <v>22856800</v>
      </c>
      <c r="V211" s="221">
        <f t="shared" ca="1" si="43"/>
        <v>-60000000</v>
      </c>
      <c r="W211" s="221">
        <f t="shared" ca="1" si="44"/>
        <v>22856800</v>
      </c>
      <c r="X211" s="221">
        <f t="shared" ca="1" si="45"/>
        <v>22856800</v>
      </c>
      <c r="Y211" s="221">
        <f t="shared" ca="1" si="46"/>
        <v>22856800</v>
      </c>
      <c r="Z211" s="221">
        <f t="shared" ca="1" si="47"/>
        <v>22856800</v>
      </c>
      <c r="AA211" s="221">
        <f t="shared" ca="1" si="48"/>
        <v>22856800</v>
      </c>
      <c r="AB211" s="221">
        <f t="shared" ca="1" si="49"/>
        <v>22856800</v>
      </c>
      <c r="AC211" s="224">
        <f t="shared" ca="1" si="29"/>
        <v>0.30316765366459952</v>
      </c>
    </row>
    <row r="212" spans="1:29" x14ac:dyDescent="0.25">
      <c r="A212" s="195">
        <v>118</v>
      </c>
      <c r="B212" s="219">
        <f t="shared" ca="1" si="27"/>
        <v>2.9510905895119843E-2</v>
      </c>
      <c r="C212" s="219">
        <f t="shared" ca="1" si="27"/>
        <v>0.56655409791948907</v>
      </c>
      <c r="D212" s="219">
        <f t="shared" ca="1" si="27"/>
        <v>0.85950193979175271</v>
      </c>
      <c r="E212" s="219">
        <f t="shared" ca="1" si="27"/>
        <v>0.57263027371748232</v>
      </c>
      <c r="F212" s="219">
        <f t="shared" ca="1" si="27"/>
        <v>0.70669983519221047</v>
      </c>
      <c r="G212" s="219">
        <f t="shared" ca="1" si="27"/>
        <v>4.9090241218749719E-2</v>
      </c>
      <c r="H212" s="220">
        <f t="shared" ca="1" si="30"/>
        <v>80000000</v>
      </c>
      <c r="I212" s="212">
        <f t="shared" ca="1" si="31"/>
        <v>0.04</v>
      </c>
      <c r="J212" s="220">
        <f t="shared" ca="1" si="32"/>
        <v>3200000</v>
      </c>
      <c r="K212" s="222">
        <f t="shared" ca="1" si="33"/>
        <v>42</v>
      </c>
      <c r="L212" s="221">
        <f t="shared" ca="1" si="34"/>
        <v>65000000</v>
      </c>
      <c r="M212" s="221">
        <f t="shared" ca="1" si="35"/>
        <v>134400000</v>
      </c>
      <c r="N212" s="221">
        <f t="shared" ca="1" si="36"/>
        <v>26</v>
      </c>
      <c r="O212" s="221">
        <f t="shared" ca="1" si="37"/>
        <v>83200000</v>
      </c>
      <c r="P212" s="221">
        <f t="shared" ca="1" si="38"/>
        <v>20000000</v>
      </c>
      <c r="Q212" s="221">
        <f t="shared" ca="1" si="39"/>
        <v>10833333.333333334</v>
      </c>
      <c r="R212" s="221">
        <f t="shared" ca="1" si="40"/>
        <v>20366666.666666664</v>
      </c>
      <c r="S212" s="221">
        <f t="shared" ca="1" si="28"/>
        <v>6924666.666666666</v>
      </c>
      <c r="T212" s="221">
        <f t="shared" ca="1" si="41"/>
        <v>13441999.999999998</v>
      </c>
      <c r="U212" s="221">
        <f t="shared" ca="1" si="42"/>
        <v>24275333.333333332</v>
      </c>
      <c r="V212" s="221">
        <f t="shared" ca="1" si="43"/>
        <v>-65000000</v>
      </c>
      <c r="W212" s="221">
        <f t="shared" ca="1" si="44"/>
        <v>24275333.333333332</v>
      </c>
      <c r="X212" s="221">
        <f t="shared" ca="1" si="45"/>
        <v>24275333.333333332</v>
      </c>
      <c r="Y212" s="221">
        <f t="shared" ca="1" si="46"/>
        <v>24275333.333333332</v>
      </c>
      <c r="Z212" s="221">
        <f t="shared" ca="1" si="47"/>
        <v>24275333.333333332</v>
      </c>
      <c r="AA212" s="221">
        <f t="shared" ca="1" si="48"/>
        <v>24275333.333333332</v>
      </c>
      <c r="AB212" s="221">
        <f t="shared" ca="1" si="49"/>
        <v>24275333.333333332</v>
      </c>
      <c r="AC212" s="224">
        <f t="shared" ca="1" si="29"/>
        <v>0.29386619284614879</v>
      </c>
    </row>
    <row r="213" spans="1:29" x14ac:dyDescent="0.25">
      <c r="A213" s="26">
        <v>119</v>
      </c>
      <c r="B213" s="219">
        <f t="shared" ca="1" si="27"/>
        <v>0.14722213293616648</v>
      </c>
      <c r="C213" s="219">
        <f t="shared" ca="1" si="27"/>
        <v>0.56306168243993893</v>
      </c>
      <c r="D213" s="219">
        <f t="shared" ca="1" si="27"/>
        <v>0.64663119748931341</v>
      </c>
      <c r="E213" s="219">
        <f t="shared" ca="1" si="27"/>
        <v>0.73152482596770763</v>
      </c>
      <c r="F213" s="219">
        <f t="shared" ca="1" si="27"/>
        <v>0.73776557039758317</v>
      </c>
      <c r="G213" s="219">
        <f t="shared" ca="1" si="27"/>
        <v>0.7493519675972129</v>
      </c>
      <c r="H213" s="220">
        <f t="shared" ca="1" si="30"/>
        <v>95000000</v>
      </c>
      <c r="I213" s="212">
        <f t="shared" ca="1" si="31"/>
        <v>0.04</v>
      </c>
      <c r="J213" s="220">
        <f t="shared" ca="1" si="32"/>
        <v>3800000</v>
      </c>
      <c r="K213" s="222">
        <f t="shared" ca="1" si="33"/>
        <v>49.5</v>
      </c>
      <c r="L213" s="221">
        <f t="shared" ca="1" si="34"/>
        <v>65000000</v>
      </c>
      <c r="M213" s="221">
        <f t="shared" ca="1" si="35"/>
        <v>188100000</v>
      </c>
      <c r="N213" s="221">
        <f t="shared" ca="1" si="36"/>
        <v>26</v>
      </c>
      <c r="O213" s="221">
        <f t="shared" ca="1" si="37"/>
        <v>98800000</v>
      </c>
      <c r="P213" s="221">
        <f t="shared" ca="1" si="38"/>
        <v>27000000</v>
      </c>
      <c r="Q213" s="221">
        <f t="shared" ca="1" si="39"/>
        <v>10833333.333333334</v>
      </c>
      <c r="R213" s="221">
        <f t="shared" ca="1" si="40"/>
        <v>51466666.666666664</v>
      </c>
      <c r="S213" s="221">
        <f t="shared" ca="1" si="28"/>
        <v>17498666.666666668</v>
      </c>
      <c r="T213" s="221">
        <f t="shared" ca="1" si="41"/>
        <v>33968000</v>
      </c>
      <c r="U213" s="221">
        <f t="shared" ca="1" si="42"/>
        <v>44801333.333333336</v>
      </c>
      <c r="V213" s="221">
        <f t="shared" ca="1" si="43"/>
        <v>-65000000</v>
      </c>
      <c r="W213" s="221">
        <f t="shared" ca="1" si="44"/>
        <v>44801333.333333336</v>
      </c>
      <c r="X213" s="221">
        <f t="shared" ca="1" si="45"/>
        <v>44801333.333333336</v>
      </c>
      <c r="Y213" s="221">
        <f t="shared" ca="1" si="46"/>
        <v>44801333.333333336</v>
      </c>
      <c r="Z213" s="221">
        <f t="shared" ca="1" si="47"/>
        <v>44801333.333333336</v>
      </c>
      <c r="AA213" s="221">
        <f t="shared" ca="1" si="48"/>
        <v>44801333.333333336</v>
      </c>
      <c r="AB213" s="221">
        <f t="shared" ca="1" si="49"/>
        <v>44801333.333333336</v>
      </c>
      <c r="AC213" s="224">
        <f t="shared" ca="1" si="29"/>
        <v>0.65580722611003384</v>
      </c>
    </row>
    <row r="214" spans="1:29" x14ac:dyDescent="0.25">
      <c r="A214" s="195">
        <v>120</v>
      </c>
      <c r="B214" s="219">
        <f t="shared" ca="1" si="27"/>
        <v>7.8487275266626688E-2</v>
      </c>
      <c r="C214" s="219">
        <f t="shared" ca="1" si="27"/>
        <v>0.56659900625921833</v>
      </c>
      <c r="D214" s="219">
        <f t="shared" ca="1" si="27"/>
        <v>0.37207199288280934</v>
      </c>
      <c r="E214" s="219">
        <f t="shared" ca="1" si="27"/>
        <v>0.66562611533939642</v>
      </c>
      <c r="F214" s="219">
        <f t="shared" ca="1" si="27"/>
        <v>0.96710502330263759</v>
      </c>
      <c r="G214" s="219">
        <f t="shared" ca="1" si="27"/>
        <v>0.41662157888468976</v>
      </c>
      <c r="H214" s="220">
        <f t="shared" ca="1" si="30"/>
        <v>80000000</v>
      </c>
      <c r="I214" s="212">
        <f t="shared" ca="1" si="31"/>
        <v>0.04</v>
      </c>
      <c r="J214" s="220">
        <f t="shared" ca="1" si="32"/>
        <v>3200000</v>
      </c>
      <c r="K214" s="222">
        <f t="shared" ca="1" si="33"/>
        <v>38</v>
      </c>
      <c r="L214" s="221">
        <f t="shared" ca="1" si="34"/>
        <v>65000000</v>
      </c>
      <c r="M214" s="221">
        <f t="shared" ca="1" si="35"/>
        <v>121600000</v>
      </c>
      <c r="N214" s="221">
        <f t="shared" ca="1" si="36"/>
        <v>29</v>
      </c>
      <c r="O214" s="221">
        <f t="shared" ca="1" si="37"/>
        <v>92800000</v>
      </c>
      <c r="P214" s="221">
        <f t="shared" ca="1" si="38"/>
        <v>27000000</v>
      </c>
      <c r="Q214" s="221">
        <f t="shared" ca="1" si="39"/>
        <v>10833333.333333334</v>
      </c>
      <c r="R214" s="221">
        <f t="shared" ca="1" si="40"/>
        <v>-9033333.333333334</v>
      </c>
      <c r="S214" s="221">
        <f t="shared" ca="1" si="28"/>
        <v>-3071333.333333334</v>
      </c>
      <c r="T214" s="221">
        <f t="shared" ca="1" si="41"/>
        <v>-5962000</v>
      </c>
      <c r="U214" s="221">
        <f t="shared" ca="1" si="42"/>
        <v>4871333.333333334</v>
      </c>
      <c r="V214" s="221">
        <f t="shared" ca="1" si="43"/>
        <v>-65000000</v>
      </c>
      <c r="W214" s="221">
        <f t="shared" ca="1" si="44"/>
        <v>4871333.333333334</v>
      </c>
      <c r="X214" s="221">
        <f t="shared" ca="1" si="45"/>
        <v>4871333.333333334</v>
      </c>
      <c r="Y214" s="221">
        <f t="shared" ca="1" si="46"/>
        <v>4871333.333333334</v>
      </c>
      <c r="Z214" s="221">
        <f t="shared" ca="1" si="47"/>
        <v>4871333.333333334</v>
      </c>
      <c r="AA214" s="221">
        <f t="shared" ca="1" si="48"/>
        <v>4871333.333333334</v>
      </c>
      <c r="AB214" s="221">
        <f t="shared" ca="1" si="49"/>
        <v>4871333.333333334</v>
      </c>
      <c r="AC214" s="224">
        <f t="shared" ca="1" si="29"/>
        <v>-0.99990000000000001</v>
      </c>
    </row>
    <row r="215" spans="1:29" x14ac:dyDescent="0.25">
      <c r="A215" s="26">
        <v>121</v>
      </c>
      <c r="B215" s="219">
        <f t="shared" ca="1" si="27"/>
        <v>0.81708689171585946</v>
      </c>
      <c r="C215" s="219">
        <f t="shared" ca="1" si="27"/>
        <v>0.35044869911421761</v>
      </c>
      <c r="D215" s="219">
        <f t="shared" ca="1" si="27"/>
        <v>0.62896976310567332</v>
      </c>
      <c r="E215" s="219">
        <f t="shared" ca="1" si="27"/>
        <v>0.8081004948843763</v>
      </c>
      <c r="F215" s="219">
        <f t="shared" ca="1" si="27"/>
        <v>0.43951836204042394</v>
      </c>
      <c r="G215" s="219">
        <f t="shared" ca="1" si="27"/>
        <v>0.60799045611767577</v>
      </c>
      <c r="H215" s="220">
        <f t="shared" ca="1" si="30"/>
        <v>124000000</v>
      </c>
      <c r="I215" s="212">
        <f t="shared" ca="1" si="31"/>
        <v>0.03</v>
      </c>
      <c r="J215" s="220">
        <f t="shared" ca="1" si="32"/>
        <v>3720000</v>
      </c>
      <c r="K215" s="222">
        <f t="shared" ca="1" si="33"/>
        <v>64</v>
      </c>
      <c r="L215" s="221">
        <f t="shared" ca="1" si="34"/>
        <v>65000000</v>
      </c>
      <c r="M215" s="221">
        <f t="shared" ca="1" si="35"/>
        <v>238080000</v>
      </c>
      <c r="N215" s="221">
        <f t="shared" ca="1" si="36"/>
        <v>26</v>
      </c>
      <c r="O215" s="221">
        <f t="shared" ca="1" si="37"/>
        <v>96720000</v>
      </c>
      <c r="P215" s="221">
        <f t="shared" ca="1" si="38"/>
        <v>27000000</v>
      </c>
      <c r="Q215" s="221">
        <f t="shared" ca="1" si="39"/>
        <v>10833333.333333334</v>
      </c>
      <c r="R215" s="221">
        <f t="shared" ca="1" si="40"/>
        <v>103526666.66666667</v>
      </c>
      <c r="S215" s="221">
        <f t="shared" ca="1" si="28"/>
        <v>35199066.666666672</v>
      </c>
      <c r="T215" s="221">
        <f t="shared" ca="1" si="41"/>
        <v>68327600</v>
      </c>
      <c r="U215" s="221">
        <f t="shared" ca="1" si="42"/>
        <v>79160933.333333328</v>
      </c>
      <c r="V215" s="221">
        <f t="shared" ca="1" si="43"/>
        <v>-65000000</v>
      </c>
      <c r="W215" s="221">
        <f t="shared" ca="1" si="44"/>
        <v>79160933.333333328</v>
      </c>
      <c r="X215" s="221">
        <f t="shared" ca="1" si="45"/>
        <v>79160933.333333328</v>
      </c>
      <c r="Y215" s="221">
        <f t="shared" ca="1" si="46"/>
        <v>79160933.333333328</v>
      </c>
      <c r="Z215" s="221">
        <f t="shared" ca="1" si="47"/>
        <v>79160933.333333328</v>
      </c>
      <c r="AA215" s="221">
        <f t="shared" ca="1" si="48"/>
        <v>79160933.333333328</v>
      </c>
      <c r="AB215" s="221">
        <f t="shared" ca="1" si="49"/>
        <v>79160933.333333328</v>
      </c>
      <c r="AC215" s="224">
        <f t="shared" ca="1" si="29"/>
        <v>1.2073313869640074</v>
      </c>
    </row>
    <row r="216" spans="1:29" x14ac:dyDescent="0.25">
      <c r="A216" s="195">
        <v>122</v>
      </c>
      <c r="B216" s="219">
        <f t="shared" ref="B216:G258" ca="1" si="50">RAND()</f>
        <v>0.32275066558671373</v>
      </c>
      <c r="C216" s="219">
        <f t="shared" ca="1" si="50"/>
        <v>0.42548834363584953</v>
      </c>
      <c r="D216" s="219">
        <f t="shared" ca="1" si="50"/>
        <v>0.66769166969078209</v>
      </c>
      <c r="E216" s="219">
        <f t="shared" ca="1" si="50"/>
        <v>0.7587480820531457</v>
      </c>
      <c r="F216" s="219">
        <f t="shared" ca="1" si="50"/>
        <v>0.76434484502155475</v>
      </c>
      <c r="G216" s="219">
        <f t="shared" ca="1" si="50"/>
        <v>0.83927990696169719</v>
      </c>
      <c r="H216" s="220">
        <f t="shared" ca="1" si="30"/>
        <v>95000000</v>
      </c>
      <c r="I216" s="212">
        <f t="shared" ca="1" si="31"/>
        <v>0.03</v>
      </c>
      <c r="J216" s="220">
        <f t="shared" ca="1" si="32"/>
        <v>2850000</v>
      </c>
      <c r="K216" s="222">
        <f t="shared" ca="1" si="33"/>
        <v>49.5</v>
      </c>
      <c r="L216" s="221">
        <f t="shared" ca="1" si="34"/>
        <v>65000000</v>
      </c>
      <c r="M216" s="221">
        <f t="shared" ca="1" si="35"/>
        <v>141075000</v>
      </c>
      <c r="N216" s="221">
        <f t="shared" ca="1" si="36"/>
        <v>26</v>
      </c>
      <c r="O216" s="221">
        <f t="shared" ca="1" si="37"/>
        <v>74100000</v>
      </c>
      <c r="P216" s="221">
        <f t="shared" ca="1" si="38"/>
        <v>31000000</v>
      </c>
      <c r="Q216" s="221">
        <f t="shared" ca="1" si="39"/>
        <v>10833333.333333334</v>
      </c>
      <c r="R216" s="221">
        <f t="shared" ca="1" si="40"/>
        <v>25141666.666666664</v>
      </c>
      <c r="S216" s="221">
        <f t="shared" ca="1" si="28"/>
        <v>8548166.666666666</v>
      </c>
      <c r="T216" s="221">
        <f t="shared" ca="1" si="41"/>
        <v>16593499.999999998</v>
      </c>
      <c r="U216" s="221">
        <f t="shared" ca="1" si="42"/>
        <v>27426833.333333332</v>
      </c>
      <c r="V216" s="221">
        <f t="shared" ca="1" si="43"/>
        <v>-65000000</v>
      </c>
      <c r="W216" s="221">
        <f t="shared" ca="1" si="44"/>
        <v>27426833.333333332</v>
      </c>
      <c r="X216" s="221">
        <f t="shared" ca="1" si="45"/>
        <v>27426833.333333332</v>
      </c>
      <c r="Y216" s="221">
        <f t="shared" ca="1" si="46"/>
        <v>27426833.333333332</v>
      </c>
      <c r="Z216" s="221">
        <f t="shared" ca="1" si="47"/>
        <v>27426833.333333332</v>
      </c>
      <c r="AA216" s="221">
        <f t="shared" ca="1" si="48"/>
        <v>27426833.333333332</v>
      </c>
      <c r="AB216" s="221">
        <f t="shared" ca="1" si="49"/>
        <v>27426833.333333332</v>
      </c>
      <c r="AC216" s="224">
        <f t="shared" ca="1" si="29"/>
        <v>0.35324334460036755</v>
      </c>
    </row>
    <row r="217" spans="1:29" x14ac:dyDescent="0.25">
      <c r="A217" s="26">
        <v>123</v>
      </c>
      <c r="B217" s="219">
        <f t="shared" ca="1" si="50"/>
        <v>0.42099654344196258</v>
      </c>
      <c r="C217" s="219">
        <f t="shared" ca="1" si="50"/>
        <v>0.10591560853085724</v>
      </c>
      <c r="D217" s="219">
        <f t="shared" ca="1" si="50"/>
        <v>0.95631850446516009</v>
      </c>
      <c r="E217" s="219">
        <f t="shared" ca="1" si="50"/>
        <v>0.5638235374210423</v>
      </c>
      <c r="F217" s="219">
        <f t="shared" ca="1" si="50"/>
        <v>0.6846205655957488</v>
      </c>
      <c r="G217" s="219">
        <f t="shared" ca="1" si="50"/>
        <v>1.150481259519287E-2</v>
      </c>
      <c r="H217" s="220">
        <f t="shared" ca="1" si="30"/>
        <v>108000000</v>
      </c>
      <c r="I217" s="212">
        <f t="shared" ca="1" si="31"/>
        <v>0.02</v>
      </c>
      <c r="J217" s="220">
        <f t="shared" ca="1" si="32"/>
        <v>2160000</v>
      </c>
      <c r="K217" s="222">
        <f t="shared" ca="1" si="33"/>
        <v>56</v>
      </c>
      <c r="L217" s="221">
        <f t="shared" ca="1" si="34"/>
        <v>65000000</v>
      </c>
      <c r="M217" s="221">
        <f t="shared" ca="1" si="35"/>
        <v>120960000</v>
      </c>
      <c r="N217" s="221">
        <f t="shared" ca="1" si="36"/>
        <v>26</v>
      </c>
      <c r="O217" s="221">
        <f t="shared" ca="1" si="37"/>
        <v>56160000</v>
      </c>
      <c r="P217" s="221">
        <f t="shared" ca="1" si="38"/>
        <v>20000000</v>
      </c>
      <c r="Q217" s="221">
        <f t="shared" ca="1" si="39"/>
        <v>10833333.333333334</v>
      </c>
      <c r="R217" s="221">
        <f t="shared" ca="1" si="40"/>
        <v>33966666.666666664</v>
      </c>
      <c r="S217" s="221">
        <f t="shared" ca="1" si="28"/>
        <v>11548666.666666666</v>
      </c>
      <c r="T217" s="221">
        <f t="shared" ca="1" si="41"/>
        <v>22418000</v>
      </c>
      <c r="U217" s="221">
        <f t="shared" ca="1" si="42"/>
        <v>33251333.333333336</v>
      </c>
      <c r="V217" s="221">
        <f t="shared" ca="1" si="43"/>
        <v>-65000000</v>
      </c>
      <c r="W217" s="221">
        <f t="shared" ca="1" si="44"/>
        <v>33251333.333333336</v>
      </c>
      <c r="X217" s="221">
        <f t="shared" ca="1" si="45"/>
        <v>33251333.333333336</v>
      </c>
      <c r="Y217" s="221">
        <f t="shared" ca="1" si="46"/>
        <v>33251333.333333336</v>
      </c>
      <c r="Z217" s="221">
        <f t="shared" ca="1" si="47"/>
        <v>33251333.333333336</v>
      </c>
      <c r="AA217" s="221">
        <f t="shared" ca="1" si="48"/>
        <v>33251333.333333336</v>
      </c>
      <c r="AB217" s="221">
        <f t="shared" ca="1" si="49"/>
        <v>33251333.333333336</v>
      </c>
      <c r="AC217" s="224">
        <f t="shared" ca="1" si="29"/>
        <v>0.45839072730725405</v>
      </c>
    </row>
    <row r="218" spans="1:29" x14ac:dyDescent="0.25">
      <c r="A218" s="195">
        <v>124</v>
      </c>
      <c r="B218" s="219">
        <f t="shared" ca="1" si="50"/>
        <v>7.9504236592370048E-2</v>
      </c>
      <c r="C218" s="219">
        <f t="shared" ca="1" si="50"/>
        <v>2.3095121293356224E-2</v>
      </c>
      <c r="D218" s="219">
        <f t="shared" ca="1" si="50"/>
        <v>0.22559776561963407</v>
      </c>
      <c r="E218" s="219">
        <f t="shared" ca="1" si="50"/>
        <v>0.4139889606673256</v>
      </c>
      <c r="F218" s="219">
        <f t="shared" ca="1" si="50"/>
        <v>0.23891167329698415</v>
      </c>
      <c r="G218" s="219">
        <f t="shared" ca="1" si="50"/>
        <v>0.80843366922750204</v>
      </c>
      <c r="H218" s="220">
        <f t="shared" ca="1" si="30"/>
        <v>80000000</v>
      </c>
      <c r="I218" s="212">
        <f t="shared" ca="1" si="31"/>
        <v>0.01</v>
      </c>
      <c r="J218" s="220">
        <f t="shared" ca="1" si="32"/>
        <v>800000</v>
      </c>
      <c r="K218" s="222">
        <f t="shared" ca="1" si="33"/>
        <v>38</v>
      </c>
      <c r="L218" s="221">
        <f t="shared" ca="1" si="34"/>
        <v>65000000</v>
      </c>
      <c r="M218" s="221">
        <f t="shared" ca="1" si="35"/>
        <v>30400000</v>
      </c>
      <c r="N218" s="221">
        <f t="shared" ca="1" si="36"/>
        <v>26</v>
      </c>
      <c r="O218" s="221">
        <f t="shared" ca="1" si="37"/>
        <v>20800000</v>
      </c>
      <c r="P218" s="221">
        <f t="shared" ca="1" si="38"/>
        <v>31000000</v>
      </c>
      <c r="Q218" s="221">
        <f t="shared" ca="1" si="39"/>
        <v>10833333.333333334</v>
      </c>
      <c r="R218" s="221">
        <f t="shared" ca="1" si="40"/>
        <v>-32233333.333333336</v>
      </c>
      <c r="S218" s="221">
        <f t="shared" ca="1" si="28"/>
        <v>-10959333.333333336</v>
      </c>
      <c r="T218" s="221">
        <f t="shared" ca="1" si="41"/>
        <v>-21274000</v>
      </c>
      <c r="U218" s="221">
        <f t="shared" ca="1" si="42"/>
        <v>-10440666.666666666</v>
      </c>
      <c r="V218" s="221">
        <f t="shared" ca="1" si="43"/>
        <v>-65000000</v>
      </c>
      <c r="W218" s="221">
        <f t="shared" ca="1" si="44"/>
        <v>-10440666.666666666</v>
      </c>
      <c r="X218" s="221">
        <f t="shared" ca="1" si="45"/>
        <v>-10440666.666666666</v>
      </c>
      <c r="Y218" s="221">
        <f t="shared" ca="1" si="46"/>
        <v>-10440666.666666666</v>
      </c>
      <c r="Z218" s="221">
        <f t="shared" ca="1" si="47"/>
        <v>-10440666.666666666</v>
      </c>
      <c r="AA218" s="221">
        <f t="shared" ca="1" si="48"/>
        <v>-10440666.666666666</v>
      </c>
      <c r="AB218" s="221">
        <f t="shared" ca="1" si="49"/>
        <v>-10440666.666666666</v>
      </c>
      <c r="AC218" s="224">
        <f t="shared" ca="1" si="29"/>
        <v>-0.99990000000000001</v>
      </c>
    </row>
    <row r="219" spans="1:29" x14ac:dyDescent="0.25">
      <c r="A219" s="26">
        <v>125</v>
      </c>
      <c r="B219" s="219">
        <f t="shared" ca="1" si="50"/>
        <v>0.5113116170977744</v>
      </c>
      <c r="C219" s="219">
        <f t="shared" ca="1" si="50"/>
        <v>0.56986675853223767</v>
      </c>
      <c r="D219" s="219">
        <f t="shared" ca="1" si="50"/>
        <v>6.9670902636755683E-2</v>
      </c>
      <c r="E219" s="219">
        <f t="shared" ca="1" si="50"/>
        <v>0.25649569497207081</v>
      </c>
      <c r="F219" s="219">
        <f t="shared" ca="1" si="50"/>
        <v>0.87566817609118341</v>
      </c>
      <c r="G219" s="219">
        <f t="shared" ca="1" si="50"/>
        <v>4.5541964424167913E-2</v>
      </c>
      <c r="H219" s="220">
        <f t="shared" ca="1" si="30"/>
        <v>108000000</v>
      </c>
      <c r="I219" s="212">
        <f t="shared" ca="1" si="31"/>
        <v>0.04</v>
      </c>
      <c r="J219" s="220">
        <f t="shared" ca="1" si="32"/>
        <v>4320000</v>
      </c>
      <c r="K219" s="222">
        <f t="shared" ca="1" si="33"/>
        <v>52</v>
      </c>
      <c r="L219" s="221">
        <f t="shared" ca="1" si="34"/>
        <v>65000000</v>
      </c>
      <c r="M219" s="221">
        <f t="shared" ca="1" si="35"/>
        <v>224640000</v>
      </c>
      <c r="N219" s="221">
        <f t="shared" ca="1" si="36"/>
        <v>29</v>
      </c>
      <c r="O219" s="221">
        <f t="shared" ca="1" si="37"/>
        <v>125280000</v>
      </c>
      <c r="P219" s="221">
        <f t="shared" ca="1" si="38"/>
        <v>20000000</v>
      </c>
      <c r="Q219" s="221">
        <f t="shared" ca="1" si="39"/>
        <v>10833333.333333334</v>
      </c>
      <c r="R219" s="221">
        <f t="shared" ca="1" si="40"/>
        <v>68526666.666666672</v>
      </c>
      <c r="S219" s="221">
        <f t="shared" ca="1" si="28"/>
        <v>23299066.666666672</v>
      </c>
      <c r="T219" s="221">
        <f t="shared" ca="1" si="41"/>
        <v>45227600</v>
      </c>
      <c r="U219" s="221">
        <f t="shared" ca="1" si="42"/>
        <v>56060933.333333336</v>
      </c>
      <c r="V219" s="221">
        <f t="shared" ca="1" si="43"/>
        <v>-65000000</v>
      </c>
      <c r="W219" s="221">
        <f t="shared" ca="1" si="44"/>
        <v>56060933.333333336</v>
      </c>
      <c r="X219" s="221">
        <f t="shared" ca="1" si="45"/>
        <v>56060933.333333336</v>
      </c>
      <c r="Y219" s="221">
        <f t="shared" ca="1" si="46"/>
        <v>56060933.333333336</v>
      </c>
      <c r="Z219" s="221">
        <f t="shared" ca="1" si="47"/>
        <v>56060933.333333336</v>
      </c>
      <c r="AA219" s="221">
        <f t="shared" ca="1" si="48"/>
        <v>56060933.333333336</v>
      </c>
      <c r="AB219" s="221">
        <f t="shared" ca="1" si="49"/>
        <v>56060933.333333336</v>
      </c>
      <c r="AC219" s="224">
        <f t="shared" ca="1" si="29"/>
        <v>0.84027058650566855</v>
      </c>
    </row>
    <row r="220" spans="1:29" x14ac:dyDescent="0.25">
      <c r="A220" s="195">
        <v>126</v>
      </c>
      <c r="B220" s="219">
        <f t="shared" ca="1" si="50"/>
        <v>0.52501546790763087</v>
      </c>
      <c r="C220" s="219">
        <f t="shared" ca="1" si="50"/>
        <v>0.10451738867045801</v>
      </c>
      <c r="D220" s="219">
        <f t="shared" ca="1" si="50"/>
        <v>0.58024865286155725</v>
      </c>
      <c r="E220" s="219">
        <f t="shared" ca="1" si="50"/>
        <v>1.4574748118794778E-2</v>
      </c>
      <c r="F220" s="219">
        <f t="shared" ca="1" si="50"/>
        <v>0.46863534274498653</v>
      </c>
      <c r="G220" s="219">
        <f t="shared" ca="1" si="50"/>
        <v>9.568260213217783E-2</v>
      </c>
      <c r="H220" s="220">
        <f t="shared" ca="1" si="30"/>
        <v>108000000</v>
      </c>
      <c r="I220" s="212">
        <f t="shared" ca="1" si="31"/>
        <v>0.02</v>
      </c>
      <c r="J220" s="220">
        <f t="shared" ca="1" si="32"/>
        <v>2160000</v>
      </c>
      <c r="K220" s="222">
        <f t="shared" ca="1" si="33"/>
        <v>56</v>
      </c>
      <c r="L220" s="221">
        <f t="shared" ca="1" si="34"/>
        <v>60000000</v>
      </c>
      <c r="M220" s="221">
        <f t="shared" ca="1" si="35"/>
        <v>120960000</v>
      </c>
      <c r="N220" s="221">
        <f t="shared" ca="1" si="36"/>
        <v>26</v>
      </c>
      <c r="O220" s="221">
        <f t="shared" ca="1" si="37"/>
        <v>56160000</v>
      </c>
      <c r="P220" s="221">
        <f t="shared" ca="1" si="38"/>
        <v>20000000</v>
      </c>
      <c r="Q220" s="221">
        <f t="shared" ca="1" si="39"/>
        <v>10000000</v>
      </c>
      <c r="R220" s="221">
        <f t="shared" ca="1" si="40"/>
        <v>34800000</v>
      </c>
      <c r="S220" s="221">
        <f t="shared" ca="1" si="28"/>
        <v>11832000</v>
      </c>
      <c r="T220" s="221">
        <f t="shared" ca="1" si="41"/>
        <v>22968000</v>
      </c>
      <c r="U220" s="221">
        <f t="shared" ca="1" si="42"/>
        <v>32968000</v>
      </c>
      <c r="V220" s="221">
        <f t="shared" ca="1" si="43"/>
        <v>-60000000</v>
      </c>
      <c r="W220" s="221">
        <f t="shared" ca="1" si="44"/>
        <v>32968000</v>
      </c>
      <c r="X220" s="221">
        <f t="shared" ca="1" si="45"/>
        <v>32968000</v>
      </c>
      <c r="Y220" s="221">
        <f t="shared" ca="1" si="46"/>
        <v>32968000</v>
      </c>
      <c r="Z220" s="221">
        <f t="shared" ca="1" si="47"/>
        <v>32968000</v>
      </c>
      <c r="AA220" s="221">
        <f t="shared" ca="1" si="48"/>
        <v>32968000</v>
      </c>
      <c r="AB220" s="221">
        <f t="shared" ca="1" si="49"/>
        <v>32968000</v>
      </c>
      <c r="AC220" s="224">
        <f t="shared" ca="1" si="29"/>
        <v>0.50152051845234125</v>
      </c>
    </row>
    <row r="221" spans="1:29" x14ac:dyDescent="0.25">
      <c r="A221" s="26">
        <v>127</v>
      </c>
      <c r="B221" s="219">
        <f t="shared" ca="1" si="50"/>
        <v>0.78969766338424408</v>
      </c>
      <c r="C221" s="219">
        <f t="shared" ca="1" si="50"/>
        <v>0.76137932067250835</v>
      </c>
      <c r="D221" s="219">
        <f t="shared" ca="1" si="50"/>
        <v>0.57711107380552518</v>
      </c>
      <c r="E221" s="219">
        <f t="shared" ca="1" si="50"/>
        <v>0.20560134018432563</v>
      </c>
      <c r="F221" s="219">
        <f t="shared" ca="1" si="50"/>
        <v>0.63088049636681709</v>
      </c>
      <c r="G221" s="219">
        <f t="shared" ca="1" si="50"/>
        <v>0.7531846707014489</v>
      </c>
      <c r="H221" s="220">
        <f t="shared" ca="1" si="30"/>
        <v>108000000</v>
      </c>
      <c r="I221" s="212">
        <f t="shared" ca="1" si="31"/>
        <v>0.05</v>
      </c>
      <c r="J221" s="220">
        <f t="shared" ca="1" si="32"/>
        <v>5400000</v>
      </c>
      <c r="K221" s="222">
        <f t="shared" ca="1" si="33"/>
        <v>56</v>
      </c>
      <c r="L221" s="221">
        <f t="shared" ca="1" si="34"/>
        <v>65000000</v>
      </c>
      <c r="M221" s="221">
        <f t="shared" ca="1" si="35"/>
        <v>302400000</v>
      </c>
      <c r="N221" s="221">
        <f t="shared" ca="1" si="36"/>
        <v>26</v>
      </c>
      <c r="O221" s="221">
        <f t="shared" ca="1" si="37"/>
        <v>140400000</v>
      </c>
      <c r="P221" s="221">
        <f t="shared" ca="1" si="38"/>
        <v>27000000</v>
      </c>
      <c r="Q221" s="221">
        <f t="shared" ca="1" si="39"/>
        <v>10833333.333333334</v>
      </c>
      <c r="R221" s="221">
        <f t="shared" ca="1" si="40"/>
        <v>124166666.66666667</v>
      </c>
      <c r="S221" s="221">
        <f t="shared" ca="1" si="28"/>
        <v>42216666.666666672</v>
      </c>
      <c r="T221" s="221">
        <f t="shared" ca="1" si="41"/>
        <v>81950000</v>
      </c>
      <c r="U221" s="221">
        <f t="shared" ca="1" si="42"/>
        <v>92783333.333333328</v>
      </c>
      <c r="V221" s="221">
        <f t="shared" ca="1" si="43"/>
        <v>-65000000</v>
      </c>
      <c r="W221" s="221">
        <f t="shared" ca="1" si="44"/>
        <v>92783333.333333328</v>
      </c>
      <c r="X221" s="221">
        <f t="shared" ca="1" si="45"/>
        <v>92783333.333333328</v>
      </c>
      <c r="Y221" s="221">
        <f t="shared" ca="1" si="46"/>
        <v>92783333.333333328</v>
      </c>
      <c r="Z221" s="221">
        <f t="shared" ca="1" si="47"/>
        <v>92783333.333333328</v>
      </c>
      <c r="AA221" s="221">
        <f t="shared" ca="1" si="48"/>
        <v>92783333.333333328</v>
      </c>
      <c r="AB221" s="221">
        <f t="shared" ca="1" si="49"/>
        <v>92783333.333333328</v>
      </c>
      <c r="AC221" s="224">
        <f t="shared" ca="1" si="29"/>
        <v>1.420335158312247</v>
      </c>
    </row>
    <row r="222" spans="1:29" x14ac:dyDescent="0.25">
      <c r="A222" s="195">
        <v>128</v>
      </c>
      <c r="B222" s="219">
        <f t="shared" ca="1" si="50"/>
        <v>0.88926707797165472</v>
      </c>
      <c r="C222" s="219">
        <f t="shared" ca="1" si="50"/>
        <v>0.77440217517647891</v>
      </c>
      <c r="D222" s="219">
        <f t="shared" ca="1" si="50"/>
        <v>0.4378620467244313</v>
      </c>
      <c r="E222" s="219">
        <f t="shared" ca="1" si="50"/>
        <v>0.89244360529920463</v>
      </c>
      <c r="F222" s="219">
        <f t="shared" ca="1" si="50"/>
        <v>0.64936105183558035</v>
      </c>
      <c r="G222" s="219">
        <f t="shared" ca="1" si="50"/>
        <v>0.77011427878902783</v>
      </c>
      <c r="H222" s="220">
        <f t="shared" ca="1" si="30"/>
        <v>124000000</v>
      </c>
      <c r="I222" s="212">
        <f t="shared" ca="1" si="31"/>
        <v>0.05</v>
      </c>
      <c r="J222" s="220">
        <f t="shared" ca="1" si="32"/>
        <v>6200000</v>
      </c>
      <c r="K222" s="222">
        <f t="shared" ca="1" si="33"/>
        <v>60</v>
      </c>
      <c r="L222" s="221">
        <f t="shared" ca="1" si="34"/>
        <v>65000000</v>
      </c>
      <c r="M222" s="221">
        <f t="shared" ca="1" si="35"/>
        <v>372000000</v>
      </c>
      <c r="N222" s="221">
        <f t="shared" ca="1" si="36"/>
        <v>26</v>
      </c>
      <c r="O222" s="221">
        <f t="shared" ca="1" si="37"/>
        <v>161200000</v>
      </c>
      <c r="P222" s="221">
        <f t="shared" ca="1" si="38"/>
        <v>27000000</v>
      </c>
      <c r="Q222" s="221">
        <f t="shared" ca="1" si="39"/>
        <v>10833333.333333334</v>
      </c>
      <c r="R222" s="221">
        <f t="shared" ca="1" si="40"/>
        <v>172966666.66666666</v>
      </c>
      <c r="S222" s="221">
        <f t="shared" ca="1" si="28"/>
        <v>58808666.666666664</v>
      </c>
      <c r="T222" s="221">
        <f t="shared" ca="1" si="41"/>
        <v>114158000</v>
      </c>
      <c r="U222" s="221">
        <f t="shared" ca="1" si="42"/>
        <v>124991333.33333333</v>
      </c>
      <c r="V222" s="221">
        <f t="shared" ca="1" si="43"/>
        <v>-65000000</v>
      </c>
      <c r="W222" s="221">
        <f t="shared" ca="1" si="44"/>
        <v>124991333.33333333</v>
      </c>
      <c r="X222" s="221">
        <f t="shared" ca="1" si="45"/>
        <v>124991333.33333333</v>
      </c>
      <c r="Y222" s="221">
        <f t="shared" ca="1" si="46"/>
        <v>124991333.33333333</v>
      </c>
      <c r="Z222" s="221">
        <f t="shared" ca="1" si="47"/>
        <v>124991333.33333333</v>
      </c>
      <c r="AA222" s="221">
        <f t="shared" ca="1" si="48"/>
        <v>124991333.33333333</v>
      </c>
      <c r="AB222" s="221">
        <f t="shared" ca="1" si="49"/>
        <v>124991333.33333333</v>
      </c>
      <c r="AC222" s="224">
        <f t="shared" ca="1" si="29"/>
        <v>1.9198403745930972</v>
      </c>
    </row>
    <row r="223" spans="1:29" x14ac:dyDescent="0.25">
      <c r="A223" s="26">
        <v>129</v>
      </c>
      <c r="B223" s="219">
        <f t="shared" ca="1" si="50"/>
        <v>0.69953343624564646</v>
      </c>
      <c r="C223" s="219">
        <f t="shared" ca="1" si="50"/>
        <v>0.6427600336877245</v>
      </c>
      <c r="D223" s="219">
        <f t="shared" ca="1" si="50"/>
        <v>2.2093140340618045E-2</v>
      </c>
      <c r="E223" s="219">
        <f t="shared" ca="1" si="50"/>
        <v>0.39843360959300322</v>
      </c>
      <c r="F223" s="219">
        <f t="shared" ca="1" si="50"/>
        <v>0.33740149705274991</v>
      </c>
      <c r="G223" s="219">
        <f t="shared" ca="1" si="50"/>
        <v>0.58770224326750065</v>
      </c>
      <c r="H223" s="220">
        <f t="shared" ca="1" si="30"/>
        <v>108000000</v>
      </c>
      <c r="I223" s="212">
        <f t="shared" ca="1" si="31"/>
        <v>0.04</v>
      </c>
      <c r="J223" s="220">
        <f t="shared" ca="1" si="32"/>
        <v>4320000</v>
      </c>
      <c r="K223" s="222">
        <f t="shared" ca="1" si="33"/>
        <v>52</v>
      </c>
      <c r="L223" s="221">
        <f t="shared" ca="1" si="34"/>
        <v>65000000</v>
      </c>
      <c r="M223" s="221">
        <f t="shared" ca="1" si="35"/>
        <v>224640000</v>
      </c>
      <c r="N223" s="221">
        <f t="shared" ca="1" si="36"/>
        <v>26</v>
      </c>
      <c r="O223" s="221">
        <f t="shared" ca="1" si="37"/>
        <v>112320000</v>
      </c>
      <c r="P223" s="221">
        <f t="shared" ca="1" si="38"/>
        <v>27000000</v>
      </c>
      <c r="Q223" s="221">
        <f t="shared" ca="1" si="39"/>
        <v>10833333.333333334</v>
      </c>
      <c r="R223" s="221">
        <f t="shared" ca="1" si="40"/>
        <v>74486666.666666672</v>
      </c>
      <c r="S223" s="221">
        <f t="shared" ca="1" si="28"/>
        <v>25325466.666666672</v>
      </c>
      <c r="T223" s="221">
        <f t="shared" ca="1" si="41"/>
        <v>49161200</v>
      </c>
      <c r="U223" s="221">
        <f t="shared" ca="1" si="42"/>
        <v>59994533.333333336</v>
      </c>
      <c r="V223" s="221">
        <f t="shared" ca="1" si="43"/>
        <v>-65000000</v>
      </c>
      <c r="W223" s="221">
        <f t="shared" ca="1" si="44"/>
        <v>59994533.333333336</v>
      </c>
      <c r="X223" s="221">
        <f t="shared" ca="1" si="45"/>
        <v>59994533.333333336</v>
      </c>
      <c r="Y223" s="221">
        <f t="shared" ca="1" si="46"/>
        <v>59994533.333333336</v>
      </c>
      <c r="Z223" s="221">
        <f t="shared" ca="1" si="47"/>
        <v>59994533.333333336</v>
      </c>
      <c r="AA223" s="221">
        <f t="shared" ca="1" si="48"/>
        <v>59994533.333333336</v>
      </c>
      <c r="AB223" s="221">
        <f t="shared" ca="1" si="49"/>
        <v>59994533.333333336</v>
      </c>
      <c r="AC223" s="224">
        <f t="shared" ca="1" si="29"/>
        <v>0.90359509258123194</v>
      </c>
    </row>
    <row r="224" spans="1:29" x14ac:dyDescent="0.25">
      <c r="A224" s="195">
        <v>130</v>
      </c>
      <c r="B224" s="219">
        <f t="shared" ca="1" si="50"/>
        <v>0.14236747642395287</v>
      </c>
      <c r="C224" s="219">
        <f t="shared" ca="1" si="50"/>
        <v>0.84167035215713992</v>
      </c>
      <c r="D224" s="219">
        <f t="shared" ca="1" si="50"/>
        <v>0.99652003037556491</v>
      </c>
      <c r="E224" s="219">
        <f t="shared" ca="1" si="50"/>
        <v>0.30171220589400782</v>
      </c>
      <c r="F224" s="219">
        <f t="shared" ca="1" si="50"/>
        <v>0.33569756102948733</v>
      </c>
      <c r="G224" s="219">
        <f t="shared" ca="1" si="50"/>
        <v>1.4110845665809557E-2</v>
      </c>
      <c r="H224" s="220">
        <f t="shared" ca="1" si="30"/>
        <v>95000000</v>
      </c>
      <c r="I224" s="212">
        <f t="shared" ca="1" si="31"/>
        <v>0.05</v>
      </c>
      <c r="J224" s="220">
        <f t="shared" ca="1" si="32"/>
        <v>4750000</v>
      </c>
      <c r="K224" s="222">
        <f t="shared" ca="1" si="33"/>
        <v>49.5</v>
      </c>
      <c r="L224" s="221">
        <f t="shared" ca="1" si="34"/>
        <v>65000000</v>
      </c>
      <c r="M224" s="221">
        <f t="shared" ca="1" si="35"/>
        <v>235125000</v>
      </c>
      <c r="N224" s="221">
        <f t="shared" ca="1" si="36"/>
        <v>26</v>
      </c>
      <c r="O224" s="221">
        <f t="shared" ca="1" si="37"/>
        <v>123500000</v>
      </c>
      <c r="P224" s="221">
        <f t="shared" ca="1" si="38"/>
        <v>20000000</v>
      </c>
      <c r="Q224" s="221">
        <f t="shared" ca="1" si="39"/>
        <v>10833333.333333334</v>
      </c>
      <c r="R224" s="221">
        <f t="shared" ca="1" si="40"/>
        <v>80791666.666666672</v>
      </c>
      <c r="S224" s="221">
        <f t="shared" ref="S224:S287" ca="1" si="51">R224*$C$25</f>
        <v>27469166.666666672</v>
      </c>
      <c r="T224" s="221">
        <f t="shared" ca="1" si="41"/>
        <v>53322500</v>
      </c>
      <c r="U224" s="221">
        <f t="shared" ca="1" si="42"/>
        <v>64155833.333333336</v>
      </c>
      <c r="V224" s="221">
        <f t="shared" ca="1" si="43"/>
        <v>-65000000</v>
      </c>
      <c r="W224" s="221">
        <f t="shared" ca="1" si="44"/>
        <v>64155833.333333336</v>
      </c>
      <c r="X224" s="221">
        <f t="shared" ca="1" si="45"/>
        <v>64155833.333333336</v>
      </c>
      <c r="Y224" s="221">
        <f t="shared" ca="1" si="46"/>
        <v>64155833.333333336</v>
      </c>
      <c r="Z224" s="221">
        <f t="shared" ca="1" si="47"/>
        <v>64155833.333333336</v>
      </c>
      <c r="AA224" s="221">
        <f t="shared" ca="1" si="48"/>
        <v>64155833.333333336</v>
      </c>
      <c r="AB224" s="221">
        <f t="shared" ca="1" si="49"/>
        <v>64155833.333333336</v>
      </c>
      <c r="AC224" s="224">
        <f t="shared" ref="AC224:AC287" ca="1" si="52">IF(W224/-V224&lt;0.1,-0.9999,IRR(V224:AB224))</f>
        <v>0.97013374995727908</v>
      </c>
    </row>
    <row r="225" spans="1:29" x14ac:dyDescent="0.25">
      <c r="A225" s="26">
        <v>131</v>
      </c>
      <c r="B225" s="219">
        <f t="shared" ca="1" si="50"/>
        <v>3.0688344386399335E-2</v>
      </c>
      <c r="C225" s="219">
        <f t="shared" ca="1" si="50"/>
        <v>0.78056356868485754</v>
      </c>
      <c r="D225" s="219">
        <f t="shared" ca="1" si="50"/>
        <v>0.24828106992028387</v>
      </c>
      <c r="E225" s="219">
        <f t="shared" ca="1" si="50"/>
        <v>0.16820303474043163</v>
      </c>
      <c r="F225" s="219">
        <f t="shared" ca="1" si="50"/>
        <v>0.66352033195100535</v>
      </c>
      <c r="G225" s="219">
        <f t="shared" ca="1" si="50"/>
        <v>0.74004423779546435</v>
      </c>
      <c r="H225" s="220">
        <f t="shared" ref="H225:H288" ca="1" si="53">IF(B225&lt;$C$6,$C$7,IF(B225&lt;$C$6+$D$6,$D$7,IF(B225&lt;$C$6+$D$6+$E$6,$E$7,$F$7)))</f>
        <v>80000000</v>
      </c>
      <c r="I225" s="212">
        <f t="shared" ref="I225:I288" ca="1" si="54">IF(C225&lt;$C$9,$C$10,IF(C225&lt;$C$9+$D$9,$D$10,IF(C225&lt;$C$9+$D$9+$E$9,$E$10,IF(C225&lt;$C$9+$D$9+$E$9+$F$9,$F$10,IF(C225&lt;$C$9+$D$9+$E$9+$F$9+$G$9,$G$10,$H$10)))))</f>
        <v>0.05</v>
      </c>
      <c r="J225" s="220">
        <f t="shared" ref="J225:J288" ca="1" si="55">H225*I225</f>
        <v>4000000</v>
      </c>
      <c r="K225" s="222">
        <f t="shared" ref="K225:K288" ca="1" si="56">(H225/2000000)+IF(D225&lt;$C$21,$C$22,$D$22)</f>
        <v>38</v>
      </c>
      <c r="L225" s="221">
        <f t="shared" ref="L225:L288" ca="1" si="57">IF(E225&lt;$C$12,$C$13,IF(E225&lt;$C$12+$D$12,$D$13,$E$13))</f>
        <v>60000000</v>
      </c>
      <c r="M225" s="221">
        <f t="shared" ref="M225:M288" ca="1" si="58">J225*K225</f>
        <v>152000000</v>
      </c>
      <c r="N225" s="221">
        <f t="shared" ref="N225:N288" ca="1" si="59">IF(F225&lt;$C$15,$C$16,IF(F225&lt;$C$15+$D$15,$D$16,$E$16))</f>
        <v>26</v>
      </c>
      <c r="O225" s="221">
        <f t="shared" ref="O225:O288" ca="1" si="60">N225*J225</f>
        <v>104000000</v>
      </c>
      <c r="P225" s="221">
        <f t="shared" ref="P225:P288" ca="1" si="61">IF(G225&lt;$C$18,$C$19,IF(G225&lt;$C$18+$D$18,$D$19,IF(G225&lt;$C$18+$D$18+$E$18,$E$19,$F$19)))</f>
        <v>27000000</v>
      </c>
      <c r="Q225" s="221">
        <f t="shared" ref="Q225:Q288" ca="1" si="62">L225/$C$24</f>
        <v>10000000</v>
      </c>
      <c r="R225" s="221">
        <f t="shared" ref="R225:R288" ca="1" si="63">M225-O225-P225-Q225</f>
        <v>11000000</v>
      </c>
      <c r="S225" s="221">
        <f t="shared" ca="1" si="51"/>
        <v>3740000.0000000005</v>
      </c>
      <c r="T225" s="221">
        <f t="shared" ref="T225:T288" ca="1" si="64">R225-S225</f>
        <v>7260000</v>
      </c>
      <c r="U225" s="221">
        <f t="shared" ref="U225:U288" ca="1" si="65">T225+Q225</f>
        <v>17260000</v>
      </c>
      <c r="V225" s="221">
        <f t="shared" ref="V225:V288" ca="1" si="66">-L225</f>
        <v>-60000000</v>
      </c>
      <c r="W225" s="221">
        <f t="shared" ref="W225:W288" ca="1" si="67">U225</f>
        <v>17260000</v>
      </c>
      <c r="X225" s="221">
        <f t="shared" ref="X225:X288" ca="1" si="68">U225</f>
        <v>17260000</v>
      </c>
      <c r="Y225" s="221">
        <f t="shared" ref="Y225:Y288" ca="1" si="69">U225</f>
        <v>17260000</v>
      </c>
      <c r="Z225" s="221">
        <f t="shared" ref="Z225:Z288" ca="1" si="70">U225</f>
        <v>17260000</v>
      </c>
      <c r="AA225" s="221">
        <f t="shared" ref="AA225:AA288" ca="1" si="71">U225</f>
        <v>17260000</v>
      </c>
      <c r="AB225" s="221">
        <f t="shared" ref="AB225:AB288" ca="1" si="72">U225</f>
        <v>17260000</v>
      </c>
      <c r="AC225" s="224">
        <f t="shared" ca="1" si="52"/>
        <v>0.18239368084851093</v>
      </c>
    </row>
    <row r="226" spans="1:29" x14ac:dyDescent="0.25">
      <c r="A226" s="195">
        <v>132</v>
      </c>
      <c r="B226" s="219">
        <f t="shared" ca="1" si="50"/>
        <v>0.67876965539795986</v>
      </c>
      <c r="C226" s="219">
        <f t="shared" ca="1" si="50"/>
        <v>0.2068499515878065</v>
      </c>
      <c r="D226" s="219">
        <f t="shared" ca="1" si="50"/>
        <v>0.53563586775012251</v>
      </c>
      <c r="E226" s="219">
        <f t="shared" ca="1" si="50"/>
        <v>0.3031335407318001</v>
      </c>
      <c r="F226" s="219">
        <f t="shared" ca="1" si="50"/>
        <v>0.20944148475741009</v>
      </c>
      <c r="G226" s="219">
        <f t="shared" ca="1" si="50"/>
        <v>0.86380242650066619</v>
      </c>
      <c r="H226" s="220">
        <f t="shared" ca="1" si="53"/>
        <v>108000000</v>
      </c>
      <c r="I226" s="212">
        <f t="shared" ca="1" si="54"/>
        <v>0.02</v>
      </c>
      <c r="J226" s="220">
        <f t="shared" ca="1" si="55"/>
        <v>2160000</v>
      </c>
      <c r="K226" s="222">
        <f t="shared" ca="1" si="56"/>
        <v>56</v>
      </c>
      <c r="L226" s="221">
        <f t="shared" ca="1" si="57"/>
        <v>65000000</v>
      </c>
      <c r="M226" s="221">
        <f t="shared" ca="1" si="58"/>
        <v>120960000</v>
      </c>
      <c r="N226" s="221">
        <f t="shared" ca="1" si="59"/>
        <v>26</v>
      </c>
      <c r="O226" s="221">
        <f t="shared" ca="1" si="60"/>
        <v>56160000</v>
      </c>
      <c r="P226" s="221">
        <f t="shared" ca="1" si="61"/>
        <v>31000000</v>
      </c>
      <c r="Q226" s="221">
        <f t="shared" ca="1" si="62"/>
        <v>10833333.333333334</v>
      </c>
      <c r="R226" s="221">
        <f t="shared" ca="1" si="63"/>
        <v>22966666.666666664</v>
      </c>
      <c r="S226" s="221">
        <f t="shared" ca="1" si="51"/>
        <v>7808666.666666666</v>
      </c>
      <c r="T226" s="221">
        <f t="shared" ca="1" si="64"/>
        <v>15157999.999999998</v>
      </c>
      <c r="U226" s="221">
        <f t="shared" ca="1" si="65"/>
        <v>25991333.333333332</v>
      </c>
      <c r="V226" s="221">
        <f t="shared" ca="1" si="66"/>
        <v>-65000000</v>
      </c>
      <c r="W226" s="221">
        <f t="shared" ca="1" si="67"/>
        <v>25991333.333333332</v>
      </c>
      <c r="X226" s="221">
        <f t="shared" ca="1" si="68"/>
        <v>25991333.333333332</v>
      </c>
      <c r="Y226" s="221">
        <f t="shared" ca="1" si="69"/>
        <v>25991333.333333332</v>
      </c>
      <c r="Z226" s="221">
        <f t="shared" ca="1" si="70"/>
        <v>25991333.333333332</v>
      </c>
      <c r="AA226" s="221">
        <f t="shared" ca="1" si="71"/>
        <v>25991333.333333332</v>
      </c>
      <c r="AB226" s="221">
        <f t="shared" ca="1" si="72"/>
        <v>25991333.333333332</v>
      </c>
      <c r="AC226" s="224">
        <f t="shared" ca="1" si="52"/>
        <v>0.32645626746538836</v>
      </c>
    </row>
    <row r="227" spans="1:29" x14ac:dyDescent="0.25">
      <c r="A227" s="26">
        <v>133</v>
      </c>
      <c r="B227" s="219">
        <f t="shared" ca="1" si="50"/>
        <v>0.98235724510004341</v>
      </c>
      <c r="C227" s="219">
        <f t="shared" ca="1" si="50"/>
        <v>0.9084701318377516</v>
      </c>
      <c r="D227" s="219">
        <f t="shared" ca="1" si="50"/>
        <v>0.33507661290613788</v>
      </c>
      <c r="E227" s="219">
        <f t="shared" ca="1" si="50"/>
        <v>0.66713655955923934</v>
      </c>
      <c r="F227" s="219">
        <f t="shared" ca="1" si="50"/>
        <v>0.49817514031401688</v>
      </c>
      <c r="G227" s="219">
        <f t="shared" ca="1" si="50"/>
        <v>0.32013167413972277</v>
      </c>
      <c r="H227" s="220">
        <f t="shared" ca="1" si="53"/>
        <v>124000000</v>
      </c>
      <c r="I227" s="212">
        <f t="shared" ca="1" si="54"/>
        <v>0.06</v>
      </c>
      <c r="J227" s="220">
        <f t="shared" ca="1" si="55"/>
        <v>7440000</v>
      </c>
      <c r="K227" s="222">
        <f t="shared" ca="1" si="56"/>
        <v>60</v>
      </c>
      <c r="L227" s="221">
        <f t="shared" ca="1" si="57"/>
        <v>65000000</v>
      </c>
      <c r="M227" s="221">
        <f t="shared" ca="1" si="58"/>
        <v>446400000</v>
      </c>
      <c r="N227" s="221">
        <f t="shared" ca="1" si="59"/>
        <v>26</v>
      </c>
      <c r="O227" s="221">
        <f t="shared" ca="1" si="60"/>
        <v>193440000</v>
      </c>
      <c r="P227" s="221">
        <f t="shared" ca="1" si="61"/>
        <v>24000000</v>
      </c>
      <c r="Q227" s="221">
        <f t="shared" ca="1" si="62"/>
        <v>10833333.333333334</v>
      </c>
      <c r="R227" s="221">
        <f t="shared" ca="1" si="63"/>
        <v>218126666.66666666</v>
      </c>
      <c r="S227" s="221">
        <f t="shared" ca="1" si="51"/>
        <v>74163066.666666672</v>
      </c>
      <c r="T227" s="221">
        <f t="shared" ca="1" si="64"/>
        <v>143963600</v>
      </c>
      <c r="U227" s="221">
        <f t="shared" ca="1" si="65"/>
        <v>154796933.33333334</v>
      </c>
      <c r="V227" s="221">
        <f t="shared" ca="1" si="66"/>
        <v>-65000000</v>
      </c>
      <c r="W227" s="221">
        <f t="shared" ca="1" si="67"/>
        <v>154796933.33333334</v>
      </c>
      <c r="X227" s="221">
        <f t="shared" ca="1" si="68"/>
        <v>154796933.33333334</v>
      </c>
      <c r="Y227" s="221">
        <f t="shared" ca="1" si="69"/>
        <v>154796933.33333334</v>
      </c>
      <c r="Z227" s="221">
        <f t="shared" ca="1" si="70"/>
        <v>154796933.33333334</v>
      </c>
      <c r="AA227" s="221">
        <f t="shared" ca="1" si="71"/>
        <v>154796933.33333334</v>
      </c>
      <c r="AB227" s="221">
        <f t="shared" ca="1" si="72"/>
        <v>154796933.33333334</v>
      </c>
      <c r="AC227" s="224">
        <f t="shared" ca="1" si="52"/>
        <v>2.379893819617418</v>
      </c>
    </row>
    <row r="228" spans="1:29" x14ac:dyDescent="0.25">
      <c r="A228" s="195">
        <v>134</v>
      </c>
      <c r="B228" s="219">
        <f t="shared" ca="1" si="50"/>
        <v>0.29244015668299794</v>
      </c>
      <c r="C228" s="219">
        <f t="shared" ca="1" si="50"/>
        <v>0.7841042281336551</v>
      </c>
      <c r="D228" s="219">
        <f t="shared" ca="1" si="50"/>
        <v>0.24977446995525254</v>
      </c>
      <c r="E228" s="219">
        <f t="shared" ca="1" si="50"/>
        <v>0.73970394666713113</v>
      </c>
      <c r="F228" s="219">
        <f t="shared" ca="1" si="50"/>
        <v>0.73537360278602693</v>
      </c>
      <c r="G228" s="219">
        <f t="shared" ca="1" si="50"/>
        <v>0.48051248802614233</v>
      </c>
      <c r="H228" s="220">
        <f t="shared" ca="1" si="53"/>
        <v>95000000</v>
      </c>
      <c r="I228" s="212">
        <f t="shared" ca="1" si="54"/>
        <v>0.05</v>
      </c>
      <c r="J228" s="220">
        <f t="shared" ca="1" si="55"/>
        <v>4750000</v>
      </c>
      <c r="K228" s="222">
        <f t="shared" ca="1" si="56"/>
        <v>45.5</v>
      </c>
      <c r="L228" s="221">
        <f t="shared" ca="1" si="57"/>
        <v>65000000</v>
      </c>
      <c r="M228" s="221">
        <f t="shared" ca="1" si="58"/>
        <v>216125000</v>
      </c>
      <c r="N228" s="221">
        <f t="shared" ca="1" si="59"/>
        <v>26</v>
      </c>
      <c r="O228" s="221">
        <f t="shared" ca="1" si="60"/>
        <v>123500000</v>
      </c>
      <c r="P228" s="221">
        <f t="shared" ca="1" si="61"/>
        <v>27000000</v>
      </c>
      <c r="Q228" s="221">
        <f t="shared" ca="1" si="62"/>
        <v>10833333.333333334</v>
      </c>
      <c r="R228" s="221">
        <f t="shared" ca="1" si="63"/>
        <v>54791666.666666664</v>
      </c>
      <c r="S228" s="221">
        <f t="shared" ca="1" si="51"/>
        <v>18629166.666666668</v>
      </c>
      <c r="T228" s="221">
        <f t="shared" ca="1" si="64"/>
        <v>36162500</v>
      </c>
      <c r="U228" s="221">
        <f t="shared" ca="1" si="65"/>
        <v>46995833.333333336</v>
      </c>
      <c r="V228" s="221">
        <f t="shared" ca="1" si="66"/>
        <v>-65000000</v>
      </c>
      <c r="W228" s="221">
        <f t="shared" ca="1" si="67"/>
        <v>46995833.333333336</v>
      </c>
      <c r="X228" s="221">
        <f t="shared" ca="1" si="68"/>
        <v>46995833.333333336</v>
      </c>
      <c r="Y228" s="221">
        <f t="shared" ca="1" si="69"/>
        <v>46995833.333333336</v>
      </c>
      <c r="Z228" s="221">
        <f t="shared" ca="1" si="70"/>
        <v>46995833.333333336</v>
      </c>
      <c r="AA228" s="221">
        <f t="shared" ca="1" si="71"/>
        <v>46995833.333333336</v>
      </c>
      <c r="AB228" s="221">
        <f t="shared" ca="1" si="72"/>
        <v>46995833.333333336</v>
      </c>
      <c r="AC228" s="224">
        <f t="shared" ca="1" si="52"/>
        <v>0.69222353479833609</v>
      </c>
    </row>
    <row r="229" spans="1:29" x14ac:dyDescent="0.25">
      <c r="A229" s="26">
        <v>135</v>
      </c>
      <c r="B229" s="219">
        <f t="shared" ca="1" si="50"/>
        <v>0.72383312670553956</v>
      </c>
      <c r="C229" s="219">
        <f t="shared" ca="1" si="50"/>
        <v>0.1955957610427439</v>
      </c>
      <c r="D229" s="219">
        <f t="shared" ca="1" si="50"/>
        <v>0.76819054524132413</v>
      </c>
      <c r="E229" s="219">
        <f t="shared" ca="1" si="50"/>
        <v>0.25681127675362192</v>
      </c>
      <c r="F229" s="219">
        <f t="shared" ca="1" si="50"/>
        <v>0.37982372864430236</v>
      </c>
      <c r="G229" s="219">
        <f t="shared" ca="1" si="50"/>
        <v>3.8967527730915164E-2</v>
      </c>
      <c r="H229" s="220">
        <f t="shared" ca="1" si="53"/>
        <v>108000000</v>
      </c>
      <c r="I229" s="212">
        <f t="shared" ca="1" si="54"/>
        <v>0.02</v>
      </c>
      <c r="J229" s="220">
        <f t="shared" ca="1" si="55"/>
        <v>2160000</v>
      </c>
      <c r="K229" s="222">
        <f t="shared" ca="1" si="56"/>
        <v>56</v>
      </c>
      <c r="L229" s="221">
        <f t="shared" ca="1" si="57"/>
        <v>65000000</v>
      </c>
      <c r="M229" s="221">
        <f t="shared" ca="1" si="58"/>
        <v>120960000</v>
      </c>
      <c r="N229" s="221">
        <f t="shared" ca="1" si="59"/>
        <v>26</v>
      </c>
      <c r="O229" s="221">
        <f t="shared" ca="1" si="60"/>
        <v>56160000</v>
      </c>
      <c r="P229" s="221">
        <f t="shared" ca="1" si="61"/>
        <v>20000000</v>
      </c>
      <c r="Q229" s="221">
        <f t="shared" ca="1" si="62"/>
        <v>10833333.333333334</v>
      </c>
      <c r="R229" s="221">
        <f t="shared" ca="1" si="63"/>
        <v>33966666.666666664</v>
      </c>
      <c r="S229" s="221">
        <f t="shared" ca="1" si="51"/>
        <v>11548666.666666666</v>
      </c>
      <c r="T229" s="221">
        <f t="shared" ca="1" si="64"/>
        <v>22418000</v>
      </c>
      <c r="U229" s="221">
        <f t="shared" ca="1" si="65"/>
        <v>33251333.333333336</v>
      </c>
      <c r="V229" s="221">
        <f t="shared" ca="1" si="66"/>
        <v>-65000000</v>
      </c>
      <c r="W229" s="221">
        <f t="shared" ca="1" si="67"/>
        <v>33251333.333333336</v>
      </c>
      <c r="X229" s="221">
        <f t="shared" ca="1" si="68"/>
        <v>33251333.333333336</v>
      </c>
      <c r="Y229" s="221">
        <f t="shared" ca="1" si="69"/>
        <v>33251333.333333336</v>
      </c>
      <c r="Z229" s="221">
        <f t="shared" ca="1" si="70"/>
        <v>33251333.333333336</v>
      </c>
      <c r="AA229" s="221">
        <f t="shared" ca="1" si="71"/>
        <v>33251333.333333336</v>
      </c>
      <c r="AB229" s="221">
        <f t="shared" ca="1" si="72"/>
        <v>33251333.333333336</v>
      </c>
      <c r="AC229" s="224">
        <f t="shared" ca="1" si="52"/>
        <v>0.45839072730725405</v>
      </c>
    </row>
    <row r="230" spans="1:29" x14ac:dyDescent="0.25">
      <c r="A230" s="195">
        <v>136</v>
      </c>
      <c r="B230" s="219">
        <f t="shared" ca="1" si="50"/>
        <v>0.83517871314946412</v>
      </c>
      <c r="C230" s="219">
        <f t="shared" ca="1" si="50"/>
        <v>5.5115604324722511E-3</v>
      </c>
      <c r="D230" s="219">
        <f t="shared" ca="1" si="50"/>
        <v>0.80617246320112501</v>
      </c>
      <c r="E230" s="219">
        <f t="shared" ca="1" si="50"/>
        <v>0.61181899649331828</v>
      </c>
      <c r="F230" s="219">
        <f t="shared" ca="1" si="50"/>
        <v>2.333550887219582E-2</v>
      </c>
      <c r="G230" s="219">
        <f t="shared" ca="1" si="50"/>
        <v>0.56487690226709841</v>
      </c>
      <c r="H230" s="220">
        <f t="shared" ca="1" si="53"/>
        <v>124000000</v>
      </c>
      <c r="I230" s="212">
        <f t="shared" ca="1" si="54"/>
        <v>0.01</v>
      </c>
      <c r="J230" s="220">
        <f t="shared" ca="1" si="55"/>
        <v>1240000</v>
      </c>
      <c r="K230" s="222">
        <f t="shared" ca="1" si="56"/>
        <v>64</v>
      </c>
      <c r="L230" s="221">
        <f t="shared" ca="1" si="57"/>
        <v>65000000</v>
      </c>
      <c r="M230" s="221">
        <f t="shared" ca="1" si="58"/>
        <v>79360000</v>
      </c>
      <c r="N230" s="221">
        <f t="shared" ca="1" si="59"/>
        <v>24</v>
      </c>
      <c r="O230" s="221">
        <f t="shared" ca="1" si="60"/>
        <v>29760000</v>
      </c>
      <c r="P230" s="221">
        <f t="shared" ca="1" si="61"/>
        <v>27000000</v>
      </c>
      <c r="Q230" s="221">
        <f t="shared" ca="1" si="62"/>
        <v>10833333.333333334</v>
      </c>
      <c r="R230" s="221">
        <f t="shared" ca="1" si="63"/>
        <v>11766666.666666666</v>
      </c>
      <c r="S230" s="221">
        <f t="shared" ca="1" si="51"/>
        <v>4000666.6666666665</v>
      </c>
      <c r="T230" s="221">
        <f t="shared" ca="1" si="64"/>
        <v>7766000</v>
      </c>
      <c r="U230" s="221">
        <f t="shared" ca="1" si="65"/>
        <v>18599333.333333336</v>
      </c>
      <c r="V230" s="221">
        <f t="shared" ca="1" si="66"/>
        <v>-65000000</v>
      </c>
      <c r="W230" s="221">
        <f t="shared" ca="1" si="67"/>
        <v>18599333.333333336</v>
      </c>
      <c r="X230" s="221">
        <f t="shared" ca="1" si="68"/>
        <v>18599333.333333336</v>
      </c>
      <c r="Y230" s="221">
        <f t="shared" ca="1" si="69"/>
        <v>18599333.333333336</v>
      </c>
      <c r="Z230" s="221">
        <f t="shared" ca="1" si="70"/>
        <v>18599333.333333336</v>
      </c>
      <c r="AA230" s="221">
        <f t="shared" ca="1" si="71"/>
        <v>18599333.333333336</v>
      </c>
      <c r="AB230" s="221">
        <f t="shared" ca="1" si="72"/>
        <v>18599333.333333336</v>
      </c>
      <c r="AC230" s="224">
        <f t="shared" ca="1" si="52"/>
        <v>0.18031845223337939</v>
      </c>
    </row>
    <row r="231" spans="1:29" x14ac:dyDescent="0.25">
      <c r="A231" s="26">
        <v>137</v>
      </c>
      <c r="B231" s="219">
        <f t="shared" ca="1" si="50"/>
        <v>0.19871023668205934</v>
      </c>
      <c r="C231" s="219">
        <f t="shared" ca="1" si="50"/>
        <v>0.41274061476949886</v>
      </c>
      <c r="D231" s="219">
        <f t="shared" ca="1" si="50"/>
        <v>0.6839512794277538</v>
      </c>
      <c r="E231" s="219">
        <f t="shared" ca="1" si="50"/>
        <v>0.9752300526930584</v>
      </c>
      <c r="F231" s="219">
        <f t="shared" ca="1" si="50"/>
        <v>0.69445085566491616</v>
      </c>
      <c r="G231" s="219">
        <f t="shared" ca="1" si="50"/>
        <v>0.43057108582951842</v>
      </c>
      <c r="H231" s="220">
        <f t="shared" ca="1" si="53"/>
        <v>95000000</v>
      </c>
      <c r="I231" s="212">
        <f t="shared" ca="1" si="54"/>
        <v>0.03</v>
      </c>
      <c r="J231" s="220">
        <f t="shared" ca="1" si="55"/>
        <v>2850000</v>
      </c>
      <c r="K231" s="222">
        <f t="shared" ca="1" si="56"/>
        <v>49.5</v>
      </c>
      <c r="L231" s="221">
        <f t="shared" ca="1" si="57"/>
        <v>72000000</v>
      </c>
      <c r="M231" s="221">
        <f t="shared" ca="1" si="58"/>
        <v>141075000</v>
      </c>
      <c r="N231" s="221">
        <f t="shared" ca="1" si="59"/>
        <v>26</v>
      </c>
      <c r="O231" s="221">
        <f t="shared" ca="1" si="60"/>
        <v>74100000</v>
      </c>
      <c r="P231" s="221">
        <f t="shared" ca="1" si="61"/>
        <v>27000000</v>
      </c>
      <c r="Q231" s="221">
        <f t="shared" ca="1" si="62"/>
        <v>12000000</v>
      </c>
      <c r="R231" s="221">
        <f t="shared" ca="1" si="63"/>
        <v>27975000</v>
      </c>
      <c r="S231" s="221">
        <f t="shared" ca="1" si="51"/>
        <v>9511500</v>
      </c>
      <c r="T231" s="221">
        <f t="shared" ca="1" si="64"/>
        <v>18463500</v>
      </c>
      <c r="U231" s="221">
        <f t="shared" ca="1" si="65"/>
        <v>30463500</v>
      </c>
      <c r="V231" s="221">
        <f t="shared" ca="1" si="66"/>
        <v>-72000000</v>
      </c>
      <c r="W231" s="221">
        <f t="shared" ca="1" si="67"/>
        <v>30463500</v>
      </c>
      <c r="X231" s="221">
        <f t="shared" ca="1" si="68"/>
        <v>30463500</v>
      </c>
      <c r="Y231" s="221">
        <f t="shared" ca="1" si="69"/>
        <v>30463500</v>
      </c>
      <c r="Z231" s="221">
        <f t="shared" ca="1" si="70"/>
        <v>30463500</v>
      </c>
      <c r="AA231" s="221">
        <f t="shared" ca="1" si="71"/>
        <v>30463500</v>
      </c>
      <c r="AB231" s="221">
        <f t="shared" ca="1" si="72"/>
        <v>30463500</v>
      </c>
      <c r="AC231" s="224">
        <f t="shared" ca="1" si="52"/>
        <v>0.35463081233708027</v>
      </c>
    </row>
    <row r="232" spans="1:29" x14ac:dyDescent="0.25">
      <c r="A232" s="195">
        <v>138</v>
      </c>
      <c r="B232" s="219">
        <f t="shared" ca="1" si="50"/>
        <v>0.169904435136641</v>
      </c>
      <c r="C232" s="219">
        <f t="shared" ca="1" si="50"/>
        <v>0.89829135501112289</v>
      </c>
      <c r="D232" s="219">
        <f t="shared" ca="1" si="50"/>
        <v>0.5604883608077702</v>
      </c>
      <c r="E232" s="219">
        <f t="shared" ca="1" si="50"/>
        <v>0.96625962214075356</v>
      </c>
      <c r="F232" s="219">
        <f t="shared" ca="1" si="50"/>
        <v>0.45852724962358915</v>
      </c>
      <c r="G232" s="219">
        <f t="shared" ca="1" si="50"/>
        <v>0.48852297929266286</v>
      </c>
      <c r="H232" s="220">
        <f t="shared" ca="1" si="53"/>
        <v>95000000</v>
      </c>
      <c r="I232" s="212">
        <f t="shared" ca="1" si="54"/>
        <v>0.05</v>
      </c>
      <c r="J232" s="220">
        <f t="shared" ca="1" si="55"/>
        <v>4750000</v>
      </c>
      <c r="K232" s="222">
        <f t="shared" ca="1" si="56"/>
        <v>49.5</v>
      </c>
      <c r="L232" s="221">
        <f t="shared" ca="1" si="57"/>
        <v>72000000</v>
      </c>
      <c r="M232" s="221">
        <f t="shared" ca="1" si="58"/>
        <v>235125000</v>
      </c>
      <c r="N232" s="221">
        <f t="shared" ca="1" si="59"/>
        <v>26</v>
      </c>
      <c r="O232" s="221">
        <f t="shared" ca="1" si="60"/>
        <v>123500000</v>
      </c>
      <c r="P232" s="221">
        <f t="shared" ca="1" si="61"/>
        <v>27000000</v>
      </c>
      <c r="Q232" s="221">
        <f t="shared" ca="1" si="62"/>
        <v>12000000</v>
      </c>
      <c r="R232" s="221">
        <f t="shared" ca="1" si="63"/>
        <v>72625000</v>
      </c>
      <c r="S232" s="221">
        <f t="shared" ca="1" si="51"/>
        <v>24692500</v>
      </c>
      <c r="T232" s="221">
        <f t="shared" ca="1" si="64"/>
        <v>47932500</v>
      </c>
      <c r="U232" s="221">
        <f t="shared" ca="1" si="65"/>
        <v>59932500</v>
      </c>
      <c r="V232" s="221">
        <f t="shared" ca="1" si="66"/>
        <v>-72000000</v>
      </c>
      <c r="W232" s="221">
        <f t="shared" ca="1" si="67"/>
        <v>59932500</v>
      </c>
      <c r="X232" s="221">
        <f t="shared" ca="1" si="68"/>
        <v>59932500</v>
      </c>
      <c r="Y232" s="221">
        <f t="shared" ca="1" si="69"/>
        <v>59932500</v>
      </c>
      <c r="Z232" s="221">
        <f t="shared" ca="1" si="70"/>
        <v>59932500</v>
      </c>
      <c r="AA232" s="221">
        <f t="shared" ca="1" si="71"/>
        <v>59932500</v>
      </c>
      <c r="AB232" s="221">
        <f t="shared" ca="1" si="72"/>
        <v>59932500</v>
      </c>
      <c r="AC232" s="224">
        <f t="shared" ca="1" si="52"/>
        <v>0.80861345086613134</v>
      </c>
    </row>
    <row r="233" spans="1:29" x14ac:dyDescent="0.25">
      <c r="A233" s="26">
        <v>139</v>
      </c>
      <c r="B233" s="219">
        <f t="shared" ca="1" si="50"/>
        <v>0.53950400692345912</v>
      </c>
      <c r="C233" s="219">
        <f t="shared" ca="1" si="50"/>
        <v>0.59101410830077816</v>
      </c>
      <c r="D233" s="219">
        <f t="shared" ca="1" si="50"/>
        <v>0.17169271518402063</v>
      </c>
      <c r="E233" s="219">
        <f t="shared" ca="1" si="50"/>
        <v>2.5983398263754398E-2</v>
      </c>
      <c r="F233" s="219">
        <f t="shared" ca="1" si="50"/>
        <v>1.4964644836082175E-2</v>
      </c>
      <c r="G233" s="219">
        <f t="shared" ca="1" si="50"/>
        <v>0.16492094909994059</v>
      </c>
      <c r="H233" s="220">
        <f t="shared" ca="1" si="53"/>
        <v>108000000</v>
      </c>
      <c r="I233" s="212">
        <f t="shared" ca="1" si="54"/>
        <v>0.04</v>
      </c>
      <c r="J233" s="220">
        <f t="shared" ca="1" si="55"/>
        <v>4320000</v>
      </c>
      <c r="K233" s="222">
        <f t="shared" ca="1" si="56"/>
        <v>52</v>
      </c>
      <c r="L233" s="221">
        <f t="shared" ca="1" si="57"/>
        <v>60000000</v>
      </c>
      <c r="M233" s="221">
        <f t="shared" ca="1" si="58"/>
        <v>224640000</v>
      </c>
      <c r="N233" s="221">
        <f t="shared" ca="1" si="59"/>
        <v>24</v>
      </c>
      <c r="O233" s="221">
        <f t="shared" ca="1" si="60"/>
        <v>103680000</v>
      </c>
      <c r="P233" s="221">
        <f t="shared" ca="1" si="61"/>
        <v>24000000</v>
      </c>
      <c r="Q233" s="221">
        <f t="shared" ca="1" si="62"/>
        <v>10000000</v>
      </c>
      <c r="R233" s="221">
        <f t="shared" ca="1" si="63"/>
        <v>86960000</v>
      </c>
      <c r="S233" s="221">
        <f t="shared" ca="1" si="51"/>
        <v>29566400.000000004</v>
      </c>
      <c r="T233" s="221">
        <f t="shared" ca="1" si="64"/>
        <v>57393600</v>
      </c>
      <c r="U233" s="221">
        <f t="shared" ca="1" si="65"/>
        <v>67393600</v>
      </c>
      <c r="V233" s="221">
        <f t="shared" ca="1" si="66"/>
        <v>-60000000</v>
      </c>
      <c r="W233" s="221">
        <f t="shared" ca="1" si="67"/>
        <v>67393600</v>
      </c>
      <c r="X233" s="221">
        <f t="shared" ca="1" si="68"/>
        <v>67393600</v>
      </c>
      <c r="Y233" s="221">
        <f t="shared" ca="1" si="69"/>
        <v>67393600</v>
      </c>
      <c r="Z233" s="221">
        <f t="shared" ca="1" si="70"/>
        <v>67393600</v>
      </c>
      <c r="AA233" s="221">
        <f t="shared" ca="1" si="71"/>
        <v>67393600</v>
      </c>
      <c r="AB233" s="221">
        <f t="shared" ca="1" si="72"/>
        <v>67393600</v>
      </c>
      <c r="AC233" s="224">
        <f t="shared" ca="1" si="52"/>
        <v>1.1105169964547303</v>
      </c>
    </row>
    <row r="234" spans="1:29" x14ac:dyDescent="0.25">
      <c r="A234" s="195">
        <v>140</v>
      </c>
      <c r="B234" s="219">
        <f t="shared" ca="1" si="50"/>
        <v>0.8843185318446114</v>
      </c>
      <c r="C234" s="219">
        <f t="shared" ca="1" si="50"/>
        <v>0.5746889810508079</v>
      </c>
      <c r="D234" s="219">
        <f t="shared" ca="1" si="50"/>
        <v>0.38761485953953723</v>
      </c>
      <c r="E234" s="219">
        <f t="shared" ca="1" si="50"/>
        <v>0.88152908919563955</v>
      </c>
      <c r="F234" s="219">
        <f t="shared" ca="1" si="50"/>
        <v>0.95737175014461517</v>
      </c>
      <c r="G234" s="219">
        <f t="shared" ca="1" si="50"/>
        <v>0.83448318517192865</v>
      </c>
      <c r="H234" s="220">
        <f t="shared" ca="1" si="53"/>
        <v>124000000</v>
      </c>
      <c r="I234" s="212">
        <f t="shared" ca="1" si="54"/>
        <v>0.04</v>
      </c>
      <c r="J234" s="220">
        <f t="shared" ca="1" si="55"/>
        <v>4960000</v>
      </c>
      <c r="K234" s="222">
        <f t="shared" ca="1" si="56"/>
        <v>60</v>
      </c>
      <c r="L234" s="221">
        <f t="shared" ca="1" si="57"/>
        <v>65000000</v>
      </c>
      <c r="M234" s="221">
        <f t="shared" ca="1" si="58"/>
        <v>297600000</v>
      </c>
      <c r="N234" s="221">
        <f t="shared" ca="1" si="59"/>
        <v>29</v>
      </c>
      <c r="O234" s="221">
        <f t="shared" ca="1" si="60"/>
        <v>143840000</v>
      </c>
      <c r="P234" s="221">
        <f t="shared" ca="1" si="61"/>
        <v>31000000</v>
      </c>
      <c r="Q234" s="221">
        <f t="shared" ca="1" si="62"/>
        <v>10833333.333333334</v>
      </c>
      <c r="R234" s="221">
        <f t="shared" ca="1" si="63"/>
        <v>111926666.66666667</v>
      </c>
      <c r="S234" s="221">
        <f t="shared" ca="1" si="51"/>
        <v>38055066.666666672</v>
      </c>
      <c r="T234" s="221">
        <f t="shared" ca="1" si="64"/>
        <v>73871600</v>
      </c>
      <c r="U234" s="221">
        <f t="shared" ca="1" si="65"/>
        <v>84704933.333333328</v>
      </c>
      <c r="V234" s="221">
        <f t="shared" ca="1" si="66"/>
        <v>-65000000</v>
      </c>
      <c r="W234" s="221">
        <f t="shared" ca="1" si="67"/>
        <v>84704933.333333328</v>
      </c>
      <c r="X234" s="221">
        <f t="shared" ca="1" si="68"/>
        <v>84704933.333333328</v>
      </c>
      <c r="Y234" s="221">
        <f t="shared" ca="1" si="69"/>
        <v>84704933.333333328</v>
      </c>
      <c r="Z234" s="221">
        <f t="shared" ca="1" si="70"/>
        <v>84704933.333333328</v>
      </c>
      <c r="AA234" s="221">
        <f t="shared" ca="1" si="71"/>
        <v>84704933.333333328</v>
      </c>
      <c r="AB234" s="221">
        <f t="shared" ca="1" si="72"/>
        <v>84704933.333333328</v>
      </c>
      <c r="AC234" s="224">
        <f t="shared" ca="1" si="52"/>
        <v>1.2942158633100438</v>
      </c>
    </row>
    <row r="235" spans="1:29" x14ac:dyDescent="0.25">
      <c r="A235" s="26">
        <v>141</v>
      </c>
      <c r="B235" s="219">
        <f t="shared" ca="1" si="50"/>
        <v>0.92327274665250347</v>
      </c>
      <c r="C235" s="219">
        <f t="shared" ca="1" si="50"/>
        <v>0.51900606263508253</v>
      </c>
      <c r="D235" s="219">
        <f t="shared" ca="1" si="50"/>
        <v>0.97985116592115162</v>
      </c>
      <c r="E235" s="219">
        <f t="shared" ca="1" si="50"/>
        <v>0.92423058574553119</v>
      </c>
      <c r="F235" s="219">
        <f t="shared" ca="1" si="50"/>
        <v>0.88659427772969968</v>
      </c>
      <c r="G235" s="219">
        <f t="shared" ca="1" si="50"/>
        <v>0.93152524942595849</v>
      </c>
      <c r="H235" s="220">
        <f t="shared" ca="1" si="53"/>
        <v>124000000</v>
      </c>
      <c r="I235" s="212">
        <f t="shared" ca="1" si="54"/>
        <v>0.04</v>
      </c>
      <c r="J235" s="220">
        <f t="shared" ca="1" si="55"/>
        <v>4960000</v>
      </c>
      <c r="K235" s="222">
        <f t="shared" ca="1" si="56"/>
        <v>64</v>
      </c>
      <c r="L235" s="221">
        <f t="shared" ca="1" si="57"/>
        <v>72000000</v>
      </c>
      <c r="M235" s="221">
        <f t="shared" ca="1" si="58"/>
        <v>317440000</v>
      </c>
      <c r="N235" s="221">
        <f t="shared" ca="1" si="59"/>
        <v>29</v>
      </c>
      <c r="O235" s="221">
        <f t="shared" ca="1" si="60"/>
        <v>143840000</v>
      </c>
      <c r="P235" s="221">
        <f t="shared" ca="1" si="61"/>
        <v>31000000</v>
      </c>
      <c r="Q235" s="221">
        <f t="shared" ca="1" si="62"/>
        <v>12000000</v>
      </c>
      <c r="R235" s="221">
        <f t="shared" ca="1" si="63"/>
        <v>130600000</v>
      </c>
      <c r="S235" s="221">
        <f t="shared" ca="1" si="51"/>
        <v>44404000</v>
      </c>
      <c r="T235" s="221">
        <f t="shared" ca="1" si="64"/>
        <v>86196000</v>
      </c>
      <c r="U235" s="221">
        <f t="shared" ca="1" si="65"/>
        <v>98196000</v>
      </c>
      <c r="V235" s="221">
        <f t="shared" ca="1" si="66"/>
        <v>-72000000</v>
      </c>
      <c r="W235" s="221">
        <f t="shared" ca="1" si="67"/>
        <v>98196000</v>
      </c>
      <c r="X235" s="221">
        <f t="shared" ca="1" si="68"/>
        <v>98196000</v>
      </c>
      <c r="Y235" s="221">
        <f t="shared" ca="1" si="69"/>
        <v>98196000</v>
      </c>
      <c r="Z235" s="221">
        <f t="shared" ca="1" si="70"/>
        <v>98196000</v>
      </c>
      <c r="AA235" s="221">
        <f t="shared" ca="1" si="71"/>
        <v>98196000</v>
      </c>
      <c r="AB235" s="221">
        <f t="shared" ca="1" si="72"/>
        <v>98196000</v>
      </c>
      <c r="AC235" s="224">
        <f t="shared" ca="1" si="52"/>
        <v>1.3558557915897671</v>
      </c>
    </row>
    <row r="236" spans="1:29" x14ac:dyDescent="0.25">
      <c r="A236" s="195">
        <v>142</v>
      </c>
      <c r="B236" s="219">
        <f t="shared" ca="1" si="50"/>
        <v>0.35035607703648231</v>
      </c>
      <c r="C236" s="219">
        <f t="shared" ca="1" si="50"/>
        <v>0.48718500989719926</v>
      </c>
      <c r="D236" s="219">
        <f t="shared" ca="1" si="50"/>
        <v>0.35314895927789891</v>
      </c>
      <c r="E236" s="219">
        <f t="shared" ca="1" si="50"/>
        <v>0.91380919611933653</v>
      </c>
      <c r="F236" s="219">
        <f t="shared" ca="1" si="50"/>
        <v>0.69572409875261898</v>
      </c>
      <c r="G236" s="219">
        <f t="shared" ca="1" si="50"/>
        <v>0.55347811743802999</v>
      </c>
      <c r="H236" s="220">
        <f t="shared" ca="1" si="53"/>
        <v>95000000</v>
      </c>
      <c r="I236" s="212">
        <f t="shared" ca="1" si="54"/>
        <v>0.04</v>
      </c>
      <c r="J236" s="220">
        <f t="shared" ca="1" si="55"/>
        <v>3800000</v>
      </c>
      <c r="K236" s="222">
        <f t="shared" ca="1" si="56"/>
        <v>45.5</v>
      </c>
      <c r="L236" s="221">
        <f t="shared" ca="1" si="57"/>
        <v>72000000</v>
      </c>
      <c r="M236" s="221">
        <f t="shared" ca="1" si="58"/>
        <v>172900000</v>
      </c>
      <c r="N236" s="221">
        <f t="shared" ca="1" si="59"/>
        <v>26</v>
      </c>
      <c r="O236" s="221">
        <f t="shared" ca="1" si="60"/>
        <v>98800000</v>
      </c>
      <c r="P236" s="221">
        <f t="shared" ca="1" si="61"/>
        <v>27000000</v>
      </c>
      <c r="Q236" s="221">
        <f t="shared" ca="1" si="62"/>
        <v>12000000</v>
      </c>
      <c r="R236" s="221">
        <f t="shared" ca="1" si="63"/>
        <v>35100000</v>
      </c>
      <c r="S236" s="221">
        <f t="shared" ca="1" si="51"/>
        <v>11934000</v>
      </c>
      <c r="T236" s="221">
        <f t="shared" ca="1" si="64"/>
        <v>23166000</v>
      </c>
      <c r="U236" s="221">
        <f t="shared" ca="1" si="65"/>
        <v>35166000</v>
      </c>
      <c r="V236" s="221">
        <f t="shared" ca="1" si="66"/>
        <v>-72000000</v>
      </c>
      <c r="W236" s="221">
        <f t="shared" ca="1" si="67"/>
        <v>35166000</v>
      </c>
      <c r="X236" s="221">
        <f t="shared" ca="1" si="68"/>
        <v>35166000</v>
      </c>
      <c r="Y236" s="221">
        <f t="shared" ca="1" si="69"/>
        <v>35166000</v>
      </c>
      <c r="Z236" s="221">
        <f t="shared" ca="1" si="70"/>
        <v>35166000</v>
      </c>
      <c r="AA236" s="221">
        <f t="shared" ca="1" si="71"/>
        <v>35166000</v>
      </c>
      <c r="AB236" s="221">
        <f t="shared" ca="1" si="72"/>
        <v>35166000</v>
      </c>
      <c r="AC236" s="224">
        <f t="shared" ca="1" si="52"/>
        <v>0.43170554563253871</v>
      </c>
    </row>
    <row r="237" spans="1:29" x14ac:dyDescent="0.25">
      <c r="A237" s="26">
        <v>143</v>
      </c>
      <c r="B237" s="219">
        <f t="shared" ca="1" si="50"/>
        <v>0.7692593858101231</v>
      </c>
      <c r="C237" s="219">
        <f t="shared" ca="1" si="50"/>
        <v>0.40134627404431678</v>
      </c>
      <c r="D237" s="219">
        <f t="shared" ca="1" si="50"/>
        <v>0.49413270410017307</v>
      </c>
      <c r="E237" s="219">
        <f t="shared" ca="1" si="50"/>
        <v>0.26807905499629237</v>
      </c>
      <c r="F237" s="219">
        <f t="shared" ca="1" si="50"/>
        <v>0.51875039590050009</v>
      </c>
      <c r="G237" s="219">
        <f t="shared" ca="1" si="50"/>
        <v>0.86712546483697728</v>
      </c>
      <c r="H237" s="220">
        <f t="shared" ca="1" si="53"/>
        <v>108000000</v>
      </c>
      <c r="I237" s="212">
        <f t="shared" ca="1" si="54"/>
        <v>0.03</v>
      </c>
      <c r="J237" s="220">
        <f t="shared" ca="1" si="55"/>
        <v>3240000</v>
      </c>
      <c r="K237" s="222">
        <f t="shared" ca="1" si="56"/>
        <v>56</v>
      </c>
      <c r="L237" s="221">
        <f t="shared" ca="1" si="57"/>
        <v>65000000</v>
      </c>
      <c r="M237" s="221">
        <f t="shared" ca="1" si="58"/>
        <v>181440000</v>
      </c>
      <c r="N237" s="221">
        <f t="shared" ca="1" si="59"/>
        <v>26</v>
      </c>
      <c r="O237" s="221">
        <f t="shared" ca="1" si="60"/>
        <v>84240000</v>
      </c>
      <c r="P237" s="221">
        <f t="shared" ca="1" si="61"/>
        <v>31000000</v>
      </c>
      <c r="Q237" s="221">
        <f t="shared" ca="1" si="62"/>
        <v>10833333.333333334</v>
      </c>
      <c r="R237" s="221">
        <f t="shared" ca="1" si="63"/>
        <v>55366666.666666664</v>
      </c>
      <c r="S237" s="221">
        <f t="shared" ca="1" si="51"/>
        <v>18824666.666666668</v>
      </c>
      <c r="T237" s="221">
        <f t="shared" ca="1" si="64"/>
        <v>36542000</v>
      </c>
      <c r="U237" s="221">
        <f t="shared" ca="1" si="65"/>
        <v>47375333.333333336</v>
      </c>
      <c r="V237" s="221">
        <f t="shared" ca="1" si="66"/>
        <v>-65000000</v>
      </c>
      <c r="W237" s="221">
        <f t="shared" ca="1" si="67"/>
        <v>47375333.333333336</v>
      </c>
      <c r="X237" s="221">
        <f t="shared" ca="1" si="68"/>
        <v>47375333.333333336</v>
      </c>
      <c r="Y237" s="221">
        <f t="shared" ca="1" si="69"/>
        <v>47375333.333333336</v>
      </c>
      <c r="Z237" s="221">
        <f t="shared" ca="1" si="70"/>
        <v>47375333.333333336</v>
      </c>
      <c r="AA237" s="221">
        <f t="shared" ca="1" si="71"/>
        <v>47375333.333333336</v>
      </c>
      <c r="AB237" s="221">
        <f t="shared" ca="1" si="72"/>
        <v>47375333.333333336</v>
      </c>
      <c r="AC237" s="224">
        <f t="shared" ca="1" si="52"/>
        <v>0.69849463152788194</v>
      </c>
    </row>
    <row r="238" spans="1:29" x14ac:dyDescent="0.25">
      <c r="A238" s="195">
        <v>144</v>
      </c>
      <c r="B238" s="219">
        <f t="shared" ca="1" si="50"/>
        <v>0.10922673103384983</v>
      </c>
      <c r="C238" s="219">
        <f t="shared" ca="1" si="50"/>
        <v>0.38838251079180219</v>
      </c>
      <c r="D238" s="219">
        <f t="shared" ca="1" si="50"/>
        <v>0.96346104525163301</v>
      </c>
      <c r="E238" s="219">
        <f t="shared" ca="1" si="50"/>
        <v>0.62996551571878057</v>
      </c>
      <c r="F238" s="219">
        <f t="shared" ca="1" si="50"/>
        <v>0.78424406253434653</v>
      </c>
      <c r="G238" s="219">
        <f t="shared" ca="1" si="50"/>
        <v>0.70044738922222327</v>
      </c>
      <c r="H238" s="220">
        <f t="shared" ca="1" si="53"/>
        <v>95000000</v>
      </c>
      <c r="I238" s="212">
        <f t="shared" ca="1" si="54"/>
        <v>0.03</v>
      </c>
      <c r="J238" s="220">
        <f t="shared" ca="1" si="55"/>
        <v>2850000</v>
      </c>
      <c r="K238" s="222">
        <f t="shared" ca="1" si="56"/>
        <v>49.5</v>
      </c>
      <c r="L238" s="221">
        <f t="shared" ca="1" si="57"/>
        <v>65000000</v>
      </c>
      <c r="M238" s="221">
        <f t="shared" ca="1" si="58"/>
        <v>141075000</v>
      </c>
      <c r="N238" s="221">
        <f t="shared" ca="1" si="59"/>
        <v>26</v>
      </c>
      <c r="O238" s="221">
        <f t="shared" ca="1" si="60"/>
        <v>74100000</v>
      </c>
      <c r="P238" s="221">
        <f t="shared" ca="1" si="61"/>
        <v>27000000</v>
      </c>
      <c r="Q238" s="221">
        <f t="shared" ca="1" si="62"/>
        <v>10833333.333333334</v>
      </c>
      <c r="R238" s="221">
        <f t="shared" ca="1" si="63"/>
        <v>29141666.666666664</v>
      </c>
      <c r="S238" s="221">
        <f t="shared" ca="1" si="51"/>
        <v>9908166.666666666</v>
      </c>
      <c r="T238" s="221">
        <f t="shared" ca="1" si="64"/>
        <v>19233500</v>
      </c>
      <c r="U238" s="221">
        <f t="shared" ca="1" si="65"/>
        <v>30066833.333333336</v>
      </c>
      <c r="V238" s="221">
        <f t="shared" ca="1" si="66"/>
        <v>-65000000</v>
      </c>
      <c r="W238" s="221">
        <f t="shared" ca="1" si="67"/>
        <v>30066833.333333336</v>
      </c>
      <c r="X238" s="221">
        <f t="shared" ca="1" si="68"/>
        <v>30066833.333333336</v>
      </c>
      <c r="Y238" s="221">
        <f t="shared" ca="1" si="69"/>
        <v>30066833.333333336</v>
      </c>
      <c r="Z238" s="221">
        <f t="shared" ca="1" si="70"/>
        <v>30066833.333333336</v>
      </c>
      <c r="AA238" s="221">
        <f t="shared" ca="1" si="71"/>
        <v>30066833.333333336</v>
      </c>
      <c r="AB238" s="221">
        <f t="shared" ca="1" si="72"/>
        <v>30066833.333333336</v>
      </c>
      <c r="AC238" s="224">
        <f t="shared" ca="1" si="52"/>
        <v>0.40153587175654026</v>
      </c>
    </row>
    <row r="239" spans="1:29" x14ac:dyDescent="0.25">
      <c r="A239" s="26">
        <v>145</v>
      </c>
      <c r="B239" s="219">
        <f t="shared" ca="1" si="50"/>
        <v>0.39461377190573044</v>
      </c>
      <c r="C239" s="219">
        <f t="shared" ca="1" si="50"/>
        <v>0.64407550421653714</v>
      </c>
      <c r="D239" s="219">
        <f t="shared" ca="1" si="50"/>
        <v>0.3192603459267227</v>
      </c>
      <c r="E239" s="219">
        <f t="shared" ca="1" si="50"/>
        <v>0.24801101652474045</v>
      </c>
      <c r="F239" s="219">
        <f t="shared" ca="1" si="50"/>
        <v>0.4998249656467677</v>
      </c>
      <c r="G239" s="219">
        <f t="shared" ca="1" si="50"/>
        <v>0.31453201023698985</v>
      </c>
      <c r="H239" s="220">
        <f t="shared" ca="1" si="53"/>
        <v>95000000</v>
      </c>
      <c r="I239" s="212">
        <f t="shared" ca="1" si="54"/>
        <v>0.04</v>
      </c>
      <c r="J239" s="220">
        <f t="shared" ca="1" si="55"/>
        <v>3800000</v>
      </c>
      <c r="K239" s="222">
        <f t="shared" ca="1" si="56"/>
        <v>45.5</v>
      </c>
      <c r="L239" s="221">
        <f t="shared" ca="1" si="57"/>
        <v>65000000</v>
      </c>
      <c r="M239" s="221">
        <f t="shared" ca="1" si="58"/>
        <v>172900000</v>
      </c>
      <c r="N239" s="221">
        <f t="shared" ca="1" si="59"/>
        <v>26</v>
      </c>
      <c r="O239" s="221">
        <f t="shared" ca="1" si="60"/>
        <v>98800000</v>
      </c>
      <c r="P239" s="221">
        <f t="shared" ca="1" si="61"/>
        <v>24000000</v>
      </c>
      <c r="Q239" s="221">
        <f t="shared" ca="1" si="62"/>
        <v>10833333.333333334</v>
      </c>
      <c r="R239" s="221">
        <f t="shared" ca="1" si="63"/>
        <v>39266666.666666664</v>
      </c>
      <c r="S239" s="221">
        <f t="shared" ca="1" si="51"/>
        <v>13350666.666666666</v>
      </c>
      <c r="T239" s="221">
        <f t="shared" ca="1" si="64"/>
        <v>25916000</v>
      </c>
      <c r="U239" s="221">
        <f t="shared" ca="1" si="65"/>
        <v>36749333.333333336</v>
      </c>
      <c r="V239" s="221">
        <f t="shared" ca="1" si="66"/>
        <v>-65000000</v>
      </c>
      <c r="W239" s="221">
        <f t="shared" ca="1" si="67"/>
        <v>36749333.333333336</v>
      </c>
      <c r="X239" s="221">
        <f t="shared" ca="1" si="68"/>
        <v>36749333.333333336</v>
      </c>
      <c r="Y239" s="221">
        <f t="shared" ca="1" si="69"/>
        <v>36749333.333333336</v>
      </c>
      <c r="Z239" s="221">
        <f t="shared" ca="1" si="70"/>
        <v>36749333.333333336</v>
      </c>
      <c r="AA239" s="221">
        <f t="shared" ca="1" si="71"/>
        <v>36749333.333333336</v>
      </c>
      <c r="AB239" s="221">
        <f t="shared" ca="1" si="72"/>
        <v>36749333.333333336</v>
      </c>
      <c r="AC239" s="224">
        <f t="shared" ca="1" si="52"/>
        <v>0.51942745004568835</v>
      </c>
    </row>
    <row r="240" spans="1:29" x14ac:dyDescent="0.25">
      <c r="A240" s="195">
        <v>146</v>
      </c>
      <c r="B240" s="219">
        <f t="shared" ca="1" si="50"/>
        <v>0.4181090358611731</v>
      </c>
      <c r="C240" s="219">
        <f t="shared" ca="1" si="50"/>
        <v>0.81029986406559229</v>
      </c>
      <c r="D240" s="219">
        <f t="shared" ca="1" si="50"/>
        <v>0.74392744849470194</v>
      </c>
      <c r="E240" s="219">
        <f t="shared" ca="1" si="50"/>
        <v>1.0957434590383897E-2</v>
      </c>
      <c r="F240" s="219">
        <f t="shared" ca="1" si="50"/>
        <v>0.89889286233913701</v>
      </c>
      <c r="G240" s="219">
        <f t="shared" ca="1" si="50"/>
        <v>0.54639300843272587</v>
      </c>
      <c r="H240" s="220">
        <f t="shared" ca="1" si="53"/>
        <v>108000000</v>
      </c>
      <c r="I240" s="212">
        <f t="shared" ca="1" si="54"/>
        <v>0.05</v>
      </c>
      <c r="J240" s="220">
        <f t="shared" ca="1" si="55"/>
        <v>5400000</v>
      </c>
      <c r="K240" s="222">
        <f t="shared" ca="1" si="56"/>
        <v>56</v>
      </c>
      <c r="L240" s="221">
        <f t="shared" ca="1" si="57"/>
        <v>60000000</v>
      </c>
      <c r="M240" s="221">
        <f t="shared" ca="1" si="58"/>
        <v>302400000</v>
      </c>
      <c r="N240" s="221">
        <f t="shared" ca="1" si="59"/>
        <v>29</v>
      </c>
      <c r="O240" s="221">
        <f t="shared" ca="1" si="60"/>
        <v>156600000</v>
      </c>
      <c r="P240" s="221">
        <f t="shared" ca="1" si="61"/>
        <v>27000000</v>
      </c>
      <c r="Q240" s="221">
        <f t="shared" ca="1" si="62"/>
        <v>10000000</v>
      </c>
      <c r="R240" s="221">
        <f t="shared" ca="1" si="63"/>
        <v>108800000</v>
      </c>
      <c r="S240" s="221">
        <f t="shared" ca="1" si="51"/>
        <v>36992000</v>
      </c>
      <c r="T240" s="221">
        <f t="shared" ca="1" si="64"/>
        <v>71808000</v>
      </c>
      <c r="U240" s="221">
        <f t="shared" ca="1" si="65"/>
        <v>81808000</v>
      </c>
      <c r="V240" s="221">
        <f t="shared" ca="1" si="66"/>
        <v>-60000000</v>
      </c>
      <c r="W240" s="221">
        <f t="shared" ca="1" si="67"/>
        <v>81808000</v>
      </c>
      <c r="X240" s="221">
        <f t="shared" ca="1" si="68"/>
        <v>81808000</v>
      </c>
      <c r="Y240" s="221">
        <f t="shared" ca="1" si="69"/>
        <v>81808000</v>
      </c>
      <c r="Z240" s="221">
        <f t="shared" ca="1" si="70"/>
        <v>81808000</v>
      </c>
      <c r="AA240" s="221">
        <f t="shared" ca="1" si="71"/>
        <v>81808000</v>
      </c>
      <c r="AB240" s="221">
        <f t="shared" ca="1" si="72"/>
        <v>81808000</v>
      </c>
      <c r="AC240" s="224">
        <f t="shared" ca="1" si="52"/>
        <v>1.3554837077002784</v>
      </c>
    </row>
    <row r="241" spans="1:29" x14ac:dyDescent="0.25">
      <c r="A241" s="26">
        <v>147</v>
      </c>
      <c r="B241" s="219">
        <f t="shared" ca="1" si="50"/>
        <v>0.35878588805968825</v>
      </c>
      <c r="C241" s="219">
        <f t="shared" ca="1" si="50"/>
        <v>0.35177766996613902</v>
      </c>
      <c r="D241" s="219">
        <f t="shared" ca="1" si="50"/>
        <v>3.4088443680497238E-2</v>
      </c>
      <c r="E241" s="219">
        <f t="shared" ca="1" si="50"/>
        <v>7.7043394337863336E-2</v>
      </c>
      <c r="F241" s="219">
        <f t="shared" ca="1" si="50"/>
        <v>0.97111208462824872</v>
      </c>
      <c r="G241" s="219">
        <f t="shared" ca="1" si="50"/>
        <v>0.37294531961258792</v>
      </c>
      <c r="H241" s="220">
        <f t="shared" ca="1" si="53"/>
        <v>95000000</v>
      </c>
      <c r="I241" s="212">
        <f t="shared" ca="1" si="54"/>
        <v>0.03</v>
      </c>
      <c r="J241" s="220">
        <f t="shared" ca="1" si="55"/>
        <v>2850000</v>
      </c>
      <c r="K241" s="222">
        <f t="shared" ca="1" si="56"/>
        <v>45.5</v>
      </c>
      <c r="L241" s="221">
        <f t="shared" ca="1" si="57"/>
        <v>60000000</v>
      </c>
      <c r="M241" s="221">
        <f t="shared" ca="1" si="58"/>
        <v>129675000</v>
      </c>
      <c r="N241" s="221">
        <f t="shared" ca="1" si="59"/>
        <v>29</v>
      </c>
      <c r="O241" s="221">
        <f t="shared" ca="1" si="60"/>
        <v>82650000</v>
      </c>
      <c r="P241" s="221">
        <f t="shared" ca="1" si="61"/>
        <v>24000000</v>
      </c>
      <c r="Q241" s="221">
        <f t="shared" ca="1" si="62"/>
        <v>10000000</v>
      </c>
      <c r="R241" s="221">
        <f t="shared" ca="1" si="63"/>
        <v>13025000</v>
      </c>
      <c r="S241" s="221">
        <f t="shared" ca="1" si="51"/>
        <v>4428500</v>
      </c>
      <c r="T241" s="221">
        <f t="shared" ca="1" si="64"/>
        <v>8596500</v>
      </c>
      <c r="U241" s="221">
        <f t="shared" ca="1" si="65"/>
        <v>18596500</v>
      </c>
      <c r="V241" s="221">
        <f t="shared" ca="1" si="66"/>
        <v>-60000000</v>
      </c>
      <c r="W241" s="221">
        <f t="shared" ca="1" si="67"/>
        <v>18596500</v>
      </c>
      <c r="X241" s="221">
        <f t="shared" ca="1" si="68"/>
        <v>18596500</v>
      </c>
      <c r="Y241" s="221">
        <f t="shared" ca="1" si="69"/>
        <v>18596500</v>
      </c>
      <c r="Z241" s="221">
        <f t="shared" ca="1" si="70"/>
        <v>18596500</v>
      </c>
      <c r="AA241" s="221">
        <f t="shared" ca="1" si="71"/>
        <v>18596500</v>
      </c>
      <c r="AB241" s="221">
        <f t="shared" ca="1" si="72"/>
        <v>18596500</v>
      </c>
      <c r="AC241" s="224">
        <f t="shared" ca="1" si="52"/>
        <v>0.21230689595593843</v>
      </c>
    </row>
    <row r="242" spans="1:29" x14ac:dyDescent="0.25">
      <c r="A242" s="195">
        <v>148</v>
      </c>
      <c r="B242" s="219">
        <f t="shared" ca="1" si="50"/>
        <v>0.1977420048512224</v>
      </c>
      <c r="C242" s="219">
        <f t="shared" ca="1" si="50"/>
        <v>0.97162949637521767</v>
      </c>
      <c r="D242" s="219">
        <f t="shared" ca="1" si="50"/>
        <v>0.3618839396903869</v>
      </c>
      <c r="E242" s="219">
        <f t="shared" ca="1" si="50"/>
        <v>0.66148671463400399</v>
      </c>
      <c r="F242" s="219">
        <f t="shared" ca="1" si="50"/>
        <v>0.13431062945485994</v>
      </c>
      <c r="G242" s="219">
        <f t="shared" ca="1" si="50"/>
        <v>0.60709324647373786</v>
      </c>
      <c r="H242" s="220">
        <f t="shared" ca="1" si="53"/>
        <v>95000000</v>
      </c>
      <c r="I242" s="212">
        <f t="shared" ca="1" si="54"/>
        <v>0.06</v>
      </c>
      <c r="J242" s="220">
        <f t="shared" ca="1" si="55"/>
        <v>5700000</v>
      </c>
      <c r="K242" s="222">
        <f t="shared" ca="1" si="56"/>
        <v>45.5</v>
      </c>
      <c r="L242" s="221">
        <f t="shared" ca="1" si="57"/>
        <v>65000000</v>
      </c>
      <c r="M242" s="221">
        <f t="shared" ca="1" si="58"/>
        <v>259350000</v>
      </c>
      <c r="N242" s="221">
        <f t="shared" ca="1" si="59"/>
        <v>24</v>
      </c>
      <c r="O242" s="221">
        <f t="shared" ca="1" si="60"/>
        <v>136800000</v>
      </c>
      <c r="P242" s="221">
        <f t="shared" ca="1" si="61"/>
        <v>27000000</v>
      </c>
      <c r="Q242" s="221">
        <f t="shared" ca="1" si="62"/>
        <v>10833333.333333334</v>
      </c>
      <c r="R242" s="221">
        <f t="shared" ca="1" si="63"/>
        <v>84716666.666666672</v>
      </c>
      <c r="S242" s="221">
        <f t="shared" ca="1" si="51"/>
        <v>28803666.666666672</v>
      </c>
      <c r="T242" s="221">
        <f t="shared" ca="1" si="64"/>
        <v>55913000</v>
      </c>
      <c r="U242" s="221">
        <f t="shared" ca="1" si="65"/>
        <v>66746333.333333336</v>
      </c>
      <c r="V242" s="221">
        <f t="shared" ca="1" si="66"/>
        <v>-65000000</v>
      </c>
      <c r="W242" s="221">
        <f t="shared" ca="1" si="67"/>
        <v>66746333.333333336</v>
      </c>
      <c r="X242" s="221">
        <f t="shared" ca="1" si="68"/>
        <v>66746333.333333336</v>
      </c>
      <c r="Y242" s="221">
        <f t="shared" ca="1" si="69"/>
        <v>66746333.333333336</v>
      </c>
      <c r="Z242" s="221">
        <f t="shared" ca="1" si="70"/>
        <v>66746333.333333336</v>
      </c>
      <c r="AA242" s="221">
        <f t="shared" ca="1" si="71"/>
        <v>66746333.333333336</v>
      </c>
      <c r="AB242" s="221">
        <f t="shared" ca="1" si="72"/>
        <v>66746333.333333336</v>
      </c>
      <c r="AC242" s="224">
        <f t="shared" ca="1" si="52"/>
        <v>1.0113578752603876</v>
      </c>
    </row>
    <row r="243" spans="1:29" x14ac:dyDescent="0.25">
      <c r="A243" s="26">
        <v>149</v>
      </c>
      <c r="B243" s="219">
        <f t="shared" ca="1" si="50"/>
        <v>0.5354253116851494</v>
      </c>
      <c r="C243" s="219">
        <f t="shared" ca="1" si="50"/>
        <v>0.94342039591199378</v>
      </c>
      <c r="D243" s="219">
        <f t="shared" ca="1" si="50"/>
        <v>0.86798755684477957</v>
      </c>
      <c r="E243" s="219">
        <f t="shared" ca="1" si="50"/>
        <v>0.38955049315016987</v>
      </c>
      <c r="F243" s="219">
        <f t="shared" ca="1" si="50"/>
        <v>4.1515288198306077E-2</v>
      </c>
      <c r="G243" s="219">
        <f t="shared" ca="1" si="50"/>
        <v>0.18731963511787408</v>
      </c>
      <c r="H243" s="220">
        <f t="shared" ca="1" si="53"/>
        <v>108000000</v>
      </c>
      <c r="I243" s="212">
        <f t="shared" ca="1" si="54"/>
        <v>0.06</v>
      </c>
      <c r="J243" s="220">
        <f t="shared" ca="1" si="55"/>
        <v>6480000</v>
      </c>
      <c r="K243" s="222">
        <f t="shared" ca="1" si="56"/>
        <v>56</v>
      </c>
      <c r="L243" s="221">
        <f t="shared" ca="1" si="57"/>
        <v>65000000</v>
      </c>
      <c r="M243" s="221">
        <f t="shared" ca="1" si="58"/>
        <v>362880000</v>
      </c>
      <c r="N243" s="221">
        <f t="shared" ca="1" si="59"/>
        <v>24</v>
      </c>
      <c r="O243" s="221">
        <f t="shared" ca="1" si="60"/>
        <v>155520000</v>
      </c>
      <c r="P243" s="221">
        <f t="shared" ca="1" si="61"/>
        <v>24000000</v>
      </c>
      <c r="Q243" s="221">
        <f t="shared" ca="1" si="62"/>
        <v>10833333.333333334</v>
      </c>
      <c r="R243" s="221">
        <f t="shared" ca="1" si="63"/>
        <v>172526666.66666666</v>
      </c>
      <c r="S243" s="221">
        <f t="shared" ca="1" si="51"/>
        <v>58659066.666666664</v>
      </c>
      <c r="T243" s="221">
        <f t="shared" ca="1" si="64"/>
        <v>113867600</v>
      </c>
      <c r="U243" s="221">
        <f t="shared" ca="1" si="65"/>
        <v>124700933.33333333</v>
      </c>
      <c r="V243" s="221">
        <f t="shared" ca="1" si="66"/>
        <v>-65000000</v>
      </c>
      <c r="W243" s="221">
        <f t="shared" ca="1" si="67"/>
        <v>124700933.33333333</v>
      </c>
      <c r="X243" s="221">
        <f t="shared" ca="1" si="68"/>
        <v>124700933.33333333</v>
      </c>
      <c r="Y243" s="221">
        <f t="shared" ca="1" si="69"/>
        <v>124700933.33333333</v>
      </c>
      <c r="Z243" s="221">
        <f t="shared" ca="1" si="70"/>
        <v>124700933.33333333</v>
      </c>
      <c r="AA243" s="221">
        <f t="shared" ca="1" si="71"/>
        <v>124700933.33333333</v>
      </c>
      <c r="AB243" s="221">
        <f t="shared" ca="1" si="72"/>
        <v>124700933.33333333</v>
      </c>
      <c r="AC243" s="224">
        <f t="shared" ca="1" si="52"/>
        <v>1.9153511775720093</v>
      </c>
    </row>
    <row r="244" spans="1:29" x14ac:dyDescent="0.25">
      <c r="A244" s="195">
        <v>150</v>
      </c>
      <c r="B244" s="219">
        <f t="shared" ca="1" si="50"/>
        <v>0.18686054200090674</v>
      </c>
      <c r="C244" s="219">
        <f t="shared" ca="1" si="50"/>
        <v>6.3671489703525097E-3</v>
      </c>
      <c r="D244" s="219">
        <f t="shared" ca="1" si="50"/>
        <v>0.72168667458327318</v>
      </c>
      <c r="E244" s="219">
        <f t="shared" ca="1" si="50"/>
        <v>0.64265541186126862</v>
      </c>
      <c r="F244" s="219">
        <f t="shared" ca="1" si="50"/>
        <v>0.64939505993225732</v>
      </c>
      <c r="G244" s="219">
        <f t="shared" ca="1" si="50"/>
        <v>0.13769871388773514</v>
      </c>
      <c r="H244" s="220">
        <f t="shared" ca="1" si="53"/>
        <v>95000000</v>
      </c>
      <c r="I244" s="212">
        <f t="shared" ca="1" si="54"/>
        <v>0.01</v>
      </c>
      <c r="J244" s="220">
        <f t="shared" ca="1" si="55"/>
        <v>950000</v>
      </c>
      <c r="K244" s="222">
        <f t="shared" ca="1" si="56"/>
        <v>49.5</v>
      </c>
      <c r="L244" s="221">
        <f t="shared" ca="1" si="57"/>
        <v>65000000</v>
      </c>
      <c r="M244" s="221">
        <f t="shared" ca="1" si="58"/>
        <v>47025000</v>
      </c>
      <c r="N244" s="221">
        <f t="shared" ca="1" si="59"/>
        <v>26</v>
      </c>
      <c r="O244" s="221">
        <f t="shared" ca="1" si="60"/>
        <v>24700000</v>
      </c>
      <c r="P244" s="221">
        <f t="shared" ca="1" si="61"/>
        <v>20000000</v>
      </c>
      <c r="Q244" s="221">
        <f t="shared" ca="1" si="62"/>
        <v>10833333.333333334</v>
      </c>
      <c r="R244" s="221">
        <f t="shared" ca="1" si="63"/>
        <v>-8508333.333333334</v>
      </c>
      <c r="S244" s="221">
        <f t="shared" ca="1" si="51"/>
        <v>-2892833.333333334</v>
      </c>
      <c r="T244" s="221">
        <f t="shared" ca="1" si="64"/>
        <v>-5615500</v>
      </c>
      <c r="U244" s="221">
        <f t="shared" ca="1" si="65"/>
        <v>5217833.333333334</v>
      </c>
      <c r="V244" s="221">
        <f t="shared" ca="1" si="66"/>
        <v>-65000000</v>
      </c>
      <c r="W244" s="221">
        <f t="shared" ca="1" si="67"/>
        <v>5217833.333333334</v>
      </c>
      <c r="X244" s="221">
        <f t="shared" ca="1" si="68"/>
        <v>5217833.333333334</v>
      </c>
      <c r="Y244" s="221">
        <f t="shared" ca="1" si="69"/>
        <v>5217833.333333334</v>
      </c>
      <c r="Z244" s="221">
        <f t="shared" ca="1" si="70"/>
        <v>5217833.333333334</v>
      </c>
      <c r="AA244" s="221">
        <f t="shared" ca="1" si="71"/>
        <v>5217833.333333334</v>
      </c>
      <c r="AB244" s="221">
        <f t="shared" ca="1" si="72"/>
        <v>5217833.333333334</v>
      </c>
      <c r="AC244" s="224">
        <f t="shared" ca="1" si="52"/>
        <v>-0.99990000000000001</v>
      </c>
    </row>
    <row r="245" spans="1:29" x14ac:dyDescent="0.25">
      <c r="A245" s="26">
        <v>151</v>
      </c>
      <c r="B245" s="219">
        <f t="shared" ca="1" si="50"/>
        <v>0.93276279354623648</v>
      </c>
      <c r="C245" s="219">
        <f t="shared" ca="1" si="50"/>
        <v>0.62097477384058719</v>
      </c>
      <c r="D245" s="219">
        <f t="shared" ca="1" si="50"/>
        <v>0.77563749509518587</v>
      </c>
      <c r="E245" s="219">
        <f t="shared" ca="1" si="50"/>
        <v>0.97422278208675439</v>
      </c>
      <c r="F245" s="219">
        <f t="shared" ca="1" si="50"/>
        <v>0.89895832112196006</v>
      </c>
      <c r="G245" s="219">
        <f t="shared" ca="1" si="50"/>
        <v>0.78001814805656511</v>
      </c>
      <c r="H245" s="220">
        <f t="shared" ca="1" si="53"/>
        <v>124000000</v>
      </c>
      <c r="I245" s="212">
        <f t="shared" ca="1" si="54"/>
        <v>0.04</v>
      </c>
      <c r="J245" s="220">
        <f t="shared" ca="1" si="55"/>
        <v>4960000</v>
      </c>
      <c r="K245" s="222">
        <f t="shared" ca="1" si="56"/>
        <v>64</v>
      </c>
      <c r="L245" s="221">
        <f t="shared" ca="1" si="57"/>
        <v>72000000</v>
      </c>
      <c r="M245" s="221">
        <f t="shared" ca="1" si="58"/>
        <v>317440000</v>
      </c>
      <c r="N245" s="221">
        <f t="shared" ca="1" si="59"/>
        <v>29</v>
      </c>
      <c r="O245" s="221">
        <f t="shared" ca="1" si="60"/>
        <v>143840000</v>
      </c>
      <c r="P245" s="221">
        <f t="shared" ca="1" si="61"/>
        <v>27000000</v>
      </c>
      <c r="Q245" s="221">
        <f t="shared" ca="1" si="62"/>
        <v>12000000</v>
      </c>
      <c r="R245" s="221">
        <f t="shared" ca="1" si="63"/>
        <v>134600000</v>
      </c>
      <c r="S245" s="221">
        <f t="shared" ca="1" si="51"/>
        <v>45764000</v>
      </c>
      <c r="T245" s="221">
        <f t="shared" ca="1" si="64"/>
        <v>88836000</v>
      </c>
      <c r="U245" s="221">
        <f t="shared" ca="1" si="65"/>
        <v>100836000</v>
      </c>
      <c r="V245" s="221">
        <f t="shared" ca="1" si="66"/>
        <v>-72000000</v>
      </c>
      <c r="W245" s="221">
        <f t="shared" ca="1" si="67"/>
        <v>100836000</v>
      </c>
      <c r="X245" s="221">
        <f t="shared" ca="1" si="68"/>
        <v>100836000</v>
      </c>
      <c r="Y245" s="221">
        <f t="shared" ca="1" si="69"/>
        <v>100836000</v>
      </c>
      <c r="Z245" s="221">
        <f t="shared" ca="1" si="70"/>
        <v>100836000</v>
      </c>
      <c r="AA245" s="221">
        <f t="shared" ca="1" si="71"/>
        <v>100836000</v>
      </c>
      <c r="AB245" s="221">
        <f t="shared" ca="1" si="72"/>
        <v>100836000</v>
      </c>
      <c r="AC245" s="224">
        <f t="shared" ca="1" si="52"/>
        <v>1.3930427208114691</v>
      </c>
    </row>
    <row r="246" spans="1:29" x14ac:dyDescent="0.25">
      <c r="A246" s="195">
        <v>152</v>
      </c>
      <c r="B246" s="219">
        <f t="shared" ca="1" si="50"/>
        <v>0.24887622024118849</v>
      </c>
      <c r="C246" s="219">
        <f t="shared" ca="1" si="50"/>
        <v>0.64168901521974397</v>
      </c>
      <c r="D246" s="219">
        <f t="shared" ca="1" si="50"/>
        <v>0.95414330379801027</v>
      </c>
      <c r="E246" s="219">
        <f t="shared" ca="1" si="50"/>
        <v>7.9683585119634137E-2</v>
      </c>
      <c r="F246" s="219">
        <f t="shared" ca="1" si="50"/>
        <v>0.73338323242557646</v>
      </c>
      <c r="G246" s="219">
        <f t="shared" ca="1" si="50"/>
        <v>0.42567749980182978</v>
      </c>
      <c r="H246" s="220">
        <f t="shared" ca="1" si="53"/>
        <v>95000000</v>
      </c>
      <c r="I246" s="212">
        <f t="shared" ca="1" si="54"/>
        <v>0.04</v>
      </c>
      <c r="J246" s="220">
        <f t="shared" ca="1" si="55"/>
        <v>3800000</v>
      </c>
      <c r="K246" s="222">
        <f t="shared" ca="1" si="56"/>
        <v>49.5</v>
      </c>
      <c r="L246" s="221">
        <f t="shared" ca="1" si="57"/>
        <v>60000000</v>
      </c>
      <c r="M246" s="221">
        <f t="shared" ca="1" si="58"/>
        <v>188100000</v>
      </c>
      <c r="N246" s="221">
        <f t="shared" ca="1" si="59"/>
        <v>26</v>
      </c>
      <c r="O246" s="221">
        <f t="shared" ca="1" si="60"/>
        <v>98800000</v>
      </c>
      <c r="P246" s="221">
        <f t="shared" ca="1" si="61"/>
        <v>27000000</v>
      </c>
      <c r="Q246" s="221">
        <f t="shared" ca="1" si="62"/>
        <v>10000000</v>
      </c>
      <c r="R246" s="221">
        <f t="shared" ca="1" si="63"/>
        <v>52300000</v>
      </c>
      <c r="S246" s="221">
        <f t="shared" ca="1" si="51"/>
        <v>17782000</v>
      </c>
      <c r="T246" s="221">
        <f t="shared" ca="1" si="64"/>
        <v>34518000</v>
      </c>
      <c r="U246" s="221">
        <f t="shared" ca="1" si="65"/>
        <v>44518000</v>
      </c>
      <c r="V246" s="221">
        <f t="shared" ca="1" si="66"/>
        <v>-60000000</v>
      </c>
      <c r="W246" s="221">
        <f t="shared" ca="1" si="67"/>
        <v>44518000</v>
      </c>
      <c r="X246" s="221">
        <f t="shared" ca="1" si="68"/>
        <v>44518000</v>
      </c>
      <c r="Y246" s="221">
        <f t="shared" ca="1" si="69"/>
        <v>44518000</v>
      </c>
      <c r="Z246" s="221">
        <f t="shared" ca="1" si="70"/>
        <v>44518000</v>
      </c>
      <c r="AA246" s="221">
        <f t="shared" ca="1" si="71"/>
        <v>44518000</v>
      </c>
      <c r="AB246" s="221">
        <f t="shared" ca="1" si="72"/>
        <v>44518000</v>
      </c>
      <c r="AC246" s="224">
        <f t="shared" ca="1" si="52"/>
        <v>0.7125551818905973</v>
      </c>
    </row>
    <row r="247" spans="1:29" x14ac:dyDescent="0.25">
      <c r="A247" s="26">
        <v>153</v>
      </c>
      <c r="B247" s="219">
        <f t="shared" ca="1" si="50"/>
        <v>0.61884471741074398</v>
      </c>
      <c r="C247" s="219">
        <f t="shared" ca="1" si="50"/>
        <v>0.83653440900371268</v>
      </c>
      <c r="D247" s="219">
        <f t="shared" ca="1" si="50"/>
        <v>1.7376207987384706E-2</v>
      </c>
      <c r="E247" s="219">
        <f t="shared" ca="1" si="50"/>
        <v>0.97963672563872461</v>
      </c>
      <c r="F247" s="219">
        <f t="shared" ca="1" si="50"/>
        <v>0.68029513638717842</v>
      </c>
      <c r="G247" s="219">
        <f t="shared" ca="1" si="50"/>
        <v>0.94396526244618928</v>
      </c>
      <c r="H247" s="220">
        <f t="shared" ca="1" si="53"/>
        <v>108000000</v>
      </c>
      <c r="I247" s="212">
        <f t="shared" ca="1" si="54"/>
        <v>0.05</v>
      </c>
      <c r="J247" s="220">
        <f t="shared" ca="1" si="55"/>
        <v>5400000</v>
      </c>
      <c r="K247" s="222">
        <f t="shared" ca="1" si="56"/>
        <v>52</v>
      </c>
      <c r="L247" s="221">
        <f t="shared" ca="1" si="57"/>
        <v>72000000</v>
      </c>
      <c r="M247" s="221">
        <f t="shared" ca="1" si="58"/>
        <v>280800000</v>
      </c>
      <c r="N247" s="221">
        <f t="shared" ca="1" si="59"/>
        <v>26</v>
      </c>
      <c r="O247" s="221">
        <f t="shared" ca="1" si="60"/>
        <v>140400000</v>
      </c>
      <c r="P247" s="221">
        <f t="shared" ca="1" si="61"/>
        <v>31000000</v>
      </c>
      <c r="Q247" s="221">
        <f t="shared" ca="1" si="62"/>
        <v>12000000</v>
      </c>
      <c r="R247" s="221">
        <f t="shared" ca="1" si="63"/>
        <v>97400000</v>
      </c>
      <c r="S247" s="221">
        <f t="shared" ca="1" si="51"/>
        <v>33116000.000000004</v>
      </c>
      <c r="T247" s="221">
        <f t="shared" ca="1" si="64"/>
        <v>64284000</v>
      </c>
      <c r="U247" s="221">
        <f t="shared" ca="1" si="65"/>
        <v>76284000</v>
      </c>
      <c r="V247" s="221">
        <f t="shared" ca="1" si="66"/>
        <v>-72000000</v>
      </c>
      <c r="W247" s="221">
        <f t="shared" ca="1" si="67"/>
        <v>76284000</v>
      </c>
      <c r="X247" s="221">
        <f t="shared" ca="1" si="68"/>
        <v>76284000</v>
      </c>
      <c r="Y247" s="221">
        <f t="shared" ca="1" si="69"/>
        <v>76284000</v>
      </c>
      <c r="Z247" s="221">
        <f t="shared" ca="1" si="70"/>
        <v>76284000</v>
      </c>
      <c r="AA247" s="221">
        <f t="shared" ca="1" si="71"/>
        <v>76284000</v>
      </c>
      <c r="AB247" s="221">
        <f t="shared" ca="1" si="72"/>
        <v>76284000</v>
      </c>
      <c r="AC247" s="224">
        <f t="shared" ca="1" si="52"/>
        <v>1.0450148789776814</v>
      </c>
    </row>
    <row r="248" spans="1:29" x14ac:dyDescent="0.25">
      <c r="A248" s="195">
        <v>154</v>
      </c>
      <c r="B248" s="219">
        <f t="shared" ca="1" si="50"/>
        <v>5.274307719195781E-2</v>
      </c>
      <c r="C248" s="219">
        <f t="shared" ca="1" si="50"/>
        <v>0.93662800694497927</v>
      </c>
      <c r="D248" s="219">
        <f t="shared" ca="1" si="50"/>
        <v>0.74344259515370381</v>
      </c>
      <c r="E248" s="219">
        <f t="shared" ca="1" si="50"/>
        <v>1.4467886951959441E-2</v>
      </c>
      <c r="F248" s="219">
        <f t="shared" ca="1" si="50"/>
        <v>0.36542276885805414</v>
      </c>
      <c r="G248" s="219">
        <f t="shared" ca="1" si="50"/>
        <v>0.70937402618724976</v>
      </c>
      <c r="H248" s="220">
        <f t="shared" ca="1" si="53"/>
        <v>80000000</v>
      </c>
      <c r="I248" s="212">
        <f t="shared" ca="1" si="54"/>
        <v>0.06</v>
      </c>
      <c r="J248" s="220">
        <f t="shared" ca="1" si="55"/>
        <v>4800000</v>
      </c>
      <c r="K248" s="222">
        <f t="shared" ca="1" si="56"/>
        <v>42</v>
      </c>
      <c r="L248" s="221">
        <f t="shared" ca="1" si="57"/>
        <v>60000000</v>
      </c>
      <c r="M248" s="221">
        <f t="shared" ca="1" si="58"/>
        <v>201600000</v>
      </c>
      <c r="N248" s="221">
        <f t="shared" ca="1" si="59"/>
        <v>26</v>
      </c>
      <c r="O248" s="221">
        <f t="shared" ca="1" si="60"/>
        <v>124800000</v>
      </c>
      <c r="P248" s="221">
        <f t="shared" ca="1" si="61"/>
        <v>27000000</v>
      </c>
      <c r="Q248" s="221">
        <f t="shared" ca="1" si="62"/>
        <v>10000000</v>
      </c>
      <c r="R248" s="221">
        <f t="shared" ca="1" si="63"/>
        <v>39800000</v>
      </c>
      <c r="S248" s="221">
        <f t="shared" ca="1" si="51"/>
        <v>13532000.000000002</v>
      </c>
      <c r="T248" s="221">
        <f t="shared" ca="1" si="64"/>
        <v>26268000</v>
      </c>
      <c r="U248" s="221">
        <f t="shared" ca="1" si="65"/>
        <v>36268000</v>
      </c>
      <c r="V248" s="221">
        <f t="shared" ca="1" si="66"/>
        <v>-60000000</v>
      </c>
      <c r="W248" s="221">
        <f t="shared" ca="1" si="67"/>
        <v>36268000</v>
      </c>
      <c r="X248" s="221">
        <f t="shared" ca="1" si="68"/>
        <v>36268000</v>
      </c>
      <c r="Y248" s="221">
        <f t="shared" ca="1" si="69"/>
        <v>36268000</v>
      </c>
      <c r="Z248" s="221">
        <f t="shared" ca="1" si="70"/>
        <v>36268000</v>
      </c>
      <c r="AA248" s="221">
        <f t="shared" ca="1" si="71"/>
        <v>36268000</v>
      </c>
      <c r="AB248" s="221">
        <f t="shared" ca="1" si="72"/>
        <v>36268000</v>
      </c>
      <c r="AC248" s="224">
        <f t="shared" ca="1" si="52"/>
        <v>0.56300915566372867</v>
      </c>
    </row>
    <row r="249" spans="1:29" x14ac:dyDescent="0.25">
      <c r="A249" s="26">
        <v>155</v>
      </c>
      <c r="B249" s="219">
        <f t="shared" ca="1" si="50"/>
        <v>8.9725635034767159E-2</v>
      </c>
      <c r="C249" s="219">
        <f t="shared" ca="1" si="50"/>
        <v>0.33711712885236422</v>
      </c>
      <c r="D249" s="219">
        <f t="shared" ca="1" si="50"/>
        <v>0.80695219035665922</v>
      </c>
      <c r="E249" s="219">
        <f t="shared" ca="1" si="50"/>
        <v>0.84611269236835107</v>
      </c>
      <c r="F249" s="219">
        <f t="shared" ca="1" si="50"/>
        <v>0.76534600598628255</v>
      </c>
      <c r="G249" s="219">
        <f t="shared" ca="1" si="50"/>
        <v>0.27319640443912796</v>
      </c>
      <c r="H249" s="220">
        <f t="shared" ca="1" si="53"/>
        <v>80000000</v>
      </c>
      <c r="I249" s="212">
        <f t="shared" ca="1" si="54"/>
        <v>0.03</v>
      </c>
      <c r="J249" s="220">
        <f t="shared" ca="1" si="55"/>
        <v>2400000</v>
      </c>
      <c r="K249" s="222">
        <f t="shared" ca="1" si="56"/>
        <v>42</v>
      </c>
      <c r="L249" s="221">
        <f t="shared" ca="1" si="57"/>
        <v>65000000</v>
      </c>
      <c r="M249" s="221">
        <f t="shared" ca="1" si="58"/>
        <v>100800000</v>
      </c>
      <c r="N249" s="221">
        <f t="shared" ca="1" si="59"/>
        <v>26</v>
      </c>
      <c r="O249" s="221">
        <f t="shared" ca="1" si="60"/>
        <v>62400000</v>
      </c>
      <c r="P249" s="221">
        <f t="shared" ca="1" si="61"/>
        <v>24000000</v>
      </c>
      <c r="Q249" s="221">
        <f t="shared" ca="1" si="62"/>
        <v>10833333.333333334</v>
      </c>
      <c r="R249" s="221">
        <f t="shared" ca="1" si="63"/>
        <v>3566666.666666666</v>
      </c>
      <c r="S249" s="221">
        <f t="shared" ca="1" si="51"/>
        <v>1212666.6666666665</v>
      </c>
      <c r="T249" s="221">
        <f t="shared" ca="1" si="64"/>
        <v>2353999.9999999995</v>
      </c>
      <c r="U249" s="221">
        <f t="shared" ca="1" si="65"/>
        <v>13187333.333333334</v>
      </c>
      <c r="V249" s="221">
        <f t="shared" ca="1" si="66"/>
        <v>-65000000</v>
      </c>
      <c r="W249" s="221">
        <f t="shared" ca="1" si="67"/>
        <v>13187333.333333334</v>
      </c>
      <c r="X249" s="221">
        <f t="shared" ca="1" si="68"/>
        <v>13187333.333333334</v>
      </c>
      <c r="Y249" s="221">
        <f t="shared" ca="1" si="69"/>
        <v>13187333.333333334</v>
      </c>
      <c r="Z249" s="221">
        <f t="shared" ca="1" si="70"/>
        <v>13187333.333333334</v>
      </c>
      <c r="AA249" s="221">
        <f t="shared" ca="1" si="71"/>
        <v>13187333.333333334</v>
      </c>
      <c r="AB249" s="221">
        <f t="shared" ca="1" si="72"/>
        <v>13187333.333333334</v>
      </c>
      <c r="AC249" s="224">
        <f t="shared" ca="1" si="52"/>
        <v>5.9247465818109246E-2</v>
      </c>
    </row>
    <row r="250" spans="1:29" x14ac:dyDescent="0.25">
      <c r="A250" s="195">
        <v>156</v>
      </c>
      <c r="B250" s="219">
        <f t="shared" ca="1" si="50"/>
        <v>0.31070189996659936</v>
      </c>
      <c r="C250" s="219">
        <f t="shared" ca="1" si="50"/>
        <v>0.68015385995389033</v>
      </c>
      <c r="D250" s="219">
        <f t="shared" ca="1" si="50"/>
        <v>0.84019889857530794</v>
      </c>
      <c r="E250" s="219">
        <f t="shared" ca="1" si="50"/>
        <v>0.32194072846221222</v>
      </c>
      <c r="F250" s="219">
        <f t="shared" ca="1" si="50"/>
        <v>0.55960596514184335</v>
      </c>
      <c r="G250" s="219">
        <f t="shared" ca="1" si="50"/>
        <v>0.11317823195468291</v>
      </c>
      <c r="H250" s="220">
        <f t="shared" ca="1" si="53"/>
        <v>95000000</v>
      </c>
      <c r="I250" s="212">
        <f t="shared" ca="1" si="54"/>
        <v>0.04</v>
      </c>
      <c r="J250" s="220">
        <f t="shared" ca="1" si="55"/>
        <v>3800000</v>
      </c>
      <c r="K250" s="222">
        <f t="shared" ca="1" si="56"/>
        <v>49.5</v>
      </c>
      <c r="L250" s="221">
        <f t="shared" ca="1" si="57"/>
        <v>65000000</v>
      </c>
      <c r="M250" s="221">
        <f t="shared" ca="1" si="58"/>
        <v>188100000</v>
      </c>
      <c r="N250" s="221">
        <f t="shared" ca="1" si="59"/>
        <v>26</v>
      </c>
      <c r="O250" s="221">
        <f t="shared" ca="1" si="60"/>
        <v>98800000</v>
      </c>
      <c r="P250" s="221">
        <f t="shared" ca="1" si="61"/>
        <v>20000000</v>
      </c>
      <c r="Q250" s="221">
        <f t="shared" ca="1" si="62"/>
        <v>10833333.333333334</v>
      </c>
      <c r="R250" s="221">
        <f t="shared" ca="1" si="63"/>
        <v>58466666.666666664</v>
      </c>
      <c r="S250" s="221">
        <f t="shared" ca="1" si="51"/>
        <v>19878666.666666668</v>
      </c>
      <c r="T250" s="221">
        <f t="shared" ca="1" si="64"/>
        <v>38588000</v>
      </c>
      <c r="U250" s="221">
        <f t="shared" ca="1" si="65"/>
        <v>49421333.333333336</v>
      </c>
      <c r="V250" s="221">
        <f t="shared" ca="1" si="66"/>
        <v>-65000000</v>
      </c>
      <c r="W250" s="221">
        <f t="shared" ca="1" si="67"/>
        <v>49421333.333333336</v>
      </c>
      <c r="X250" s="221">
        <f t="shared" ca="1" si="68"/>
        <v>49421333.333333336</v>
      </c>
      <c r="Y250" s="221">
        <f t="shared" ca="1" si="69"/>
        <v>49421333.333333336</v>
      </c>
      <c r="Z250" s="221">
        <f t="shared" ca="1" si="70"/>
        <v>49421333.333333336</v>
      </c>
      <c r="AA250" s="221">
        <f t="shared" ca="1" si="71"/>
        <v>49421333.333333336</v>
      </c>
      <c r="AB250" s="221">
        <f t="shared" ca="1" si="72"/>
        <v>49421333.333333336</v>
      </c>
      <c r="AC250" s="224">
        <f t="shared" ca="1" si="52"/>
        <v>0.73218055477696642</v>
      </c>
    </row>
    <row r="251" spans="1:29" x14ac:dyDescent="0.25">
      <c r="A251" s="26">
        <v>157</v>
      </c>
      <c r="B251" s="219">
        <f t="shared" ca="1" si="50"/>
        <v>0.33414453664329258</v>
      </c>
      <c r="C251" s="219">
        <f t="shared" ca="1" si="50"/>
        <v>3.5562553395647067E-2</v>
      </c>
      <c r="D251" s="219">
        <f t="shared" ca="1" si="50"/>
        <v>0.72853452534077301</v>
      </c>
      <c r="E251" s="219">
        <f t="shared" ca="1" si="50"/>
        <v>0.84456884867255655</v>
      </c>
      <c r="F251" s="219">
        <f t="shared" ca="1" si="50"/>
        <v>0.15511423115982326</v>
      </c>
      <c r="G251" s="219">
        <f t="shared" ca="1" si="50"/>
        <v>0.53128338782157147</v>
      </c>
      <c r="H251" s="220">
        <f t="shared" ca="1" si="53"/>
        <v>95000000</v>
      </c>
      <c r="I251" s="212">
        <f t="shared" ca="1" si="54"/>
        <v>0.01</v>
      </c>
      <c r="J251" s="220">
        <f t="shared" ca="1" si="55"/>
        <v>950000</v>
      </c>
      <c r="K251" s="222">
        <f t="shared" ca="1" si="56"/>
        <v>49.5</v>
      </c>
      <c r="L251" s="221">
        <f t="shared" ca="1" si="57"/>
        <v>65000000</v>
      </c>
      <c r="M251" s="221">
        <f t="shared" ca="1" si="58"/>
        <v>47025000</v>
      </c>
      <c r="N251" s="221">
        <f t="shared" ca="1" si="59"/>
        <v>24</v>
      </c>
      <c r="O251" s="221">
        <f t="shared" ca="1" si="60"/>
        <v>22800000</v>
      </c>
      <c r="P251" s="221">
        <f t="shared" ca="1" si="61"/>
        <v>27000000</v>
      </c>
      <c r="Q251" s="221">
        <f t="shared" ca="1" si="62"/>
        <v>10833333.333333334</v>
      </c>
      <c r="R251" s="221">
        <f t="shared" ca="1" si="63"/>
        <v>-13608333.333333334</v>
      </c>
      <c r="S251" s="221">
        <f t="shared" ca="1" si="51"/>
        <v>-4626833.333333334</v>
      </c>
      <c r="T251" s="221">
        <f t="shared" ca="1" si="64"/>
        <v>-8981500</v>
      </c>
      <c r="U251" s="221">
        <f t="shared" ca="1" si="65"/>
        <v>1851833.333333334</v>
      </c>
      <c r="V251" s="221">
        <f t="shared" ca="1" si="66"/>
        <v>-65000000</v>
      </c>
      <c r="W251" s="221">
        <f t="shared" ca="1" si="67"/>
        <v>1851833.333333334</v>
      </c>
      <c r="X251" s="221">
        <f t="shared" ca="1" si="68"/>
        <v>1851833.333333334</v>
      </c>
      <c r="Y251" s="221">
        <f t="shared" ca="1" si="69"/>
        <v>1851833.333333334</v>
      </c>
      <c r="Z251" s="221">
        <f t="shared" ca="1" si="70"/>
        <v>1851833.333333334</v>
      </c>
      <c r="AA251" s="221">
        <f t="shared" ca="1" si="71"/>
        <v>1851833.333333334</v>
      </c>
      <c r="AB251" s="221">
        <f t="shared" ca="1" si="72"/>
        <v>1851833.333333334</v>
      </c>
      <c r="AC251" s="224">
        <f t="shared" ca="1" si="52"/>
        <v>-0.99990000000000001</v>
      </c>
    </row>
    <row r="252" spans="1:29" x14ac:dyDescent="0.25">
      <c r="A252" s="195">
        <v>158</v>
      </c>
      <c r="B252" s="219">
        <f t="shared" ca="1" si="50"/>
        <v>0.36133464713689323</v>
      </c>
      <c r="C252" s="219">
        <f t="shared" ca="1" si="50"/>
        <v>9.7208429001987229E-2</v>
      </c>
      <c r="D252" s="219">
        <f t="shared" ca="1" si="50"/>
        <v>0.17541678000736172</v>
      </c>
      <c r="E252" s="219">
        <f t="shared" ca="1" si="50"/>
        <v>0.313382527600651</v>
      </c>
      <c r="F252" s="219">
        <f t="shared" ca="1" si="50"/>
        <v>0.32468325514432872</v>
      </c>
      <c r="G252" s="219">
        <f t="shared" ca="1" si="50"/>
        <v>0.62886125051694253</v>
      </c>
      <c r="H252" s="220">
        <f t="shared" ca="1" si="53"/>
        <v>95000000</v>
      </c>
      <c r="I252" s="212">
        <f t="shared" ca="1" si="54"/>
        <v>0.02</v>
      </c>
      <c r="J252" s="220">
        <f t="shared" ca="1" si="55"/>
        <v>1900000</v>
      </c>
      <c r="K252" s="222">
        <f t="shared" ca="1" si="56"/>
        <v>45.5</v>
      </c>
      <c r="L252" s="221">
        <f t="shared" ca="1" si="57"/>
        <v>65000000</v>
      </c>
      <c r="M252" s="221">
        <f t="shared" ca="1" si="58"/>
        <v>86450000</v>
      </c>
      <c r="N252" s="221">
        <f t="shared" ca="1" si="59"/>
        <v>26</v>
      </c>
      <c r="O252" s="221">
        <f t="shared" ca="1" si="60"/>
        <v>49400000</v>
      </c>
      <c r="P252" s="221">
        <f t="shared" ca="1" si="61"/>
        <v>27000000</v>
      </c>
      <c r="Q252" s="221">
        <f t="shared" ca="1" si="62"/>
        <v>10833333.333333334</v>
      </c>
      <c r="R252" s="221">
        <f t="shared" ca="1" si="63"/>
        <v>-783333.33333333395</v>
      </c>
      <c r="S252" s="221">
        <f t="shared" ca="1" si="51"/>
        <v>-266333.33333333355</v>
      </c>
      <c r="T252" s="221">
        <f t="shared" ca="1" si="64"/>
        <v>-517000.00000000041</v>
      </c>
      <c r="U252" s="221">
        <f t="shared" ca="1" si="65"/>
        <v>10316333.333333334</v>
      </c>
      <c r="V252" s="221">
        <f t="shared" ca="1" si="66"/>
        <v>-65000000</v>
      </c>
      <c r="W252" s="221">
        <f t="shared" ca="1" si="67"/>
        <v>10316333.333333334</v>
      </c>
      <c r="X252" s="221">
        <f t="shared" ca="1" si="68"/>
        <v>10316333.333333334</v>
      </c>
      <c r="Y252" s="221">
        <f t="shared" ca="1" si="69"/>
        <v>10316333.333333334</v>
      </c>
      <c r="Z252" s="221">
        <f t="shared" ca="1" si="70"/>
        <v>10316333.333333334</v>
      </c>
      <c r="AA252" s="221">
        <f t="shared" ca="1" si="71"/>
        <v>10316333.333333334</v>
      </c>
      <c r="AB252" s="221">
        <f t="shared" ca="1" si="72"/>
        <v>10316333.333333334</v>
      </c>
      <c r="AC252" s="224">
        <f t="shared" ca="1" si="52"/>
        <v>-1.3794830935620284E-2</v>
      </c>
    </row>
    <row r="253" spans="1:29" x14ac:dyDescent="0.25">
      <c r="A253" s="26">
        <v>159</v>
      </c>
      <c r="B253" s="219">
        <f t="shared" ca="1" si="50"/>
        <v>0.96481003468111004</v>
      </c>
      <c r="C253" s="219">
        <f t="shared" ca="1" si="50"/>
        <v>0.29094861227669788</v>
      </c>
      <c r="D253" s="219">
        <f t="shared" ca="1" si="50"/>
        <v>0.34458126415334966</v>
      </c>
      <c r="E253" s="219">
        <f t="shared" ca="1" si="50"/>
        <v>0.8038682119617907</v>
      </c>
      <c r="F253" s="219">
        <f t="shared" ca="1" si="50"/>
        <v>0.1317592771215873</v>
      </c>
      <c r="G253" s="219">
        <f t="shared" ca="1" si="50"/>
        <v>0.97572426872909712</v>
      </c>
      <c r="H253" s="220">
        <f t="shared" ca="1" si="53"/>
        <v>124000000</v>
      </c>
      <c r="I253" s="212">
        <f t="shared" ca="1" si="54"/>
        <v>0.03</v>
      </c>
      <c r="J253" s="220">
        <f t="shared" ca="1" si="55"/>
        <v>3720000</v>
      </c>
      <c r="K253" s="222">
        <f t="shared" ca="1" si="56"/>
        <v>60</v>
      </c>
      <c r="L253" s="221">
        <f t="shared" ca="1" si="57"/>
        <v>65000000</v>
      </c>
      <c r="M253" s="221">
        <f t="shared" ca="1" si="58"/>
        <v>223200000</v>
      </c>
      <c r="N253" s="221">
        <f t="shared" ca="1" si="59"/>
        <v>24</v>
      </c>
      <c r="O253" s="221">
        <f t="shared" ca="1" si="60"/>
        <v>89280000</v>
      </c>
      <c r="P253" s="221">
        <f t="shared" ca="1" si="61"/>
        <v>31000000</v>
      </c>
      <c r="Q253" s="221">
        <f t="shared" ca="1" si="62"/>
        <v>10833333.333333334</v>
      </c>
      <c r="R253" s="221">
        <f t="shared" ca="1" si="63"/>
        <v>92086666.666666672</v>
      </c>
      <c r="S253" s="221">
        <f t="shared" ca="1" si="51"/>
        <v>31309466.666666672</v>
      </c>
      <c r="T253" s="221">
        <f t="shared" ca="1" si="64"/>
        <v>60777200</v>
      </c>
      <c r="U253" s="221">
        <f t="shared" ca="1" si="65"/>
        <v>71610533.333333328</v>
      </c>
      <c r="V253" s="221">
        <f t="shared" ca="1" si="66"/>
        <v>-65000000</v>
      </c>
      <c r="W253" s="221">
        <f t="shared" ca="1" si="67"/>
        <v>71610533.333333328</v>
      </c>
      <c r="X253" s="221">
        <f t="shared" ca="1" si="68"/>
        <v>71610533.333333328</v>
      </c>
      <c r="Y253" s="221">
        <f t="shared" ca="1" si="69"/>
        <v>71610533.333333328</v>
      </c>
      <c r="Z253" s="221">
        <f t="shared" ca="1" si="70"/>
        <v>71610533.333333328</v>
      </c>
      <c r="AA253" s="221">
        <f t="shared" ca="1" si="71"/>
        <v>71610533.333333328</v>
      </c>
      <c r="AB253" s="221">
        <f t="shared" ca="1" si="72"/>
        <v>71610533.333333328</v>
      </c>
      <c r="AC253" s="224">
        <f t="shared" ca="1" si="52"/>
        <v>1.0884218551390696</v>
      </c>
    </row>
    <row r="254" spans="1:29" x14ac:dyDescent="0.25">
      <c r="A254" s="195">
        <v>160</v>
      </c>
      <c r="B254" s="219">
        <f t="shared" ca="1" si="50"/>
        <v>0.63974113891991535</v>
      </c>
      <c r="C254" s="219">
        <f t="shared" ca="1" si="50"/>
        <v>0.63391674742203508</v>
      </c>
      <c r="D254" s="219">
        <f t="shared" ca="1" si="50"/>
        <v>0.66641642689778369</v>
      </c>
      <c r="E254" s="219">
        <f t="shared" ca="1" si="50"/>
        <v>0.99764932292950514</v>
      </c>
      <c r="F254" s="219">
        <f t="shared" ca="1" si="50"/>
        <v>0.80856791323906396</v>
      </c>
      <c r="G254" s="219">
        <f t="shared" ca="1" si="50"/>
        <v>4.9667755960349447E-2</v>
      </c>
      <c r="H254" s="220">
        <f t="shared" ca="1" si="53"/>
        <v>108000000</v>
      </c>
      <c r="I254" s="212">
        <f t="shared" ca="1" si="54"/>
        <v>0.04</v>
      </c>
      <c r="J254" s="220">
        <f t="shared" ca="1" si="55"/>
        <v>4320000</v>
      </c>
      <c r="K254" s="222">
        <f t="shared" ca="1" si="56"/>
        <v>56</v>
      </c>
      <c r="L254" s="221">
        <f t="shared" ca="1" si="57"/>
        <v>72000000</v>
      </c>
      <c r="M254" s="221">
        <f t="shared" ca="1" si="58"/>
        <v>241920000</v>
      </c>
      <c r="N254" s="221">
        <f t="shared" ca="1" si="59"/>
        <v>26</v>
      </c>
      <c r="O254" s="221">
        <f t="shared" ca="1" si="60"/>
        <v>112320000</v>
      </c>
      <c r="P254" s="221">
        <f t="shared" ca="1" si="61"/>
        <v>20000000</v>
      </c>
      <c r="Q254" s="221">
        <f t="shared" ca="1" si="62"/>
        <v>12000000</v>
      </c>
      <c r="R254" s="221">
        <f t="shared" ca="1" si="63"/>
        <v>97600000</v>
      </c>
      <c r="S254" s="221">
        <f t="shared" ca="1" si="51"/>
        <v>33184000.000000004</v>
      </c>
      <c r="T254" s="221">
        <f t="shared" ca="1" si="64"/>
        <v>64416000</v>
      </c>
      <c r="U254" s="221">
        <f t="shared" ca="1" si="65"/>
        <v>76416000</v>
      </c>
      <c r="V254" s="221">
        <f t="shared" ca="1" si="66"/>
        <v>-72000000</v>
      </c>
      <c r="W254" s="221">
        <f t="shared" ca="1" si="67"/>
        <v>76416000</v>
      </c>
      <c r="X254" s="221">
        <f t="shared" ca="1" si="68"/>
        <v>76416000</v>
      </c>
      <c r="Y254" s="221">
        <f t="shared" ca="1" si="69"/>
        <v>76416000</v>
      </c>
      <c r="Z254" s="221">
        <f t="shared" ca="1" si="70"/>
        <v>76416000</v>
      </c>
      <c r="AA254" s="221">
        <f t="shared" ca="1" si="71"/>
        <v>76416000</v>
      </c>
      <c r="AB254" s="221">
        <f t="shared" ca="1" si="72"/>
        <v>76416000</v>
      </c>
      <c r="AC254" s="224">
        <f t="shared" ca="1" si="52"/>
        <v>1.0469032822007702</v>
      </c>
    </row>
    <row r="255" spans="1:29" x14ac:dyDescent="0.25">
      <c r="A255" s="26">
        <v>161</v>
      </c>
      <c r="B255" s="219">
        <f t="shared" ca="1" si="50"/>
        <v>0.40196621997591686</v>
      </c>
      <c r="C255" s="219">
        <f t="shared" ca="1" si="50"/>
        <v>0.67690451219164138</v>
      </c>
      <c r="D255" s="219">
        <f t="shared" ca="1" si="50"/>
        <v>0.99667285925031135</v>
      </c>
      <c r="E255" s="219">
        <f t="shared" ca="1" si="50"/>
        <v>0.60115697501366117</v>
      </c>
      <c r="F255" s="219">
        <f t="shared" ca="1" si="50"/>
        <v>0.91164458204762677</v>
      </c>
      <c r="G255" s="219">
        <f t="shared" ca="1" si="50"/>
        <v>0.96590152254678752</v>
      </c>
      <c r="H255" s="220">
        <f t="shared" ca="1" si="53"/>
        <v>108000000</v>
      </c>
      <c r="I255" s="212">
        <f t="shared" ca="1" si="54"/>
        <v>0.04</v>
      </c>
      <c r="J255" s="220">
        <f t="shared" ca="1" si="55"/>
        <v>4320000</v>
      </c>
      <c r="K255" s="222">
        <f t="shared" ca="1" si="56"/>
        <v>56</v>
      </c>
      <c r="L255" s="221">
        <f t="shared" ca="1" si="57"/>
        <v>65000000</v>
      </c>
      <c r="M255" s="221">
        <f t="shared" ca="1" si="58"/>
        <v>241920000</v>
      </c>
      <c r="N255" s="221">
        <f t="shared" ca="1" si="59"/>
        <v>29</v>
      </c>
      <c r="O255" s="221">
        <f t="shared" ca="1" si="60"/>
        <v>125280000</v>
      </c>
      <c r="P255" s="221">
        <f t="shared" ca="1" si="61"/>
        <v>31000000</v>
      </c>
      <c r="Q255" s="221">
        <f t="shared" ca="1" si="62"/>
        <v>10833333.333333334</v>
      </c>
      <c r="R255" s="221">
        <f t="shared" ca="1" si="63"/>
        <v>74806666.666666672</v>
      </c>
      <c r="S255" s="221">
        <f t="shared" ca="1" si="51"/>
        <v>25434266.666666672</v>
      </c>
      <c r="T255" s="221">
        <f t="shared" ca="1" si="64"/>
        <v>49372400</v>
      </c>
      <c r="U255" s="221">
        <f t="shared" ca="1" si="65"/>
        <v>60205733.333333336</v>
      </c>
      <c r="V255" s="221">
        <f t="shared" ca="1" si="66"/>
        <v>-65000000</v>
      </c>
      <c r="W255" s="221">
        <f t="shared" ca="1" si="67"/>
        <v>60205733.333333336</v>
      </c>
      <c r="X255" s="221">
        <f t="shared" ca="1" si="68"/>
        <v>60205733.333333336</v>
      </c>
      <c r="Y255" s="221">
        <f t="shared" ca="1" si="69"/>
        <v>60205733.333333336</v>
      </c>
      <c r="Z255" s="221">
        <f t="shared" ca="1" si="70"/>
        <v>60205733.333333336</v>
      </c>
      <c r="AA255" s="221">
        <f t="shared" ca="1" si="71"/>
        <v>60205733.333333336</v>
      </c>
      <c r="AB255" s="221">
        <f t="shared" ca="1" si="72"/>
        <v>60205733.333333336</v>
      </c>
      <c r="AC255" s="224">
        <f t="shared" ca="1" si="52"/>
        <v>0.9069825904617459</v>
      </c>
    </row>
    <row r="256" spans="1:29" x14ac:dyDescent="0.25">
      <c r="A256" s="195">
        <v>162</v>
      </c>
      <c r="B256" s="219">
        <f t="shared" ca="1" si="50"/>
        <v>0.79697066984480036</v>
      </c>
      <c r="C256" s="219">
        <f t="shared" ca="1" si="50"/>
        <v>0.15810980512540929</v>
      </c>
      <c r="D256" s="219">
        <f t="shared" ca="1" si="50"/>
        <v>0.90795045317758127</v>
      </c>
      <c r="E256" s="219">
        <f t="shared" ca="1" si="50"/>
        <v>0.91471499587953708</v>
      </c>
      <c r="F256" s="219">
        <f t="shared" ca="1" si="50"/>
        <v>0.49751784958268908</v>
      </c>
      <c r="G256" s="219">
        <f t="shared" ca="1" si="50"/>
        <v>0.90320244225975843</v>
      </c>
      <c r="H256" s="220">
        <f t="shared" ca="1" si="53"/>
        <v>108000000</v>
      </c>
      <c r="I256" s="212">
        <f t="shared" ca="1" si="54"/>
        <v>0.02</v>
      </c>
      <c r="J256" s="220">
        <f t="shared" ca="1" si="55"/>
        <v>2160000</v>
      </c>
      <c r="K256" s="222">
        <f t="shared" ca="1" si="56"/>
        <v>56</v>
      </c>
      <c r="L256" s="221">
        <f t="shared" ca="1" si="57"/>
        <v>72000000</v>
      </c>
      <c r="M256" s="221">
        <f t="shared" ca="1" si="58"/>
        <v>120960000</v>
      </c>
      <c r="N256" s="221">
        <f t="shared" ca="1" si="59"/>
        <v>26</v>
      </c>
      <c r="O256" s="221">
        <f t="shared" ca="1" si="60"/>
        <v>56160000</v>
      </c>
      <c r="P256" s="221">
        <f t="shared" ca="1" si="61"/>
        <v>31000000</v>
      </c>
      <c r="Q256" s="221">
        <f t="shared" ca="1" si="62"/>
        <v>12000000</v>
      </c>
      <c r="R256" s="221">
        <f t="shared" ca="1" si="63"/>
        <v>21800000</v>
      </c>
      <c r="S256" s="221">
        <f t="shared" ca="1" si="51"/>
        <v>7412000.0000000009</v>
      </c>
      <c r="T256" s="221">
        <f t="shared" ca="1" si="64"/>
        <v>14388000</v>
      </c>
      <c r="U256" s="221">
        <f t="shared" ca="1" si="65"/>
        <v>26388000</v>
      </c>
      <c r="V256" s="221">
        <f t="shared" ca="1" si="66"/>
        <v>-72000000</v>
      </c>
      <c r="W256" s="221">
        <f t="shared" ca="1" si="67"/>
        <v>26388000</v>
      </c>
      <c r="X256" s="221">
        <f t="shared" ca="1" si="68"/>
        <v>26388000</v>
      </c>
      <c r="Y256" s="221">
        <f t="shared" ca="1" si="69"/>
        <v>26388000</v>
      </c>
      <c r="Z256" s="221">
        <f t="shared" ca="1" si="70"/>
        <v>26388000</v>
      </c>
      <c r="AA256" s="221">
        <f t="shared" ca="1" si="71"/>
        <v>26388000</v>
      </c>
      <c r="AB256" s="221">
        <f t="shared" ca="1" si="72"/>
        <v>26388000</v>
      </c>
      <c r="AC256" s="224">
        <f t="shared" ca="1" si="52"/>
        <v>0.2851519636217843</v>
      </c>
    </row>
    <row r="257" spans="1:29" x14ac:dyDescent="0.25">
      <c r="A257" s="26">
        <v>163</v>
      </c>
      <c r="B257" s="219">
        <f t="shared" ca="1" si="50"/>
        <v>0.89958588424184982</v>
      </c>
      <c r="C257" s="219">
        <f t="shared" ca="1" si="50"/>
        <v>1.4008284136805327E-2</v>
      </c>
      <c r="D257" s="219">
        <f t="shared" ca="1" si="50"/>
        <v>0.38566525705416443</v>
      </c>
      <c r="E257" s="219">
        <f t="shared" ca="1" si="50"/>
        <v>0.50326584638818572</v>
      </c>
      <c r="F257" s="219">
        <f t="shared" ca="1" si="50"/>
        <v>8.3910922797230891E-2</v>
      </c>
      <c r="G257" s="219">
        <f t="shared" ca="1" si="50"/>
        <v>0.29472766631591729</v>
      </c>
      <c r="H257" s="220">
        <f t="shared" ca="1" si="53"/>
        <v>124000000</v>
      </c>
      <c r="I257" s="212">
        <f t="shared" ca="1" si="54"/>
        <v>0.01</v>
      </c>
      <c r="J257" s="220">
        <f t="shared" ca="1" si="55"/>
        <v>1240000</v>
      </c>
      <c r="K257" s="222">
        <f t="shared" ca="1" si="56"/>
        <v>60</v>
      </c>
      <c r="L257" s="221">
        <f t="shared" ca="1" si="57"/>
        <v>65000000</v>
      </c>
      <c r="M257" s="221">
        <f t="shared" ca="1" si="58"/>
        <v>74400000</v>
      </c>
      <c r="N257" s="221">
        <f t="shared" ca="1" si="59"/>
        <v>24</v>
      </c>
      <c r="O257" s="221">
        <f t="shared" ca="1" si="60"/>
        <v>29760000</v>
      </c>
      <c r="P257" s="221">
        <f t="shared" ca="1" si="61"/>
        <v>24000000</v>
      </c>
      <c r="Q257" s="221">
        <f t="shared" ca="1" si="62"/>
        <v>10833333.333333334</v>
      </c>
      <c r="R257" s="221">
        <f t="shared" ca="1" si="63"/>
        <v>9806666.666666666</v>
      </c>
      <c r="S257" s="221">
        <f t="shared" ca="1" si="51"/>
        <v>3334266.6666666665</v>
      </c>
      <c r="T257" s="221">
        <f t="shared" ca="1" si="64"/>
        <v>6472400</v>
      </c>
      <c r="U257" s="221">
        <f t="shared" ca="1" si="65"/>
        <v>17305733.333333336</v>
      </c>
      <c r="V257" s="221">
        <f t="shared" ca="1" si="66"/>
        <v>-65000000</v>
      </c>
      <c r="W257" s="221">
        <f t="shared" ca="1" si="67"/>
        <v>17305733.333333336</v>
      </c>
      <c r="X257" s="221">
        <f t="shared" ca="1" si="68"/>
        <v>17305733.333333336</v>
      </c>
      <c r="Y257" s="221">
        <f t="shared" ca="1" si="69"/>
        <v>17305733.333333336</v>
      </c>
      <c r="Z257" s="221">
        <f t="shared" ca="1" si="70"/>
        <v>17305733.333333336</v>
      </c>
      <c r="AA257" s="221">
        <f t="shared" ca="1" si="71"/>
        <v>17305733.333333336</v>
      </c>
      <c r="AB257" s="221">
        <f t="shared" ca="1" si="72"/>
        <v>17305733.333333336</v>
      </c>
      <c r="AC257" s="224">
        <f t="shared" ca="1" si="52"/>
        <v>0.15281353595569724</v>
      </c>
    </row>
    <row r="258" spans="1:29" x14ac:dyDescent="0.25">
      <c r="A258" s="195">
        <v>164</v>
      </c>
      <c r="B258" s="219">
        <f t="shared" ca="1" si="50"/>
        <v>0.20455223493279151</v>
      </c>
      <c r="C258" s="219">
        <f t="shared" ca="1" si="50"/>
        <v>0.6164826739406204</v>
      </c>
      <c r="D258" s="219">
        <f t="shared" ca="1" si="50"/>
        <v>0.16845399189447352</v>
      </c>
      <c r="E258" s="219">
        <f t="shared" ref="C258:G309" ca="1" si="73">RAND()</f>
        <v>0.85021615936584982</v>
      </c>
      <c r="F258" s="219">
        <f t="shared" ca="1" si="73"/>
        <v>0.61118839170462036</v>
      </c>
      <c r="G258" s="219">
        <f t="shared" ca="1" si="73"/>
        <v>0.37508636547862995</v>
      </c>
      <c r="H258" s="220">
        <f t="shared" ca="1" si="53"/>
        <v>95000000</v>
      </c>
      <c r="I258" s="212">
        <f t="shared" ca="1" si="54"/>
        <v>0.04</v>
      </c>
      <c r="J258" s="220">
        <f t="shared" ca="1" si="55"/>
        <v>3800000</v>
      </c>
      <c r="K258" s="222">
        <f t="shared" ca="1" si="56"/>
        <v>45.5</v>
      </c>
      <c r="L258" s="221">
        <f t="shared" ca="1" si="57"/>
        <v>65000000</v>
      </c>
      <c r="M258" s="221">
        <f t="shared" ca="1" si="58"/>
        <v>172900000</v>
      </c>
      <c r="N258" s="221">
        <f t="shared" ca="1" si="59"/>
        <v>26</v>
      </c>
      <c r="O258" s="221">
        <f t="shared" ca="1" si="60"/>
        <v>98800000</v>
      </c>
      <c r="P258" s="221">
        <f t="shared" ca="1" si="61"/>
        <v>24000000</v>
      </c>
      <c r="Q258" s="221">
        <f t="shared" ca="1" si="62"/>
        <v>10833333.333333334</v>
      </c>
      <c r="R258" s="221">
        <f t="shared" ca="1" si="63"/>
        <v>39266666.666666664</v>
      </c>
      <c r="S258" s="221">
        <f t="shared" ca="1" si="51"/>
        <v>13350666.666666666</v>
      </c>
      <c r="T258" s="221">
        <f t="shared" ca="1" si="64"/>
        <v>25916000</v>
      </c>
      <c r="U258" s="221">
        <f t="shared" ca="1" si="65"/>
        <v>36749333.333333336</v>
      </c>
      <c r="V258" s="221">
        <f t="shared" ca="1" si="66"/>
        <v>-65000000</v>
      </c>
      <c r="W258" s="221">
        <f t="shared" ca="1" si="67"/>
        <v>36749333.333333336</v>
      </c>
      <c r="X258" s="221">
        <f t="shared" ca="1" si="68"/>
        <v>36749333.333333336</v>
      </c>
      <c r="Y258" s="221">
        <f t="shared" ca="1" si="69"/>
        <v>36749333.333333336</v>
      </c>
      <c r="Z258" s="221">
        <f t="shared" ca="1" si="70"/>
        <v>36749333.333333336</v>
      </c>
      <c r="AA258" s="221">
        <f t="shared" ca="1" si="71"/>
        <v>36749333.333333336</v>
      </c>
      <c r="AB258" s="221">
        <f t="shared" ca="1" si="72"/>
        <v>36749333.333333336</v>
      </c>
      <c r="AC258" s="224">
        <f t="shared" ca="1" si="52"/>
        <v>0.51942745004568835</v>
      </c>
    </row>
    <row r="259" spans="1:29" x14ac:dyDescent="0.25">
      <c r="A259" s="26">
        <v>165</v>
      </c>
      <c r="B259" s="219">
        <f t="shared" ref="B259:B322" ca="1" si="74">RAND()</f>
        <v>7.0574511118594363E-2</v>
      </c>
      <c r="C259" s="219">
        <f t="shared" ca="1" si="73"/>
        <v>0.55671314424458973</v>
      </c>
      <c r="D259" s="219">
        <f t="shared" ca="1" si="73"/>
        <v>0.22905092331431309</v>
      </c>
      <c r="E259" s="219">
        <f t="shared" ca="1" si="73"/>
        <v>9.1708071225442001E-2</v>
      </c>
      <c r="F259" s="219">
        <f t="shared" ca="1" si="73"/>
        <v>0.73774634072760203</v>
      </c>
      <c r="G259" s="219">
        <f t="shared" ca="1" si="73"/>
        <v>0.65786720592708592</v>
      </c>
      <c r="H259" s="220">
        <f t="shared" ca="1" si="53"/>
        <v>80000000</v>
      </c>
      <c r="I259" s="212">
        <f t="shared" ca="1" si="54"/>
        <v>0.04</v>
      </c>
      <c r="J259" s="220">
        <f t="shared" ca="1" si="55"/>
        <v>3200000</v>
      </c>
      <c r="K259" s="222">
        <f t="shared" ca="1" si="56"/>
        <v>38</v>
      </c>
      <c r="L259" s="221">
        <f t="shared" ca="1" si="57"/>
        <v>60000000</v>
      </c>
      <c r="M259" s="221">
        <f t="shared" ca="1" si="58"/>
        <v>121600000</v>
      </c>
      <c r="N259" s="221">
        <f t="shared" ca="1" si="59"/>
        <v>26</v>
      </c>
      <c r="O259" s="221">
        <f t="shared" ca="1" si="60"/>
        <v>83200000</v>
      </c>
      <c r="P259" s="221">
        <f t="shared" ca="1" si="61"/>
        <v>27000000</v>
      </c>
      <c r="Q259" s="221">
        <f t="shared" ca="1" si="62"/>
        <v>10000000</v>
      </c>
      <c r="R259" s="221">
        <f t="shared" ca="1" si="63"/>
        <v>1400000</v>
      </c>
      <c r="S259" s="221">
        <f t="shared" ca="1" si="51"/>
        <v>476000.00000000006</v>
      </c>
      <c r="T259" s="221">
        <f t="shared" ca="1" si="64"/>
        <v>924000</v>
      </c>
      <c r="U259" s="221">
        <f t="shared" ca="1" si="65"/>
        <v>10924000</v>
      </c>
      <c r="V259" s="221">
        <f t="shared" ca="1" si="66"/>
        <v>-60000000</v>
      </c>
      <c r="W259" s="221">
        <f t="shared" ca="1" si="67"/>
        <v>10924000</v>
      </c>
      <c r="X259" s="221">
        <f t="shared" ca="1" si="68"/>
        <v>10924000</v>
      </c>
      <c r="Y259" s="221">
        <f t="shared" ca="1" si="69"/>
        <v>10924000</v>
      </c>
      <c r="Z259" s="221">
        <f t="shared" ca="1" si="70"/>
        <v>10924000</v>
      </c>
      <c r="AA259" s="221">
        <f t="shared" ca="1" si="71"/>
        <v>10924000</v>
      </c>
      <c r="AB259" s="221">
        <f t="shared" ca="1" si="72"/>
        <v>10924000</v>
      </c>
      <c r="AC259" s="224">
        <f t="shared" ca="1" si="52"/>
        <v>2.5850426252820302E-2</v>
      </c>
    </row>
    <row r="260" spans="1:29" x14ac:dyDescent="0.25">
      <c r="A260" s="195">
        <v>166</v>
      </c>
      <c r="B260" s="219">
        <f t="shared" ca="1" si="74"/>
        <v>0.37327564379459499</v>
      </c>
      <c r="C260" s="219">
        <f t="shared" ca="1" si="73"/>
        <v>6.9590832124847735E-2</v>
      </c>
      <c r="D260" s="219">
        <f t="shared" ca="1" si="73"/>
        <v>0.99133891116029149</v>
      </c>
      <c r="E260" s="219">
        <f t="shared" ca="1" si="73"/>
        <v>2.915257652759895E-2</v>
      </c>
      <c r="F260" s="219">
        <f t="shared" ca="1" si="73"/>
        <v>0.61744724759995695</v>
      </c>
      <c r="G260" s="219">
        <f t="shared" ca="1" si="73"/>
        <v>0.27516246095762043</v>
      </c>
      <c r="H260" s="220">
        <f t="shared" ca="1" si="53"/>
        <v>95000000</v>
      </c>
      <c r="I260" s="212">
        <f t="shared" ca="1" si="54"/>
        <v>0.02</v>
      </c>
      <c r="J260" s="220">
        <f t="shared" ca="1" si="55"/>
        <v>1900000</v>
      </c>
      <c r="K260" s="222">
        <f t="shared" ca="1" si="56"/>
        <v>49.5</v>
      </c>
      <c r="L260" s="221">
        <f t="shared" ca="1" si="57"/>
        <v>60000000</v>
      </c>
      <c r="M260" s="221">
        <f t="shared" ca="1" si="58"/>
        <v>94050000</v>
      </c>
      <c r="N260" s="221">
        <f t="shared" ca="1" si="59"/>
        <v>26</v>
      </c>
      <c r="O260" s="221">
        <f t="shared" ca="1" si="60"/>
        <v>49400000</v>
      </c>
      <c r="P260" s="221">
        <f t="shared" ca="1" si="61"/>
        <v>24000000</v>
      </c>
      <c r="Q260" s="221">
        <f t="shared" ca="1" si="62"/>
        <v>10000000</v>
      </c>
      <c r="R260" s="221">
        <f t="shared" ca="1" si="63"/>
        <v>10650000</v>
      </c>
      <c r="S260" s="221">
        <f t="shared" ca="1" si="51"/>
        <v>3621000.0000000005</v>
      </c>
      <c r="T260" s="221">
        <f t="shared" ca="1" si="64"/>
        <v>7029000</v>
      </c>
      <c r="U260" s="221">
        <f t="shared" ca="1" si="65"/>
        <v>17029000</v>
      </c>
      <c r="V260" s="221">
        <f t="shared" ca="1" si="66"/>
        <v>-60000000</v>
      </c>
      <c r="W260" s="221">
        <f t="shared" ca="1" si="67"/>
        <v>17029000</v>
      </c>
      <c r="X260" s="221">
        <f t="shared" ca="1" si="68"/>
        <v>17029000</v>
      </c>
      <c r="Y260" s="221">
        <f t="shared" ca="1" si="69"/>
        <v>17029000</v>
      </c>
      <c r="Z260" s="221">
        <f t="shared" ca="1" si="70"/>
        <v>17029000</v>
      </c>
      <c r="AA260" s="221">
        <f t="shared" ca="1" si="71"/>
        <v>17029000</v>
      </c>
      <c r="AB260" s="221">
        <f t="shared" ca="1" si="72"/>
        <v>17029000</v>
      </c>
      <c r="AC260" s="224">
        <f t="shared" ca="1" si="52"/>
        <v>0.17714013303604581</v>
      </c>
    </row>
    <row r="261" spans="1:29" x14ac:dyDescent="0.25">
      <c r="A261" s="26">
        <v>167</v>
      </c>
      <c r="B261" s="219">
        <f t="shared" ca="1" si="74"/>
        <v>0.58566855232222614</v>
      </c>
      <c r="C261" s="219">
        <f t="shared" ca="1" si="73"/>
        <v>0.70398848928690339</v>
      </c>
      <c r="D261" s="219">
        <f t="shared" ca="1" si="73"/>
        <v>0.67345566292268255</v>
      </c>
      <c r="E261" s="219">
        <f t="shared" ca="1" si="73"/>
        <v>0.75464441190899723</v>
      </c>
      <c r="F261" s="219">
        <f t="shared" ca="1" si="73"/>
        <v>0.75182897902413193</v>
      </c>
      <c r="G261" s="219">
        <f t="shared" ca="1" si="73"/>
        <v>0.4900427037473214</v>
      </c>
      <c r="H261" s="220">
        <f t="shared" ca="1" si="53"/>
        <v>108000000</v>
      </c>
      <c r="I261" s="212">
        <f t="shared" ca="1" si="54"/>
        <v>0.05</v>
      </c>
      <c r="J261" s="220">
        <f t="shared" ca="1" si="55"/>
        <v>5400000</v>
      </c>
      <c r="K261" s="222">
        <f t="shared" ca="1" si="56"/>
        <v>56</v>
      </c>
      <c r="L261" s="221">
        <f t="shared" ca="1" si="57"/>
        <v>65000000</v>
      </c>
      <c r="M261" s="221">
        <f t="shared" ca="1" si="58"/>
        <v>302400000</v>
      </c>
      <c r="N261" s="221">
        <f t="shared" ca="1" si="59"/>
        <v>26</v>
      </c>
      <c r="O261" s="221">
        <f t="shared" ca="1" si="60"/>
        <v>140400000</v>
      </c>
      <c r="P261" s="221">
        <f t="shared" ca="1" si="61"/>
        <v>27000000</v>
      </c>
      <c r="Q261" s="221">
        <f t="shared" ca="1" si="62"/>
        <v>10833333.333333334</v>
      </c>
      <c r="R261" s="221">
        <f t="shared" ca="1" si="63"/>
        <v>124166666.66666667</v>
      </c>
      <c r="S261" s="221">
        <f t="shared" ca="1" si="51"/>
        <v>42216666.666666672</v>
      </c>
      <c r="T261" s="221">
        <f t="shared" ca="1" si="64"/>
        <v>81950000</v>
      </c>
      <c r="U261" s="221">
        <f t="shared" ca="1" si="65"/>
        <v>92783333.333333328</v>
      </c>
      <c r="V261" s="221">
        <f t="shared" ca="1" si="66"/>
        <v>-65000000</v>
      </c>
      <c r="W261" s="221">
        <f t="shared" ca="1" si="67"/>
        <v>92783333.333333328</v>
      </c>
      <c r="X261" s="221">
        <f t="shared" ca="1" si="68"/>
        <v>92783333.333333328</v>
      </c>
      <c r="Y261" s="221">
        <f t="shared" ca="1" si="69"/>
        <v>92783333.333333328</v>
      </c>
      <c r="Z261" s="221">
        <f t="shared" ca="1" si="70"/>
        <v>92783333.333333328</v>
      </c>
      <c r="AA261" s="221">
        <f t="shared" ca="1" si="71"/>
        <v>92783333.333333328</v>
      </c>
      <c r="AB261" s="221">
        <f t="shared" ca="1" si="72"/>
        <v>92783333.333333328</v>
      </c>
      <c r="AC261" s="224">
        <f t="shared" ca="1" si="52"/>
        <v>1.420335158312247</v>
      </c>
    </row>
    <row r="262" spans="1:29" x14ac:dyDescent="0.25">
      <c r="A262" s="195">
        <v>168</v>
      </c>
      <c r="B262" s="219">
        <f t="shared" ca="1" si="74"/>
        <v>0.90211980472177489</v>
      </c>
      <c r="C262" s="219">
        <f t="shared" ca="1" si="73"/>
        <v>0.43447200905592198</v>
      </c>
      <c r="D262" s="219">
        <f t="shared" ca="1" si="73"/>
        <v>0.18527495378657843</v>
      </c>
      <c r="E262" s="219">
        <f t="shared" ca="1" si="73"/>
        <v>0.36591574098252033</v>
      </c>
      <c r="F262" s="219">
        <f t="shared" ca="1" si="73"/>
        <v>0.95393068808415937</v>
      </c>
      <c r="G262" s="219">
        <f t="shared" ca="1" si="73"/>
        <v>0.93668725967821542</v>
      </c>
      <c r="H262" s="220">
        <f t="shared" ca="1" si="53"/>
        <v>124000000</v>
      </c>
      <c r="I262" s="212">
        <f t="shared" ca="1" si="54"/>
        <v>0.03</v>
      </c>
      <c r="J262" s="220">
        <f t="shared" ca="1" si="55"/>
        <v>3720000</v>
      </c>
      <c r="K262" s="222">
        <f t="shared" ca="1" si="56"/>
        <v>60</v>
      </c>
      <c r="L262" s="221">
        <f t="shared" ca="1" si="57"/>
        <v>65000000</v>
      </c>
      <c r="M262" s="221">
        <f t="shared" ca="1" si="58"/>
        <v>223200000</v>
      </c>
      <c r="N262" s="221">
        <f t="shared" ca="1" si="59"/>
        <v>29</v>
      </c>
      <c r="O262" s="221">
        <f t="shared" ca="1" si="60"/>
        <v>107880000</v>
      </c>
      <c r="P262" s="221">
        <f t="shared" ca="1" si="61"/>
        <v>31000000</v>
      </c>
      <c r="Q262" s="221">
        <f t="shared" ca="1" si="62"/>
        <v>10833333.333333334</v>
      </c>
      <c r="R262" s="221">
        <f t="shared" ca="1" si="63"/>
        <v>73486666.666666672</v>
      </c>
      <c r="S262" s="221">
        <f t="shared" ca="1" si="51"/>
        <v>24985466.666666672</v>
      </c>
      <c r="T262" s="221">
        <f t="shared" ca="1" si="64"/>
        <v>48501200</v>
      </c>
      <c r="U262" s="221">
        <f t="shared" ca="1" si="65"/>
        <v>59334533.333333336</v>
      </c>
      <c r="V262" s="221">
        <f t="shared" ca="1" si="66"/>
        <v>-65000000</v>
      </c>
      <c r="W262" s="221">
        <f t="shared" ca="1" si="67"/>
        <v>59334533.333333336</v>
      </c>
      <c r="X262" s="221">
        <f t="shared" ca="1" si="68"/>
        <v>59334533.333333336</v>
      </c>
      <c r="Y262" s="221">
        <f t="shared" ca="1" si="69"/>
        <v>59334533.333333336</v>
      </c>
      <c r="Z262" s="221">
        <f t="shared" ca="1" si="70"/>
        <v>59334533.333333336</v>
      </c>
      <c r="AA262" s="221">
        <f t="shared" ca="1" si="71"/>
        <v>59334533.333333336</v>
      </c>
      <c r="AB262" s="221">
        <f t="shared" ca="1" si="72"/>
        <v>59334533.333333336</v>
      </c>
      <c r="AC262" s="224">
        <f t="shared" ca="1" si="52"/>
        <v>0.89300140020718421</v>
      </c>
    </row>
    <row r="263" spans="1:29" x14ac:dyDescent="0.25">
      <c r="A263" s="26">
        <v>169</v>
      </c>
      <c r="B263" s="219">
        <f t="shared" ca="1" si="74"/>
        <v>0.67050615008376835</v>
      </c>
      <c r="C263" s="219">
        <f t="shared" ca="1" si="73"/>
        <v>0.20390851765832196</v>
      </c>
      <c r="D263" s="219">
        <f t="shared" ca="1" si="73"/>
        <v>0.63021554575331751</v>
      </c>
      <c r="E263" s="219">
        <f t="shared" ca="1" si="73"/>
        <v>0.84367350602484381</v>
      </c>
      <c r="F263" s="219">
        <f t="shared" ca="1" si="73"/>
        <v>0.63721863815975455</v>
      </c>
      <c r="G263" s="219">
        <f t="shared" ca="1" si="73"/>
        <v>0.46882223087775965</v>
      </c>
      <c r="H263" s="220">
        <f t="shared" ca="1" si="53"/>
        <v>108000000</v>
      </c>
      <c r="I263" s="212">
        <f t="shared" ca="1" si="54"/>
        <v>0.02</v>
      </c>
      <c r="J263" s="220">
        <f t="shared" ca="1" si="55"/>
        <v>2160000</v>
      </c>
      <c r="K263" s="222">
        <f t="shared" ca="1" si="56"/>
        <v>56</v>
      </c>
      <c r="L263" s="221">
        <f t="shared" ca="1" si="57"/>
        <v>65000000</v>
      </c>
      <c r="M263" s="221">
        <f t="shared" ca="1" si="58"/>
        <v>120960000</v>
      </c>
      <c r="N263" s="221">
        <f t="shared" ca="1" si="59"/>
        <v>26</v>
      </c>
      <c r="O263" s="221">
        <f t="shared" ca="1" si="60"/>
        <v>56160000</v>
      </c>
      <c r="P263" s="221">
        <f t="shared" ca="1" si="61"/>
        <v>27000000</v>
      </c>
      <c r="Q263" s="221">
        <f t="shared" ca="1" si="62"/>
        <v>10833333.333333334</v>
      </c>
      <c r="R263" s="221">
        <f t="shared" ca="1" si="63"/>
        <v>26966666.666666664</v>
      </c>
      <c r="S263" s="221">
        <f t="shared" ca="1" si="51"/>
        <v>9168666.666666666</v>
      </c>
      <c r="T263" s="221">
        <f t="shared" ca="1" si="64"/>
        <v>17798000</v>
      </c>
      <c r="U263" s="221">
        <f t="shared" ca="1" si="65"/>
        <v>28631333.333333336</v>
      </c>
      <c r="V263" s="221">
        <f t="shared" ca="1" si="66"/>
        <v>-65000000</v>
      </c>
      <c r="W263" s="221">
        <f t="shared" ca="1" si="67"/>
        <v>28631333.333333336</v>
      </c>
      <c r="X263" s="221">
        <f t="shared" ca="1" si="68"/>
        <v>28631333.333333336</v>
      </c>
      <c r="Y263" s="221">
        <f t="shared" ca="1" si="69"/>
        <v>28631333.333333336</v>
      </c>
      <c r="Z263" s="221">
        <f t="shared" ca="1" si="70"/>
        <v>28631333.333333336</v>
      </c>
      <c r="AA263" s="221">
        <f t="shared" ca="1" si="71"/>
        <v>28631333.333333336</v>
      </c>
      <c r="AB263" s="221">
        <f t="shared" ca="1" si="72"/>
        <v>28631333.333333336</v>
      </c>
      <c r="AC263" s="224">
        <f t="shared" ca="1" si="52"/>
        <v>0.37542241511896179</v>
      </c>
    </row>
    <row r="264" spans="1:29" x14ac:dyDescent="0.25">
      <c r="A264" s="195">
        <v>170</v>
      </c>
      <c r="B264" s="219">
        <f t="shared" ca="1" si="74"/>
        <v>0.73444378399282662</v>
      </c>
      <c r="C264" s="219">
        <f t="shared" ca="1" si="73"/>
        <v>0.88483285342343587</v>
      </c>
      <c r="D264" s="219">
        <f t="shared" ca="1" si="73"/>
        <v>0.14144188968343274</v>
      </c>
      <c r="E264" s="219">
        <f t="shared" ca="1" si="73"/>
        <v>0.8350365233943885</v>
      </c>
      <c r="F264" s="219">
        <f t="shared" ca="1" si="73"/>
        <v>0.8424460678495872</v>
      </c>
      <c r="G264" s="219">
        <f t="shared" ca="1" si="73"/>
        <v>0.37468340862872829</v>
      </c>
      <c r="H264" s="220">
        <f t="shared" ca="1" si="53"/>
        <v>108000000</v>
      </c>
      <c r="I264" s="212">
        <f t="shared" ca="1" si="54"/>
        <v>0.05</v>
      </c>
      <c r="J264" s="220">
        <f t="shared" ca="1" si="55"/>
        <v>5400000</v>
      </c>
      <c r="K264" s="222">
        <f t="shared" ca="1" si="56"/>
        <v>52</v>
      </c>
      <c r="L264" s="221">
        <f t="shared" ca="1" si="57"/>
        <v>65000000</v>
      </c>
      <c r="M264" s="221">
        <f t="shared" ca="1" si="58"/>
        <v>280800000</v>
      </c>
      <c r="N264" s="221">
        <f t="shared" ca="1" si="59"/>
        <v>26</v>
      </c>
      <c r="O264" s="221">
        <f t="shared" ca="1" si="60"/>
        <v>140400000</v>
      </c>
      <c r="P264" s="221">
        <f t="shared" ca="1" si="61"/>
        <v>24000000</v>
      </c>
      <c r="Q264" s="221">
        <f t="shared" ca="1" si="62"/>
        <v>10833333.333333334</v>
      </c>
      <c r="R264" s="221">
        <f t="shared" ca="1" si="63"/>
        <v>105566666.66666667</v>
      </c>
      <c r="S264" s="221">
        <f t="shared" ca="1" si="51"/>
        <v>35892666.666666672</v>
      </c>
      <c r="T264" s="221">
        <f t="shared" ca="1" si="64"/>
        <v>69674000</v>
      </c>
      <c r="U264" s="221">
        <f t="shared" ca="1" si="65"/>
        <v>80507333.333333328</v>
      </c>
      <c r="V264" s="221">
        <f t="shared" ca="1" si="66"/>
        <v>-65000000</v>
      </c>
      <c r="W264" s="221">
        <f t="shared" ca="1" si="67"/>
        <v>80507333.333333328</v>
      </c>
      <c r="X264" s="221">
        <f t="shared" ca="1" si="68"/>
        <v>80507333.333333328</v>
      </c>
      <c r="Y264" s="221">
        <f t="shared" ca="1" si="69"/>
        <v>80507333.333333328</v>
      </c>
      <c r="Z264" s="221">
        <f t="shared" ca="1" si="70"/>
        <v>80507333.333333328</v>
      </c>
      <c r="AA264" s="221">
        <f t="shared" ca="1" si="71"/>
        <v>80507333.333333328</v>
      </c>
      <c r="AB264" s="221">
        <f t="shared" ca="1" si="72"/>
        <v>80507333.333333328</v>
      </c>
      <c r="AC264" s="224">
        <f t="shared" ca="1" si="52"/>
        <v>1.2284610853554185</v>
      </c>
    </row>
    <row r="265" spans="1:29" x14ac:dyDescent="0.25">
      <c r="A265" s="26">
        <v>171</v>
      </c>
      <c r="B265" s="219">
        <f t="shared" ca="1" si="74"/>
        <v>0.23572719209575232</v>
      </c>
      <c r="C265" s="219">
        <f t="shared" ca="1" si="73"/>
        <v>0.43737665500521916</v>
      </c>
      <c r="D265" s="219">
        <f t="shared" ca="1" si="73"/>
        <v>0.22565382434623382</v>
      </c>
      <c r="E265" s="219">
        <f t="shared" ca="1" si="73"/>
        <v>0.57417444989593469</v>
      </c>
      <c r="F265" s="219">
        <f t="shared" ca="1" si="73"/>
        <v>0.93036094094980082</v>
      </c>
      <c r="G265" s="219">
        <f t="shared" ca="1" si="73"/>
        <v>0.69413229429288226</v>
      </c>
      <c r="H265" s="220">
        <f t="shared" ca="1" si="53"/>
        <v>95000000</v>
      </c>
      <c r="I265" s="212">
        <f t="shared" ca="1" si="54"/>
        <v>0.03</v>
      </c>
      <c r="J265" s="220">
        <f t="shared" ca="1" si="55"/>
        <v>2850000</v>
      </c>
      <c r="K265" s="222">
        <f t="shared" ca="1" si="56"/>
        <v>45.5</v>
      </c>
      <c r="L265" s="221">
        <f t="shared" ca="1" si="57"/>
        <v>65000000</v>
      </c>
      <c r="M265" s="221">
        <f t="shared" ca="1" si="58"/>
        <v>129675000</v>
      </c>
      <c r="N265" s="221">
        <f t="shared" ca="1" si="59"/>
        <v>29</v>
      </c>
      <c r="O265" s="221">
        <f t="shared" ca="1" si="60"/>
        <v>82650000</v>
      </c>
      <c r="P265" s="221">
        <f t="shared" ca="1" si="61"/>
        <v>27000000</v>
      </c>
      <c r="Q265" s="221">
        <f t="shared" ca="1" si="62"/>
        <v>10833333.333333334</v>
      </c>
      <c r="R265" s="221">
        <f t="shared" ca="1" si="63"/>
        <v>9191666.666666666</v>
      </c>
      <c r="S265" s="221">
        <f t="shared" ca="1" si="51"/>
        <v>3125166.6666666665</v>
      </c>
      <c r="T265" s="221">
        <f t="shared" ca="1" si="64"/>
        <v>6066500</v>
      </c>
      <c r="U265" s="221">
        <f t="shared" ca="1" si="65"/>
        <v>16899833.333333336</v>
      </c>
      <c r="V265" s="221">
        <f t="shared" ca="1" si="66"/>
        <v>-65000000</v>
      </c>
      <c r="W265" s="221">
        <f t="shared" ca="1" si="67"/>
        <v>16899833.333333336</v>
      </c>
      <c r="X265" s="221">
        <f t="shared" ca="1" si="68"/>
        <v>16899833.333333336</v>
      </c>
      <c r="Y265" s="221">
        <f t="shared" ca="1" si="69"/>
        <v>16899833.333333336</v>
      </c>
      <c r="Z265" s="221">
        <f t="shared" ca="1" si="70"/>
        <v>16899833.333333336</v>
      </c>
      <c r="AA265" s="221">
        <f t="shared" ca="1" si="71"/>
        <v>16899833.333333336</v>
      </c>
      <c r="AB265" s="221">
        <f t="shared" ca="1" si="72"/>
        <v>16899833.333333336</v>
      </c>
      <c r="AC265" s="224">
        <f t="shared" ca="1" si="52"/>
        <v>0.1440241851716455</v>
      </c>
    </row>
    <row r="266" spans="1:29" x14ac:dyDescent="0.25">
      <c r="A266" s="195">
        <v>172</v>
      </c>
      <c r="B266" s="219">
        <f t="shared" ca="1" si="74"/>
        <v>1.3738698311023478E-2</v>
      </c>
      <c r="C266" s="219">
        <f t="shared" ca="1" si="73"/>
        <v>0.14470615696556643</v>
      </c>
      <c r="D266" s="219">
        <f t="shared" ca="1" si="73"/>
        <v>0.83343204520109082</v>
      </c>
      <c r="E266" s="219">
        <f t="shared" ca="1" si="73"/>
        <v>0.2012804932268667</v>
      </c>
      <c r="F266" s="219">
        <f t="shared" ca="1" si="73"/>
        <v>0.40535137183344006</v>
      </c>
      <c r="G266" s="219">
        <f t="shared" ca="1" si="73"/>
        <v>0.23535726525964229</v>
      </c>
      <c r="H266" s="220">
        <f t="shared" ca="1" si="53"/>
        <v>80000000</v>
      </c>
      <c r="I266" s="212">
        <f t="shared" ca="1" si="54"/>
        <v>0.02</v>
      </c>
      <c r="J266" s="220">
        <f t="shared" ca="1" si="55"/>
        <v>1600000</v>
      </c>
      <c r="K266" s="222">
        <f t="shared" ca="1" si="56"/>
        <v>42</v>
      </c>
      <c r="L266" s="221">
        <f t="shared" ca="1" si="57"/>
        <v>65000000</v>
      </c>
      <c r="M266" s="221">
        <f t="shared" ca="1" si="58"/>
        <v>67200000</v>
      </c>
      <c r="N266" s="221">
        <f t="shared" ca="1" si="59"/>
        <v>26</v>
      </c>
      <c r="O266" s="221">
        <f t="shared" ca="1" si="60"/>
        <v>41600000</v>
      </c>
      <c r="P266" s="221">
        <f t="shared" ca="1" si="61"/>
        <v>24000000</v>
      </c>
      <c r="Q266" s="221">
        <f t="shared" ca="1" si="62"/>
        <v>10833333.333333334</v>
      </c>
      <c r="R266" s="221">
        <f t="shared" ca="1" si="63"/>
        <v>-9233333.333333334</v>
      </c>
      <c r="S266" s="221">
        <f t="shared" ca="1" si="51"/>
        <v>-3139333.333333334</v>
      </c>
      <c r="T266" s="221">
        <f t="shared" ca="1" si="64"/>
        <v>-6094000</v>
      </c>
      <c r="U266" s="221">
        <f t="shared" ca="1" si="65"/>
        <v>4739333.333333334</v>
      </c>
      <c r="V266" s="221">
        <f t="shared" ca="1" si="66"/>
        <v>-65000000</v>
      </c>
      <c r="W266" s="221">
        <f t="shared" ca="1" si="67"/>
        <v>4739333.333333334</v>
      </c>
      <c r="X266" s="221">
        <f t="shared" ca="1" si="68"/>
        <v>4739333.333333334</v>
      </c>
      <c r="Y266" s="221">
        <f t="shared" ca="1" si="69"/>
        <v>4739333.333333334</v>
      </c>
      <c r="Z266" s="221">
        <f t="shared" ca="1" si="70"/>
        <v>4739333.333333334</v>
      </c>
      <c r="AA266" s="221">
        <f t="shared" ca="1" si="71"/>
        <v>4739333.333333334</v>
      </c>
      <c r="AB266" s="221">
        <f t="shared" ca="1" si="72"/>
        <v>4739333.333333334</v>
      </c>
      <c r="AC266" s="224">
        <f t="shared" ca="1" si="52"/>
        <v>-0.99990000000000001</v>
      </c>
    </row>
    <row r="267" spans="1:29" x14ac:dyDescent="0.25">
      <c r="A267" s="26">
        <v>173</v>
      </c>
      <c r="B267" s="219">
        <f t="shared" ca="1" si="74"/>
        <v>0.70431559255136977</v>
      </c>
      <c r="C267" s="219">
        <f t="shared" ca="1" si="73"/>
        <v>0.80578623623621515</v>
      </c>
      <c r="D267" s="219">
        <f t="shared" ca="1" si="73"/>
        <v>0.34999107530758522</v>
      </c>
      <c r="E267" s="219">
        <f t="shared" ca="1" si="73"/>
        <v>9.9114037369129604E-2</v>
      </c>
      <c r="F267" s="219">
        <f t="shared" ca="1" si="73"/>
        <v>0.7162233722801129</v>
      </c>
      <c r="G267" s="219">
        <f t="shared" ca="1" si="73"/>
        <v>8.4137509688751222E-2</v>
      </c>
      <c r="H267" s="220">
        <f t="shared" ca="1" si="53"/>
        <v>108000000</v>
      </c>
      <c r="I267" s="212">
        <f t="shared" ca="1" si="54"/>
        <v>0.05</v>
      </c>
      <c r="J267" s="220">
        <f t="shared" ca="1" si="55"/>
        <v>5400000</v>
      </c>
      <c r="K267" s="222">
        <f t="shared" ca="1" si="56"/>
        <v>52</v>
      </c>
      <c r="L267" s="221">
        <f t="shared" ca="1" si="57"/>
        <v>60000000</v>
      </c>
      <c r="M267" s="221">
        <f t="shared" ca="1" si="58"/>
        <v>280800000</v>
      </c>
      <c r="N267" s="221">
        <f t="shared" ca="1" si="59"/>
        <v>26</v>
      </c>
      <c r="O267" s="221">
        <f t="shared" ca="1" si="60"/>
        <v>140400000</v>
      </c>
      <c r="P267" s="221">
        <f t="shared" ca="1" si="61"/>
        <v>20000000</v>
      </c>
      <c r="Q267" s="221">
        <f t="shared" ca="1" si="62"/>
        <v>10000000</v>
      </c>
      <c r="R267" s="221">
        <f t="shared" ca="1" si="63"/>
        <v>110400000</v>
      </c>
      <c r="S267" s="221">
        <f t="shared" ca="1" si="51"/>
        <v>37536000</v>
      </c>
      <c r="T267" s="221">
        <f t="shared" ca="1" si="64"/>
        <v>72864000</v>
      </c>
      <c r="U267" s="221">
        <f t="shared" ca="1" si="65"/>
        <v>82864000</v>
      </c>
      <c r="V267" s="221">
        <f t="shared" ca="1" si="66"/>
        <v>-60000000</v>
      </c>
      <c r="W267" s="221">
        <f t="shared" ca="1" si="67"/>
        <v>82864000</v>
      </c>
      <c r="X267" s="221">
        <f t="shared" ca="1" si="68"/>
        <v>82864000</v>
      </c>
      <c r="Y267" s="221">
        <f t="shared" ca="1" si="69"/>
        <v>82864000</v>
      </c>
      <c r="Z267" s="221">
        <f t="shared" ca="1" si="70"/>
        <v>82864000</v>
      </c>
      <c r="AA267" s="221">
        <f t="shared" ca="1" si="71"/>
        <v>82864000</v>
      </c>
      <c r="AB267" s="221">
        <f t="shared" ca="1" si="72"/>
        <v>82864000</v>
      </c>
      <c r="AC267" s="224">
        <f t="shared" ca="1" si="52"/>
        <v>1.3733388619336466</v>
      </c>
    </row>
    <row r="268" spans="1:29" x14ac:dyDescent="0.25">
      <c r="A268" s="195">
        <v>174</v>
      </c>
      <c r="B268" s="219">
        <f t="shared" ca="1" si="74"/>
        <v>0.69309495960472622</v>
      </c>
      <c r="C268" s="219">
        <f t="shared" ca="1" si="73"/>
        <v>0.67325769793625501</v>
      </c>
      <c r="D268" s="219">
        <f t="shared" ca="1" si="73"/>
        <v>0.94526918297923468</v>
      </c>
      <c r="E268" s="219">
        <f t="shared" ca="1" si="73"/>
        <v>0.39216020878849223</v>
      </c>
      <c r="F268" s="219">
        <f t="shared" ca="1" si="73"/>
        <v>0.56297101153595608</v>
      </c>
      <c r="G268" s="219">
        <f t="shared" ca="1" si="73"/>
        <v>0.29629345886190461</v>
      </c>
      <c r="H268" s="220">
        <f t="shared" ca="1" si="53"/>
        <v>108000000</v>
      </c>
      <c r="I268" s="212">
        <f t="shared" ca="1" si="54"/>
        <v>0.04</v>
      </c>
      <c r="J268" s="220">
        <f t="shared" ca="1" si="55"/>
        <v>4320000</v>
      </c>
      <c r="K268" s="222">
        <f t="shared" ca="1" si="56"/>
        <v>56</v>
      </c>
      <c r="L268" s="221">
        <f t="shared" ca="1" si="57"/>
        <v>65000000</v>
      </c>
      <c r="M268" s="221">
        <f t="shared" ca="1" si="58"/>
        <v>241920000</v>
      </c>
      <c r="N268" s="221">
        <f t="shared" ca="1" si="59"/>
        <v>26</v>
      </c>
      <c r="O268" s="221">
        <f t="shared" ca="1" si="60"/>
        <v>112320000</v>
      </c>
      <c r="P268" s="221">
        <f t="shared" ca="1" si="61"/>
        <v>24000000</v>
      </c>
      <c r="Q268" s="221">
        <f t="shared" ca="1" si="62"/>
        <v>10833333.333333334</v>
      </c>
      <c r="R268" s="221">
        <f t="shared" ca="1" si="63"/>
        <v>94766666.666666672</v>
      </c>
      <c r="S268" s="221">
        <f t="shared" ca="1" si="51"/>
        <v>32220666.666666672</v>
      </c>
      <c r="T268" s="221">
        <f t="shared" ca="1" si="64"/>
        <v>62546000</v>
      </c>
      <c r="U268" s="221">
        <f t="shared" ca="1" si="65"/>
        <v>73379333.333333328</v>
      </c>
      <c r="V268" s="221">
        <f t="shared" ca="1" si="66"/>
        <v>-65000000</v>
      </c>
      <c r="W268" s="221">
        <f t="shared" ca="1" si="67"/>
        <v>73379333.333333328</v>
      </c>
      <c r="X268" s="221">
        <f t="shared" ca="1" si="68"/>
        <v>73379333.333333328</v>
      </c>
      <c r="Y268" s="221">
        <f t="shared" ca="1" si="69"/>
        <v>73379333.333333328</v>
      </c>
      <c r="Z268" s="221">
        <f t="shared" ca="1" si="70"/>
        <v>73379333.333333328</v>
      </c>
      <c r="AA268" s="221">
        <f t="shared" ca="1" si="71"/>
        <v>73379333.333333328</v>
      </c>
      <c r="AB268" s="221">
        <f t="shared" ca="1" si="72"/>
        <v>73379333.333333328</v>
      </c>
      <c r="AC268" s="224">
        <f t="shared" ca="1" si="52"/>
        <v>1.1163485512898861</v>
      </c>
    </row>
    <row r="269" spans="1:29" x14ac:dyDescent="0.25">
      <c r="A269" s="26">
        <v>175</v>
      </c>
      <c r="B269" s="219">
        <f t="shared" ca="1" si="74"/>
        <v>0.42682631317397579</v>
      </c>
      <c r="C269" s="219">
        <f t="shared" ca="1" si="73"/>
        <v>7.994066516602405E-2</v>
      </c>
      <c r="D269" s="219">
        <f t="shared" ca="1" si="73"/>
        <v>0.90372386284088624</v>
      </c>
      <c r="E269" s="219">
        <f t="shared" ca="1" si="73"/>
        <v>0.13166088160639111</v>
      </c>
      <c r="F269" s="219">
        <f t="shared" ca="1" si="73"/>
        <v>0.36648526253059277</v>
      </c>
      <c r="G269" s="219">
        <f t="shared" ca="1" si="73"/>
        <v>0.40217071606673493</v>
      </c>
      <c r="H269" s="220">
        <f t="shared" ca="1" si="53"/>
        <v>108000000</v>
      </c>
      <c r="I269" s="212">
        <f t="shared" ca="1" si="54"/>
        <v>0.02</v>
      </c>
      <c r="J269" s="220">
        <f t="shared" ca="1" si="55"/>
        <v>2160000</v>
      </c>
      <c r="K269" s="222">
        <f t="shared" ca="1" si="56"/>
        <v>56</v>
      </c>
      <c r="L269" s="221">
        <f t="shared" ca="1" si="57"/>
        <v>60000000</v>
      </c>
      <c r="M269" s="221">
        <f t="shared" ca="1" si="58"/>
        <v>120960000</v>
      </c>
      <c r="N269" s="221">
        <f t="shared" ca="1" si="59"/>
        <v>26</v>
      </c>
      <c r="O269" s="221">
        <f t="shared" ca="1" si="60"/>
        <v>56160000</v>
      </c>
      <c r="P269" s="221">
        <f t="shared" ca="1" si="61"/>
        <v>27000000</v>
      </c>
      <c r="Q269" s="221">
        <f t="shared" ca="1" si="62"/>
        <v>10000000</v>
      </c>
      <c r="R269" s="221">
        <f t="shared" ca="1" si="63"/>
        <v>27800000</v>
      </c>
      <c r="S269" s="221">
        <f t="shared" ca="1" si="51"/>
        <v>9452000</v>
      </c>
      <c r="T269" s="221">
        <f t="shared" ca="1" si="64"/>
        <v>18348000</v>
      </c>
      <c r="U269" s="221">
        <f t="shared" ca="1" si="65"/>
        <v>28348000</v>
      </c>
      <c r="V269" s="221">
        <f t="shared" ca="1" si="66"/>
        <v>-60000000</v>
      </c>
      <c r="W269" s="221">
        <f t="shared" ca="1" si="67"/>
        <v>28348000</v>
      </c>
      <c r="X269" s="221">
        <f t="shared" ca="1" si="68"/>
        <v>28348000</v>
      </c>
      <c r="Y269" s="221">
        <f t="shared" ca="1" si="69"/>
        <v>28348000</v>
      </c>
      <c r="Z269" s="221">
        <f t="shared" ca="1" si="70"/>
        <v>28348000</v>
      </c>
      <c r="AA269" s="221">
        <f t="shared" ca="1" si="71"/>
        <v>28348000</v>
      </c>
      <c r="AB269" s="221">
        <f t="shared" ca="1" si="72"/>
        <v>28348000</v>
      </c>
      <c r="AC269" s="224">
        <f t="shared" ca="1" si="52"/>
        <v>0.41313815781859908</v>
      </c>
    </row>
    <row r="270" spans="1:29" x14ac:dyDescent="0.25">
      <c r="A270" s="195">
        <v>176</v>
      </c>
      <c r="B270" s="219">
        <f t="shared" ca="1" si="74"/>
        <v>0.92942878539649165</v>
      </c>
      <c r="C270" s="219">
        <f t="shared" ca="1" si="73"/>
        <v>0.29077290831379465</v>
      </c>
      <c r="D270" s="219">
        <f t="shared" ca="1" si="73"/>
        <v>0.86195739657828763</v>
      </c>
      <c r="E270" s="219">
        <f t="shared" ca="1" si="73"/>
        <v>0.91081839080845173</v>
      </c>
      <c r="F270" s="219">
        <f t="shared" ca="1" si="73"/>
        <v>0.50327969398360251</v>
      </c>
      <c r="G270" s="219">
        <f t="shared" ca="1" si="73"/>
        <v>0.40002579114864223</v>
      </c>
      <c r="H270" s="220">
        <f t="shared" ca="1" si="53"/>
        <v>124000000</v>
      </c>
      <c r="I270" s="212">
        <f t="shared" ca="1" si="54"/>
        <v>0.03</v>
      </c>
      <c r="J270" s="220">
        <f t="shared" ca="1" si="55"/>
        <v>3720000</v>
      </c>
      <c r="K270" s="222">
        <f t="shared" ca="1" si="56"/>
        <v>64</v>
      </c>
      <c r="L270" s="221">
        <f t="shared" ca="1" si="57"/>
        <v>72000000</v>
      </c>
      <c r="M270" s="221">
        <f t="shared" ca="1" si="58"/>
        <v>238080000</v>
      </c>
      <c r="N270" s="221">
        <f t="shared" ca="1" si="59"/>
        <v>26</v>
      </c>
      <c r="O270" s="221">
        <f t="shared" ca="1" si="60"/>
        <v>96720000</v>
      </c>
      <c r="P270" s="221">
        <f t="shared" ca="1" si="61"/>
        <v>27000000</v>
      </c>
      <c r="Q270" s="221">
        <f t="shared" ca="1" si="62"/>
        <v>12000000</v>
      </c>
      <c r="R270" s="221">
        <f t="shared" ca="1" si="63"/>
        <v>102360000</v>
      </c>
      <c r="S270" s="221">
        <f t="shared" ca="1" si="51"/>
        <v>34802400</v>
      </c>
      <c r="T270" s="221">
        <f t="shared" ca="1" si="64"/>
        <v>67557600</v>
      </c>
      <c r="U270" s="221">
        <f t="shared" ca="1" si="65"/>
        <v>79557600</v>
      </c>
      <c r="V270" s="221">
        <f t="shared" ca="1" si="66"/>
        <v>-72000000</v>
      </c>
      <c r="W270" s="221">
        <f t="shared" ca="1" si="67"/>
        <v>79557600</v>
      </c>
      <c r="X270" s="221">
        <f t="shared" ca="1" si="68"/>
        <v>79557600</v>
      </c>
      <c r="Y270" s="221">
        <f t="shared" ca="1" si="69"/>
        <v>79557600</v>
      </c>
      <c r="Z270" s="221">
        <f t="shared" ca="1" si="70"/>
        <v>79557600</v>
      </c>
      <c r="AA270" s="221">
        <f t="shared" ca="1" si="71"/>
        <v>79557600</v>
      </c>
      <c r="AB270" s="221">
        <f t="shared" ca="1" si="72"/>
        <v>79557600</v>
      </c>
      <c r="AC270" s="224">
        <f t="shared" ca="1" si="52"/>
        <v>1.0917762722187043</v>
      </c>
    </row>
    <row r="271" spans="1:29" x14ac:dyDescent="0.25">
      <c r="A271" s="26">
        <v>177</v>
      </c>
      <c r="B271" s="219">
        <f t="shared" ca="1" si="74"/>
        <v>0.1914837851338641</v>
      </c>
      <c r="C271" s="219">
        <f t="shared" ca="1" si="73"/>
        <v>0.71115512182888196</v>
      </c>
      <c r="D271" s="219">
        <f t="shared" ca="1" si="73"/>
        <v>8.7806562881699746E-2</v>
      </c>
      <c r="E271" s="219">
        <f t="shared" ca="1" si="73"/>
        <v>0.19968779132579384</v>
      </c>
      <c r="F271" s="219">
        <f t="shared" ca="1" si="73"/>
        <v>7.3097279497349565E-2</v>
      </c>
      <c r="G271" s="219">
        <f t="shared" ca="1" si="73"/>
        <v>0.5756689007330924</v>
      </c>
      <c r="H271" s="220">
        <f t="shared" ca="1" si="53"/>
        <v>95000000</v>
      </c>
      <c r="I271" s="212">
        <f t="shared" ca="1" si="54"/>
        <v>0.05</v>
      </c>
      <c r="J271" s="220">
        <f t="shared" ca="1" si="55"/>
        <v>4750000</v>
      </c>
      <c r="K271" s="222">
        <f t="shared" ca="1" si="56"/>
        <v>45.5</v>
      </c>
      <c r="L271" s="221">
        <f t="shared" ca="1" si="57"/>
        <v>60000000</v>
      </c>
      <c r="M271" s="221">
        <f t="shared" ca="1" si="58"/>
        <v>216125000</v>
      </c>
      <c r="N271" s="221">
        <f t="shared" ca="1" si="59"/>
        <v>24</v>
      </c>
      <c r="O271" s="221">
        <f t="shared" ca="1" si="60"/>
        <v>114000000</v>
      </c>
      <c r="P271" s="221">
        <f t="shared" ca="1" si="61"/>
        <v>27000000</v>
      </c>
      <c r="Q271" s="221">
        <f t="shared" ca="1" si="62"/>
        <v>10000000</v>
      </c>
      <c r="R271" s="221">
        <f t="shared" ca="1" si="63"/>
        <v>65125000</v>
      </c>
      <c r="S271" s="221">
        <f t="shared" ca="1" si="51"/>
        <v>22142500</v>
      </c>
      <c r="T271" s="221">
        <f t="shared" ca="1" si="64"/>
        <v>42982500</v>
      </c>
      <c r="U271" s="221">
        <f t="shared" ca="1" si="65"/>
        <v>52982500</v>
      </c>
      <c r="V271" s="221">
        <f t="shared" ca="1" si="66"/>
        <v>-60000000</v>
      </c>
      <c r="W271" s="221">
        <f t="shared" ca="1" si="67"/>
        <v>52982500</v>
      </c>
      <c r="X271" s="221">
        <f t="shared" ca="1" si="68"/>
        <v>52982500</v>
      </c>
      <c r="Y271" s="221">
        <f t="shared" ca="1" si="69"/>
        <v>52982500</v>
      </c>
      <c r="Z271" s="221">
        <f t="shared" ca="1" si="70"/>
        <v>52982500</v>
      </c>
      <c r="AA271" s="221">
        <f t="shared" ca="1" si="71"/>
        <v>52982500</v>
      </c>
      <c r="AB271" s="221">
        <f t="shared" ca="1" si="72"/>
        <v>52982500</v>
      </c>
      <c r="AC271" s="224">
        <f t="shared" ca="1" si="52"/>
        <v>0.86184225012924975</v>
      </c>
    </row>
    <row r="272" spans="1:29" x14ac:dyDescent="0.25">
      <c r="A272" s="195">
        <v>178</v>
      </c>
      <c r="B272" s="219">
        <f t="shared" ca="1" si="74"/>
        <v>3.9448611668694178E-2</v>
      </c>
      <c r="C272" s="219">
        <f t="shared" ca="1" si="73"/>
        <v>0.91000546899926238</v>
      </c>
      <c r="D272" s="219">
        <f t="shared" ca="1" si="73"/>
        <v>0.39483270269899473</v>
      </c>
      <c r="E272" s="219">
        <f t="shared" ca="1" si="73"/>
        <v>0.21749754383170417</v>
      </c>
      <c r="F272" s="219">
        <f t="shared" ca="1" si="73"/>
        <v>0.18139478381903007</v>
      </c>
      <c r="G272" s="219">
        <f t="shared" ca="1" si="73"/>
        <v>0.7716576969093254</v>
      </c>
      <c r="H272" s="220">
        <f t="shared" ca="1" si="53"/>
        <v>80000000</v>
      </c>
      <c r="I272" s="212">
        <f t="shared" ca="1" si="54"/>
        <v>0.06</v>
      </c>
      <c r="J272" s="220">
        <f t="shared" ca="1" si="55"/>
        <v>4800000</v>
      </c>
      <c r="K272" s="222">
        <f t="shared" ca="1" si="56"/>
        <v>38</v>
      </c>
      <c r="L272" s="221">
        <f t="shared" ca="1" si="57"/>
        <v>65000000</v>
      </c>
      <c r="M272" s="221">
        <f t="shared" ca="1" si="58"/>
        <v>182400000</v>
      </c>
      <c r="N272" s="221">
        <f t="shared" ca="1" si="59"/>
        <v>24</v>
      </c>
      <c r="O272" s="221">
        <f t="shared" ca="1" si="60"/>
        <v>115200000</v>
      </c>
      <c r="P272" s="221">
        <f t="shared" ca="1" si="61"/>
        <v>27000000</v>
      </c>
      <c r="Q272" s="221">
        <f t="shared" ca="1" si="62"/>
        <v>10833333.333333334</v>
      </c>
      <c r="R272" s="221">
        <f t="shared" ca="1" si="63"/>
        <v>29366666.666666664</v>
      </c>
      <c r="S272" s="221">
        <f t="shared" ca="1" si="51"/>
        <v>9984666.666666666</v>
      </c>
      <c r="T272" s="221">
        <f t="shared" ca="1" si="64"/>
        <v>19382000</v>
      </c>
      <c r="U272" s="221">
        <f t="shared" ca="1" si="65"/>
        <v>30215333.333333336</v>
      </c>
      <c r="V272" s="221">
        <f t="shared" ca="1" si="66"/>
        <v>-65000000</v>
      </c>
      <c r="W272" s="221">
        <f t="shared" ca="1" si="67"/>
        <v>30215333.333333336</v>
      </c>
      <c r="X272" s="221">
        <f t="shared" ca="1" si="68"/>
        <v>30215333.333333336</v>
      </c>
      <c r="Y272" s="221">
        <f t="shared" ca="1" si="69"/>
        <v>30215333.333333336</v>
      </c>
      <c r="Z272" s="221">
        <f t="shared" ca="1" si="70"/>
        <v>30215333.333333336</v>
      </c>
      <c r="AA272" s="221">
        <f t="shared" ca="1" si="71"/>
        <v>30215333.333333336</v>
      </c>
      <c r="AB272" s="221">
        <f t="shared" ca="1" si="72"/>
        <v>30215333.333333336</v>
      </c>
      <c r="AC272" s="224">
        <f t="shared" ca="1" si="52"/>
        <v>0.4042188024173381</v>
      </c>
    </row>
    <row r="273" spans="1:29" x14ac:dyDescent="0.25">
      <c r="A273" s="26">
        <v>179</v>
      </c>
      <c r="B273" s="219">
        <f t="shared" ca="1" si="74"/>
        <v>0.74740073869693469</v>
      </c>
      <c r="C273" s="219">
        <f t="shared" ca="1" si="73"/>
        <v>0.57434459483909339</v>
      </c>
      <c r="D273" s="219">
        <f t="shared" ca="1" si="73"/>
        <v>0.8613317828050554</v>
      </c>
      <c r="E273" s="219">
        <f t="shared" ca="1" si="73"/>
        <v>0.62432334213880647</v>
      </c>
      <c r="F273" s="219">
        <f t="shared" ca="1" si="73"/>
        <v>0.45410619502502492</v>
      </c>
      <c r="G273" s="219">
        <f t="shared" ca="1" si="73"/>
        <v>0.44865135903231768</v>
      </c>
      <c r="H273" s="220">
        <f t="shared" ca="1" si="53"/>
        <v>108000000</v>
      </c>
      <c r="I273" s="212">
        <f t="shared" ca="1" si="54"/>
        <v>0.04</v>
      </c>
      <c r="J273" s="220">
        <f t="shared" ca="1" si="55"/>
        <v>4320000</v>
      </c>
      <c r="K273" s="222">
        <f t="shared" ca="1" si="56"/>
        <v>56</v>
      </c>
      <c r="L273" s="221">
        <f t="shared" ca="1" si="57"/>
        <v>65000000</v>
      </c>
      <c r="M273" s="221">
        <f t="shared" ca="1" si="58"/>
        <v>241920000</v>
      </c>
      <c r="N273" s="221">
        <f t="shared" ca="1" si="59"/>
        <v>26</v>
      </c>
      <c r="O273" s="221">
        <f t="shared" ca="1" si="60"/>
        <v>112320000</v>
      </c>
      <c r="P273" s="221">
        <f t="shared" ca="1" si="61"/>
        <v>27000000</v>
      </c>
      <c r="Q273" s="221">
        <f t="shared" ca="1" si="62"/>
        <v>10833333.333333334</v>
      </c>
      <c r="R273" s="221">
        <f t="shared" ca="1" si="63"/>
        <v>91766666.666666672</v>
      </c>
      <c r="S273" s="221">
        <f t="shared" ca="1" si="51"/>
        <v>31200666.666666672</v>
      </c>
      <c r="T273" s="221">
        <f t="shared" ca="1" si="64"/>
        <v>60566000</v>
      </c>
      <c r="U273" s="221">
        <f t="shared" ca="1" si="65"/>
        <v>71399333.333333328</v>
      </c>
      <c r="V273" s="221">
        <f t="shared" ca="1" si="66"/>
        <v>-65000000</v>
      </c>
      <c r="W273" s="221">
        <f t="shared" ca="1" si="67"/>
        <v>71399333.333333328</v>
      </c>
      <c r="X273" s="221">
        <f t="shared" ca="1" si="68"/>
        <v>71399333.333333328</v>
      </c>
      <c r="Y273" s="221">
        <f t="shared" ca="1" si="69"/>
        <v>71399333.333333328</v>
      </c>
      <c r="Z273" s="221">
        <f t="shared" ca="1" si="70"/>
        <v>71399333.333333328</v>
      </c>
      <c r="AA273" s="221">
        <f t="shared" ca="1" si="71"/>
        <v>71399333.333333328</v>
      </c>
      <c r="AB273" s="221">
        <f t="shared" ca="1" si="72"/>
        <v>71399333.333333328</v>
      </c>
      <c r="AC273" s="224">
        <f t="shared" ca="1" si="52"/>
        <v>1.0850841167107332</v>
      </c>
    </row>
    <row r="274" spans="1:29" x14ac:dyDescent="0.25">
      <c r="A274" s="195">
        <v>180</v>
      </c>
      <c r="B274" s="219">
        <f t="shared" ca="1" si="74"/>
        <v>0.63217938124711237</v>
      </c>
      <c r="C274" s="219">
        <f t="shared" ca="1" si="73"/>
        <v>0.96324088914936179</v>
      </c>
      <c r="D274" s="219">
        <f t="shared" ca="1" si="73"/>
        <v>0.60751466452075942</v>
      </c>
      <c r="E274" s="219">
        <f t="shared" ca="1" si="73"/>
        <v>4.8047031081213443E-2</v>
      </c>
      <c r="F274" s="219">
        <f t="shared" ca="1" si="73"/>
        <v>7.0994460776898305E-2</v>
      </c>
      <c r="G274" s="219">
        <f t="shared" ca="1" si="73"/>
        <v>0.98421283554686401</v>
      </c>
      <c r="H274" s="220">
        <f t="shared" ca="1" si="53"/>
        <v>108000000</v>
      </c>
      <c r="I274" s="212">
        <f t="shared" ca="1" si="54"/>
        <v>0.06</v>
      </c>
      <c r="J274" s="220">
        <f t="shared" ca="1" si="55"/>
        <v>6480000</v>
      </c>
      <c r="K274" s="222">
        <f t="shared" ca="1" si="56"/>
        <v>56</v>
      </c>
      <c r="L274" s="221">
        <f t="shared" ca="1" si="57"/>
        <v>60000000</v>
      </c>
      <c r="M274" s="221">
        <f t="shared" ca="1" si="58"/>
        <v>362880000</v>
      </c>
      <c r="N274" s="221">
        <f t="shared" ca="1" si="59"/>
        <v>24</v>
      </c>
      <c r="O274" s="221">
        <f t="shared" ca="1" si="60"/>
        <v>155520000</v>
      </c>
      <c r="P274" s="221">
        <f t="shared" ca="1" si="61"/>
        <v>31000000</v>
      </c>
      <c r="Q274" s="221">
        <f t="shared" ca="1" si="62"/>
        <v>10000000</v>
      </c>
      <c r="R274" s="221">
        <f t="shared" ca="1" si="63"/>
        <v>166360000</v>
      </c>
      <c r="S274" s="221">
        <f t="shared" ca="1" si="51"/>
        <v>56562400.000000007</v>
      </c>
      <c r="T274" s="221">
        <f t="shared" ca="1" si="64"/>
        <v>109797600</v>
      </c>
      <c r="U274" s="221">
        <f t="shared" ca="1" si="65"/>
        <v>119797600</v>
      </c>
      <c r="V274" s="221">
        <f t="shared" ca="1" si="66"/>
        <v>-60000000</v>
      </c>
      <c r="W274" s="221">
        <f t="shared" ca="1" si="67"/>
        <v>119797600</v>
      </c>
      <c r="X274" s="221">
        <f t="shared" ca="1" si="68"/>
        <v>119797600</v>
      </c>
      <c r="Y274" s="221">
        <f t="shared" ca="1" si="69"/>
        <v>119797600</v>
      </c>
      <c r="Z274" s="221">
        <f t="shared" ca="1" si="70"/>
        <v>119797600</v>
      </c>
      <c r="AA274" s="221">
        <f t="shared" ca="1" si="71"/>
        <v>119797600</v>
      </c>
      <c r="AB274" s="221">
        <f t="shared" ca="1" si="72"/>
        <v>119797600</v>
      </c>
      <c r="AC274" s="224">
        <f t="shared" ca="1" si="52"/>
        <v>1.9938539004817621</v>
      </c>
    </row>
    <row r="275" spans="1:29" x14ac:dyDescent="0.25">
      <c r="A275" s="26">
        <v>181</v>
      </c>
      <c r="B275" s="219">
        <f t="shared" ca="1" si="74"/>
        <v>1.4311769595638846E-2</v>
      </c>
      <c r="C275" s="219">
        <f t="shared" ca="1" si="73"/>
        <v>0.2482452504544137</v>
      </c>
      <c r="D275" s="219">
        <f t="shared" ca="1" si="73"/>
        <v>8.3933126752139597E-2</v>
      </c>
      <c r="E275" s="219">
        <f t="shared" ca="1" si="73"/>
        <v>0.82205134490376097</v>
      </c>
      <c r="F275" s="219">
        <f t="shared" ca="1" si="73"/>
        <v>0.30471781403622977</v>
      </c>
      <c r="G275" s="219">
        <f t="shared" ca="1" si="73"/>
        <v>5.6622245316125031E-2</v>
      </c>
      <c r="H275" s="220">
        <f t="shared" ca="1" si="53"/>
        <v>80000000</v>
      </c>
      <c r="I275" s="212">
        <f t="shared" ca="1" si="54"/>
        <v>0.02</v>
      </c>
      <c r="J275" s="220">
        <f t="shared" ca="1" si="55"/>
        <v>1600000</v>
      </c>
      <c r="K275" s="222">
        <f t="shared" ca="1" si="56"/>
        <v>38</v>
      </c>
      <c r="L275" s="221">
        <f t="shared" ca="1" si="57"/>
        <v>65000000</v>
      </c>
      <c r="M275" s="221">
        <f t="shared" ca="1" si="58"/>
        <v>60800000</v>
      </c>
      <c r="N275" s="221">
        <f t="shared" ca="1" si="59"/>
        <v>26</v>
      </c>
      <c r="O275" s="221">
        <f t="shared" ca="1" si="60"/>
        <v>41600000</v>
      </c>
      <c r="P275" s="221">
        <f t="shared" ca="1" si="61"/>
        <v>20000000</v>
      </c>
      <c r="Q275" s="221">
        <f t="shared" ca="1" si="62"/>
        <v>10833333.333333334</v>
      </c>
      <c r="R275" s="221">
        <f t="shared" ca="1" si="63"/>
        <v>-11633333.333333334</v>
      </c>
      <c r="S275" s="221">
        <f t="shared" ca="1" si="51"/>
        <v>-3955333.333333334</v>
      </c>
      <c r="T275" s="221">
        <f t="shared" ca="1" si="64"/>
        <v>-7678000</v>
      </c>
      <c r="U275" s="221">
        <f t="shared" ca="1" si="65"/>
        <v>3155333.333333334</v>
      </c>
      <c r="V275" s="221">
        <f t="shared" ca="1" si="66"/>
        <v>-65000000</v>
      </c>
      <c r="W275" s="221">
        <f t="shared" ca="1" si="67"/>
        <v>3155333.333333334</v>
      </c>
      <c r="X275" s="221">
        <f t="shared" ca="1" si="68"/>
        <v>3155333.333333334</v>
      </c>
      <c r="Y275" s="221">
        <f t="shared" ca="1" si="69"/>
        <v>3155333.333333334</v>
      </c>
      <c r="Z275" s="221">
        <f t="shared" ca="1" si="70"/>
        <v>3155333.333333334</v>
      </c>
      <c r="AA275" s="221">
        <f t="shared" ca="1" si="71"/>
        <v>3155333.333333334</v>
      </c>
      <c r="AB275" s="221">
        <f t="shared" ca="1" si="72"/>
        <v>3155333.333333334</v>
      </c>
      <c r="AC275" s="224">
        <f t="shared" ca="1" si="52"/>
        <v>-0.99990000000000001</v>
      </c>
    </row>
    <row r="276" spans="1:29" x14ac:dyDescent="0.25">
      <c r="A276" s="195">
        <v>182</v>
      </c>
      <c r="B276" s="219">
        <f t="shared" ca="1" si="74"/>
        <v>0.63539301576882545</v>
      </c>
      <c r="C276" s="219">
        <f t="shared" ca="1" si="73"/>
        <v>0.13428306800197509</v>
      </c>
      <c r="D276" s="219">
        <f t="shared" ca="1" si="73"/>
        <v>0.9907076502537544</v>
      </c>
      <c r="E276" s="219">
        <f t="shared" ca="1" si="73"/>
        <v>0.93850989341353364</v>
      </c>
      <c r="F276" s="219">
        <f t="shared" ca="1" si="73"/>
        <v>2.4329314202564012E-2</v>
      </c>
      <c r="G276" s="219">
        <f t="shared" ca="1" si="73"/>
        <v>0.72162413311957962</v>
      </c>
      <c r="H276" s="220">
        <f t="shared" ca="1" si="53"/>
        <v>108000000</v>
      </c>
      <c r="I276" s="212">
        <f t="shared" ca="1" si="54"/>
        <v>0.02</v>
      </c>
      <c r="J276" s="220">
        <f t="shared" ca="1" si="55"/>
        <v>2160000</v>
      </c>
      <c r="K276" s="222">
        <f t="shared" ca="1" si="56"/>
        <v>56</v>
      </c>
      <c r="L276" s="221">
        <f t="shared" ca="1" si="57"/>
        <v>72000000</v>
      </c>
      <c r="M276" s="221">
        <f t="shared" ca="1" si="58"/>
        <v>120960000</v>
      </c>
      <c r="N276" s="221">
        <f t="shared" ca="1" si="59"/>
        <v>24</v>
      </c>
      <c r="O276" s="221">
        <f t="shared" ca="1" si="60"/>
        <v>51840000</v>
      </c>
      <c r="P276" s="221">
        <f t="shared" ca="1" si="61"/>
        <v>27000000</v>
      </c>
      <c r="Q276" s="221">
        <f t="shared" ca="1" si="62"/>
        <v>12000000</v>
      </c>
      <c r="R276" s="221">
        <f t="shared" ca="1" si="63"/>
        <v>30120000</v>
      </c>
      <c r="S276" s="221">
        <f t="shared" ca="1" si="51"/>
        <v>10240800</v>
      </c>
      <c r="T276" s="221">
        <f t="shared" ca="1" si="64"/>
        <v>19879200</v>
      </c>
      <c r="U276" s="221">
        <f t="shared" ca="1" si="65"/>
        <v>31879200</v>
      </c>
      <c r="V276" s="221">
        <f t="shared" ca="1" si="66"/>
        <v>-72000000</v>
      </c>
      <c r="W276" s="221">
        <f t="shared" ca="1" si="67"/>
        <v>31879200</v>
      </c>
      <c r="X276" s="221">
        <f t="shared" ca="1" si="68"/>
        <v>31879200</v>
      </c>
      <c r="Y276" s="221">
        <f t="shared" ca="1" si="69"/>
        <v>31879200</v>
      </c>
      <c r="Z276" s="221">
        <f t="shared" ca="1" si="70"/>
        <v>31879200</v>
      </c>
      <c r="AA276" s="221">
        <f t="shared" ca="1" si="71"/>
        <v>31879200</v>
      </c>
      <c r="AB276" s="221">
        <f t="shared" ca="1" si="72"/>
        <v>31879200</v>
      </c>
      <c r="AC276" s="224">
        <f t="shared" ca="1" si="52"/>
        <v>0.37813935128956344</v>
      </c>
    </row>
    <row r="277" spans="1:29" x14ac:dyDescent="0.25">
      <c r="A277" s="26">
        <v>183</v>
      </c>
      <c r="B277" s="219">
        <f t="shared" ca="1" si="74"/>
        <v>0.18385747389023099</v>
      </c>
      <c r="C277" s="219">
        <f t="shared" ca="1" si="73"/>
        <v>0.85012491171676441</v>
      </c>
      <c r="D277" s="219">
        <f t="shared" ca="1" si="73"/>
        <v>0.26119796492572678</v>
      </c>
      <c r="E277" s="219">
        <f t="shared" ca="1" si="73"/>
        <v>0.18613335787685503</v>
      </c>
      <c r="F277" s="219">
        <f t="shared" ca="1" si="73"/>
        <v>0.95476538585950232</v>
      </c>
      <c r="G277" s="219">
        <f t="shared" ca="1" si="73"/>
        <v>0.33937621778280824</v>
      </c>
      <c r="H277" s="220">
        <f t="shared" ca="1" si="53"/>
        <v>95000000</v>
      </c>
      <c r="I277" s="212">
        <f t="shared" ca="1" si="54"/>
        <v>0.05</v>
      </c>
      <c r="J277" s="220">
        <f t="shared" ca="1" si="55"/>
        <v>4750000</v>
      </c>
      <c r="K277" s="222">
        <f t="shared" ca="1" si="56"/>
        <v>45.5</v>
      </c>
      <c r="L277" s="221">
        <f t="shared" ca="1" si="57"/>
        <v>60000000</v>
      </c>
      <c r="M277" s="221">
        <f t="shared" ca="1" si="58"/>
        <v>216125000</v>
      </c>
      <c r="N277" s="221">
        <f t="shared" ca="1" si="59"/>
        <v>29</v>
      </c>
      <c r="O277" s="221">
        <f t="shared" ca="1" si="60"/>
        <v>137750000</v>
      </c>
      <c r="P277" s="221">
        <f t="shared" ca="1" si="61"/>
        <v>24000000</v>
      </c>
      <c r="Q277" s="221">
        <f t="shared" ca="1" si="62"/>
        <v>10000000</v>
      </c>
      <c r="R277" s="221">
        <f t="shared" ca="1" si="63"/>
        <v>44375000</v>
      </c>
      <c r="S277" s="221">
        <f t="shared" ca="1" si="51"/>
        <v>15087500.000000002</v>
      </c>
      <c r="T277" s="221">
        <f t="shared" ca="1" si="64"/>
        <v>29287500</v>
      </c>
      <c r="U277" s="221">
        <f t="shared" ca="1" si="65"/>
        <v>39287500</v>
      </c>
      <c r="V277" s="221">
        <f t="shared" ca="1" si="66"/>
        <v>-60000000</v>
      </c>
      <c r="W277" s="221">
        <f t="shared" ca="1" si="67"/>
        <v>39287500</v>
      </c>
      <c r="X277" s="221">
        <f t="shared" ca="1" si="68"/>
        <v>39287500</v>
      </c>
      <c r="Y277" s="221">
        <f t="shared" ca="1" si="69"/>
        <v>39287500</v>
      </c>
      <c r="Z277" s="221">
        <f t="shared" ca="1" si="70"/>
        <v>39287500</v>
      </c>
      <c r="AA277" s="221">
        <f t="shared" ca="1" si="71"/>
        <v>39287500</v>
      </c>
      <c r="AB277" s="221">
        <f t="shared" ca="1" si="72"/>
        <v>39287500</v>
      </c>
      <c r="AC277" s="224">
        <f t="shared" ca="1" si="52"/>
        <v>0.61834318866814209</v>
      </c>
    </row>
    <row r="278" spans="1:29" x14ac:dyDescent="0.25">
      <c r="A278" s="195">
        <v>184</v>
      </c>
      <c r="B278" s="219">
        <f t="shared" ca="1" si="74"/>
        <v>0.46041308616422238</v>
      </c>
      <c r="C278" s="219">
        <f t="shared" ca="1" si="73"/>
        <v>0.64565797727014052</v>
      </c>
      <c r="D278" s="219">
        <f t="shared" ca="1" si="73"/>
        <v>0.3206250428971964</v>
      </c>
      <c r="E278" s="219">
        <f t="shared" ca="1" si="73"/>
        <v>0.84973939217313588</v>
      </c>
      <c r="F278" s="219">
        <f t="shared" ca="1" si="73"/>
        <v>8.3320801760339847E-2</v>
      </c>
      <c r="G278" s="219">
        <f t="shared" ca="1" si="73"/>
        <v>4.9150952688287841E-2</v>
      </c>
      <c r="H278" s="220">
        <f t="shared" ca="1" si="53"/>
        <v>108000000</v>
      </c>
      <c r="I278" s="212">
        <f t="shared" ca="1" si="54"/>
        <v>0.04</v>
      </c>
      <c r="J278" s="220">
        <f t="shared" ca="1" si="55"/>
        <v>4320000</v>
      </c>
      <c r="K278" s="222">
        <f t="shared" ca="1" si="56"/>
        <v>52</v>
      </c>
      <c r="L278" s="221">
        <f t="shared" ca="1" si="57"/>
        <v>65000000</v>
      </c>
      <c r="M278" s="221">
        <f t="shared" ca="1" si="58"/>
        <v>224640000</v>
      </c>
      <c r="N278" s="221">
        <f t="shared" ca="1" si="59"/>
        <v>24</v>
      </c>
      <c r="O278" s="221">
        <f t="shared" ca="1" si="60"/>
        <v>103680000</v>
      </c>
      <c r="P278" s="221">
        <f t="shared" ca="1" si="61"/>
        <v>20000000</v>
      </c>
      <c r="Q278" s="221">
        <f t="shared" ca="1" si="62"/>
        <v>10833333.333333334</v>
      </c>
      <c r="R278" s="221">
        <f t="shared" ca="1" si="63"/>
        <v>90126666.666666672</v>
      </c>
      <c r="S278" s="221">
        <f t="shared" ca="1" si="51"/>
        <v>30643066.666666672</v>
      </c>
      <c r="T278" s="221">
        <f t="shared" ca="1" si="64"/>
        <v>59483600</v>
      </c>
      <c r="U278" s="221">
        <f t="shared" ca="1" si="65"/>
        <v>70316933.333333328</v>
      </c>
      <c r="V278" s="221">
        <f t="shared" ca="1" si="66"/>
        <v>-65000000</v>
      </c>
      <c r="W278" s="221">
        <f t="shared" ca="1" si="67"/>
        <v>70316933.333333328</v>
      </c>
      <c r="X278" s="221">
        <f t="shared" ca="1" si="68"/>
        <v>70316933.333333328</v>
      </c>
      <c r="Y278" s="221">
        <f t="shared" ca="1" si="69"/>
        <v>70316933.333333328</v>
      </c>
      <c r="Z278" s="221">
        <f t="shared" ca="1" si="70"/>
        <v>70316933.333333328</v>
      </c>
      <c r="AA278" s="221">
        <f t="shared" ca="1" si="71"/>
        <v>70316933.333333328</v>
      </c>
      <c r="AB278" s="221">
        <f t="shared" ca="1" si="72"/>
        <v>70316933.333333328</v>
      </c>
      <c r="AC278" s="224">
        <f t="shared" ca="1" si="52"/>
        <v>1.0679669746049441</v>
      </c>
    </row>
    <row r="279" spans="1:29" x14ac:dyDescent="0.25">
      <c r="A279" s="26">
        <v>185</v>
      </c>
      <c r="B279" s="219">
        <f t="shared" ca="1" si="74"/>
        <v>0.59836638103050088</v>
      </c>
      <c r="C279" s="219">
        <f t="shared" ca="1" si="73"/>
        <v>0.20267225704163006</v>
      </c>
      <c r="D279" s="219">
        <f t="shared" ca="1" si="73"/>
        <v>0.59627488713878229</v>
      </c>
      <c r="E279" s="219">
        <f t="shared" ca="1" si="73"/>
        <v>0.59512283452653447</v>
      </c>
      <c r="F279" s="219">
        <f t="shared" ca="1" si="73"/>
        <v>0.75992342065190599</v>
      </c>
      <c r="G279" s="219">
        <f t="shared" ca="1" si="73"/>
        <v>0.27073050183873526</v>
      </c>
      <c r="H279" s="220">
        <f t="shared" ca="1" si="53"/>
        <v>108000000</v>
      </c>
      <c r="I279" s="212">
        <f t="shared" ca="1" si="54"/>
        <v>0.02</v>
      </c>
      <c r="J279" s="220">
        <f t="shared" ca="1" si="55"/>
        <v>2160000</v>
      </c>
      <c r="K279" s="222">
        <f t="shared" ca="1" si="56"/>
        <v>56</v>
      </c>
      <c r="L279" s="221">
        <f t="shared" ca="1" si="57"/>
        <v>65000000</v>
      </c>
      <c r="M279" s="221">
        <f t="shared" ca="1" si="58"/>
        <v>120960000</v>
      </c>
      <c r="N279" s="221">
        <f t="shared" ca="1" si="59"/>
        <v>26</v>
      </c>
      <c r="O279" s="221">
        <f t="shared" ca="1" si="60"/>
        <v>56160000</v>
      </c>
      <c r="P279" s="221">
        <f t="shared" ca="1" si="61"/>
        <v>24000000</v>
      </c>
      <c r="Q279" s="221">
        <f t="shared" ca="1" si="62"/>
        <v>10833333.333333334</v>
      </c>
      <c r="R279" s="221">
        <f t="shared" ca="1" si="63"/>
        <v>29966666.666666664</v>
      </c>
      <c r="S279" s="221">
        <f t="shared" ca="1" si="51"/>
        <v>10188666.666666666</v>
      </c>
      <c r="T279" s="221">
        <f t="shared" ca="1" si="64"/>
        <v>19778000</v>
      </c>
      <c r="U279" s="221">
        <f t="shared" ca="1" si="65"/>
        <v>30611333.333333336</v>
      </c>
      <c r="V279" s="221">
        <f t="shared" ca="1" si="66"/>
        <v>-65000000</v>
      </c>
      <c r="W279" s="221">
        <f t="shared" ca="1" si="67"/>
        <v>30611333.333333336</v>
      </c>
      <c r="X279" s="221">
        <f t="shared" ca="1" si="68"/>
        <v>30611333.333333336</v>
      </c>
      <c r="Y279" s="221">
        <f t="shared" ca="1" si="69"/>
        <v>30611333.333333336</v>
      </c>
      <c r="Z279" s="221">
        <f t="shared" ca="1" si="70"/>
        <v>30611333.333333336</v>
      </c>
      <c r="AA279" s="221">
        <f t="shared" ca="1" si="71"/>
        <v>30611333.333333336</v>
      </c>
      <c r="AB279" s="221">
        <f t="shared" ca="1" si="72"/>
        <v>30611333.333333336</v>
      </c>
      <c r="AC279" s="224">
        <f t="shared" ca="1" si="52"/>
        <v>0.41135717094331614</v>
      </c>
    </row>
    <row r="280" spans="1:29" x14ac:dyDescent="0.25">
      <c r="A280" s="195">
        <v>186</v>
      </c>
      <c r="B280" s="219">
        <f t="shared" ca="1" si="74"/>
        <v>0.82436006289786523</v>
      </c>
      <c r="C280" s="219">
        <f t="shared" ca="1" si="73"/>
        <v>0.20286173547256392</v>
      </c>
      <c r="D280" s="219">
        <f t="shared" ca="1" si="73"/>
        <v>0.20650272398855118</v>
      </c>
      <c r="E280" s="219">
        <f t="shared" ca="1" si="73"/>
        <v>0.52748903305419037</v>
      </c>
      <c r="F280" s="219">
        <f t="shared" ca="1" si="73"/>
        <v>0.14677414664315092</v>
      </c>
      <c r="G280" s="219">
        <f t="shared" ca="1" si="73"/>
        <v>0.32895254937192464</v>
      </c>
      <c r="H280" s="220">
        <f t="shared" ca="1" si="53"/>
        <v>124000000</v>
      </c>
      <c r="I280" s="212">
        <f t="shared" ca="1" si="54"/>
        <v>0.02</v>
      </c>
      <c r="J280" s="220">
        <f t="shared" ca="1" si="55"/>
        <v>2480000</v>
      </c>
      <c r="K280" s="222">
        <f t="shared" ca="1" si="56"/>
        <v>60</v>
      </c>
      <c r="L280" s="221">
        <f t="shared" ca="1" si="57"/>
        <v>65000000</v>
      </c>
      <c r="M280" s="221">
        <f t="shared" ca="1" si="58"/>
        <v>148800000</v>
      </c>
      <c r="N280" s="221">
        <f t="shared" ca="1" si="59"/>
        <v>24</v>
      </c>
      <c r="O280" s="221">
        <f t="shared" ca="1" si="60"/>
        <v>59520000</v>
      </c>
      <c r="P280" s="221">
        <f t="shared" ca="1" si="61"/>
        <v>24000000</v>
      </c>
      <c r="Q280" s="221">
        <f t="shared" ca="1" si="62"/>
        <v>10833333.333333334</v>
      </c>
      <c r="R280" s="221">
        <f t="shared" ca="1" si="63"/>
        <v>54446666.666666664</v>
      </c>
      <c r="S280" s="221">
        <f t="shared" ca="1" si="51"/>
        <v>18511866.666666668</v>
      </c>
      <c r="T280" s="221">
        <f t="shared" ca="1" si="64"/>
        <v>35934800</v>
      </c>
      <c r="U280" s="221">
        <f t="shared" ca="1" si="65"/>
        <v>46768133.333333336</v>
      </c>
      <c r="V280" s="221">
        <f t="shared" ca="1" si="66"/>
        <v>-65000000</v>
      </c>
      <c r="W280" s="221">
        <f t="shared" ca="1" si="67"/>
        <v>46768133.333333336</v>
      </c>
      <c r="X280" s="221">
        <f t="shared" ca="1" si="68"/>
        <v>46768133.333333336</v>
      </c>
      <c r="Y280" s="221">
        <f t="shared" ca="1" si="69"/>
        <v>46768133.333333336</v>
      </c>
      <c r="Z280" s="221">
        <f t="shared" ca="1" si="70"/>
        <v>46768133.333333336</v>
      </c>
      <c r="AA280" s="221">
        <f t="shared" ca="1" si="71"/>
        <v>46768133.333333336</v>
      </c>
      <c r="AB280" s="221">
        <f t="shared" ca="1" si="72"/>
        <v>46768133.333333336</v>
      </c>
      <c r="AC280" s="224">
        <f t="shared" ca="1" si="52"/>
        <v>0.68845726740866686</v>
      </c>
    </row>
    <row r="281" spans="1:29" x14ac:dyDescent="0.25">
      <c r="A281" s="26">
        <v>187</v>
      </c>
      <c r="B281" s="219">
        <f t="shared" ca="1" si="74"/>
        <v>3.9710148074355578E-3</v>
      </c>
      <c r="C281" s="219">
        <f t="shared" ca="1" si="73"/>
        <v>0.74139092659212413</v>
      </c>
      <c r="D281" s="219">
        <f t="shared" ca="1" si="73"/>
        <v>0.33585777964071606</v>
      </c>
      <c r="E281" s="219">
        <f t="shared" ca="1" si="73"/>
        <v>0.77653332875134351</v>
      </c>
      <c r="F281" s="219">
        <f t="shared" ca="1" si="73"/>
        <v>0.79014760835609676</v>
      </c>
      <c r="G281" s="219">
        <f t="shared" ca="1" si="73"/>
        <v>0.93057324945117348</v>
      </c>
      <c r="H281" s="220">
        <f t="shared" ca="1" si="53"/>
        <v>80000000</v>
      </c>
      <c r="I281" s="212">
        <f t="shared" ca="1" si="54"/>
        <v>0.05</v>
      </c>
      <c r="J281" s="220">
        <f t="shared" ca="1" si="55"/>
        <v>4000000</v>
      </c>
      <c r="K281" s="222">
        <f t="shared" ca="1" si="56"/>
        <v>38</v>
      </c>
      <c r="L281" s="221">
        <f t="shared" ca="1" si="57"/>
        <v>65000000</v>
      </c>
      <c r="M281" s="221">
        <f t="shared" ca="1" si="58"/>
        <v>152000000</v>
      </c>
      <c r="N281" s="221">
        <f t="shared" ca="1" si="59"/>
        <v>26</v>
      </c>
      <c r="O281" s="221">
        <f t="shared" ca="1" si="60"/>
        <v>104000000</v>
      </c>
      <c r="P281" s="221">
        <f t="shared" ca="1" si="61"/>
        <v>31000000</v>
      </c>
      <c r="Q281" s="221">
        <f t="shared" ca="1" si="62"/>
        <v>10833333.333333334</v>
      </c>
      <c r="R281" s="221">
        <f t="shared" ca="1" si="63"/>
        <v>6166666.666666666</v>
      </c>
      <c r="S281" s="221">
        <f t="shared" ca="1" si="51"/>
        <v>2096666.6666666665</v>
      </c>
      <c r="T281" s="221">
        <f t="shared" ca="1" si="64"/>
        <v>4069999.9999999995</v>
      </c>
      <c r="U281" s="221">
        <f t="shared" ca="1" si="65"/>
        <v>14903333.333333334</v>
      </c>
      <c r="V281" s="221">
        <f t="shared" ca="1" si="66"/>
        <v>-65000000</v>
      </c>
      <c r="W281" s="221">
        <f t="shared" ca="1" si="67"/>
        <v>14903333.333333334</v>
      </c>
      <c r="X281" s="221">
        <f t="shared" ca="1" si="68"/>
        <v>14903333.333333334</v>
      </c>
      <c r="Y281" s="221">
        <f t="shared" ca="1" si="69"/>
        <v>14903333.333333334</v>
      </c>
      <c r="Z281" s="221">
        <f t="shared" ca="1" si="70"/>
        <v>14903333.333333334</v>
      </c>
      <c r="AA281" s="221">
        <f t="shared" ca="1" si="71"/>
        <v>14903333.333333334</v>
      </c>
      <c r="AB281" s="221">
        <f t="shared" ca="1" si="72"/>
        <v>14903333.333333334</v>
      </c>
      <c r="AC281" s="224">
        <f t="shared" ca="1" si="52"/>
        <v>9.9516360516650026E-2</v>
      </c>
    </row>
    <row r="282" spans="1:29" x14ac:dyDescent="0.25">
      <c r="A282" s="195">
        <v>188</v>
      </c>
      <c r="B282" s="219">
        <f t="shared" ca="1" si="74"/>
        <v>0.92406644007925731</v>
      </c>
      <c r="C282" s="219">
        <f t="shared" ca="1" si="73"/>
        <v>0.90524263865875709</v>
      </c>
      <c r="D282" s="219">
        <f t="shared" ca="1" si="73"/>
        <v>8.2402397692808105E-2</v>
      </c>
      <c r="E282" s="219">
        <f t="shared" ca="1" si="73"/>
        <v>0.51715579563034664</v>
      </c>
      <c r="F282" s="219">
        <f t="shared" ca="1" si="73"/>
        <v>0.7498747722247332</v>
      </c>
      <c r="G282" s="219">
        <f t="shared" ca="1" si="73"/>
        <v>0.71953864508965659</v>
      </c>
      <c r="H282" s="220">
        <f t="shared" ca="1" si="53"/>
        <v>124000000</v>
      </c>
      <c r="I282" s="212">
        <f t="shared" ca="1" si="54"/>
        <v>0.06</v>
      </c>
      <c r="J282" s="220">
        <f t="shared" ca="1" si="55"/>
        <v>7440000</v>
      </c>
      <c r="K282" s="222">
        <f t="shared" ca="1" si="56"/>
        <v>60</v>
      </c>
      <c r="L282" s="221">
        <f t="shared" ca="1" si="57"/>
        <v>65000000</v>
      </c>
      <c r="M282" s="221">
        <f t="shared" ca="1" si="58"/>
        <v>446400000</v>
      </c>
      <c r="N282" s="221">
        <f t="shared" ca="1" si="59"/>
        <v>26</v>
      </c>
      <c r="O282" s="221">
        <f t="shared" ca="1" si="60"/>
        <v>193440000</v>
      </c>
      <c r="P282" s="221">
        <f t="shared" ca="1" si="61"/>
        <v>27000000</v>
      </c>
      <c r="Q282" s="221">
        <f t="shared" ca="1" si="62"/>
        <v>10833333.333333334</v>
      </c>
      <c r="R282" s="221">
        <f t="shared" ca="1" si="63"/>
        <v>215126666.66666666</v>
      </c>
      <c r="S282" s="221">
        <f t="shared" ca="1" si="51"/>
        <v>73143066.666666672</v>
      </c>
      <c r="T282" s="221">
        <f t="shared" ca="1" si="64"/>
        <v>141983600</v>
      </c>
      <c r="U282" s="221">
        <f t="shared" ca="1" si="65"/>
        <v>152816933.33333334</v>
      </c>
      <c r="V282" s="221">
        <f t="shared" ca="1" si="66"/>
        <v>-65000000</v>
      </c>
      <c r="W282" s="221">
        <f t="shared" ca="1" si="67"/>
        <v>152816933.33333334</v>
      </c>
      <c r="X282" s="221">
        <f t="shared" ca="1" si="68"/>
        <v>152816933.33333334</v>
      </c>
      <c r="Y282" s="221">
        <f t="shared" ca="1" si="69"/>
        <v>152816933.33333334</v>
      </c>
      <c r="Z282" s="221">
        <f t="shared" ca="1" si="70"/>
        <v>152816933.33333334</v>
      </c>
      <c r="AA282" s="221">
        <f t="shared" ca="1" si="71"/>
        <v>152816933.33333334</v>
      </c>
      <c r="AB282" s="221">
        <f t="shared" ca="1" si="72"/>
        <v>152816933.33333334</v>
      </c>
      <c r="AC282" s="224">
        <f t="shared" ca="1" si="52"/>
        <v>2.3493644774034355</v>
      </c>
    </row>
    <row r="283" spans="1:29" x14ac:dyDescent="0.25">
      <c r="A283" s="26">
        <v>189</v>
      </c>
      <c r="B283" s="219">
        <f t="shared" ca="1" si="74"/>
        <v>0.35675563761136886</v>
      </c>
      <c r="C283" s="219">
        <f t="shared" ca="1" si="73"/>
        <v>7.249565750390663E-2</v>
      </c>
      <c r="D283" s="219">
        <f t="shared" ca="1" si="73"/>
        <v>0.92749020044014896</v>
      </c>
      <c r="E283" s="219">
        <f t="shared" ca="1" si="73"/>
        <v>0.34548410851608058</v>
      </c>
      <c r="F283" s="219">
        <f t="shared" ca="1" si="73"/>
        <v>0.81050853277682722</v>
      </c>
      <c r="G283" s="219">
        <f t="shared" ca="1" si="73"/>
        <v>0.4059955697215869</v>
      </c>
      <c r="H283" s="220">
        <f t="shared" ca="1" si="53"/>
        <v>95000000</v>
      </c>
      <c r="I283" s="212">
        <f t="shared" ca="1" si="54"/>
        <v>0.02</v>
      </c>
      <c r="J283" s="220">
        <f t="shared" ca="1" si="55"/>
        <v>1900000</v>
      </c>
      <c r="K283" s="222">
        <f t="shared" ca="1" si="56"/>
        <v>49.5</v>
      </c>
      <c r="L283" s="221">
        <f t="shared" ca="1" si="57"/>
        <v>65000000</v>
      </c>
      <c r="M283" s="221">
        <f t="shared" ca="1" si="58"/>
        <v>94050000</v>
      </c>
      <c r="N283" s="221">
        <f t="shared" ca="1" si="59"/>
        <v>26</v>
      </c>
      <c r="O283" s="221">
        <f t="shared" ca="1" si="60"/>
        <v>49400000</v>
      </c>
      <c r="P283" s="221">
        <f t="shared" ca="1" si="61"/>
        <v>27000000</v>
      </c>
      <c r="Q283" s="221">
        <f t="shared" ca="1" si="62"/>
        <v>10833333.333333334</v>
      </c>
      <c r="R283" s="221">
        <f t="shared" ca="1" si="63"/>
        <v>6816666.666666666</v>
      </c>
      <c r="S283" s="221">
        <f t="shared" ca="1" si="51"/>
        <v>2317666.6666666665</v>
      </c>
      <c r="T283" s="221">
        <f t="shared" ca="1" si="64"/>
        <v>4499000</v>
      </c>
      <c r="U283" s="221">
        <f t="shared" ca="1" si="65"/>
        <v>15332333.333333334</v>
      </c>
      <c r="V283" s="221">
        <f t="shared" ca="1" si="66"/>
        <v>-65000000</v>
      </c>
      <c r="W283" s="221">
        <f t="shared" ca="1" si="67"/>
        <v>15332333.333333334</v>
      </c>
      <c r="X283" s="221">
        <f t="shared" ca="1" si="68"/>
        <v>15332333.333333334</v>
      </c>
      <c r="Y283" s="221">
        <f t="shared" ca="1" si="69"/>
        <v>15332333.333333334</v>
      </c>
      <c r="Z283" s="221">
        <f t="shared" ca="1" si="70"/>
        <v>15332333.333333334</v>
      </c>
      <c r="AA283" s="221">
        <f t="shared" ca="1" si="71"/>
        <v>15332333.333333334</v>
      </c>
      <c r="AB283" s="221">
        <f t="shared" ca="1" si="72"/>
        <v>15332333.333333334</v>
      </c>
      <c r="AC283" s="224">
        <f t="shared" ca="1" si="52"/>
        <v>0.10927347386546327</v>
      </c>
    </row>
    <row r="284" spans="1:29" x14ac:dyDescent="0.25">
      <c r="A284" s="195">
        <v>190</v>
      </c>
      <c r="B284" s="219">
        <f t="shared" ca="1" si="74"/>
        <v>0.86794725087430979</v>
      </c>
      <c r="C284" s="219">
        <f t="shared" ca="1" si="73"/>
        <v>0.71726243573762083</v>
      </c>
      <c r="D284" s="219">
        <f t="shared" ca="1" si="73"/>
        <v>1.9392737290510387E-2</v>
      </c>
      <c r="E284" s="219">
        <f t="shared" ca="1" si="73"/>
        <v>0.84762240698172353</v>
      </c>
      <c r="F284" s="219">
        <f t="shared" ca="1" si="73"/>
        <v>0.43040182913627922</v>
      </c>
      <c r="G284" s="219">
        <f t="shared" ca="1" si="73"/>
        <v>9.7093016765578577E-2</v>
      </c>
      <c r="H284" s="220">
        <f t="shared" ca="1" si="53"/>
        <v>124000000</v>
      </c>
      <c r="I284" s="212">
        <f t="shared" ca="1" si="54"/>
        <v>0.05</v>
      </c>
      <c r="J284" s="220">
        <f t="shared" ca="1" si="55"/>
        <v>6200000</v>
      </c>
      <c r="K284" s="222">
        <f t="shared" ca="1" si="56"/>
        <v>60</v>
      </c>
      <c r="L284" s="221">
        <f t="shared" ca="1" si="57"/>
        <v>65000000</v>
      </c>
      <c r="M284" s="221">
        <f t="shared" ca="1" si="58"/>
        <v>372000000</v>
      </c>
      <c r="N284" s="221">
        <f t="shared" ca="1" si="59"/>
        <v>26</v>
      </c>
      <c r="O284" s="221">
        <f t="shared" ca="1" si="60"/>
        <v>161200000</v>
      </c>
      <c r="P284" s="221">
        <f t="shared" ca="1" si="61"/>
        <v>20000000</v>
      </c>
      <c r="Q284" s="221">
        <f t="shared" ca="1" si="62"/>
        <v>10833333.333333334</v>
      </c>
      <c r="R284" s="221">
        <f t="shared" ca="1" si="63"/>
        <v>179966666.66666666</v>
      </c>
      <c r="S284" s="221">
        <f t="shared" ca="1" si="51"/>
        <v>61188666.666666664</v>
      </c>
      <c r="T284" s="221">
        <f t="shared" ca="1" si="64"/>
        <v>118778000</v>
      </c>
      <c r="U284" s="221">
        <f t="shared" ca="1" si="65"/>
        <v>129611333.33333333</v>
      </c>
      <c r="V284" s="221">
        <f t="shared" ca="1" si="66"/>
        <v>-65000000</v>
      </c>
      <c r="W284" s="221">
        <f t="shared" ca="1" si="67"/>
        <v>129611333.33333333</v>
      </c>
      <c r="X284" s="221">
        <f t="shared" ca="1" si="68"/>
        <v>129611333.33333333</v>
      </c>
      <c r="Y284" s="221">
        <f t="shared" ca="1" si="69"/>
        <v>129611333.33333333</v>
      </c>
      <c r="Z284" s="221">
        <f t="shared" ca="1" si="70"/>
        <v>129611333.33333333</v>
      </c>
      <c r="AA284" s="221">
        <f t="shared" ca="1" si="71"/>
        <v>129611333.33333333</v>
      </c>
      <c r="AB284" s="221">
        <f t="shared" ca="1" si="72"/>
        <v>129611333.33333333</v>
      </c>
      <c r="AC284" s="224">
        <f t="shared" ca="1" si="52"/>
        <v>1.9912367972846861</v>
      </c>
    </row>
    <row r="285" spans="1:29" x14ac:dyDescent="0.25">
      <c r="A285" s="26">
        <v>191</v>
      </c>
      <c r="B285" s="219">
        <f t="shared" ca="1" si="74"/>
        <v>0.486588968938097</v>
      </c>
      <c r="C285" s="219">
        <f t="shared" ca="1" si="73"/>
        <v>0.7881441086676928</v>
      </c>
      <c r="D285" s="219">
        <f t="shared" ca="1" si="73"/>
        <v>0.25014437342884588</v>
      </c>
      <c r="E285" s="219">
        <f t="shared" ca="1" si="73"/>
        <v>0.43163890908375391</v>
      </c>
      <c r="F285" s="219">
        <f t="shared" ca="1" si="73"/>
        <v>0.35559642346764297</v>
      </c>
      <c r="G285" s="219">
        <f t="shared" ca="1" si="73"/>
        <v>0.18574424303968784</v>
      </c>
      <c r="H285" s="220">
        <f t="shared" ca="1" si="53"/>
        <v>108000000</v>
      </c>
      <c r="I285" s="212">
        <f t="shared" ca="1" si="54"/>
        <v>0.05</v>
      </c>
      <c r="J285" s="220">
        <f t="shared" ca="1" si="55"/>
        <v>5400000</v>
      </c>
      <c r="K285" s="222">
        <f t="shared" ca="1" si="56"/>
        <v>52</v>
      </c>
      <c r="L285" s="221">
        <f t="shared" ca="1" si="57"/>
        <v>65000000</v>
      </c>
      <c r="M285" s="221">
        <f t="shared" ca="1" si="58"/>
        <v>280800000</v>
      </c>
      <c r="N285" s="221">
        <f t="shared" ca="1" si="59"/>
        <v>26</v>
      </c>
      <c r="O285" s="221">
        <f t="shared" ca="1" si="60"/>
        <v>140400000</v>
      </c>
      <c r="P285" s="221">
        <f t="shared" ca="1" si="61"/>
        <v>24000000</v>
      </c>
      <c r="Q285" s="221">
        <f t="shared" ca="1" si="62"/>
        <v>10833333.333333334</v>
      </c>
      <c r="R285" s="221">
        <f t="shared" ca="1" si="63"/>
        <v>105566666.66666667</v>
      </c>
      <c r="S285" s="221">
        <f t="shared" ca="1" si="51"/>
        <v>35892666.666666672</v>
      </c>
      <c r="T285" s="221">
        <f t="shared" ca="1" si="64"/>
        <v>69674000</v>
      </c>
      <c r="U285" s="221">
        <f t="shared" ca="1" si="65"/>
        <v>80507333.333333328</v>
      </c>
      <c r="V285" s="221">
        <f t="shared" ca="1" si="66"/>
        <v>-65000000</v>
      </c>
      <c r="W285" s="221">
        <f t="shared" ca="1" si="67"/>
        <v>80507333.333333328</v>
      </c>
      <c r="X285" s="221">
        <f t="shared" ca="1" si="68"/>
        <v>80507333.333333328</v>
      </c>
      <c r="Y285" s="221">
        <f t="shared" ca="1" si="69"/>
        <v>80507333.333333328</v>
      </c>
      <c r="Z285" s="221">
        <f t="shared" ca="1" si="70"/>
        <v>80507333.333333328</v>
      </c>
      <c r="AA285" s="221">
        <f t="shared" ca="1" si="71"/>
        <v>80507333.333333328</v>
      </c>
      <c r="AB285" s="221">
        <f t="shared" ca="1" si="72"/>
        <v>80507333.333333328</v>
      </c>
      <c r="AC285" s="224">
        <f t="shared" ca="1" si="52"/>
        <v>1.2284610853554185</v>
      </c>
    </row>
    <row r="286" spans="1:29" x14ac:dyDescent="0.25">
      <c r="A286" s="195">
        <v>192</v>
      </c>
      <c r="B286" s="219">
        <f t="shared" ca="1" si="74"/>
        <v>0.84015584394822296</v>
      </c>
      <c r="C286" s="219">
        <f t="shared" ca="1" si="73"/>
        <v>0.26099820618828906</v>
      </c>
      <c r="D286" s="219">
        <f t="shared" ca="1" si="73"/>
        <v>0.48830691966544015</v>
      </c>
      <c r="E286" s="219">
        <f t="shared" ca="1" si="73"/>
        <v>0.66874207521289031</v>
      </c>
      <c r="F286" s="219">
        <f t="shared" ca="1" si="73"/>
        <v>0.17557433230684449</v>
      </c>
      <c r="G286" s="219">
        <f t="shared" ca="1" si="73"/>
        <v>5.4117614805604397E-3</v>
      </c>
      <c r="H286" s="220">
        <f t="shared" ca="1" si="53"/>
        <v>124000000</v>
      </c>
      <c r="I286" s="212">
        <f t="shared" ca="1" si="54"/>
        <v>0.03</v>
      </c>
      <c r="J286" s="220">
        <f t="shared" ca="1" si="55"/>
        <v>3720000</v>
      </c>
      <c r="K286" s="222">
        <f t="shared" ca="1" si="56"/>
        <v>64</v>
      </c>
      <c r="L286" s="221">
        <f t="shared" ca="1" si="57"/>
        <v>65000000</v>
      </c>
      <c r="M286" s="221">
        <f t="shared" ca="1" si="58"/>
        <v>238080000</v>
      </c>
      <c r="N286" s="221">
        <f t="shared" ca="1" si="59"/>
        <v>24</v>
      </c>
      <c r="O286" s="221">
        <f t="shared" ca="1" si="60"/>
        <v>89280000</v>
      </c>
      <c r="P286" s="221">
        <f t="shared" ca="1" si="61"/>
        <v>20000000</v>
      </c>
      <c r="Q286" s="221">
        <f t="shared" ca="1" si="62"/>
        <v>10833333.333333334</v>
      </c>
      <c r="R286" s="221">
        <f t="shared" ca="1" si="63"/>
        <v>117966666.66666667</v>
      </c>
      <c r="S286" s="221">
        <f t="shared" ca="1" si="51"/>
        <v>40108666.666666672</v>
      </c>
      <c r="T286" s="221">
        <f t="shared" ca="1" si="64"/>
        <v>77858000</v>
      </c>
      <c r="U286" s="221">
        <f t="shared" ca="1" si="65"/>
        <v>88691333.333333328</v>
      </c>
      <c r="V286" s="221">
        <f t="shared" ca="1" si="66"/>
        <v>-65000000</v>
      </c>
      <c r="W286" s="221">
        <f t="shared" ca="1" si="67"/>
        <v>88691333.333333328</v>
      </c>
      <c r="X286" s="221">
        <f t="shared" ca="1" si="68"/>
        <v>88691333.333333328</v>
      </c>
      <c r="Y286" s="221">
        <f t="shared" ca="1" si="69"/>
        <v>88691333.333333328</v>
      </c>
      <c r="Z286" s="221">
        <f t="shared" ca="1" si="70"/>
        <v>88691333.333333328</v>
      </c>
      <c r="AA286" s="221">
        <f t="shared" ca="1" si="71"/>
        <v>88691333.333333328</v>
      </c>
      <c r="AB286" s="221">
        <f t="shared" ca="1" si="72"/>
        <v>88691333.333333328</v>
      </c>
      <c r="AC286" s="224">
        <f t="shared" ca="1" si="52"/>
        <v>1.3565140831236771</v>
      </c>
    </row>
    <row r="287" spans="1:29" x14ac:dyDescent="0.25">
      <c r="A287" s="26">
        <v>193</v>
      </c>
      <c r="B287" s="219">
        <f t="shared" ca="1" si="74"/>
        <v>0.29824602350756724</v>
      </c>
      <c r="C287" s="219">
        <f t="shared" ca="1" si="73"/>
        <v>0.89579420965729251</v>
      </c>
      <c r="D287" s="219">
        <f t="shared" ca="1" si="73"/>
        <v>0.30609303443173519</v>
      </c>
      <c r="E287" s="219">
        <f t="shared" ca="1" si="73"/>
        <v>0.77838747121605745</v>
      </c>
      <c r="F287" s="219">
        <f t="shared" ca="1" si="73"/>
        <v>9.3181698169329419E-2</v>
      </c>
      <c r="G287" s="219">
        <f t="shared" ca="1" si="73"/>
        <v>0.18745566799574565</v>
      </c>
      <c r="H287" s="220">
        <f t="shared" ca="1" si="53"/>
        <v>95000000</v>
      </c>
      <c r="I287" s="212">
        <f t="shared" ca="1" si="54"/>
        <v>0.05</v>
      </c>
      <c r="J287" s="220">
        <f t="shared" ca="1" si="55"/>
        <v>4750000</v>
      </c>
      <c r="K287" s="222">
        <f t="shared" ca="1" si="56"/>
        <v>45.5</v>
      </c>
      <c r="L287" s="221">
        <f t="shared" ca="1" si="57"/>
        <v>65000000</v>
      </c>
      <c r="M287" s="221">
        <f t="shared" ca="1" si="58"/>
        <v>216125000</v>
      </c>
      <c r="N287" s="221">
        <f t="shared" ca="1" si="59"/>
        <v>24</v>
      </c>
      <c r="O287" s="221">
        <f t="shared" ca="1" si="60"/>
        <v>114000000</v>
      </c>
      <c r="P287" s="221">
        <f t="shared" ca="1" si="61"/>
        <v>24000000</v>
      </c>
      <c r="Q287" s="221">
        <f t="shared" ca="1" si="62"/>
        <v>10833333.333333334</v>
      </c>
      <c r="R287" s="221">
        <f t="shared" ca="1" si="63"/>
        <v>67291666.666666672</v>
      </c>
      <c r="S287" s="221">
        <f t="shared" ca="1" si="51"/>
        <v>22879166.666666672</v>
      </c>
      <c r="T287" s="221">
        <f t="shared" ca="1" si="64"/>
        <v>44412500</v>
      </c>
      <c r="U287" s="221">
        <f t="shared" ca="1" si="65"/>
        <v>55245833.333333336</v>
      </c>
      <c r="V287" s="221">
        <f t="shared" ca="1" si="66"/>
        <v>-65000000</v>
      </c>
      <c r="W287" s="221">
        <f t="shared" ca="1" si="67"/>
        <v>55245833.333333336</v>
      </c>
      <c r="X287" s="221">
        <f t="shared" ca="1" si="68"/>
        <v>55245833.333333336</v>
      </c>
      <c r="Y287" s="221">
        <f t="shared" ca="1" si="69"/>
        <v>55245833.333333336</v>
      </c>
      <c r="Z287" s="221">
        <f t="shared" ca="1" si="70"/>
        <v>55245833.333333336</v>
      </c>
      <c r="AA287" s="221">
        <f t="shared" ca="1" si="71"/>
        <v>55245833.333333336</v>
      </c>
      <c r="AB287" s="221">
        <f t="shared" ca="1" si="72"/>
        <v>55245833.333333336</v>
      </c>
      <c r="AC287" s="224">
        <f t="shared" ca="1" si="52"/>
        <v>0.82708895890738487</v>
      </c>
    </row>
    <row r="288" spans="1:29" x14ac:dyDescent="0.25">
      <c r="A288" s="195">
        <v>194</v>
      </c>
      <c r="B288" s="219">
        <f t="shared" ca="1" si="74"/>
        <v>0.71860926654863011</v>
      </c>
      <c r="C288" s="219">
        <f t="shared" ca="1" si="73"/>
        <v>0.25355302254210288</v>
      </c>
      <c r="D288" s="219">
        <f t="shared" ca="1" si="73"/>
        <v>0.7771502914822177</v>
      </c>
      <c r="E288" s="219">
        <f t="shared" ca="1" si="73"/>
        <v>0.4573300392158488</v>
      </c>
      <c r="F288" s="219">
        <f t="shared" ca="1" si="73"/>
        <v>0.97849142643529086</v>
      </c>
      <c r="G288" s="219">
        <f t="shared" ca="1" si="73"/>
        <v>0.32756821808384839</v>
      </c>
      <c r="H288" s="220">
        <f t="shared" ca="1" si="53"/>
        <v>108000000</v>
      </c>
      <c r="I288" s="212">
        <f t="shared" ca="1" si="54"/>
        <v>0.03</v>
      </c>
      <c r="J288" s="220">
        <f t="shared" ca="1" si="55"/>
        <v>3240000</v>
      </c>
      <c r="K288" s="222">
        <f t="shared" ca="1" si="56"/>
        <v>56</v>
      </c>
      <c r="L288" s="221">
        <f t="shared" ca="1" si="57"/>
        <v>65000000</v>
      </c>
      <c r="M288" s="221">
        <f t="shared" ca="1" si="58"/>
        <v>181440000</v>
      </c>
      <c r="N288" s="221">
        <f t="shared" ca="1" si="59"/>
        <v>29</v>
      </c>
      <c r="O288" s="221">
        <f t="shared" ca="1" si="60"/>
        <v>93960000</v>
      </c>
      <c r="P288" s="221">
        <f t="shared" ca="1" si="61"/>
        <v>24000000</v>
      </c>
      <c r="Q288" s="221">
        <f t="shared" ca="1" si="62"/>
        <v>10833333.333333334</v>
      </c>
      <c r="R288" s="221">
        <f t="shared" ca="1" si="63"/>
        <v>52646666.666666664</v>
      </c>
      <c r="S288" s="221">
        <f t="shared" ref="S288:S351" ca="1" si="75">R288*$C$25</f>
        <v>17899866.666666668</v>
      </c>
      <c r="T288" s="221">
        <f t="shared" ca="1" si="64"/>
        <v>34746800</v>
      </c>
      <c r="U288" s="221">
        <f t="shared" ca="1" si="65"/>
        <v>45580133.333333336</v>
      </c>
      <c r="V288" s="221">
        <f t="shared" ca="1" si="66"/>
        <v>-65000000</v>
      </c>
      <c r="W288" s="221">
        <f t="shared" ca="1" si="67"/>
        <v>45580133.333333336</v>
      </c>
      <c r="X288" s="221">
        <f t="shared" ca="1" si="68"/>
        <v>45580133.333333336</v>
      </c>
      <c r="Y288" s="221">
        <f t="shared" ca="1" si="69"/>
        <v>45580133.333333336</v>
      </c>
      <c r="Z288" s="221">
        <f t="shared" ca="1" si="70"/>
        <v>45580133.333333336</v>
      </c>
      <c r="AA288" s="221">
        <f t="shared" ca="1" si="71"/>
        <v>45580133.333333336</v>
      </c>
      <c r="AB288" s="221">
        <f t="shared" ca="1" si="72"/>
        <v>45580133.333333336</v>
      </c>
      <c r="AC288" s="224">
        <f t="shared" ref="AC288:AC351" ca="1" si="76">IF(W288/-V288&lt;0.1,-0.9999,IRR(V288:AB288))</f>
        <v>0.66876178318760182</v>
      </c>
    </row>
    <row r="289" spans="1:29" x14ac:dyDescent="0.25">
      <c r="A289" s="26">
        <v>195</v>
      </c>
      <c r="B289" s="219">
        <f t="shared" ca="1" si="74"/>
        <v>0.26699173244524865</v>
      </c>
      <c r="C289" s="219">
        <f t="shared" ca="1" si="73"/>
        <v>0.91490219538013906</v>
      </c>
      <c r="D289" s="219">
        <f t="shared" ca="1" si="73"/>
        <v>0.1619588984159579</v>
      </c>
      <c r="E289" s="219">
        <f t="shared" ca="1" si="73"/>
        <v>0.70893892767669753</v>
      </c>
      <c r="F289" s="219">
        <f t="shared" ca="1" si="73"/>
        <v>0.19751133210984007</v>
      </c>
      <c r="G289" s="219">
        <f t="shared" ca="1" si="73"/>
        <v>0.24814816409161289</v>
      </c>
      <c r="H289" s="220">
        <f t="shared" ref="H289:H352" ca="1" si="77">IF(B289&lt;$C$6,$C$7,IF(B289&lt;$C$6+$D$6,$D$7,IF(B289&lt;$C$6+$D$6+$E$6,$E$7,$F$7)))</f>
        <v>95000000</v>
      </c>
      <c r="I289" s="212">
        <f t="shared" ref="I289:I352" ca="1" si="78">IF(C289&lt;$C$9,$C$10,IF(C289&lt;$C$9+$D$9,$D$10,IF(C289&lt;$C$9+$D$9+$E$9,$E$10,IF(C289&lt;$C$9+$D$9+$E$9+$F$9,$F$10,IF(C289&lt;$C$9+$D$9+$E$9+$F$9+$G$9,$G$10,$H$10)))))</f>
        <v>0.06</v>
      </c>
      <c r="J289" s="220">
        <f t="shared" ref="J289:J352" ca="1" si="79">H289*I289</f>
        <v>5700000</v>
      </c>
      <c r="K289" s="222">
        <f t="shared" ref="K289:K352" ca="1" si="80">(H289/2000000)+IF(D289&lt;$C$21,$C$22,$D$22)</f>
        <v>45.5</v>
      </c>
      <c r="L289" s="221">
        <f t="shared" ref="L289:L352" ca="1" si="81">IF(E289&lt;$C$12,$C$13,IF(E289&lt;$C$12+$D$12,$D$13,$E$13))</f>
        <v>65000000</v>
      </c>
      <c r="M289" s="221">
        <f t="shared" ref="M289:M352" ca="1" si="82">J289*K289</f>
        <v>259350000</v>
      </c>
      <c r="N289" s="221">
        <f t="shared" ref="N289:N352" ca="1" si="83">IF(F289&lt;$C$15,$C$16,IF(F289&lt;$C$15+$D$15,$D$16,$E$16))</f>
        <v>24</v>
      </c>
      <c r="O289" s="221">
        <f t="shared" ref="O289:O352" ca="1" si="84">N289*J289</f>
        <v>136800000</v>
      </c>
      <c r="P289" s="221">
        <f t="shared" ref="P289:P352" ca="1" si="85">IF(G289&lt;$C$18,$C$19,IF(G289&lt;$C$18+$D$18,$D$19,IF(G289&lt;$C$18+$D$18+$E$18,$E$19,$F$19)))</f>
        <v>24000000</v>
      </c>
      <c r="Q289" s="221">
        <f t="shared" ref="Q289:Q352" ca="1" si="86">L289/$C$24</f>
        <v>10833333.333333334</v>
      </c>
      <c r="R289" s="221">
        <f t="shared" ref="R289:R352" ca="1" si="87">M289-O289-P289-Q289</f>
        <v>87716666.666666672</v>
      </c>
      <c r="S289" s="221">
        <f t="shared" ca="1" si="75"/>
        <v>29823666.666666672</v>
      </c>
      <c r="T289" s="221">
        <f t="shared" ref="T289:T352" ca="1" si="88">R289-S289</f>
        <v>57893000</v>
      </c>
      <c r="U289" s="221">
        <f t="shared" ref="U289:U352" ca="1" si="89">T289+Q289</f>
        <v>68726333.333333328</v>
      </c>
      <c r="V289" s="221">
        <f t="shared" ref="V289:V352" ca="1" si="90">-L289</f>
        <v>-65000000</v>
      </c>
      <c r="W289" s="221">
        <f t="shared" ref="W289:W352" ca="1" si="91">U289</f>
        <v>68726333.333333328</v>
      </c>
      <c r="X289" s="221">
        <f t="shared" ref="X289:X352" ca="1" si="92">U289</f>
        <v>68726333.333333328</v>
      </c>
      <c r="Y289" s="221">
        <f t="shared" ref="Y289:Y352" ca="1" si="93">U289</f>
        <v>68726333.333333328</v>
      </c>
      <c r="Z289" s="221">
        <f t="shared" ref="Z289:Z352" ca="1" si="94">U289</f>
        <v>68726333.333333328</v>
      </c>
      <c r="AA289" s="221">
        <f t="shared" ref="AA289:AA352" ca="1" si="95">U289</f>
        <v>68726333.333333328</v>
      </c>
      <c r="AB289" s="221">
        <f t="shared" ref="AB289:AB352" ca="1" si="96">U289</f>
        <v>68726333.333333328</v>
      </c>
      <c r="AC289" s="224">
        <f t="shared" ca="1" si="76"/>
        <v>1.0427775215774462</v>
      </c>
    </row>
    <row r="290" spans="1:29" x14ac:dyDescent="0.25">
      <c r="A290" s="195">
        <v>196</v>
      </c>
      <c r="B290" s="219">
        <f t="shared" ca="1" si="74"/>
        <v>0.3371964421093161</v>
      </c>
      <c r="C290" s="219">
        <f t="shared" ca="1" si="73"/>
        <v>0.46084358091290756</v>
      </c>
      <c r="D290" s="219">
        <f t="shared" ca="1" si="73"/>
        <v>0.33303557040492182</v>
      </c>
      <c r="E290" s="219">
        <f t="shared" ca="1" si="73"/>
        <v>0.63656016466521959</v>
      </c>
      <c r="F290" s="219">
        <f t="shared" ca="1" si="73"/>
        <v>0.60928651259087785</v>
      </c>
      <c r="G290" s="219">
        <f t="shared" ca="1" si="73"/>
        <v>0.49418947384773204</v>
      </c>
      <c r="H290" s="220">
        <f t="shared" ca="1" si="77"/>
        <v>95000000</v>
      </c>
      <c r="I290" s="212">
        <f t="shared" ca="1" si="78"/>
        <v>0.04</v>
      </c>
      <c r="J290" s="220">
        <f t="shared" ca="1" si="79"/>
        <v>3800000</v>
      </c>
      <c r="K290" s="222">
        <f t="shared" ca="1" si="80"/>
        <v>45.5</v>
      </c>
      <c r="L290" s="221">
        <f t="shared" ca="1" si="81"/>
        <v>65000000</v>
      </c>
      <c r="M290" s="221">
        <f t="shared" ca="1" si="82"/>
        <v>172900000</v>
      </c>
      <c r="N290" s="221">
        <f t="shared" ca="1" si="83"/>
        <v>26</v>
      </c>
      <c r="O290" s="221">
        <f t="shared" ca="1" si="84"/>
        <v>98800000</v>
      </c>
      <c r="P290" s="221">
        <f t="shared" ca="1" si="85"/>
        <v>27000000</v>
      </c>
      <c r="Q290" s="221">
        <f t="shared" ca="1" si="86"/>
        <v>10833333.333333334</v>
      </c>
      <c r="R290" s="221">
        <f t="shared" ca="1" si="87"/>
        <v>36266666.666666664</v>
      </c>
      <c r="S290" s="221">
        <f t="shared" ca="1" si="75"/>
        <v>12330666.666666666</v>
      </c>
      <c r="T290" s="221">
        <f t="shared" ca="1" si="88"/>
        <v>23936000</v>
      </c>
      <c r="U290" s="221">
        <f t="shared" ca="1" si="89"/>
        <v>34769333.333333336</v>
      </c>
      <c r="V290" s="221">
        <f t="shared" ca="1" si="90"/>
        <v>-65000000</v>
      </c>
      <c r="W290" s="221">
        <f t="shared" ca="1" si="91"/>
        <v>34769333.333333336</v>
      </c>
      <c r="X290" s="221">
        <f t="shared" ca="1" si="92"/>
        <v>34769333.333333336</v>
      </c>
      <c r="Y290" s="221">
        <f t="shared" ca="1" si="93"/>
        <v>34769333.333333336</v>
      </c>
      <c r="Z290" s="221">
        <f t="shared" ca="1" si="94"/>
        <v>34769333.333333336</v>
      </c>
      <c r="AA290" s="221">
        <f t="shared" ca="1" si="95"/>
        <v>34769333.333333336</v>
      </c>
      <c r="AB290" s="221">
        <f t="shared" ca="1" si="96"/>
        <v>34769333.333333336</v>
      </c>
      <c r="AC290" s="224">
        <f t="shared" ca="1" si="76"/>
        <v>0.48504141412043889</v>
      </c>
    </row>
    <row r="291" spans="1:29" x14ac:dyDescent="0.25">
      <c r="A291" s="26">
        <v>197</v>
      </c>
      <c r="B291" s="219">
        <f t="shared" ca="1" si="74"/>
        <v>0.97144497092350846</v>
      </c>
      <c r="C291" s="219">
        <f t="shared" ca="1" si="73"/>
        <v>0.97541771710972625</v>
      </c>
      <c r="D291" s="219">
        <f t="shared" ca="1" si="73"/>
        <v>0.66728929136361459</v>
      </c>
      <c r="E291" s="219">
        <f t="shared" ca="1" si="73"/>
        <v>0.38766254564991143</v>
      </c>
      <c r="F291" s="219">
        <f t="shared" ca="1" si="73"/>
        <v>0.43593548393503967</v>
      </c>
      <c r="G291" s="219">
        <f t="shared" ca="1" si="73"/>
        <v>7.85388689983616E-2</v>
      </c>
      <c r="H291" s="220">
        <f t="shared" ca="1" si="77"/>
        <v>124000000</v>
      </c>
      <c r="I291" s="212">
        <f t="shared" ca="1" si="78"/>
        <v>0.06</v>
      </c>
      <c r="J291" s="220">
        <f t="shared" ca="1" si="79"/>
        <v>7440000</v>
      </c>
      <c r="K291" s="222">
        <f t="shared" ca="1" si="80"/>
        <v>64</v>
      </c>
      <c r="L291" s="221">
        <f t="shared" ca="1" si="81"/>
        <v>65000000</v>
      </c>
      <c r="M291" s="221">
        <f t="shared" ca="1" si="82"/>
        <v>476160000</v>
      </c>
      <c r="N291" s="221">
        <f t="shared" ca="1" si="83"/>
        <v>26</v>
      </c>
      <c r="O291" s="221">
        <f t="shared" ca="1" si="84"/>
        <v>193440000</v>
      </c>
      <c r="P291" s="221">
        <f t="shared" ca="1" si="85"/>
        <v>20000000</v>
      </c>
      <c r="Q291" s="221">
        <f t="shared" ca="1" si="86"/>
        <v>10833333.333333334</v>
      </c>
      <c r="R291" s="221">
        <f t="shared" ca="1" si="87"/>
        <v>251886666.66666666</v>
      </c>
      <c r="S291" s="221">
        <f t="shared" ca="1" si="75"/>
        <v>85641466.666666672</v>
      </c>
      <c r="T291" s="221">
        <f t="shared" ca="1" si="88"/>
        <v>166245200</v>
      </c>
      <c r="U291" s="221">
        <f t="shared" ca="1" si="89"/>
        <v>177078533.33333334</v>
      </c>
      <c r="V291" s="221">
        <f t="shared" ca="1" si="90"/>
        <v>-65000000</v>
      </c>
      <c r="W291" s="221">
        <f t="shared" ca="1" si="91"/>
        <v>177078533.33333334</v>
      </c>
      <c r="X291" s="221">
        <f t="shared" ca="1" si="92"/>
        <v>177078533.33333334</v>
      </c>
      <c r="Y291" s="221">
        <f t="shared" ca="1" si="93"/>
        <v>177078533.33333334</v>
      </c>
      <c r="Z291" s="221">
        <f t="shared" ca="1" si="94"/>
        <v>177078533.33333334</v>
      </c>
      <c r="AA291" s="221">
        <f t="shared" ca="1" si="95"/>
        <v>177078533.33333334</v>
      </c>
      <c r="AB291" s="221">
        <f t="shared" ca="1" si="96"/>
        <v>177078533.33333334</v>
      </c>
      <c r="AC291" s="224">
        <f t="shared" ca="1" si="76"/>
        <v>2.7232625168509053</v>
      </c>
    </row>
    <row r="292" spans="1:29" x14ac:dyDescent="0.25">
      <c r="A292" s="195">
        <v>198</v>
      </c>
      <c r="B292" s="219">
        <f t="shared" ca="1" si="74"/>
        <v>6.451645559271324E-2</v>
      </c>
      <c r="C292" s="219">
        <f t="shared" ca="1" si="73"/>
        <v>0.49108569262717183</v>
      </c>
      <c r="D292" s="219">
        <f t="shared" ca="1" si="73"/>
        <v>0.40838947468749864</v>
      </c>
      <c r="E292" s="219">
        <f t="shared" ca="1" si="73"/>
        <v>0.42062166531670375</v>
      </c>
      <c r="F292" s="219">
        <f t="shared" ca="1" si="73"/>
        <v>0.14458731315770335</v>
      </c>
      <c r="G292" s="219">
        <f t="shared" ca="1" si="73"/>
        <v>8.0180534161236494E-2</v>
      </c>
      <c r="H292" s="220">
        <f t="shared" ca="1" si="77"/>
        <v>80000000</v>
      </c>
      <c r="I292" s="212">
        <f t="shared" ca="1" si="78"/>
        <v>0.04</v>
      </c>
      <c r="J292" s="220">
        <f t="shared" ca="1" si="79"/>
        <v>3200000</v>
      </c>
      <c r="K292" s="222">
        <f t="shared" ca="1" si="80"/>
        <v>38</v>
      </c>
      <c r="L292" s="221">
        <f t="shared" ca="1" si="81"/>
        <v>65000000</v>
      </c>
      <c r="M292" s="221">
        <f t="shared" ca="1" si="82"/>
        <v>121600000</v>
      </c>
      <c r="N292" s="221">
        <f t="shared" ca="1" si="83"/>
        <v>24</v>
      </c>
      <c r="O292" s="221">
        <f t="shared" ca="1" si="84"/>
        <v>76800000</v>
      </c>
      <c r="P292" s="221">
        <f t="shared" ca="1" si="85"/>
        <v>20000000</v>
      </c>
      <c r="Q292" s="221">
        <f t="shared" ca="1" si="86"/>
        <v>10833333.333333334</v>
      </c>
      <c r="R292" s="221">
        <f t="shared" ca="1" si="87"/>
        <v>13966666.666666666</v>
      </c>
      <c r="S292" s="221">
        <f t="shared" ca="1" si="75"/>
        <v>4748666.666666667</v>
      </c>
      <c r="T292" s="221">
        <f t="shared" ca="1" si="88"/>
        <v>9218000</v>
      </c>
      <c r="U292" s="221">
        <f t="shared" ca="1" si="89"/>
        <v>20051333.333333336</v>
      </c>
      <c r="V292" s="221">
        <f t="shared" ca="1" si="90"/>
        <v>-65000000</v>
      </c>
      <c r="W292" s="221">
        <f t="shared" ca="1" si="91"/>
        <v>20051333.333333336</v>
      </c>
      <c r="X292" s="221">
        <f t="shared" ca="1" si="92"/>
        <v>20051333.333333336</v>
      </c>
      <c r="Y292" s="221">
        <f t="shared" ca="1" si="93"/>
        <v>20051333.333333336</v>
      </c>
      <c r="Z292" s="221">
        <f t="shared" ca="1" si="94"/>
        <v>20051333.333333336</v>
      </c>
      <c r="AA292" s="221">
        <f t="shared" ca="1" si="95"/>
        <v>20051333.333333336</v>
      </c>
      <c r="AB292" s="221">
        <f t="shared" ca="1" si="96"/>
        <v>20051333.333333336</v>
      </c>
      <c r="AC292" s="224">
        <f t="shared" ca="1" si="76"/>
        <v>0.21037059840596095</v>
      </c>
    </row>
    <row r="293" spans="1:29" x14ac:dyDescent="0.25">
      <c r="A293" s="26">
        <v>199</v>
      </c>
      <c r="B293" s="219">
        <f t="shared" ca="1" si="74"/>
        <v>0.73372352436778721</v>
      </c>
      <c r="C293" s="219">
        <f t="shared" ca="1" si="73"/>
        <v>0.67039363338328828</v>
      </c>
      <c r="D293" s="219">
        <f t="shared" ca="1" si="73"/>
        <v>0.4580356731367925</v>
      </c>
      <c r="E293" s="219">
        <f t="shared" ca="1" si="73"/>
        <v>0.20046775805554207</v>
      </c>
      <c r="F293" s="219">
        <f t="shared" ca="1" si="73"/>
        <v>0.72264493349928627</v>
      </c>
      <c r="G293" s="219">
        <f t="shared" ca="1" si="73"/>
        <v>0.40023595873961915</v>
      </c>
      <c r="H293" s="220">
        <f t="shared" ca="1" si="77"/>
        <v>108000000</v>
      </c>
      <c r="I293" s="212">
        <f t="shared" ca="1" si="78"/>
        <v>0.04</v>
      </c>
      <c r="J293" s="220">
        <f t="shared" ca="1" si="79"/>
        <v>4320000</v>
      </c>
      <c r="K293" s="222">
        <f t="shared" ca="1" si="80"/>
        <v>56</v>
      </c>
      <c r="L293" s="221">
        <f t="shared" ca="1" si="81"/>
        <v>65000000</v>
      </c>
      <c r="M293" s="221">
        <f t="shared" ca="1" si="82"/>
        <v>241920000</v>
      </c>
      <c r="N293" s="221">
        <f t="shared" ca="1" si="83"/>
        <v>26</v>
      </c>
      <c r="O293" s="221">
        <f t="shared" ca="1" si="84"/>
        <v>112320000</v>
      </c>
      <c r="P293" s="221">
        <f t="shared" ca="1" si="85"/>
        <v>27000000</v>
      </c>
      <c r="Q293" s="221">
        <f t="shared" ca="1" si="86"/>
        <v>10833333.333333334</v>
      </c>
      <c r="R293" s="221">
        <f t="shared" ca="1" si="87"/>
        <v>91766666.666666672</v>
      </c>
      <c r="S293" s="221">
        <f t="shared" ca="1" si="75"/>
        <v>31200666.666666672</v>
      </c>
      <c r="T293" s="221">
        <f t="shared" ca="1" si="88"/>
        <v>60566000</v>
      </c>
      <c r="U293" s="221">
        <f t="shared" ca="1" si="89"/>
        <v>71399333.333333328</v>
      </c>
      <c r="V293" s="221">
        <f t="shared" ca="1" si="90"/>
        <v>-65000000</v>
      </c>
      <c r="W293" s="221">
        <f t="shared" ca="1" si="91"/>
        <v>71399333.333333328</v>
      </c>
      <c r="X293" s="221">
        <f t="shared" ca="1" si="92"/>
        <v>71399333.333333328</v>
      </c>
      <c r="Y293" s="221">
        <f t="shared" ca="1" si="93"/>
        <v>71399333.333333328</v>
      </c>
      <c r="Z293" s="221">
        <f t="shared" ca="1" si="94"/>
        <v>71399333.333333328</v>
      </c>
      <c r="AA293" s="221">
        <f t="shared" ca="1" si="95"/>
        <v>71399333.333333328</v>
      </c>
      <c r="AB293" s="221">
        <f t="shared" ca="1" si="96"/>
        <v>71399333.333333328</v>
      </c>
      <c r="AC293" s="224">
        <f t="shared" ca="1" si="76"/>
        <v>1.0850841167107332</v>
      </c>
    </row>
    <row r="294" spans="1:29" x14ac:dyDescent="0.25">
      <c r="A294" s="195">
        <v>200</v>
      </c>
      <c r="B294" s="219">
        <f t="shared" ca="1" si="74"/>
        <v>0.24728269606847741</v>
      </c>
      <c r="C294" s="219">
        <f t="shared" ca="1" si="73"/>
        <v>0.16735362077092308</v>
      </c>
      <c r="D294" s="219">
        <f t="shared" ca="1" si="73"/>
        <v>0.78909808361371903</v>
      </c>
      <c r="E294" s="219">
        <f t="shared" ca="1" si="73"/>
        <v>0.59429109130418589</v>
      </c>
      <c r="F294" s="219">
        <f t="shared" ca="1" si="73"/>
        <v>0.77941238232424626</v>
      </c>
      <c r="G294" s="219">
        <f t="shared" ca="1" si="73"/>
        <v>0.85006018575976561</v>
      </c>
      <c r="H294" s="220">
        <f t="shared" ca="1" si="77"/>
        <v>95000000</v>
      </c>
      <c r="I294" s="212">
        <f t="shared" ca="1" si="78"/>
        <v>0.02</v>
      </c>
      <c r="J294" s="220">
        <f t="shared" ca="1" si="79"/>
        <v>1900000</v>
      </c>
      <c r="K294" s="222">
        <f t="shared" ca="1" si="80"/>
        <v>49.5</v>
      </c>
      <c r="L294" s="221">
        <f t="shared" ca="1" si="81"/>
        <v>65000000</v>
      </c>
      <c r="M294" s="221">
        <f t="shared" ca="1" si="82"/>
        <v>94050000</v>
      </c>
      <c r="N294" s="221">
        <f t="shared" ca="1" si="83"/>
        <v>26</v>
      </c>
      <c r="O294" s="221">
        <f t="shared" ca="1" si="84"/>
        <v>49400000</v>
      </c>
      <c r="P294" s="221">
        <f t="shared" ca="1" si="85"/>
        <v>31000000</v>
      </c>
      <c r="Q294" s="221">
        <f t="shared" ca="1" si="86"/>
        <v>10833333.333333334</v>
      </c>
      <c r="R294" s="221">
        <f t="shared" ca="1" si="87"/>
        <v>2816666.666666666</v>
      </c>
      <c r="S294" s="221">
        <f t="shared" ca="1" si="75"/>
        <v>957666.66666666651</v>
      </c>
      <c r="T294" s="221">
        <f t="shared" ca="1" si="88"/>
        <v>1858999.9999999995</v>
      </c>
      <c r="U294" s="221">
        <f t="shared" ca="1" si="89"/>
        <v>12692333.333333334</v>
      </c>
      <c r="V294" s="221">
        <f t="shared" ca="1" si="90"/>
        <v>-65000000</v>
      </c>
      <c r="W294" s="221">
        <f t="shared" ca="1" si="91"/>
        <v>12692333.333333334</v>
      </c>
      <c r="X294" s="221">
        <f t="shared" ca="1" si="92"/>
        <v>12692333.333333334</v>
      </c>
      <c r="Y294" s="221">
        <f t="shared" ca="1" si="93"/>
        <v>12692333.333333334</v>
      </c>
      <c r="Z294" s="221">
        <f t="shared" ca="1" si="94"/>
        <v>12692333.333333334</v>
      </c>
      <c r="AA294" s="221">
        <f t="shared" ca="1" si="95"/>
        <v>12692333.333333334</v>
      </c>
      <c r="AB294" s="221">
        <f t="shared" ca="1" si="96"/>
        <v>12692333.333333334</v>
      </c>
      <c r="AC294" s="224">
        <f t="shared" ca="1" si="76"/>
        <v>4.7215705167982902E-2</v>
      </c>
    </row>
    <row r="295" spans="1:29" x14ac:dyDescent="0.25">
      <c r="A295" s="26">
        <v>201</v>
      </c>
      <c r="B295" s="219">
        <f t="shared" ca="1" si="74"/>
        <v>0.58821469810604576</v>
      </c>
      <c r="C295" s="219">
        <f t="shared" ca="1" si="73"/>
        <v>0.8512006159971498</v>
      </c>
      <c r="D295" s="219">
        <f t="shared" ca="1" si="73"/>
        <v>0.6646407415140636</v>
      </c>
      <c r="E295" s="219">
        <f t="shared" ca="1" si="73"/>
        <v>0.66195929640961171</v>
      </c>
      <c r="F295" s="219">
        <f t="shared" ca="1" si="73"/>
        <v>0.56535779376542505</v>
      </c>
      <c r="G295" s="219">
        <f t="shared" ca="1" si="73"/>
        <v>0.46541266150790905</v>
      </c>
      <c r="H295" s="220">
        <f t="shared" ca="1" si="77"/>
        <v>108000000</v>
      </c>
      <c r="I295" s="212">
        <f t="shared" ca="1" si="78"/>
        <v>0.05</v>
      </c>
      <c r="J295" s="220">
        <f t="shared" ca="1" si="79"/>
        <v>5400000</v>
      </c>
      <c r="K295" s="222">
        <f t="shared" ca="1" si="80"/>
        <v>56</v>
      </c>
      <c r="L295" s="221">
        <f t="shared" ca="1" si="81"/>
        <v>65000000</v>
      </c>
      <c r="M295" s="221">
        <f t="shared" ca="1" si="82"/>
        <v>302400000</v>
      </c>
      <c r="N295" s="221">
        <f t="shared" ca="1" si="83"/>
        <v>26</v>
      </c>
      <c r="O295" s="221">
        <f t="shared" ca="1" si="84"/>
        <v>140400000</v>
      </c>
      <c r="P295" s="221">
        <f t="shared" ca="1" si="85"/>
        <v>27000000</v>
      </c>
      <c r="Q295" s="221">
        <f t="shared" ca="1" si="86"/>
        <v>10833333.333333334</v>
      </c>
      <c r="R295" s="221">
        <f t="shared" ca="1" si="87"/>
        <v>124166666.66666667</v>
      </c>
      <c r="S295" s="221">
        <f t="shared" ca="1" si="75"/>
        <v>42216666.666666672</v>
      </c>
      <c r="T295" s="221">
        <f t="shared" ca="1" si="88"/>
        <v>81950000</v>
      </c>
      <c r="U295" s="221">
        <f t="shared" ca="1" si="89"/>
        <v>92783333.333333328</v>
      </c>
      <c r="V295" s="221">
        <f t="shared" ca="1" si="90"/>
        <v>-65000000</v>
      </c>
      <c r="W295" s="221">
        <f t="shared" ca="1" si="91"/>
        <v>92783333.333333328</v>
      </c>
      <c r="X295" s="221">
        <f t="shared" ca="1" si="92"/>
        <v>92783333.333333328</v>
      </c>
      <c r="Y295" s="221">
        <f t="shared" ca="1" si="93"/>
        <v>92783333.333333328</v>
      </c>
      <c r="Z295" s="221">
        <f t="shared" ca="1" si="94"/>
        <v>92783333.333333328</v>
      </c>
      <c r="AA295" s="221">
        <f t="shared" ca="1" si="95"/>
        <v>92783333.333333328</v>
      </c>
      <c r="AB295" s="221">
        <f t="shared" ca="1" si="96"/>
        <v>92783333.333333328</v>
      </c>
      <c r="AC295" s="224">
        <f t="shared" ca="1" si="76"/>
        <v>1.420335158312247</v>
      </c>
    </row>
    <row r="296" spans="1:29" x14ac:dyDescent="0.25">
      <c r="A296" s="195">
        <v>202</v>
      </c>
      <c r="B296" s="219">
        <f t="shared" ca="1" si="74"/>
        <v>0.41036011009729756</v>
      </c>
      <c r="C296" s="219">
        <f t="shared" ca="1" si="73"/>
        <v>4.9066156419063423E-2</v>
      </c>
      <c r="D296" s="219">
        <f t="shared" ca="1" si="73"/>
        <v>0.23307646938924864</v>
      </c>
      <c r="E296" s="219">
        <f t="shared" ca="1" si="73"/>
        <v>0.58874321065918811</v>
      </c>
      <c r="F296" s="219">
        <f t="shared" ca="1" si="73"/>
        <v>0.94252241744346976</v>
      </c>
      <c r="G296" s="219">
        <f t="shared" ca="1" si="73"/>
        <v>0.10253437721739789</v>
      </c>
      <c r="H296" s="220">
        <f t="shared" ca="1" si="77"/>
        <v>108000000</v>
      </c>
      <c r="I296" s="212">
        <f t="shared" ca="1" si="78"/>
        <v>0.01</v>
      </c>
      <c r="J296" s="220">
        <f t="shared" ca="1" si="79"/>
        <v>1080000</v>
      </c>
      <c r="K296" s="222">
        <f t="shared" ca="1" si="80"/>
        <v>52</v>
      </c>
      <c r="L296" s="221">
        <f t="shared" ca="1" si="81"/>
        <v>65000000</v>
      </c>
      <c r="M296" s="221">
        <f t="shared" ca="1" si="82"/>
        <v>56160000</v>
      </c>
      <c r="N296" s="221">
        <f t="shared" ca="1" si="83"/>
        <v>29</v>
      </c>
      <c r="O296" s="221">
        <f t="shared" ca="1" si="84"/>
        <v>31320000</v>
      </c>
      <c r="P296" s="221">
        <f t="shared" ca="1" si="85"/>
        <v>20000000</v>
      </c>
      <c r="Q296" s="221">
        <f t="shared" ca="1" si="86"/>
        <v>10833333.333333334</v>
      </c>
      <c r="R296" s="221">
        <f t="shared" ca="1" si="87"/>
        <v>-5993333.333333334</v>
      </c>
      <c r="S296" s="221">
        <f t="shared" ca="1" si="75"/>
        <v>-2037733.3333333337</v>
      </c>
      <c r="T296" s="221">
        <f t="shared" ca="1" si="88"/>
        <v>-3955600</v>
      </c>
      <c r="U296" s="221">
        <f t="shared" ca="1" si="89"/>
        <v>6877733.333333334</v>
      </c>
      <c r="V296" s="221">
        <f t="shared" ca="1" si="90"/>
        <v>-65000000</v>
      </c>
      <c r="W296" s="221">
        <f t="shared" ca="1" si="91"/>
        <v>6877733.333333334</v>
      </c>
      <c r="X296" s="221">
        <f t="shared" ca="1" si="92"/>
        <v>6877733.333333334</v>
      </c>
      <c r="Y296" s="221">
        <f t="shared" ca="1" si="93"/>
        <v>6877733.333333334</v>
      </c>
      <c r="Z296" s="221">
        <f t="shared" ca="1" si="94"/>
        <v>6877733.333333334</v>
      </c>
      <c r="AA296" s="221">
        <f t="shared" ca="1" si="95"/>
        <v>6877733.333333334</v>
      </c>
      <c r="AB296" s="221">
        <f t="shared" ca="1" si="96"/>
        <v>6877733.333333334</v>
      </c>
      <c r="AC296" s="224">
        <f t="shared" ca="1" si="76"/>
        <v>-0.1161667853430971</v>
      </c>
    </row>
    <row r="297" spans="1:29" x14ac:dyDescent="0.25">
      <c r="A297" s="26">
        <v>203</v>
      </c>
      <c r="B297" s="219">
        <f t="shared" ca="1" si="74"/>
        <v>0.94291845941144525</v>
      </c>
      <c r="C297" s="219">
        <f t="shared" ca="1" si="73"/>
        <v>0.21879023287715704</v>
      </c>
      <c r="D297" s="219">
        <f t="shared" ca="1" si="73"/>
        <v>0.66297403275987044</v>
      </c>
      <c r="E297" s="219">
        <f t="shared" ca="1" si="73"/>
        <v>0.44665468405675168</v>
      </c>
      <c r="F297" s="219">
        <f t="shared" ca="1" si="73"/>
        <v>0.53879970036685976</v>
      </c>
      <c r="G297" s="219">
        <f t="shared" ca="1" si="73"/>
        <v>0.35424792615656753</v>
      </c>
      <c r="H297" s="220">
        <f t="shared" ca="1" si="77"/>
        <v>124000000</v>
      </c>
      <c r="I297" s="212">
        <f t="shared" ca="1" si="78"/>
        <v>0.02</v>
      </c>
      <c r="J297" s="220">
        <f t="shared" ca="1" si="79"/>
        <v>2480000</v>
      </c>
      <c r="K297" s="222">
        <f t="shared" ca="1" si="80"/>
        <v>64</v>
      </c>
      <c r="L297" s="221">
        <f t="shared" ca="1" si="81"/>
        <v>65000000</v>
      </c>
      <c r="M297" s="221">
        <f t="shared" ca="1" si="82"/>
        <v>158720000</v>
      </c>
      <c r="N297" s="221">
        <f t="shared" ca="1" si="83"/>
        <v>26</v>
      </c>
      <c r="O297" s="221">
        <f t="shared" ca="1" si="84"/>
        <v>64480000</v>
      </c>
      <c r="P297" s="221">
        <f t="shared" ca="1" si="85"/>
        <v>24000000</v>
      </c>
      <c r="Q297" s="221">
        <f t="shared" ca="1" si="86"/>
        <v>10833333.333333334</v>
      </c>
      <c r="R297" s="221">
        <f t="shared" ca="1" si="87"/>
        <v>59406666.666666664</v>
      </c>
      <c r="S297" s="221">
        <f t="shared" ca="1" si="75"/>
        <v>20198266.666666668</v>
      </c>
      <c r="T297" s="221">
        <f t="shared" ca="1" si="88"/>
        <v>39208400</v>
      </c>
      <c r="U297" s="221">
        <f t="shared" ca="1" si="89"/>
        <v>50041733.333333336</v>
      </c>
      <c r="V297" s="221">
        <f t="shared" ca="1" si="90"/>
        <v>-65000000</v>
      </c>
      <c r="W297" s="221">
        <f t="shared" ca="1" si="91"/>
        <v>50041733.333333336</v>
      </c>
      <c r="X297" s="221">
        <f t="shared" ca="1" si="92"/>
        <v>50041733.333333336</v>
      </c>
      <c r="Y297" s="221">
        <f t="shared" ca="1" si="93"/>
        <v>50041733.333333336</v>
      </c>
      <c r="Z297" s="221">
        <f t="shared" ca="1" si="94"/>
        <v>50041733.333333336</v>
      </c>
      <c r="AA297" s="221">
        <f t="shared" ca="1" si="95"/>
        <v>50041733.333333336</v>
      </c>
      <c r="AB297" s="221">
        <f t="shared" ca="1" si="96"/>
        <v>50041733.333333336</v>
      </c>
      <c r="AC297" s="224">
        <f t="shared" ca="1" si="76"/>
        <v>0.74235604443374159</v>
      </c>
    </row>
    <row r="298" spans="1:29" x14ac:dyDescent="0.25">
      <c r="A298" s="195">
        <v>204</v>
      </c>
      <c r="B298" s="219">
        <f t="shared" ca="1" si="74"/>
        <v>7.2204327695230552E-2</v>
      </c>
      <c r="C298" s="219">
        <f t="shared" ca="1" si="73"/>
        <v>0.61487303202820065</v>
      </c>
      <c r="D298" s="219">
        <f t="shared" ca="1" si="73"/>
        <v>0.30438181605726733</v>
      </c>
      <c r="E298" s="219">
        <f t="shared" ca="1" si="73"/>
        <v>0.61284532536289538</v>
      </c>
      <c r="F298" s="219">
        <f t="shared" ca="1" si="73"/>
        <v>0.23072956250149224</v>
      </c>
      <c r="G298" s="219">
        <f t="shared" ca="1" si="73"/>
        <v>0.86603978311350338</v>
      </c>
      <c r="H298" s="220">
        <f t="shared" ca="1" si="77"/>
        <v>80000000</v>
      </c>
      <c r="I298" s="212">
        <f t="shared" ca="1" si="78"/>
        <v>0.04</v>
      </c>
      <c r="J298" s="220">
        <f t="shared" ca="1" si="79"/>
        <v>3200000</v>
      </c>
      <c r="K298" s="222">
        <f t="shared" ca="1" si="80"/>
        <v>38</v>
      </c>
      <c r="L298" s="221">
        <f t="shared" ca="1" si="81"/>
        <v>65000000</v>
      </c>
      <c r="M298" s="221">
        <f t="shared" ca="1" si="82"/>
        <v>121600000</v>
      </c>
      <c r="N298" s="221">
        <f t="shared" ca="1" si="83"/>
        <v>26</v>
      </c>
      <c r="O298" s="221">
        <f t="shared" ca="1" si="84"/>
        <v>83200000</v>
      </c>
      <c r="P298" s="221">
        <f t="shared" ca="1" si="85"/>
        <v>31000000</v>
      </c>
      <c r="Q298" s="221">
        <f t="shared" ca="1" si="86"/>
        <v>10833333.333333334</v>
      </c>
      <c r="R298" s="221">
        <f t="shared" ca="1" si="87"/>
        <v>-3433333.333333334</v>
      </c>
      <c r="S298" s="221">
        <f t="shared" ca="1" si="75"/>
        <v>-1167333.3333333337</v>
      </c>
      <c r="T298" s="221">
        <f t="shared" ca="1" si="88"/>
        <v>-2266000</v>
      </c>
      <c r="U298" s="221">
        <f t="shared" ca="1" si="89"/>
        <v>8567333.333333334</v>
      </c>
      <c r="V298" s="221">
        <f t="shared" ca="1" si="90"/>
        <v>-65000000</v>
      </c>
      <c r="W298" s="221">
        <f t="shared" ca="1" si="91"/>
        <v>8567333.333333334</v>
      </c>
      <c r="X298" s="221">
        <f t="shared" ca="1" si="92"/>
        <v>8567333.333333334</v>
      </c>
      <c r="Y298" s="221">
        <f t="shared" ca="1" si="93"/>
        <v>8567333.333333334</v>
      </c>
      <c r="Z298" s="221">
        <f t="shared" ca="1" si="94"/>
        <v>8567333.333333334</v>
      </c>
      <c r="AA298" s="221">
        <f t="shared" ca="1" si="95"/>
        <v>8567333.333333334</v>
      </c>
      <c r="AB298" s="221">
        <f t="shared" ca="1" si="96"/>
        <v>8567333.333333334</v>
      </c>
      <c r="AC298" s="224">
        <f t="shared" ca="1" si="76"/>
        <v>-6.3191011968247612E-2</v>
      </c>
    </row>
    <row r="299" spans="1:29" x14ac:dyDescent="0.25">
      <c r="A299" s="26">
        <v>205</v>
      </c>
      <c r="B299" s="219">
        <f t="shared" ca="1" si="74"/>
        <v>0.59408711258836189</v>
      </c>
      <c r="C299" s="219">
        <f t="shared" ca="1" si="73"/>
        <v>0.82817536634863997</v>
      </c>
      <c r="D299" s="219">
        <f t="shared" ca="1" si="73"/>
        <v>0.7827322301682782</v>
      </c>
      <c r="E299" s="219">
        <f t="shared" ca="1" si="73"/>
        <v>0.98877251202963412</v>
      </c>
      <c r="F299" s="219">
        <f t="shared" ca="1" si="73"/>
        <v>0.67798993349483938</v>
      </c>
      <c r="G299" s="219">
        <f t="shared" ca="1" si="73"/>
        <v>9.1068595522101337E-3</v>
      </c>
      <c r="H299" s="220">
        <f t="shared" ca="1" si="77"/>
        <v>108000000</v>
      </c>
      <c r="I299" s="212">
        <f t="shared" ca="1" si="78"/>
        <v>0.05</v>
      </c>
      <c r="J299" s="220">
        <f t="shared" ca="1" si="79"/>
        <v>5400000</v>
      </c>
      <c r="K299" s="222">
        <f t="shared" ca="1" si="80"/>
        <v>56</v>
      </c>
      <c r="L299" s="221">
        <f t="shared" ca="1" si="81"/>
        <v>72000000</v>
      </c>
      <c r="M299" s="221">
        <f t="shared" ca="1" si="82"/>
        <v>302400000</v>
      </c>
      <c r="N299" s="221">
        <f t="shared" ca="1" si="83"/>
        <v>26</v>
      </c>
      <c r="O299" s="221">
        <f t="shared" ca="1" si="84"/>
        <v>140400000</v>
      </c>
      <c r="P299" s="221">
        <f t="shared" ca="1" si="85"/>
        <v>20000000</v>
      </c>
      <c r="Q299" s="221">
        <f t="shared" ca="1" si="86"/>
        <v>12000000</v>
      </c>
      <c r="R299" s="221">
        <f t="shared" ca="1" si="87"/>
        <v>130000000</v>
      </c>
      <c r="S299" s="221">
        <f t="shared" ca="1" si="75"/>
        <v>44200000</v>
      </c>
      <c r="T299" s="221">
        <f t="shared" ca="1" si="88"/>
        <v>85800000</v>
      </c>
      <c r="U299" s="221">
        <f t="shared" ca="1" si="89"/>
        <v>97800000</v>
      </c>
      <c r="V299" s="221">
        <f t="shared" ca="1" si="90"/>
        <v>-72000000</v>
      </c>
      <c r="W299" s="221">
        <f t="shared" ca="1" si="91"/>
        <v>97800000</v>
      </c>
      <c r="X299" s="221">
        <f t="shared" ca="1" si="92"/>
        <v>97800000</v>
      </c>
      <c r="Y299" s="221">
        <f t="shared" ca="1" si="93"/>
        <v>97800000</v>
      </c>
      <c r="Z299" s="221">
        <f t="shared" ca="1" si="94"/>
        <v>97800000</v>
      </c>
      <c r="AA299" s="221">
        <f t="shared" ca="1" si="95"/>
        <v>97800000</v>
      </c>
      <c r="AB299" s="221">
        <f t="shared" ca="1" si="96"/>
        <v>97800000</v>
      </c>
      <c r="AC299" s="224">
        <f t="shared" ca="1" si="76"/>
        <v>1.3502740708130783</v>
      </c>
    </row>
    <row r="300" spans="1:29" x14ac:dyDescent="0.25">
      <c r="A300" s="195">
        <v>206</v>
      </c>
      <c r="B300" s="219">
        <f t="shared" ca="1" si="74"/>
        <v>0.67456876894454409</v>
      </c>
      <c r="C300" s="219">
        <f t="shared" ca="1" si="73"/>
        <v>0.18911702734239788</v>
      </c>
      <c r="D300" s="219">
        <f t="shared" ca="1" si="73"/>
        <v>0.76157702746161871</v>
      </c>
      <c r="E300" s="219">
        <f t="shared" ca="1" si="73"/>
        <v>0.49138537385686154</v>
      </c>
      <c r="F300" s="219">
        <f t="shared" ca="1" si="73"/>
        <v>0.46898255864915162</v>
      </c>
      <c r="G300" s="219">
        <f t="shared" ca="1" si="73"/>
        <v>0.57110720983827301</v>
      </c>
      <c r="H300" s="220">
        <f t="shared" ca="1" si="77"/>
        <v>108000000</v>
      </c>
      <c r="I300" s="212">
        <f t="shared" ca="1" si="78"/>
        <v>0.02</v>
      </c>
      <c r="J300" s="220">
        <f t="shared" ca="1" si="79"/>
        <v>2160000</v>
      </c>
      <c r="K300" s="222">
        <f t="shared" ca="1" si="80"/>
        <v>56</v>
      </c>
      <c r="L300" s="221">
        <f t="shared" ca="1" si="81"/>
        <v>65000000</v>
      </c>
      <c r="M300" s="221">
        <f t="shared" ca="1" si="82"/>
        <v>120960000</v>
      </c>
      <c r="N300" s="221">
        <f t="shared" ca="1" si="83"/>
        <v>26</v>
      </c>
      <c r="O300" s="221">
        <f t="shared" ca="1" si="84"/>
        <v>56160000</v>
      </c>
      <c r="P300" s="221">
        <f t="shared" ca="1" si="85"/>
        <v>27000000</v>
      </c>
      <c r="Q300" s="221">
        <f t="shared" ca="1" si="86"/>
        <v>10833333.333333334</v>
      </c>
      <c r="R300" s="221">
        <f t="shared" ca="1" si="87"/>
        <v>26966666.666666664</v>
      </c>
      <c r="S300" s="221">
        <f t="shared" ca="1" si="75"/>
        <v>9168666.666666666</v>
      </c>
      <c r="T300" s="221">
        <f t="shared" ca="1" si="88"/>
        <v>17798000</v>
      </c>
      <c r="U300" s="221">
        <f t="shared" ca="1" si="89"/>
        <v>28631333.333333336</v>
      </c>
      <c r="V300" s="221">
        <f t="shared" ca="1" si="90"/>
        <v>-65000000</v>
      </c>
      <c r="W300" s="221">
        <f t="shared" ca="1" si="91"/>
        <v>28631333.333333336</v>
      </c>
      <c r="X300" s="221">
        <f t="shared" ca="1" si="92"/>
        <v>28631333.333333336</v>
      </c>
      <c r="Y300" s="221">
        <f t="shared" ca="1" si="93"/>
        <v>28631333.333333336</v>
      </c>
      <c r="Z300" s="221">
        <f t="shared" ca="1" si="94"/>
        <v>28631333.333333336</v>
      </c>
      <c r="AA300" s="221">
        <f t="shared" ca="1" si="95"/>
        <v>28631333.333333336</v>
      </c>
      <c r="AB300" s="221">
        <f t="shared" ca="1" si="96"/>
        <v>28631333.333333336</v>
      </c>
      <c r="AC300" s="224">
        <f t="shared" ca="1" si="76"/>
        <v>0.37542241511896179</v>
      </c>
    </row>
    <row r="301" spans="1:29" x14ac:dyDescent="0.25">
      <c r="A301" s="26">
        <v>207</v>
      </c>
      <c r="B301" s="219">
        <f t="shared" ca="1" si="74"/>
        <v>0.75696022732540191</v>
      </c>
      <c r="C301" s="219">
        <f t="shared" ca="1" si="73"/>
        <v>0.55651202527140542</v>
      </c>
      <c r="D301" s="219">
        <f t="shared" ca="1" si="73"/>
        <v>4.1441353932219815E-2</v>
      </c>
      <c r="E301" s="219">
        <f t="shared" ca="1" si="73"/>
        <v>0.91671879210530371</v>
      </c>
      <c r="F301" s="219">
        <f t="shared" ca="1" si="73"/>
        <v>0.17548975441217107</v>
      </c>
      <c r="G301" s="219">
        <f t="shared" ca="1" si="73"/>
        <v>0.75912807635800406</v>
      </c>
      <c r="H301" s="220">
        <f t="shared" ca="1" si="77"/>
        <v>108000000</v>
      </c>
      <c r="I301" s="212">
        <f t="shared" ca="1" si="78"/>
        <v>0.04</v>
      </c>
      <c r="J301" s="220">
        <f t="shared" ca="1" si="79"/>
        <v>4320000</v>
      </c>
      <c r="K301" s="222">
        <f t="shared" ca="1" si="80"/>
        <v>52</v>
      </c>
      <c r="L301" s="221">
        <f t="shared" ca="1" si="81"/>
        <v>72000000</v>
      </c>
      <c r="M301" s="221">
        <f t="shared" ca="1" si="82"/>
        <v>224640000</v>
      </c>
      <c r="N301" s="221">
        <f t="shared" ca="1" si="83"/>
        <v>24</v>
      </c>
      <c r="O301" s="221">
        <f t="shared" ca="1" si="84"/>
        <v>103680000</v>
      </c>
      <c r="P301" s="221">
        <f t="shared" ca="1" si="85"/>
        <v>27000000</v>
      </c>
      <c r="Q301" s="221">
        <f t="shared" ca="1" si="86"/>
        <v>12000000</v>
      </c>
      <c r="R301" s="221">
        <f t="shared" ca="1" si="87"/>
        <v>81960000</v>
      </c>
      <c r="S301" s="221">
        <f t="shared" ca="1" si="75"/>
        <v>27866400.000000004</v>
      </c>
      <c r="T301" s="221">
        <f t="shared" ca="1" si="88"/>
        <v>54093600</v>
      </c>
      <c r="U301" s="221">
        <f t="shared" ca="1" si="89"/>
        <v>66093600</v>
      </c>
      <c r="V301" s="221">
        <f t="shared" ca="1" si="90"/>
        <v>-72000000</v>
      </c>
      <c r="W301" s="221">
        <f t="shared" ca="1" si="91"/>
        <v>66093600</v>
      </c>
      <c r="X301" s="221">
        <f t="shared" ca="1" si="92"/>
        <v>66093600</v>
      </c>
      <c r="Y301" s="221">
        <f t="shared" ca="1" si="93"/>
        <v>66093600</v>
      </c>
      <c r="Z301" s="221">
        <f t="shared" ca="1" si="94"/>
        <v>66093600</v>
      </c>
      <c r="AA301" s="221">
        <f t="shared" ca="1" si="95"/>
        <v>66093600</v>
      </c>
      <c r="AB301" s="221">
        <f t="shared" ca="1" si="96"/>
        <v>66093600</v>
      </c>
      <c r="AC301" s="224">
        <f t="shared" ca="1" si="76"/>
        <v>0.89835269747037838</v>
      </c>
    </row>
    <row r="302" spans="1:29" x14ac:dyDescent="0.25">
      <c r="A302" s="195">
        <v>208</v>
      </c>
      <c r="B302" s="219">
        <f t="shared" ca="1" si="74"/>
        <v>0.40225220387362659</v>
      </c>
      <c r="C302" s="219">
        <f t="shared" ca="1" si="73"/>
        <v>6.5764256834459522E-2</v>
      </c>
      <c r="D302" s="219">
        <f t="shared" ca="1" si="73"/>
        <v>0.66207833800532734</v>
      </c>
      <c r="E302" s="219">
        <f t="shared" ca="1" si="73"/>
        <v>0.67833457314801182</v>
      </c>
      <c r="F302" s="219">
        <f t="shared" ca="1" si="73"/>
        <v>0.32705326521133604</v>
      </c>
      <c r="G302" s="219">
        <f t="shared" ca="1" si="73"/>
        <v>3.6677987868647066E-2</v>
      </c>
      <c r="H302" s="220">
        <f t="shared" ca="1" si="77"/>
        <v>108000000</v>
      </c>
      <c r="I302" s="212">
        <f t="shared" ca="1" si="78"/>
        <v>0.02</v>
      </c>
      <c r="J302" s="220">
        <f t="shared" ca="1" si="79"/>
        <v>2160000</v>
      </c>
      <c r="K302" s="222">
        <f t="shared" ca="1" si="80"/>
        <v>56</v>
      </c>
      <c r="L302" s="221">
        <f t="shared" ca="1" si="81"/>
        <v>65000000</v>
      </c>
      <c r="M302" s="221">
        <f t="shared" ca="1" si="82"/>
        <v>120960000</v>
      </c>
      <c r="N302" s="221">
        <f t="shared" ca="1" si="83"/>
        <v>26</v>
      </c>
      <c r="O302" s="221">
        <f t="shared" ca="1" si="84"/>
        <v>56160000</v>
      </c>
      <c r="P302" s="221">
        <f t="shared" ca="1" si="85"/>
        <v>20000000</v>
      </c>
      <c r="Q302" s="221">
        <f t="shared" ca="1" si="86"/>
        <v>10833333.333333334</v>
      </c>
      <c r="R302" s="221">
        <f t="shared" ca="1" si="87"/>
        <v>33966666.666666664</v>
      </c>
      <c r="S302" s="221">
        <f t="shared" ca="1" si="75"/>
        <v>11548666.666666666</v>
      </c>
      <c r="T302" s="221">
        <f t="shared" ca="1" si="88"/>
        <v>22418000</v>
      </c>
      <c r="U302" s="221">
        <f t="shared" ca="1" si="89"/>
        <v>33251333.333333336</v>
      </c>
      <c r="V302" s="221">
        <f t="shared" ca="1" si="90"/>
        <v>-65000000</v>
      </c>
      <c r="W302" s="221">
        <f t="shared" ca="1" si="91"/>
        <v>33251333.333333336</v>
      </c>
      <c r="X302" s="221">
        <f t="shared" ca="1" si="92"/>
        <v>33251333.333333336</v>
      </c>
      <c r="Y302" s="221">
        <f t="shared" ca="1" si="93"/>
        <v>33251333.333333336</v>
      </c>
      <c r="Z302" s="221">
        <f t="shared" ca="1" si="94"/>
        <v>33251333.333333336</v>
      </c>
      <c r="AA302" s="221">
        <f t="shared" ca="1" si="95"/>
        <v>33251333.333333336</v>
      </c>
      <c r="AB302" s="221">
        <f t="shared" ca="1" si="96"/>
        <v>33251333.333333336</v>
      </c>
      <c r="AC302" s="224">
        <f t="shared" ca="1" si="76"/>
        <v>0.45839072730725405</v>
      </c>
    </row>
    <row r="303" spans="1:29" x14ac:dyDescent="0.25">
      <c r="A303" s="26">
        <v>209</v>
      </c>
      <c r="B303" s="219">
        <f t="shared" ca="1" si="74"/>
        <v>0.84455703319132513</v>
      </c>
      <c r="C303" s="219">
        <f t="shared" ca="1" si="73"/>
        <v>0.14428498909044096</v>
      </c>
      <c r="D303" s="219">
        <f t="shared" ca="1" si="73"/>
        <v>0.72755104213833377</v>
      </c>
      <c r="E303" s="219">
        <f t="shared" ca="1" si="73"/>
        <v>0.1287635768697214</v>
      </c>
      <c r="F303" s="219">
        <f t="shared" ca="1" si="73"/>
        <v>7.0248058239856137E-2</v>
      </c>
      <c r="G303" s="219">
        <f t="shared" ca="1" si="73"/>
        <v>0.7003551895886847</v>
      </c>
      <c r="H303" s="220">
        <f t="shared" ca="1" si="77"/>
        <v>124000000</v>
      </c>
      <c r="I303" s="212">
        <f t="shared" ca="1" si="78"/>
        <v>0.02</v>
      </c>
      <c r="J303" s="220">
        <f t="shared" ca="1" si="79"/>
        <v>2480000</v>
      </c>
      <c r="K303" s="222">
        <f t="shared" ca="1" si="80"/>
        <v>64</v>
      </c>
      <c r="L303" s="221">
        <f t="shared" ca="1" si="81"/>
        <v>60000000</v>
      </c>
      <c r="M303" s="221">
        <f t="shared" ca="1" si="82"/>
        <v>158720000</v>
      </c>
      <c r="N303" s="221">
        <f t="shared" ca="1" si="83"/>
        <v>24</v>
      </c>
      <c r="O303" s="221">
        <f t="shared" ca="1" si="84"/>
        <v>59520000</v>
      </c>
      <c r="P303" s="221">
        <f t="shared" ca="1" si="85"/>
        <v>27000000</v>
      </c>
      <c r="Q303" s="221">
        <f t="shared" ca="1" si="86"/>
        <v>10000000</v>
      </c>
      <c r="R303" s="221">
        <f t="shared" ca="1" si="87"/>
        <v>62200000</v>
      </c>
      <c r="S303" s="221">
        <f t="shared" ca="1" si="75"/>
        <v>21148000</v>
      </c>
      <c r="T303" s="221">
        <f t="shared" ca="1" si="88"/>
        <v>41052000</v>
      </c>
      <c r="U303" s="221">
        <f t="shared" ca="1" si="89"/>
        <v>51052000</v>
      </c>
      <c r="V303" s="221">
        <f t="shared" ca="1" si="90"/>
        <v>-60000000</v>
      </c>
      <c r="W303" s="221">
        <f t="shared" ca="1" si="91"/>
        <v>51052000</v>
      </c>
      <c r="X303" s="221">
        <f t="shared" ca="1" si="92"/>
        <v>51052000</v>
      </c>
      <c r="Y303" s="221">
        <f t="shared" ca="1" si="93"/>
        <v>51052000</v>
      </c>
      <c r="Z303" s="221">
        <f t="shared" ca="1" si="94"/>
        <v>51052000</v>
      </c>
      <c r="AA303" s="221">
        <f t="shared" ca="1" si="95"/>
        <v>51052000</v>
      </c>
      <c r="AB303" s="221">
        <f t="shared" ca="1" si="96"/>
        <v>51052000</v>
      </c>
      <c r="AC303" s="224">
        <f t="shared" ca="1" si="76"/>
        <v>0.82806811448021422</v>
      </c>
    </row>
    <row r="304" spans="1:29" x14ac:dyDescent="0.25">
      <c r="A304" s="195">
        <v>210</v>
      </c>
      <c r="B304" s="219">
        <f t="shared" ca="1" si="74"/>
        <v>0.73636320402505451</v>
      </c>
      <c r="C304" s="219">
        <f t="shared" ca="1" si="73"/>
        <v>2.961593514306371E-2</v>
      </c>
      <c r="D304" s="219">
        <f t="shared" ca="1" si="73"/>
        <v>0.64046277734332724</v>
      </c>
      <c r="E304" s="219">
        <f t="shared" ca="1" si="73"/>
        <v>0.95491818183276733</v>
      </c>
      <c r="F304" s="219">
        <f t="shared" ca="1" si="73"/>
        <v>0.13858754864262346</v>
      </c>
      <c r="G304" s="219">
        <f t="shared" ca="1" si="73"/>
        <v>0.4299551356629574</v>
      </c>
      <c r="H304" s="220">
        <f t="shared" ca="1" si="77"/>
        <v>108000000</v>
      </c>
      <c r="I304" s="212">
        <f t="shared" ca="1" si="78"/>
        <v>0.01</v>
      </c>
      <c r="J304" s="220">
        <f t="shared" ca="1" si="79"/>
        <v>1080000</v>
      </c>
      <c r="K304" s="222">
        <f t="shared" ca="1" si="80"/>
        <v>56</v>
      </c>
      <c r="L304" s="221">
        <f t="shared" ca="1" si="81"/>
        <v>72000000</v>
      </c>
      <c r="M304" s="221">
        <f t="shared" ca="1" si="82"/>
        <v>60480000</v>
      </c>
      <c r="N304" s="221">
        <f t="shared" ca="1" si="83"/>
        <v>24</v>
      </c>
      <c r="O304" s="221">
        <f t="shared" ca="1" si="84"/>
        <v>25920000</v>
      </c>
      <c r="P304" s="221">
        <f t="shared" ca="1" si="85"/>
        <v>27000000</v>
      </c>
      <c r="Q304" s="221">
        <f t="shared" ca="1" si="86"/>
        <v>12000000</v>
      </c>
      <c r="R304" s="221">
        <f t="shared" ca="1" si="87"/>
        <v>-4440000</v>
      </c>
      <c r="S304" s="221">
        <f t="shared" ca="1" si="75"/>
        <v>-1509600</v>
      </c>
      <c r="T304" s="221">
        <f t="shared" ca="1" si="88"/>
        <v>-2930400</v>
      </c>
      <c r="U304" s="221">
        <f t="shared" ca="1" si="89"/>
        <v>9069600</v>
      </c>
      <c r="V304" s="221">
        <f t="shared" ca="1" si="90"/>
        <v>-72000000</v>
      </c>
      <c r="W304" s="221">
        <f t="shared" ca="1" si="91"/>
        <v>9069600</v>
      </c>
      <c r="X304" s="221">
        <f t="shared" ca="1" si="92"/>
        <v>9069600</v>
      </c>
      <c r="Y304" s="221">
        <f t="shared" ca="1" si="93"/>
        <v>9069600</v>
      </c>
      <c r="Z304" s="221">
        <f t="shared" ca="1" si="94"/>
        <v>9069600</v>
      </c>
      <c r="AA304" s="221">
        <f t="shared" ca="1" si="95"/>
        <v>9069600</v>
      </c>
      <c r="AB304" s="221">
        <f t="shared" ca="1" si="96"/>
        <v>9069600</v>
      </c>
      <c r="AC304" s="224">
        <f t="shared" ca="1" si="76"/>
        <v>-7.4569383206183337E-2</v>
      </c>
    </row>
    <row r="305" spans="1:29" x14ac:dyDescent="0.25">
      <c r="A305" s="26">
        <v>211</v>
      </c>
      <c r="B305" s="219">
        <f t="shared" ca="1" si="74"/>
        <v>0.33996624976588607</v>
      </c>
      <c r="C305" s="219">
        <f t="shared" ca="1" si="73"/>
        <v>0.23785103039744004</v>
      </c>
      <c r="D305" s="219">
        <f t="shared" ca="1" si="73"/>
        <v>0.5484106631979726</v>
      </c>
      <c r="E305" s="219">
        <f t="shared" ca="1" si="73"/>
        <v>0.64089697810927782</v>
      </c>
      <c r="F305" s="219">
        <f t="shared" ca="1" si="73"/>
        <v>0.31590746664435543</v>
      </c>
      <c r="G305" s="219">
        <f t="shared" ca="1" si="73"/>
        <v>0.4416197755062804</v>
      </c>
      <c r="H305" s="220">
        <f t="shared" ca="1" si="77"/>
        <v>95000000</v>
      </c>
      <c r="I305" s="212">
        <f t="shared" ca="1" si="78"/>
        <v>0.02</v>
      </c>
      <c r="J305" s="220">
        <f t="shared" ca="1" si="79"/>
        <v>1900000</v>
      </c>
      <c r="K305" s="222">
        <f t="shared" ca="1" si="80"/>
        <v>49.5</v>
      </c>
      <c r="L305" s="221">
        <f t="shared" ca="1" si="81"/>
        <v>65000000</v>
      </c>
      <c r="M305" s="221">
        <f t="shared" ca="1" si="82"/>
        <v>94050000</v>
      </c>
      <c r="N305" s="221">
        <f t="shared" ca="1" si="83"/>
        <v>26</v>
      </c>
      <c r="O305" s="221">
        <f t="shared" ca="1" si="84"/>
        <v>49400000</v>
      </c>
      <c r="P305" s="221">
        <f t="shared" ca="1" si="85"/>
        <v>27000000</v>
      </c>
      <c r="Q305" s="221">
        <f t="shared" ca="1" si="86"/>
        <v>10833333.333333334</v>
      </c>
      <c r="R305" s="221">
        <f t="shared" ca="1" si="87"/>
        <v>6816666.666666666</v>
      </c>
      <c r="S305" s="221">
        <f t="shared" ca="1" si="75"/>
        <v>2317666.6666666665</v>
      </c>
      <c r="T305" s="221">
        <f t="shared" ca="1" si="88"/>
        <v>4499000</v>
      </c>
      <c r="U305" s="221">
        <f t="shared" ca="1" si="89"/>
        <v>15332333.333333334</v>
      </c>
      <c r="V305" s="221">
        <f t="shared" ca="1" si="90"/>
        <v>-65000000</v>
      </c>
      <c r="W305" s="221">
        <f t="shared" ca="1" si="91"/>
        <v>15332333.333333334</v>
      </c>
      <c r="X305" s="221">
        <f t="shared" ca="1" si="92"/>
        <v>15332333.333333334</v>
      </c>
      <c r="Y305" s="221">
        <f t="shared" ca="1" si="93"/>
        <v>15332333.333333334</v>
      </c>
      <c r="Z305" s="221">
        <f t="shared" ca="1" si="94"/>
        <v>15332333.333333334</v>
      </c>
      <c r="AA305" s="221">
        <f t="shared" ca="1" si="95"/>
        <v>15332333.333333334</v>
      </c>
      <c r="AB305" s="221">
        <f t="shared" ca="1" si="96"/>
        <v>15332333.333333334</v>
      </c>
      <c r="AC305" s="224">
        <f t="shared" ca="1" si="76"/>
        <v>0.10927347386546327</v>
      </c>
    </row>
    <row r="306" spans="1:29" x14ac:dyDescent="0.25">
      <c r="A306" s="195">
        <v>212</v>
      </c>
      <c r="B306" s="219">
        <f t="shared" ca="1" si="74"/>
        <v>0.68486749575825079</v>
      </c>
      <c r="C306" s="219">
        <f t="shared" ca="1" si="73"/>
        <v>0.18959071836631791</v>
      </c>
      <c r="D306" s="219">
        <f t="shared" ca="1" si="73"/>
        <v>0.93735992494541487</v>
      </c>
      <c r="E306" s="219">
        <f t="shared" ca="1" si="73"/>
        <v>0.46096396204337964</v>
      </c>
      <c r="F306" s="219">
        <f t="shared" ca="1" si="73"/>
        <v>6.548354894218078E-2</v>
      </c>
      <c r="G306" s="219">
        <f t="shared" ca="1" si="73"/>
        <v>0.48903667596657741</v>
      </c>
      <c r="H306" s="220">
        <f t="shared" ca="1" si="77"/>
        <v>108000000</v>
      </c>
      <c r="I306" s="212">
        <f t="shared" ca="1" si="78"/>
        <v>0.02</v>
      </c>
      <c r="J306" s="220">
        <f t="shared" ca="1" si="79"/>
        <v>2160000</v>
      </c>
      <c r="K306" s="222">
        <f t="shared" ca="1" si="80"/>
        <v>56</v>
      </c>
      <c r="L306" s="221">
        <f t="shared" ca="1" si="81"/>
        <v>65000000</v>
      </c>
      <c r="M306" s="221">
        <f t="shared" ca="1" si="82"/>
        <v>120960000</v>
      </c>
      <c r="N306" s="221">
        <f t="shared" ca="1" si="83"/>
        <v>24</v>
      </c>
      <c r="O306" s="221">
        <f t="shared" ca="1" si="84"/>
        <v>51840000</v>
      </c>
      <c r="P306" s="221">
        <f t="shared" ca="1" si="85"/>
        <v>27000000</v>
      </c>
      <c r="Q306" s="221">
        <f t="shared" ca="1" si="86"/>
        <v>10833333.333333334</v>
      </c>
      <c r="R306" s="221">
        <f t="shared" ca="1" si="87"/>
        <v>31286666.666666664</v>
      </c>
      <c r="S306" s="221">
        <f t="shared" ca="1" si="75"/>
        <v>10637466.666666666</v>
      </c>
      <c r="T306" s="221">
        <f t="shared" ca="1" si="88"/>
        <v>20649200</v>
      </c>
      <c r="U306" s="221">
        <f t="shared" ca="1" si="89"/>
        <v>31482533.333333336</v>
      </c>
      <c r="V306" s="221">
        <f t="shared" ca="1" si="90"/>
        <v>-65000000</v>
      </c>
      <c r="W306" s="221">
        <f t="shared" ca="1" si="91"/>
        <v>31482533.333333336</v>
      </c>
      <c r="X306" s="221">
        <f t="shared" ca="1" si="92"/>
        <v>31482533.333333336</v>
      </c>
      <c r="Y306" s="221">
        <f t="shared" ca="1" si="93"/>
        <v>31482533.333333336</v>
      </c>
      <c r="Z306" s="221">
        <f t="shared" ca="1" si="94"/>
        <v>31482533.333333336</v>
      </c>
      <c r="AA306" s="221">
        <f t="shared" ca="1" si="95"/>
        <v>31482533.333333336</v>
      </c>
      <c r="AB306" s="221">
        <f t="shared" ca="1" si="96"/>
        <v>31482533.333333336</v>
      </c>
      <c r="AC306" s="224">
        <f t="shared" ca="1" si="76"/>
        <v>0.42698184834446407</v>
      </c>
    </row>
    <row r="307" spans="1:29" x14ac:dyDescent="0.25">
      <c r="A307" s="26">
        <v>213</v>
      </c>
      <c r="B307" s="219">
        <f t="shared" ca="1" si="74"/>
        <v>0.60606208648299364</v>
      </c>
      <c r="C307" s="219">
        <f t="shared" ca="1" si="73"/>
        <v>0.29032519409876334</v>
      </c>
      <c r="D307" s="219">
        <f t="shared" ca="1" si="73"/>
        <v>0.70476913210592007</v>
      </c>
      <c r="E307" s="219">
        <f t="shared" ca="1" si="73"/>
        <v>0.90658324445728267</v>
      </c>
      <c r="F307" s="219">
        <f t="shared" ca="1" si="73"/>
        <v>0.49623220945279001</v>
      </c>
      <c r="G307" s="219">
        <f t="shared" ca="1" si="73"/>
        <v>0.147647145832705</v>
      </c>
      <c r="H307" s="220">
        <f t="shared" ca="1" si="77"/>
        <v>108000000</v>
      </c>
      <c r="I307" s="212">
        <f t="shared" ca="1" si="78"/>
        <v>0.03</v>
      </c>
      <c r="J307" s="220">
        <f t="shared" ca="1" si="79"/>
        <v>3240000</v>
      </c>
      <c r="K307" s="222">
        <f t="shared" ca="1" si="80"/>
        <v>56</v>
      </c>
      <c r="L307" s="221">
        <f t="shared" ca="1" si="81"/>
        <v>72000000</v>
      </c>
      <c r="M307" s="221">
        <f t="shared" ca="1" si="82"/>
        <v>181440000</v>
      </c>
      <c r="N307" s="221">
        <f t="shared" ca="1" si="83"/>
        <v>26</v>
      </c>
      <c r="O307" s="221">
        <f t="shared" ca="1" si="84"/>
        <v>84240000</v>
      </c>
      <c r="P307" s="221">
        <f t="shared" ca="1" si="85"/>
        <v>20000000</v>
      </c>
      <c r="Q307" s="221">
        <f t="shared" ca="1" si="86"/>
        <v>12000000</v>
      </c>
      <c r="R307" s="221">
        <f t="shared" ca="1" si="87"/>
        <v>65200000</v>
      </c>
      <c r="S307" s="221">
        <f t="shared" ca="1" si="75"/>
        <v>22168000</v>
      </c>
      <c r="T307" s="221">
        <f t="shared" ca="1" si="88"/>
        <v>43032000</v>
      </c>
      <c r="U307" s="221">
        <f t="shared" ca="1" si="89"/>
        <v>55032000</v>
      </c>
      <c r="V307" s="221">
        <f t="shared" ca="1" si="90"/>
        <v>-72000000</v>
      </c>
      <c r="W307" s="221">
        <f t="shared" ca="1" si="91"/>
        <v>55032000</v>
      </c>
      <c r="X307" s="221">
        <f t="shared" ca="1" si="92"/>
        <v>55032000</v>
      </c>
      <c r="Y307" s="221">
        <f t="shared" ca="1" si="93"/>
        <v>55032000</v>
      </c>
      <c r="Z307" s="221">
        <f t="shared" ca="1" si="94"/>
        <v>55032000</v>
      </c>
      <c r="AA307" s="221">
        <f t="shared" ca="1" si="95"/>
        <v>55032000</v>
      </c>
      <c r="AB307" s="221">
        <f t="shared" ca="1" si="96"/>
        <v>55032000</v>
      </c>
      <c r="AC307" s="224">
        <f t="shared" ca="1" si="76"/>
        <v>0.73645252823034157</v>
      </c>
    </row>
    <row r="308" spans="1:29" x14ac:dyDescent="0.25">
      <c r="A308" s="195">
        <v>214</v>
      </c>
      <c r="B308" s="219">
        <f t="shared" ca="1" si="74"/>
        <v>0.34259022230067815</v>
      </c>
      <c r="C308" s="219">
        <f t="shared" ca="1" si="73"/>
        <v>0.58259199420734709</v>
      </c>
      <c r="D308" s="219">
        <f t="shared" ca="1" si="73"/>
        <v>0.87518330995851301</v>
      </c>
      <c r="E308" s="219">
        <f t="shared" ca="1" si="73"/>
        <v>0.89790241586364306</v>
      </c>
      <c r="F308" s="219">
        <f t="shared" ca="1" si="73"/>
        <v>0.3210932364318887</v>
      </c>
      <c r="G308" s="219">
        <f t="shared" ca="1" si="73"/>
        <v>0.23441748447516753</v>
      </c>
      <c r="H308" s="220">
        <f t="shared" ca="1" si="77"/>
        <v>95000000</v>
      </c>
      <c r="I308" s="212">
        <f t="shared" ca="1" si="78"/>
        <v>0.04</v>
      </c>
      <c r="J308" s="220">
        <f t="shared" ca="1" si="79"/>
        <v>3800000</v>
      </c>
      <c r="K308" s="222">
        <f t="shared" ca="1" si="80"/>
        <v>49.5</v>
      </c>
      <c r="L308" s="221">
        <f t="shared" ca="1" si="81"/>
        <v>65000000</v>
      </c>
      <c r="M308" s="221">
        <f t="shared" ca="1" si="82"/>
        <v>188100000</v>
      </c>
      <c r="N308" s="221">
        <f t="shared" ca="1" si="83"/>
        <v>26</v>
      </c>
      <c r="O308" s="221">
        <f t="shared" ca="1" si="84"/>
        <v>98800000</v>
      </c>
      <c r="P308" s="221">
        <f t="shared" ca="1" si="85"/>
        <v>24000000</v>
      </c>
      <c r="Q308" s="221">
        <f t="shared" ca="1" si="86"/>
        <v>10833333.333333334</v>
      </c>
      <c r="R308" s="221">
        <f t="shared" ca="1" si="87"/>
        <v>54466666.666666664</v>
      </c>
      <c r="S308" s="221">
        <f t="shared" ca="1" si="75"/>
        <v>18518666.666666668</v>
      </c>
      <c r="T308" s="221">
        <f t="shared" ca="1" si="88"/>
        <v>35948000</v>
      </c>
      <c r="U308" s="221">
        <f t="shared" ca="1" si="89"/>
        <v>46781333.333333336</v>
      </c>
      <c r="V308" s="221">
        <f t="shared" ca="1" si="90"/>
        <v>-65000000</v>
      </c>
      <c r="W308" s="221">
        <f t="shared" ca="1" si="91"/>
        <v>46781333.333333336</v>
      </c>
      <c r="X308" s="221">
        <f t="shared" ca="1" si="92"/>
        <v>46781333.333333336</v>
      </c>
      <c r="Y308" s="221">
        <f t="shared" ca="1" si="93"/>
        <v>46781333.333333336</v>
      </c>
      <c r="Z308" s="221">
        <f t="shared" ca="1" si="94"/>
        <v>46781333.333333336</v>
      </c>
      <c r="AA308" s="221">
        <f t="shared" ca="1" si="95"/>
        <v>46781333.333333336</v>
      </c>
      <c r="AB308" s="221">
        <f t="shared" ca="1" si="96"/>
        <v>46781333.333333336</v>
      </c>
      <c r="AC308" s="224">
        <f t="shared" ca="1" si="76"/>
        <v>0.68867567647745842</v>
      </c>
    </row>
    <row r="309" spans="1:29" x14ac:dyDescent="0.25">
      <c r="A309" s="26">
        <v>215</v>
      </c>
      <c r="B309" s="219">
        <f t="shared" ca="1" si="74"/>
        <v>0.65010386135445741</v>
      </c>
      <c r="C309" s="219">
        <f t="shared" ca="1" si="73"/>
        <v>0.72763405144244209</v>
      </c>
      <c r="D309" s="219">
        <f t="shared" ca="1" si="73"/>
        <v>0.6702441758067752</v>
      </c>
      <c r="E309" s="219">
        <f t="shared" ref="C309:G360" ca="1" si="97">RAND()</f>
        <v>0.95802920995620866</v>
      </c>
      <c r="F309" s="219">
        <f t="shared" ca="1" si="97"/>
        <v>0.61221918242106987</v>
      </c>
      <c r="G309" s="219">
        <f t="shared" ca="1" si="97"/>
        <v>0.84918124177223198</v>
      </c>
      <c r="H309" s="220">
        <f t="shared" ca="1" si="77"/>
        <v>108000000</v>
      </c>
      <c r="I309" s="212">
        <f t="shared" ca="1" si="78"/>
        <v>0.05</v>
      </c>
      <c r="J309" s="220">
        <f t="shared" ca="1" si="79"/>
        <v>5400000</v>
      </c>
      <c r="K309" s="222">
        <f t="shared" ca="1" si="80"/>
        <v>56</v>
      </c>
      <c r="L309" s="221">
        <f t="shared" ca="1" si="81"/>
        <v>72000000</v>
      </c>
      <c r="M309" s="221">
        <f t="shared" ca="1" si="82"/>
        <v>302400000</v>
      </c>
      <c r="N309" s="221">
        <f t="shared" ca="1" si="83"/>
        <v>26</v>
      </c>
      <c r="O309" s="221">
        <f t="shared" ca="1" si="84"/>
        <v>140400000</v>
      </c>
      <c r="P309" s="221">
        <f t="shared" ca="1" si="85"/>
        <v>31000000</v>
      </c>
      <c r="Q309" s="221">
        <f t="shared" ca="1" si="86"/>
        <v>12000000</v>
      </c>
      <c r="R309" s="221">
        <f t="shared" ca="1" si="87"/>
        <v>119000000</v>
      </c>
      <c r="S309" s="221">
        <f t="shared" ca="1" si="75"/>
        <v>40460000</v>
      </c>
      <c r="T309" s="221">
        <f t="shared" ca="1" si="88"/>
        <v>78540000</v>
      </c>
      <c r="U309" s="221">
        <f t="shared" ca="1" si="89"/>
        <v>90540000</v>
      </c>
      <c r="V309" s="221">
        <f t="shared" ca="1" si="90"/>
        <v>-72000000</v>
      </c>
      <c r="W309" s="221">
        <f t="shared" ca="1" si="91"/>
        <v>90540000</v>
      </c>
      <c r="X309" s="221">
        <f t="shared" ca="1" si="92"/>
        <v>90540000</v>
      </c>
      <c r="Y309" s="221">
        <f t="shared" ca="1" si="93"/>
        <v>90540000</v>
      </c>
      <c r="Z309" s="221">
        <f t="shared" ca="1" si="94"/>
        <v>90540000</v>
      </c>
      <c r="AA309" s="221">
        <f t="shared" ca="1" si="95"/>
        <v>90540000</v>
      </c>
      <c r="AB309" s="221">
        <f t="shared" ca="1" si="96"/>
        <v>90540000</v>
      </c>
      <c r="AC309" s="224">
        <f t="shared" ca="1" si="76"/>
        <v>1.247749646404646</v>
      </c>
    </row>
    <row r="310" spans="1:29" x14ac:dyDescent="0.25">
      <c r="A310" s="195">
        <v>216</v>
      </c>
      <c r="B310" s="219">
        <f t="shared" ca="1" si="74"/>
        <v>0.4090110287678399</v>
      </c>
      <c r="C310" s="219">
        <f t="shared" ca="1" si="97"/>
        <v>0.42185745523661511</v>
      </c>
      <c r="D310" s="219">
        <f t="shared" ca="1" si="97"/>
        <v>0.85785578411066343</v>
      </c>
      <c r="E310" s="219">
        <f t="shared" ca="1" si="97"/>
        <v>0.98654704266087712</v>
      </c>
      <c r="F310" s="219">
        <f t="shared" ca="1" si="97"/>
        <v>0.56710302962253711</v>
      </c>
      <c r="G310" s="219">
        <f t="shared" ca="1" si="97"/>
        <v>0.83621440972557226</v>
      </c>
      <c r="H310" s="220">
        <f t="shared" ca="1" si="77"/>
        <v>108000000</v>
      </c>
      <c r="I310" s="212">
        <f t="shared" ca="1" si="78"/>
        <v>0.03</v>
      </c>
      <c r="J310" s="220">
        <f t="shared" ca="1" si="79"/>
        <v>3240000</v>
      </c>
      <c r="K310" s="222">
        <f t="shared" ca="1" si="80"/>
        <v>56</v>
      </c>
      <c r="L310" s="221">
        <f t="shared" ca="1" si="81"/>
        <v>72000000</v>
      </c>
      <c r="M310" s="221">
        <f t="shared" ca="1" si="82"/>
        <v>181440000</v>
      </c>
      <c r="N310" s="221">
        <f t="shared" ca="1" si="83"/>
        <v>26</v>
      </c>
      <c r="O310" s="221">
        <f t="shared" ca="1" si="84"/>
        <v>84240000</v>
      </c>
      <c r="P310" s="221">
        <f t="shared" ca="1" si="85"/>
        <v>31000000</v>
      </c>
      <c r="Q310" s="221">
        <f t="shared" ca="1" si="86"/>
        <v>12000000</v>
      </c>
      <c r="R310" s="221">
        <f t="shared" ca="1" si="87"/>
        <v>54200000</v>
      </c>
      <c r="S310" s="221">
        <f t="shared" ca="1" si="75"/>
        <v>18428000</v>
      </c>
      <c r="T310" s="221">
        <f t="shared" ca="1" si="88"/>
        <v>35772000</v>
      </c>
      <c r="U310" s="221">
        <f t="shared" ca="1" si="89"/>
        <v>47772000</v>
      </c>
      <c r="V310" s="221">
        <f t="shared" ca="1" si="90"/>
        <v>-72000000</v>
      </c>
      <c r="W310" s="221">
        <f t="shared" ca="1" si="91"/>
        <v>47772000</v>
      </c>
      <c r="X310" s="221">
        <f t="shared" ca="1" si="92"/>
        <v>47772000</v>
      </c>
      <c r="Y310" s="221">
        <f t="shared" ca="1" si="93"/>
        <v>47772000</v>
      </c>
      <c r="Z310" s="221">
        <f t="shared" ca="1" si="94"/>
        <v>47772000</v>
      </c>
      <c r="AA310" s="221">
        <f t="shared" ca="1" si="95"/>
        <v>47772000</v>
      </c>
      <c r="AB310" s="221">
        <f t="shared" ca="1" si="96"/>
        <v>47772000</v>
      </c>
      <c r="AC310" s="224">
        <f t="shared" ca="1" si="76"/>
        <v>0.62784101221071476</v>
      </c>
    </row>
    <row r="311" spans="1:29" x14ac:dyDescent="0.25">
      <c r="A311" s="26">
        <v>217</v>
      </c>
      <c r="B311" s="219">
        <f t="shared" ca="1" si="74"/>
        <v>0.138440098594103</v>
      </c>
      <c r="C311" s="219">
        <f t="shared" ca="1" si="97"/>
        <v>0.96138864771785382</v>
      </c>
      <c r="D311" s="219">
        <f t="shared" ca="1" si="97"/>
        <v>0.9056424391781992</v>
      </c>
      <c r="E311" s="219">
        <f t="shared" ca="1" si="97"/>
        <v>0.28459895197378327</v>
      </c>
      <c r="F311" s="219">
        <f t="shared" ca="1" si="97"/>
        <v>0.37202810435819977</v>
      </c>
      <c r="G311" s="219">
        <f t="shared" ca="1" si="97"/>
        <v>0.53339413766476806</v>
      </c>
      <c r="H311" s="220">
        <f t="shared" ca="1" si="77"/>
        <v>95000000</v>
      </c>
      <c r="I311" s="212">
        <f t="shared" ca="1" si="78"/>
        <v>0.06</v>
      </c>
      <c r="J311" s="220">
        <f t="shared" ca="1" si="79"/>
        <v>5700000</v>
      </c>
      <c r="K311" s="222">
        <f t="shared" ca="1" si="80"/>
        <v>49.5</v>
      </c>
      <c r="L311" s="221">
        <f t="shared" ca="1" si="81"/>
        <v>65000000</v>
      </c>
      <c r="M311" s="221">
        <f t="shared" ca="1" si="82"/>
        <v>282150000</v>
      </c>
      <c r="N311" s="221">
        <f t="shared" ca="1" si="83"/>
        <v>26</v>
      </c>
      <c r="O311" s="221">
        <f t="shared" ca="1" si="84"/>
        <v>148200000</v>
      </c>
      <c r="P311" s="221">
        <f t="shared" ca="1" si="85"/>
        <v>27000000</v>
      </c>
      <c r="Q311" s="221">
        <f t="shared" ca="1" si="86"/>
        <v>10833333.333333334</v>
      </c>
      <c r="R311" s="221">
        <f t="shared" ca="1" si="87"/>
        <v>96116666.666666672</v>
      </c>
      <c r="S311" s="221">
        <f t="shared" ca="1" si="75"/>
        <v>32679666.666666672</v>
      </c>
      <c r="T311" s="221">
        <f t="shared" ca="1" si="88"/>
        <v>63437000</v>
      </c>
      <c r="U311" s="221">
        <f t="shared" ca="1" si="89"/>
        <v>74270333.333333328</v>
      </c>
      <c r="V311" s="221">
        <f t="shared" ca="1" si="90"/>
        <v>-65000000</v>
      </c>
      <c r="W311" s="221">
        <f t="shared" ca="1" si="91"/>
        <v>74270333.333333328</v>
      </c>
      <c r="X311" s="221">
        <f t="shared" ca="1" si="92"/>
        <v>74270333.333333328</v>
      </c>
      <c r="Y311" s="221">
        <f t="shared" ca="1" si="93"/>
        <v>74270333.333333328</v>
      </c>
      <c r="Z311" s="221">
        <f t="shared" ca="1" si="94"/>
        <v>74270333.333333328</v>
      </c>
      <c r="AA311" s="221">
        <f t="shared" ca="1" si="95"/>
        <v>74270333.333333328</v>
      </c>
      <c r="AB311" s="221">
        <f t="shared" ca="1" si="96"/>
        <v>74270333.333333328</v>
      </c>
      <c r="AC311" s="224">
        <f t="shared" ca="1" si="76"/>
        <v>1.1303986691704089</v>
      </c>
    </row>
    <row r="312" spans="1:29" x14ac:dyDescent="0.25">
      <c r="A312" s="195">
        <v>218</v>
      </c>
      <c r="B312" s="219">
        <f t="shared" ca="1" si="74"/>
        <v>0.3524460089152075</v>
      </c>
      <c r="C312" s="219">
        <f t="shared" ca="1" si="97"/>
        <v>0.57084400709939975</v>
      </c>
      <c r="D312" s="219">
        <f t="shared" ca="1" si="97"/>
        <v>0.66382797142693584</v>
      </c>
      <c r="E312" s="219">
        <f t="shared" ca="1" si="97"/>
        <v>0.42109935118006192</v>
      </c>
      <c r="F312" s="219">
        <f t="shared" ca="1" si="97"/>
        <v>0.59909400122626222</v>
      </c>
      <c r="G312" s="219">
        <f t="shared" ca="1" si="97"/>
        <v>0.17480400687014264</v>
      </c>
      <c r="H312" s="220">
        <f t="shared" ca="1" si="77"/>
        <v>95000000</v>
      </c>
      <c r="I312" s="212">
        <f t="shared" ca="1" si="78"/>
        <v>0.04</v>
      </c>
      <c r="J312" s="220">
        <f t="shared" ca="1" si="79"/>
        <v>3800000</v>
      </c>
      <c r="K312" s="222">
        <f t="shared" ca="1" si="80"/>
        <v>49.5</v>
      </c>
      <c r="L312" s="221">
        <f t="shared" ca="1" si="81"/>
        <v>65000000</v>
      </c>
      <c r="M312" s="221">
        <f t="shared" ca="1" si="82"/>
        <v>188100000</v>
      </c>
      <c r="N312" s="221">
        <f t="shared" ca="1" si="83"/>
        <v>26</v>
      </c>
      <c r="O312" s="221">
        <f t="shared" ca="1" si="84"/>
        <v>98800000</v>
      </c>
      <c r="P312" s="221">
        <f t="shared" ca="1" si="85"/>
        <v>24000000</v>
      </c>
      <c r="Q312" s="221">
        <f t="shared" ca="1" si="86"/>
        <v>10833333.333333334</v>
      </c>
      <c r="R312" s="221">
        <f t="shared" ca="1" si="87"/>
        <v>54466666.666666664</v>
      </c>
      <c r="S312" s="221">
        <f t="shared" ca="1" si="75"/>
        <v>18518666.666666668</v>
      </c>
      <c r="T312" s="221">
        <f t="shared" ca="1" si="88"/>
        <v>35948000</v>
      </c>
      <c r="U312" s="221">
        <f t="shared" ca="1" si="89"/>
        <v>46781333.333333336</v>
      </c>
      <c r="V312" s="221">
        <f t="shared" ca="1" si="90"/>
        <v>-65000000</v>
      </c>
      <c r="W312" s="221">
        <f t="shared" ca="1" si="91"/>
        <v>46781333.333333336</v>
      </c>
      <c r="X312" s="221">
        <f t="shared" ca="1" si="92"/>
        <v>46781333.333333336</v>
      </c>
      <c r="Y312" s="221">
        <f t="shared" ca="1" si="93"/>
        <v>46781333.333333336</v>
      </c>
      <c r="Z312" s="221">
        <f t="shared" ca="1" si="94"/>
        <v>46781333.333333336</v>
      </c>
      <c r="AA312" s="221">
        <f t="shared" ca="1" si="95"/>
        <v>46781333.333333336</v>
      </c>
      <c r="AB312" s="221">
        <f t="shared" ca="1" si="96"/>
        <v>46781333.333333336</v>
      </c>
      <c r="AC312" s="224">
        <f t="shared" ca="1" si="76"/>
        <v>0.68867567647745842</v>
      </c>
    </row>
    <row r="313" spans="1:29" x14ac:dyDescent="0.25">
      <c r="A313" s="26">
        <v>219</v>
      </c>
      <c r="B313" s="219">
        <f t="shared" ca="1" si="74"/>
        <v>0.80911179569578429</v>
      </c>
      <c r="C313" s="219">
        <f t="shared" ca="1" si="97"/>
        <v>0.99622423705571106</v>
      </c>
      <c r="D313" s="219">
        <f t="shared" ca="1" si="97"/>
        <v>0.76580667142154835</v>
      </c>
      <c r="E313" s="219">
        <f t="shared" ca="1" si="97"/>
        <v>0.29980954979350216</v>
      </c>
      <c r="F313" s="219">
        <f t="shared" ca="1" si="97"/>
        <v>9.0604276227766456E-2</v>
      </c>
      <c r="G313" s="219">
        <f t="shared" ca="1" si="97"/>
        <v>0.54728795708042333</v>
      </c>
      <c r="H313" s="220">
        <f t="shared" ca="1" si="77"/>
        <v>124000000</v>
      </c>
      <c r="I313" s="212">
        <f t="shared" ca="1" si="78"/>
        <v>0.06</v>
      </c>
      <c r="J313" s="220">
        <f t="shared" ca="1" si="79"/>
        <v>7440000</v>
      </c>
      <c r="K313" s="222">
        <f t="shared" ca="1" si="80"/>
        <v>64</v>
      </c>
      <c r="L313" s="221">
        <f t="shared" ca="1" si="81"/>
        <v>65000000</v>
      </c>
      <c r="M313" s="221">
        <f t="shared" ca="1" si="82"/>
        <v>476160000</v>
      </c>
      <c r="N313" s="221">
        <f t="shared" ca="1" si="83"/>
        <v>24</v>
      </c>
      <c r="O313" s="221">
        <f t="shared" ca="1" si="84"/>
        <v>178560000</v>
      </c>
      <c r="P313" s="221">
        <f t="shared" ca="1" si="85"/>
        <v>27000000</v>
      </c>
      <c r="Q313" s="221">
        <f t="shared" ca="1" si="86"/>
        <v>10833333.333333334</v>
      </c>
      <c r="R313" s="221">
        <f t="shared" ca="1" si="87"/>
        <v>259766666.66666666</v>
      </c>
      <c r="S313" s="221">
        <f t="shared" ca="1" si="75"/>
        <v>88320666.666666672</v>
      </c>
      <c r="T313" s="221">
        <f t="shared" ca="1" si="88"/>
        <v>171446000</v>
      </c>
      <c r="U313" s="221">
        <f t="shared" ca="1" si="89"/>
        <v>182279333.33333334</v>
      </c>
      <c r="V313" s="221">
        <f t="shared" ca="1" si="90"/>
        <v>-65000000</v>
      </c>
      <c r="W313" s="221">
        <f t="shared" ca="1" si="91"/>
        <v>182279333.33333334</v>
      </c>
      <c r="X313" s="221">
        <f t="shared" ca="1" si="92"/>
        <v>182279333.33333334</v>
      </c>
      <c r="Y313" s="221">
        <f t="shared" ca="1" si="93"/>
        <v>182279333.33333334</v>
      </c>
      <c r="Z313" s="221">
        <f t="shared" ca="1" si="94"/>
        <v>182279333.33333334</v>
      </c>
      <c r="AA313" s="221">
        <f t="shared" ca="1" si="95"/>
        <v>182279333.33333334</v>
      </c>
      <c r="AB313" s="221">
        <f t="shared" ca="1" si="96"/>
        <v>182279333.33333334</v>
      </c>
      <c r="AC313" s="224">
        <f t="shared" ca="1" si="76"/>
        <v>2.8033710073581766</v>
      </c>
    </row>
    <row r="314" spans="1:29" x14ac:dyDescent="0.25">
      <c r="A314" s="195">
        <v>220</v>
      </c>
      <c r="B314" s="219">
        <f t="shared" ca="1" si="74"/>
        <v>0.4044698620097964</v>
      </c>
      <c r="C314" s="219">
        <f t="shared" ca="1" si="97"/>
        <v>0.49675057586903626</v>
      </c>
      <c r="D314" s="219">
        <f t="shared" ca="1" si="97"/>
        <v>0.11975641870940013</v>
      </c>
      <c r="E314" s="219">
        <f t="shared" ca="1" si="97"/>
        <v>0.69126831393215704</v>
      </c>
      <c r="F314" s="219">
        <f t="shared" ca="1" si="97"/>
        <v>0.48311027555432595</v>
      </c>
      <c r="G314" s="219">
        <f t="shared" ca="1" si="97"/>
        <v>0.21100106445835942</v>
      </c>
      <c r="H314" s="220">
        <f t="shared" ca="1" si="77"/>
        <v>108000000</v>
      </c>
      <c r="I314" s="212">
        <f t="shared" ca="1" si="78"/>
        <v>0.04</v>
      </c>
      <c r="J314" s="220">
        <f t="shared" ca="1" si="79"/>
        <v>4320000</v>
      </c>
      <c r="K314" s="222">
        <f t="shared" ca="1" si="80"/>
        <v>52</v>
      </c>
      <c r="L314" s="221">
        <f t="shared" ca="1" si="81"/>
        <v>65000000</v>
      </c>
      <c r="M314" s="221">
        <f t="shared" ca="1" si="82"/>
        <v>224640000</v>
      </c>
      <c r="N314" s="221">
        <f t="shared" ca="1" si="83"/>
        <v>26</v>
      </c>
      <c r="O314" s="221">
        <f t="shared" ca="1" si="84"/>
        <v>112320000</v>
      </c>
      <c r="P314" s="221">
        <f t="shared" ca="1" si="85"/>
        <v>24000000</v>
      </c>
      <c r="Q314" s="221">
        <f t="shared" ca="1" si="86"/>
        <v>10833333.333333334</v>
      </c>
      <c r="R314" s="221">
        <f t="shared" ca="1" si="87"/>
        <v>77486666.666666672</v>
      </c>
      <c r="S314" s="221">
        <f t="shared" ca="1" si="75"/>
        <v>26345466.666666672</v>
      </c>
      <c r="T314" s="221">
        <f t="shared" ca="1" si="88"/>
        <v>51141200</v>
      </c>
      <c r="U314" s="221">
        <f t="shared" ca="1" si="89"/>
        <v>61974533.333333336</v>
      </c>
      <c r="V314" s="221">
        <f t="shared" ca="1" si="90"/>
        <v>-65000000</v>
      </c>
      <c r="W314" s="221">
        <f t="shared" ca="1" si="91"/>
        <v>61974533.333333336</v>
      </c>
      <c r="X314" s="221">
        <f t="shared" ca="1" si="92"/>
        <v>61974533.333333336</v>
      </c>
      <c r="Y314" s="221">
        <f t="shared" ca="1" si="93"/>
        <v>61974533.333333336</v>
      </c>
      <c r="Z314" s="221">
        <f t="shared" ca="1" si="94"/>
        <v>61974533.333333336</v>
      </c>
      <c r="AA314" s="221">
        <f t="shared" ca="1" si="95"/>
        <v>61974533.333333336</v>
      </c>
      <c r="AB314" s="221">
        <f t="shared" ca="1" si="96"/>
        <v>61974533.333333336</v>
      </c>
      <c r="AC314" s="224">
        <f t="shared" ca="1" si="76"/>
        <v>0.93530756347214772</v>
      </c>
    </row>
    <row r="315" spans="1:29" x14ac:dyDescent="0.25">
      <c r="A315" s="26">
        <v>221</v>
      </c>
      <c r="B315" s="219">
        <f t="shared" ca="1" si="74"/>
        <v>0.24570940880008918</v>
      </c>
      <c r="C315" s="219">
        <f t="shared" ca="1" si="97"/>
        <v>1.4143986004335862E-2</v>
      </c>
      <c r="D315" s="219">
        <f t="shared" ca="1" si="97"/>
        <v>0.75026911425458687</v>
      </c>
      <c r="E315" s="219">
        <f t="shared" ca="1" si="97"/>
        <v>0.84071833726204581</v>
      </c>
      <c r="F315" s="219">
        <f t="shared" ca="1" si="97"/>
        <v>0.18491746968892753</v>
      </c>
      <c r="G315" s="219">
        <f t="shared" ca="1" si="97"/>
        <v>0.60776950063412771</v>
      </c>
      <c r="H315" s="220">
        <f t="shared" ca="1" si="77"/>
        <v>95000000</v>
      </c>
      <c r="I315" s="212">
        <f t="shared" ca="1" si="78"/>
        <v>0.01</v>
      </c>
      <c r="J315" s="220">
        <f t="shared" ca="1" si="79"/>
        <v>950000</v>
      </c>
      <c r="K315" s="222">
        <f t="shared" ca="1" si="80"/>
        <v>49.5</v>
      </c>
      <c r="L315" s="221">
        <f t="shared" ca="1" si="81"/>
        <v>65000000</v>
      </c>
      <c r="M315" s="221">
        <f t="shared" ca="1" si="82"/>
        <v>47025000</v>
      </c>
      <c r="N315" s="221">
        <f t="shared" ca="1" si="83"/>
        <v>24</v>
      </c>
      <c r="O315" s="221">
        <f t="shared" ca="1" si="84"/>
        <v>22800000</v>
      </c>
      <c r="P315" s="221">
        <f t="shared" ca="1" si="85"/>
        <v>27000000</v>
      </c>
      <c r="Q315" s="221">
        <f t="shared" ca="1" si="86"/>
        <v>10833333.333333334</v>
      </c>
      <c r="R315" s="221">
        <f t="shared" ca="1" si="87"/>
        <v>-13608333.333333334</v>
      </c>
      <c r="S315" s="221">
        <f t="shared" ca="1" si="75"/>
        <v>-4626833.333333334</v>
      </c>
      <c r="T315" s="221">
        <f t="shared" ca="1" si="88"/>
        <v>-8981500</v>
      </c>
      <c r="U315" s="221">
        <f t="shared" ca="1" si="89"/>
        <v>1851833.333333334</v>
      </c>
      <c r="V315" s="221">
        <f t="shared" ca="1" si="90"/>
        <v>-65000000</v>
      </c>
      <c r="W315" s="221">
        <f t="shared" ca="1" si="91"/>
        <v>1851833.333333334</v>
      </c>
      <c r="X315" s="221">
        <f t="shared" ca="1" si="92"/>
        <v>1851833.333333334</v>
      </c>
      <c r="Y315" s="221">
        <f t="shared" ca="1" si="93"/>
        <v>1851833.333333334</v>
      </c>
      <c r="Z315" s="221">
        <f t="shared" ca="1" si="94"/>
        <v>1851833.333333334</v>
      </c>
      <c r="AA315" s="221">
        <f t="shared" ca="1" si="95"/>
        <v>1851833.333333334</v>
      </c>
      <c r="AB315" s="221">
        <f t="shared" ca="1" si="96"/>
        <v>1851833.333333334</v>
      </c>
      <c r="AC315" s="224">
        <f t="shared" ca="1" si="76"/>
        <v>-0.99990000000000001</v>
      </c>
    </row>
    <row r="316" spans="1:29" x14ac:dyDescent="0.25">
      <c r="A316" s="195">
        <v>222</v>
      </c>
      <c r="B316" s="219">
        <f t="shared" ca="1" si="74"/>
        <v>0.83560622156479791</v>
      </c>
      <c r="C316" s="219">
        <f t="shared" ca="1" si="97"/>
        <v>0.36036159071801732</v>
      </c>
      <c r="D316" s="219">
        <f t="shared" ca="1" si="97"/>
        <v>0.47896294865483569</v>
      </c>
      <c r="E316" s="219">
        <f t="shared" ca="1" si="97"/>
        <v>0.88623960915491051</v>
      </c>
      <c r="F316" s="219">
        <f t="shared" ca="1" si="97"/>
        <v>0.16661691806348145</v>
      </c>
      <c r="G316" s="219">
        <f t="shared" ca="1" si="97"/>
        <v>0.63470463453508197</v>
      </c>
      <c r="H316" s="220">
        <f t="shared" ca="1" si="77"/>
        <v>124000000</v>
      </c>
      <c r="I316" s="212">
        <f t="shared" ca="1" si="78"/>
        <v>0.03</v>
      </c>
      <c r="J316" s="220">
        <f t="shared" ca="1" si="79"/>
        <v>3720000</v>
      </c>
      <c r="K316" s="222">
        <f t="shared" ca="1" si="80"/>
        <v>64</v>
      </c>
      <c r="L316" s="221">
        <f t="shared" ca="1" si="81"/>
        <v>65000000</v>
      </c>
      <c r="M316" s="221">
        <f t="shared" ca="1" si="82"/>
        <v>238080000</v>
      </c>
      <c r="N316" s="221">
        <f t="shared" ca="1" si="83"/>
        <v>24</v>
      </c>
      <c r="O316" s="221">
        <f t="shared" ca="1" si="84"/>
        <v>89280000</v>
      </c>
      <c r="P316" s="221">
        <f t="shared" ca="1" si="85"/>
        <v>27000000</v>
      </c>
      <c r="Q316" s="221">
        <f t="shared" ca="1" si="86"/>
        <v>10833333.333333334</v>
      </c>
      <c r="R316" s="221">
        <f t="shared" ca="1" si="87"/>
        <v>110966666.66666667</v>
      </c>
      <c r="S316" s="221">
        <f t="shared" ca="1" si="75"/>
        <v>37728666.666666672</v>
      </c>
      <c r="T316" s="221">
        <f t="shared" ca="1" si="88"/>
        <v>73238000</v>
      </c>
      <c r="U316" s="221">
        <f t="shared" ca="1" si="89"/>
        <v>84071333.333333328</v>
      </c>
      <c r="V316" s="221">
        <f t="shared" ca="1" si="90"/>
        <v>-65000000</v>
      </c>
      <c r="W316" s="221">
        <f t="shared" ca="1" si="91"/>
        <v>84071333.333333328</v>
      </c>
      <c r="X316" s="221">
        <f t="shared" ca="1" si="92"/>
        <v>84071333.333333328</v>
      </c>
      <c r="Y316" s="221">
        <f t="shared" ca="1" si="93"/>
        <v>84071333.333333328</v>
      </c>
      <c r="Z316" s="221">
        <f t="shared" ca="1" si="94"/>
        <v>84071333.333333328</v>
      </c>
      <c r="AA316" s="221">
        <f t="shared" ca="1" si="95"/>
        <v>84071333.333333328</v>
      </c>
      <c r="AB316" s="221">
        <f t="shared" ca="1" si="96"/>
        <v>84071333.333333328</v>
      </c>
      <c r="AC316" s="224">
        <f t="shared" ca="1" si="76"/>
        <v>1.2843015103901485</v>
      </c>
    </row>
    <row r="317" spans="1:29" x14ac:dyDescent="0.25">
      <c r="A317" s="26">
        <v>223</v>
      </c>
      <c r="B317" s="219">
        <f t="shared" ca="1" si="74"/>
        <v>0.31951532134002181</v>
      </c>
      <c r="C317" s="219">
        <f t="shared" ca="1" si="97"/>
        <v>3.2376723075071445E-2</v>
      </c>
      <c r="D317" s="219">
        <f t="shared" ca="1" si="97"/>
        <v>0.92782078098339749</v>
      </c>
      <c r="E317" s="219">
        <f t="shared" ca="1" si="97"/>
        <v>0.56680200560799998</v>
      </c>
      <c r="F317" s="219">
        <f t="shared" ca="1" si="97"/>
        <v>0.7466276802466173</v>
      </c>
      <c r="G317" s="219">
        <f t="shared" ca="1" si="97"/>
        <v>0.66196215805774883</v>
      </c>
      <c r="H317" s="220">
        <f t="shared" ca="1" si="77"/>
        <v>95000000</v>
      </c>
      <c r="I317" s="212">
        <f t="shared" ca="1" si="78"/>
        <v>0.01</v>
      </c>
      <c r="J317" s="220">
        <f t="shared" ca="1" si="79"/>
        <v>950000</v>
      </c>
      <c r="K317" s="222">
        <f t="shared" ca="1" si="80"/>
        <v>49.5</v>
      </c>
      <c r="L317" s="221">
        <f t="shared" ca="1" si="81"/>
        <v>65000000</v>
      </c>
      <c r="M317" s="221">
        <f t="shared" ca="1" si="82"/>
        <v>47025000</v>
      </c>
      <c r="N317" s="221">
        <f t="shared" ca="1" si="83"/>
        <v>26</v>
      </c>
      <c r="O317" s="221">
        <f t="shared" ca="1" si="84"/>
        <v>24700000</v>
      </c>
      <c r="P317" s="221">
        <f t="shared" ca="1" si="85"/>
        <v>27000000</v>
      </c>
      <c r="Q317" s="221">
        <f t="shared" ca="1" si="86"/>
        <v>10833333.333333334</v>
      </c>
      <c r="R317" s="221">
        <f t="shared" ca="1" si="87"/>
        <v>-15508333.333333334</v>
      </c>
      <c r="S317" s="221">
        <f t="shared" ca="1" si="75"/>
        <v>-5272833.333333334</v>
      </c>
      <c r="T317" s="221">
        <f t="shared" ca="1" si="88"/>
        <v>-10235500</v>
      </c>
      <c r="U317" s="221">
        <f t="shared" ca="1" si="89"/>
        <v>597833.33333333395</v>
      </c>
      <c r="V317" s="221">
        <f t="shared" ca="1" si="90"/>
        <v>-65000000</v>
      </c>
      <c r="W317" s="221">
        <f t="shared" ca="1" si="91"/>
        <v>597833.33333333395</v>
      </c>
      <c r="X317" s="221">
        <f t="shared" ca="1" si="92"/>
        <v>597833.33333333395</v>
      </c>
      <c r="Y317" s="221">
        <f t="shared" ca="1" si="93"/>
        <v>597833.33333333395</v>
      </c>
      <c r="Z317" s="221">
        <f t="shared" ca="1" si="94"/>
        <v>597833.33333333395</v>
      </c>
      <c r="AA317" s="221">
        <f t="shared" ca="1" si="95"/>
        <v>597833.33333333395</v>
      </c>
      <c r="AB317" s="221">
        <f t="shared" ca="1" si="96"/>
        <v>597833.33333333395</v>
      </c>
      <c r="AC317" s="224">
        <f t="shared" ca="1" si="76"/>
        <v>-0.99990000000000001</v>
      </c>
    </row>
    <row r="318" spans="1:29" x14ac:dyDescent="0.25">
      <c r="A318" s="195">
        <v>224</v>
      </c>
      <c r="B318" s="219">
        <f t="shared" ca="1" si="74"/>
        <v>0.42679378885400288</v>
      </c>
      <c r="C318" s="219">
        <f t="shared" ca="1" si="97"/>
        <v>0.69584960601913615</v>
      </c>
      <c r="D318" s="219">
        <f t="shared" ca="1" si="97"/>
        <v>0.36715836212387043</v>
      </c>
      <c r="E318" s="219">
        <f t="shared" ca="1" si="97"/>
        <v>0.92646985062758713</v>
      </c>
      <c r="F318" s="219">
        <f t="shared" ca="1" si="97"/>
        <v>0.10416300037669701</v>
      </c>
      <c r="G318" s="219">
        <f t="shared" ca="1" si="97"/>
        <v>0.91006538141550986</v>
      </c>
      <c r="H318" s="220">
        <f t="shared" ca="1" si="77"/>
        <v>108000000</v>
      </c>
      <c r="I318" s="212">
        <f t="shared" ca="1" si="78"/>
        <v>0.04</v>
      </c>
      <c r="J318" s="220">
        <f t="shared" ca="1" si="79"/>
        <v>4320000</v>
      </c>
      <c r="K318" s="222">
        <f t="shared" ca="1" si="80"/>
        <v>52</v>
      </c>
      <c r="L318" s="221">
        <f t="shared" ca="1" si="81"/>
        <v>72000000</v>
      </c>
      <c r="M318" s="221">
        <f t="shared" ca="1" si="82"/>
        <v>224640000</v>
      </c>
      <c r="N318" s="221">
        <f t="shared" ca="1" si="83"/>
        <v>24</v>
      </c>
      <c r="O318" s="221">
        <f t="shared" ca="1" si="84"/>
        <v>103680000</v>
      </c>
      <c r="P318" s="221">
        <f t="shared" ca="1" si="85"/>
        <v>31000000</v>
      </c>
      <c r="Q318" s="221">
        <f t="shared" ca="1" si="86"/>
        <v>12000000</v>
      </c>
      <c r="R318" s="221">
        <f t="shared" ca="1" si="87"/>
        <v>77960000</v>
      </c>
      <c r="S318" s="221">
        <f t="shared" ca="1" si="75"/>
        <v>26506400.000000004</v>
      </c>
      <c r="T318" s="221">
        <f t="shared" ca="1" si="88"/>
        <v>51453600</v>
      </c>
      <c r="U318" s="221">
        <f t="shared" ca="1" si="89"/>
        <v>63453600</v>
      </c>
      <c r="V318" s="221">
        <f t="shared" ca="1" si="90"/>
        <v>-72000000</v>
      </c>
      <c r="W318" s="221">
        <f t="shared" ca="1" si="91"/>
        <v>63453600</v>
      </c>
      <c r="X318" s="221">
        <f t="shared" ca="1" si="92"/>
        <v>63453600</v>
      </c>
      <c r="Y318" s="221">
        <f t="shared" ca="1" si="93"/>
        <v>63453600</v>
      </c>
      <c r="Z318" s="221">
        <f t="shared" ca="1" si="94"/>
        <v>63453600</v>
      </c>
      <c r="AA318" s="221">
        <f t="shared" ca="1" si="95"/>
        <v>63453600</v>
      </c>
      <c r="AB318" s="221">
        <f t="shared" ca="1" si="96"/>
        <v>63453600</v>
      </c>
      <c r="AC318" s="224">
        <f t="shared" ca="1" si="76"/>
        <v>0.86001755544559755</v>
      </c>
    </row>
    <row r="319" spans="1:29" x14ac:dyDescent="0.25">
      <c r="A319" s="26">
        <v>225</v>
      </c>
      <c r="B319" s="219">
        <f t="shared" ca="1" si="74"/>
        <v>8.984643482194854E-3</v>
      </c>
      <c r="C319" s="219">
        <f t="shared" ca="1" si="97"/>
        <v>0.17901278816570232</v>
      </c>
      <c r="D319" s="219">
        <f t="shared" ca="1" si="97"/>
        <v>3.2273100801027077E-2</v>
      </c>
      <c r="E319" s="219">
        <f t="shared" ca="1" si="97"/>
        <v>0.193719873580253</v>
      </c>
      <c r="F319" s="219">
        <f t="shared" ca="1" si="97"/>
        <v>0.26888387235404387</v>
      </c>
      <c r="G319" s="219">
        <f t="shared" ca="1" si="97"/>
        <v>0.17452583821960466</v>
      </c>
      <c r="H319" s="220">
        <f t="shared" ca="1" si="77"/>
        <v>80000000</v>
      </c>
      <c r="I319" s="212">
        <f t="shared" ca="1" si="78"/>
        <v>0.02</v>
      </c>
      <c r="J319" s="220">
        <f t="shared" ca="1" si="79"/>
        <v>1600000</v>
      </c>
      <c r="K319" s="222">
        <f t="shared" ca="1" si="80"/>
        <v>38</v>
      </c>
      <c r="L319" s="221">
        <f t="shared" ca="1" si="81"/>
        <v>60000000</v>
      </c>
      <c r="M319" s="221">
        <f t="shared" ca="1" si="82"/>
        <v>60800000</v>
      </c>
      <c r="N319" s="221">
        <f t="shared" ca="1" si="83"/>
        <v>26</v>
      </c>
      <c r="O319" s="221">
        <f t="shared" ca="1" si="84"/>
        <v>41600000</v>
      </c>
      <c r="P319" s="221">
        <f t="shared" ca="1" si="85"/>
        <v>24000000</v>
      </c>
      <c r="Q319" s="221">
        <f t="shared" ca="1" si="86"/>
        <v>10000000</v>
      </c>
      <c r="R319" s="221">
        <f t="shared" ca="1" si="87"/>
        <v>-14800000</v>
      </c>
      <c r="S319" s="221">
        <f t="shared" ca="1" si="75"/>
        <v>-5032000</v>
      </c>
      <c r="T319" s="221">
        <f t="shared" ca="1" si="88"/>
        <v>-9768000</v>
      </c>
      <c r="U319" s="221">
        <f t="shared" ca="1" si="89"/>
        <v>232000</v>
      </c>
      <c r="V319" s="221">
        <f t="shared" ca="1" si="90"/>
        <v>-60000000</v>
      </c>
      <c r="W319" s="221">
        <f t="shared" ca="1" si="91"/>
        <v>232000</v>
      </c>
      <c r="X319" s="221">
        <f t="shared" ca="1" si="92"/>
        <v>232000</v>
      </c>
      <c r="Y319" s="221">
        <f t="shared" ca="1" si="93"/>
        <v>232000</v>
      </c>
      <c r="Z319" s="221">
        <f t="shared" ca="1" si="94"/>
        <v>232000</v>
      </c>
      <c r="AA319" s="221">
        <f t="shared" ca="1" si="95"/>
        <v>232000</v>
      </c>
      <c r="AB319" s="221">
        <f t="shared" ca="1" si="96"/>
        <v>232000</v>
      </c>
      <c r="AC319" s="224">
        <f t="shared" ca="1" si="76"/>
        <v>-0.99990000000000001</v>
      </c>
    </row>
    <row r="320" spans="1:29" x14ac:dyDescent="0.25">
      <c r="A320" s="195">
        <v>226</v>
      </c>
      <c r="B320" s="219">
        <f t="shared" ca="1" si="74"/>
        <v>0.65157876230280665</v>
      </c>
      <c r="C320" s="219">
        <f t="shared" ca="1" si="97"/>
        <v>0.13344758955365488</v>
      </c>
      <c r="D320" s="219">
        <f t="shared" ca="1" si="97"/>
        <v>0.51270450741064377</v>
      </c>
      <c r="E320" s="219">
        <f t="shared" ca="1" si="97"/>
        <v>0.13413725695723389</v>
      </c>
      <c r="F320" s="219">
        <f t="shared" ca="1" si="97"/>
        <v>0.34832612642712013</v>
      </c>
      <c r="G320" s="219">
        <f t="shared" ca="1" si="97"/>
        <v>0.69252264269159125</v>
      </c>
      <c r="H320" s="220">
        <f t="shared" ca="1" si="77"/>
        <v>108000000</v>
      </c>
      <c r="I320" s="212">
        <f t="shared" ca="1" si="78"/>
        <v>0.02</v>
      </c>
      <c r="J320" s="220">
        <f t="shared" ca="1" si="79"/>
        <v>2160000</v>
      </c>
      <c r="K320" s="222">
        <f t="shared" ca="1" si="80"/>
        <v>56</v>
      </c>
      <c r="L320" s="221">
        <f t="shared" ca="1" si="81"/>
        <v>60000000</v>
      </c>
      <c r="M320" s="221">
        <f t="shared" ca="1" si="82"/>
        <v>120960000</v>
      </c>
      <c r="N320" s="221">
        <f t="shared" ca="1" si="83"/>
        <v>26</v>
      </c>
      <c r="O320" s="221">
        <f t="shared" ca="1" si="84"/>
        <v>56160000</v>
      </c>
      <c r="P320" s="221">
        <f t="shared" ca="1" si="85"/>
        <v>27000000</v>
      </c>
      <c r="Q320" s="221">
        <f t="shared" ca="1" si="86"/>
        <v>10000000</v>
      </c>
      <c r="R320" s="221">
        <f t="shared" ca="1" si="87"/>
        <v>27800000</v>
      </c>
      <c r="S320" s="221">
        <f t="shared" ca="1" si="75"/>
        <v>9452000</v>
      </c>
      <c r="T320" s="221">
        <f t="shared" ca="1" si="88"/>
        <v>18348000</v>
      </c>
      <c r="U320" s="221">
        <f t="shared" ca="1" si="89"/>
        <v>28348000</v>
      </c>
      <c r="V320" s="221">
        <f t="shared" ca="1" si="90"/>
        <v>-60000000</v>
      </c>
      <c r="W320" s="221">
        <f t="shared" ca="1" si="91"/>
        <v>28348000</v>
      </c>
      <c r="X320" s="221">
        <f t="shared" ca="1" si="92"/>
        <v>28348000</v>
      </c>
      <c r="Y320" s="221">
        <f t="shared" ca="1" si="93"/>
        <v>28348000</v>
      </c>
      <c r="Z320" s="221">
        <f t="shared" ca="1" si="94"/>
        <v>28348000</v>
      </c>
      <c r="AA320" s="221">
        <f t="shared" ca="1" si="95"/>
        <v>28348000</v>
      </c>
      <c r="AB320" s="221">
        <f t="shared" ca="1" si="96"/>
        <v>28348000</v>
      </c>
      <c r="AC320" s="224">
        <f t="shared" ca="1" si="76"/>
        <v>0.41313815781859908</v>
      </c>
    </row>
    <row r="321" spans="1:29" x14ac:dyDescent="0.25">
      <c r="A321" s="26">
        <v>227</v>
      </c>
      <c r="B321" s="219">
        <f t="shared" ca="1" si="74"/>
        <v>5.1899221367327275E-2</v>
      </c>
      <c r="C321" s="219">
        <f t="shared" ca="1" si="97"/>
        <v>0.12203089769110009</v>
      </c>
      <c r="D321" s="219">
        <f t="shared" ca="1" si="97"/>
        <v>0.22328756216946244</v>
      </c>
      <c r="E321" s="219">
        <f t="shared" ca="1" si="97"/>
        <v>0.76366566437575523</v>
      </c>
      <c r="F321" s="219">
        <f t="shared" ca="1" si="97"/>
        <v>0.69113188545617554</v>
      </c>
      <c r="G321" s="219">
        <f t="shared" ca="1" si="97"/>
        <v>9.0228670916962073E-2</v>
      </c>
      <c r="H321" s="220">
        <f t="shared" ca="1" si="77"/>
        <v>80000000</v>
      </c>
      <c r="I321" s="212">
        <f t="shared" ca="1" si="78"/>
        <v>0.02</v>
      </c>
      <c r="J321" s="220">
        <f t="shared" ca="1" si="79"/>
        <v>1600000</v>
      </c>
      <c r="K321" s="222">
        <f t="shared" ca="1" si="80"/>
        <v>38</v>
      </c>
      <c r="L321" s="221">
        <f t="shared" ca="1" si="81"/>
        <v>65000000</v>
      </c>
      <c r="M321" s="221">
        <f t="shared" ca="1" si="82"/>
        <v>60800000</v>
      </c>
      <c r="N321" s="221">
        <f t="shared" ca="1" si="83"/>
        <v>26</v>
      </c>
      <c r="O321" s="221">
        <f t="shared" ca="1" si="84"/>
        <v>41600000</v>
      </c>
      <c r="P321" s="221">
        <f t="shared" ca="1" si="85"/>
        <v>20000000</v>
      </c>
      <c r="Q321" s="221">
        <f t="shared" ca="1" si="86"/>
        <v>10833333.333333334</v>
      </c>
      <c r="R321" s="221">
        <f t="shared" ca="1" si="87"/>
        <v>-11633333.333333334</v>
      </c>
      <c r="S321" s="221">
        <f t="shared" ca="1" si="75"/>
        <v>-3955333.333333334</v>
      </c>
      <c r="T321" s="221">
        <f t="shared" ca="1" si="88"/>
        <v>-7678000</v>
      </c>
      <c r="U321" s="221">
        <f t="shared" ca="1" si="89"/>
        <v>3155333.333333334</v>
      </c>
      <c r="V321" s="221">
        <f t="shared" ca="1" si="90"/>
        <v>-65000000</v>
      </c>
      <c r="W321" s="221">
        <f t="shared" ca="1" si="91"/>
        <v>3155333.333333334</v>
      </c>
      <c r="X321" s="221">
        <f t="shared" ca="1" si="92"/>
        <v>3155333.333333334</v>
      </c>
      <c r="Y321" s="221">
        <f t="shared" ca="1" si="93"/>
        <v>3155333.333333334</v>
      </c>
      <c r="Z321" s="221">
        <f t="shared" ca="1" si="94"/>
        <v>3155333.333333334</v>
      </c>
      <c r="AA321" s="221">
        <f t="shared" ca="1" si="95"/>
        <v>3155333.333333334</v>
      </c>
      <c r="AB321" s="221">
        <f t="shared" ca="1" si="96"/>
        <v>3155333.333333334</v>
      </c>
      <c r="AC321" s="224">
        <f t="shared" ca="1" si="76"/>
        <v>-0.99990000000000001</v>
      </c>
    </row>
    <row r="322" spans="1:29" x14ac:dyDescent="0.25">
      <c r="A322" s="195">
        <v>228</v>
      </c>
      <c r="B322" s="219">
        <f t="shared" ca="1" si="74"/>
        <v>0.36518334183733625</v>
      </c>
      <c r="C322" s="219">
        <f t="shared" ca="1" si="97"/>
        <v>0.78529726520975673</v>
      </c>
      <c r="D322" s="219">
        <f t="shared" ca="1" si="97"/>
        <v>0.51701089202263861</v>
      </c>
      <c r="E322" s="219">
        <f t="shared" ca="1" si="97"/>
        <v>0.70695793178269206</v>
      </c>
      <c r="F322" s="219">
        <f t="shared" ca="1" si="97"/>
        <v>2.1391044894755629E-2</v>
      </c>
      <c r="G322" s="219">
        <f t="shared" ca="1" si="97"/>
        <v>7.7636732463955083E-2</v>
      </c>
      <c r="H322" s="220">
        <f t="shared" ca="1" si="77"/>
        <v>95000000</v>
      </c>
      <c r="I322" s="212">
        <f t="shared" ca="1" si="78"/>
        <v>0.05</v>
      </c>
      <c r="J322" s="220">
        <f t="shared" ca="1" si="79"/>
        <v>4750000</v>
      </c>
      <c r="K322" s="222">
        <f t="shared" ca="1" si="80"/>
        <v>49.5</v>
      </c>
      <c r="L322" s="221">
        <f t="shared" ca="1" si="81"/>
        <v>65000000</v>
      </c>
      <c r="M322" s="221">
        <f t="shared" ca="1" si="82"/>
        <v>235125000</v>
      </c>
      <c r="N322" s="221">
        <f t="shared" ca="1" si="83"/>
        <v>24</v>
      </c>
      <c r="O322" s="221">
        <f t="shared" ca="1" si="84"/>
        <v>114000000</v>
      </c>
      <c r="P322" s="221">
        <f t="shared" ca="1" si="85"/>
        <v>20000000</v>
      </c>
      <c r="Q322" s="221">
        <f t="shared" ca="1" si="86"/>
        <v>10833333.333333334</v>
      </c>
      <c r="R322" s="221">
        <f t="shared" ca="1" si="87"/>
        <v>90291666.666666672</v>
      </c>
      <c r="S322" s="221">
        <f t="shared" ca="1" si="75"/>
        <v>30699166.666666672</v>
      </c>
      <c r="T322" s="221">
        <f t="shared" ca="1" si="88"/>
        <v>59592500</v>
      </c>
      <c r="U322" s="221">
        <f t="shared" ca="1" si="89"/>
        <v>70425833.333333328</v>
      </c>
      <c r="V322" s="221">
        <f t="shared" ca="1" si="90"/>
        <v>-65000000</v>
      </c>
      <c r="W322" s="221">
        <f t="shared" ca="1" si="91"/>
        <v>70425833.333333328</v>
      </c>
      <c r="X322" s="221">
        <f t="shared" ca="1" si="92"/>
        <v>70425833.333333328</v>
      </c>
      <c r="Y322" s="221">
        <f t="shared" ca="1" si="93"/>
        <v>70425833.333333328</v>
      </c>
      <c r="Z322" s="221">
        <f t="shared" ca="1" si="94"/>
        <v>70425833.333333328</v>
      </c>
      <c r="AA322" s="221">
        <f t="shared" ca="1" si="95"/>
        <v>70425833.333333328</v>
      </c>
      <c r="AB322" s="221">
        <f t="shared" ca="1" si="96"/>
        <v>70425833.333333328</v>
      </c>
      <c r="AC322" s="224">
        <f t="shared" ca="1" si="76"/>
        <v>1.0696899915526452</v>
      </c>
    </row>
    <row r="323" spans="1:29" x14ac:dyDescent="0.25">
      <c r="A323" s="26">
        <v>229</v>
      </c>
      <c r="B323" s="219">
        <f t="shared" ref="B323:B386" ca="1" si="98">RAND()</f>
        <v>0.78436103551386083</v>
      </c>
      <c r="C323" s="219">
        <f t="shared" ca="1" si="97"/>
        <v>0.73333039975409486</v>
      </c>
      <c r="D323" s="219">
        <f t="shared" ca="1" si="97"/>
        <v>0.69777503910603056</v>
      </c>
      <c r="E323" s="219">
        <f t="shared" ca="1" si="97"/>
        <v>0.93043276399326069</v>
      </c>
      <c r="F323" s="219">
        <f t="shared" ca="1" si="97"/>
        <v>0.30785041017026127</v>
      </c>
      <c r="G323" s="219">
        <f t="shared" ca="1" si="97"/>
        <v>7.2574538893743101E-2</v>
      </c>
      <c r="H323" s="220">
        <f t="shared" ca="1" si="77"/>
        <v>108000000</v>
      </c>
      <c r="I323" s="212">
        <f t="shared" ca="1" si="78"/>
        <v>0.05</v>
      </c>
      <c r="J323" s="220">
        <f t="shared" ca="1" si="79"/>
        <v>5400000</v>
      </c>
      <c r="K323" s="222">
        <f t="shared" ca="1" si="80"/>
        <v>56</v>
      </c>
      <c r="L323" s="221">
        <f t="shared" ca="1" si="81"/>
        <v>72000000</v>
      </c>
      <c r="M323" s="221">
        <f t="shared" ca="1" si="82"/>
        <v>302400000</v>
      </c>
      <c r="N323" s="221">
        <f t="shared" ca="1" si="83"/>
        <v>26</v>
      </c>
      <c r="O323" s="221">
        <f t="shared" ca="1" si="84"/>
        <v>140400000</v>
      </c>
      <c r="P323" s="221">
        <f t="shared" ca="1" si="85"/>
        <v>20000000</v>
      </c>
      <c r="Q323" s="221">
        <f t="shared" ca="1" si="86"/>
        <v>12000000</v>
      </c>
      <c r="R323" s="221">
        <f t="shared" ca="1" si="87"/>
        <v>130000000</v>
      </c>
      <c r="S323" s="221">
        <f t="shared" ca="1" si="75"/>
        <v>44200000</v>
      </c>
      <c r="T323" s="221">
        <f t="shared" ca="1" si="88"/>
        <v>85800000</v>
      </c>
      <c r="U323" s="221">
        <f t="shared" ca="1" si="89"/>
        <v>97800000</v>
      </c>
      <c r="V323" s="221">
        <f t="shared" ca="1" si="90"/>
        <v>-72000000</v>
      </c>
      <c r="W323" s="221">
        <f t="shared" ca="1" si="91"/>
        <v>97800000</v>
      </c>
      <c r="X323" s="221">
        <f t="shared" ca="1" si="92"/>
        <v>97800000</v>
      </c>
      <c r="Y323" s="221">
        <f t="shared" ca="1" si="93"/>
        <v>97800000</v>
      </c>
      <c r="Z323" s="221">
        <f t="shared" ca="1" si="94"/>
        <v>97800000</v>
      </c>
      <c r="AA323" s="221">
        <f t="shared" ca="1" si="95"/>
        <v>97800000</v>
      </c>
      <c r="AB323" s="221">
        <f t="shared" ca="1" si="96"/>
        <v>97800000</v>
      </c>
      <c r="AC323" s="224">
        <f t="shared" ca="1" si="76"/>
        <v>1.3502740708130783</v>
      </c>
    </row>
    <row r="324" spans="1:29" x14ac:dyDescent="0.25">
      <c r="A324" s="195">
        <v>230</v>
      </c>
      <c r="B324" s="219">
        <f t="shared" ca="1" si="98"/>
        <v>0.99261505701982222</v>
      </c>
      <c r="C324" s="219">
        <f t="shared" ca="1" si="97"/>
        <v>6.2231130399163059E-2</v>
      </c>
      <c r="D324" s="219">
        <f t="shared" ca="1" si="97"/>
        <v>0.86182044966655713</v>
      </c>
      <c r="E324" s="219">
        <f t="shared" ca="1" si="97"/>
        <v>0.98171989149949912</v>
      </c>
      <c r="F324" s="219">
        <f t="shared" ca="1" si="97"/>
        <v>5.089898715786223E-2</v>
      </c>
      <c r="G324" s="219">
        <f t="shared" ca="1" si="97"/>
        <v>0.72545090731991557</v>
      </c>
      <c r="H324" s="220">
        <f t="shared" ca="1" si="77"/>
        <v>124000000</v>
      </c>
      <c r="I324" s="212">
        <f t="shared" ca="1" si="78"/>
        <v>0.02</v>
      </c>
      <c r="J324" s="220">
        <f t="shared" ca="1" si="79"/>
        <v>2480000</v>
      </c>
      <c r="K324" s="222">
        <f t="shared" ca="1" si="80"/>
        <v>64</v>
      </c>
      <c r="L324" s="221">
        <f t="shared" ca="1" si="81"/>
        <v>72000000</v>
      </c>
      <c r="M324" s="221">
        <f t="shared" ca="1" si="82"/>
        <v>158720000</v>
      </c>
      <c r="N324" s="221">
        <f t="shared" ca="1" si="83"/>
        <v>24</v>
      </c>
      <c r="O324" s="221">
        <f t="shared" ca="1" si="84"/>
        <v>59520000</v>
      </c>
      <c r="P324" s="221">
        <f t="shared" ca="1" si="85"/>
        <v>27000000</v>
      </c>
      <c r="Q324" s="221">
        <f t="shared" ca="1" si="86"/>
        <v>12000000</v>
      </c>
      <c r="R324" s="221">
        <f t="shared" ca="1" si="87"/>
        <v>60200000</v>
      </c>
      <c r="S324" s="221">
        <f t="shared" ca="1" si="75"/>
        <v>20468000</v>
      </c>
      <c r="T324" s="221">
        <f t="shared" ca="1" si="88"/>
        <v>39732000</v>
      </c>
      <c r="U324" s="221">
        <f t="shared" ca="1" si="89"/>
        <v>51732000</v>
      </c>
      <c r="V324" s="221">
        <f t="shared" ca="1" si="90"/>
        <v>-72000000</v>
      </c>
      <c r="W324" s="221">
        <f t="shared" ca="1" si="91"/>
        <v>51732000</v>
      </c>
      <c r="X324" s="221">
        <f t="shared" ca="1" si="92"/>
        <v>51732000</v>
      </c>
      <c r="Y324" s="221">
        <f t="shared" ca="1" si="93"/>
        <v>51732000</v>
      </c>
      <c r="Z324" s="221">
        <f t="shared" ca="1" si="94"/>
        <v>51732000</v>
      </c>
      <c r="AA324" s="221">
        <f t="shared" ca="1" si="95"/>
        <v>51732000</v>
      </c>
      <c r="AB324" s="221">
        <f t="shared" ca="1" si="96"/>
        <v>51732000</v>
      </c>
      <c r="AC324" s="224">
        <f t="shared" ca="1" si="76"/>
        <v>0.68737115168568619</v>
      </c>
    </row>
    <row r="325" spans="1:29" x14ac:dyDescent="0.25">
      <c r="A325" s="26">
        <v>231</v>
      </c>
      <c r="B325" s="219">
        <f t="shared" ca="1" si="98"/>
        <v>0.574760181848741</v>
      </c>
      <c r="C325" s="219">
        <f t="shared" ca="1" si="97"/>
        <v>4.5058396996828898E-2</v>
      </c>
      <c r="D325" s="219">
        <f t="shared" ca="1" si="97"/>
        <v>0.61987014423692965</v>
      </c>
      <c r="E325" s="219">
        <f t="shared" ca="1" si="97"/>
        <v>0.74415421821895233</v>
      </c>
      <c r="F325" s="219">
        <f t="shared" ca="1" si="97"/>
        <v>0.18953973430942839</v>
      </c>
      <c r="G325" s="219">
        <f t="shared" ca="1" si="97"/>
        <v>0.67111903557450681</v>
      </c>
      <c r="H325" s="220">
        <f t="shared" ca="1" si="77"/>
        <v>108000000</v>
      </c>
      <c r="I325" s="212">
        <f t="shared" ca="1" si="78"/>
        <v>0.01</v>
      </c>
      <c r="J325" s="220">
        <f t="shared" ca="1" si="79"/>
        <v>1080000</v>
      </c>
      <c r="K325" s="222">
        <f t="shared" ca="1" si="80"/>
        <v>56</v>
      </c>
      <c r="L325" s="221">
        <f t="shared" ca="1" si="81"/>
        <v>65000000</v>
      </c>
      <c r="M325" s="221">
        <f t="shared" ca="1" si="82"/>
        <v>60480000</v>
      </c>
      <c r="N325" s="221">
        <f t="shared" ca="1" si="83"/>
        <v>24</v>
      </c>
      <c r="O325" s="221">
        <f t="shared" ca="1" si="84"/>
        <v>25920000</v>
      </c>
      <c r="P325" s="221">
        <f t="shared" ca="1" si="85"/>
        <v>27000000</v>
      </c>
      <c r="Q325" s="221">
        <f t="shared" ca="1" si="86"/>
        <v>10833333.333333334</v>
      </c>
      <c r="R325" s="221">
        <f t="shared" ca="1" si="87"/>
        <v>-3273333.333333334</v>
      </c>
      <c r="S325" s="221">
        <f t="shared" ca="1" si="75"/>
        <v>-1112933.3333333337</v>
      </c>
      <c r="T325" s="221">
        <f t="shared" ca="1" si="88"/>
        <v>-2160400</v>
      </c>
      <c r="U325" s="221">
        <f t="shared" ca="1" si="89"/>
        <v>8672933.333333334</v>
      </c>
      <c r="V325" s="221">
        <f t="shared" ca="1" si="90"/>
        <v>-65000000</v>
      </c>
      <c r="W325" s="221">
        <f t="shared" ca="1" si="91"/>
        <v>8672933.333333334</v>
      </c>
      <c r="X325" s="221">
        <f t="shared" ca="1" si="92"/>
        <v>8672933.333333334</v>
      </c>
      <c r="Y325" s="221">
        <f t="shared" ca="1" si="93"/>
        <v>8672933.333333334</v>
      </c>
      <c r="Z325" s="221">
        <f t="shared" ca="1" si="94"/>
        <v>8672933.333333334</v>
      </c>
      <c r="AA325" s="221">
        <f t="shared" ca="1" si="95"/>
        <v>8672933.333333334</v>
      </c>
      <c r="AB325" s="221">
        <f t="shared" ca="1" si="96"/>
        <v>8672933.333333334</v>
      </c>
      <c r="AC325" s="224">
        <f t="shared" ca="1" si="76"/>
        <v>-6.0071535009590504E-2</v>
      </c>
    </row>
    <row r="326" spans="1:29" x14ac:dyDescent="0.25">
      <c r="A326" s="195">
        <v>232</v>
      </c>
      <c r="B326" s="219">
        <f t="shared" ca="1" si="98"/>
        <v>0.39392494531220268</v>
      </c>
      <c r="C326" s="219">
        <f t="shared" ca="1" si="97"/>
        <v>0.2977190428781924</v>
      </c>
      <c r="D326" s="219">
        <f t="shared" ca="1" si="97"/>
        <v>0.21790667676115261</v>
      </c>
      <c r="E326" s="219">
        <f t="shared" ca="1" si="97"/>
        <v>0.38234933191138787</v>
      </c>
      <c r="F326" s="219">
        <f t="shared" ca="1" si="97"/>
        <v>0.34416419807447829</v>
      </c>
      <c r="G326" s="219">
        <f t="shared" ca="1" si="97"/>
        <v>0.36629541635657725</v>
      </c>
      <c r="H326" s="220">
        <f t="shared" ca="1" si="77"/>
        <v>95000000</v>
      </c>
      <c r="I326" s="212">
        <f t="shared" ca="1" si="78"/>
        <v>0.03</v>
      </c>
      <c r="J326" s="220">
        <f t="shared" ca="1" si="79"/>
        <v>2850000</v>
      </c>
      <c r="K326" s="222">
        <f t="shared" ca="1" si="80"/>
        <v>45.5</v>
      </c>
      <c r="L326" s="221">
        <f t="shared" ca="1" si="81"/>
        <v>65000000</v>
      </c>
      <c r="M326" s="221">
        <f t="shared" ca="1" si="82"/>
        <v>129675000</v>
      </c>
      <c r="N326" s="221">
        <f t="shared" ca="1" si="83"/>
        <v>26</v>
      </c>
      <c r="O326" s="221">
        <f t="shared" ca="1" si="84"/>
        <v>74100000</v>
      </c>
      <c r="P326" s="221">
        <f t="shared" ca="1" si="85"/>
        <v>24000000</v>
      </c>
      <c r="Q326" s="221">
        <f t="shared" ca="1" si="86"/>
        <v>10833333.333333334</v>
      </c>
      <c r="R326" s="221">
        <f t="shared" ca="1" si="87"/>
        <v>20741666.666666664</v>
      </c>
      <c r="S326" s="221">
        <f t="shared" ca="1" si="75"/>
        <v>7052166.666666666</v>
      </c>
      <c r="T326" s="221">
        <f t="shared" ca="1" si="88"/>
        <v>13689499.999999998</v>
      </c>
      <c r="U326" s="221">
        <f t="shared" ca="1" si="89"/>
        <v>24522833.333333332</v>
      </c>
      <c r="V326" s="221">
        <f t="shared" ca="1" si="90"/>
        <v>-65000000</v>
      </c>
      <c r="W326" s="221">
        <f t="shared" ca="1" si="91"/>
        <v>24522833.333333332</v>
      </c>
      <c r="X326" s="221">
        <f t="shared" ca="1" si="92"/>
        <v>24522833.333333332</v>
      </c>
      <c r="Y326" s="221">
        <f t="shared" ca="1" si="93"/>
        <v>24522833.333333332</v>
      </c>
      <c r="Z326" s="221">
        <f t="shared" ca="1" si="94"/>
        <v>24522833.333333332</v>
      </c>
      <c r="AA326" s="221">
        <f t="shared" ca="1" si="95"/>
        <v>24522833.333333332</v>
      </c>
      <c r="AB326" s="221">
        <f t="shared" ca="1" si="96"/>
        <v>24522833.333333332</v>
      </c>
      <c r="AC326" s="224">
        <f t="shared" ca="1" si="76"/>
        <v>0.29860805795159906</v>
      </c>
    </row>
    <row r="327" spans="1:29" x14ac:dyDescent="0.25">
      <c r="A327" s="26">
        <v>233</v>
      </c>
      <c r="B327" s="219">
        <f t="shared" ca="1" si="98"/>
        <v>0.98432497926607032</v>
      </c>
      <c r="C327" s="219">
        <f t="shared" ca="1" si="97"/>
        <v>0.38553156867178662</v>
      </c>
      <c r="D327" s="219">
        <f t="shared" ca="1" si="97"/>
        <v>4.6019405608376363E-2</v>
      </c>
      <c r="E327" s="219">
        <f t="shared" ca="1" si="97"/>
        <v>0.883422241460741</v>
      </c>
      <c r="F327" s="219">
        <f t="shared" ca="1" si="97"/>
        <v>0.32549525353867848</v>
      </c>
      <c r="G327" s="219">
        <f t="shared" ca="1" si="97"/>
        <v>0.93242617617048762</v>
      </c>
      <c r="H327" s="220">
        <f t="shared" ca="1" si="77"/>
        <v>124000000</v>
      </c>
      <c r="I327" s="212">
        <f t="shared" ca="1" si="78"/>
        <v>0.03</v>
      </c>
      <c r="J327" s="220">
        <f t="shared" ca="1" si="79"/>
        <v>3720000</v>
      </c>
      <c r="K327" s="222">
        <f t="shared" ca="1" si="80"/>
        <v>60</v>
      </c>
      <c r="L327" s="221">
        <f t="shared" ca="1" si="81"/>
        <v>65000000</v>
      </c>
      <c r="M327" s="221">
        <f t="shared" ca="1" si="82"/>
        <v>223200000</v>
      </c>
      <c r="N327" s="221">
        <f t="shared" ca="1" si="83"/>
        <v>26</v>
      </c>
      <c r="O327" s="221">
        <f t="shared" ca="1" si="84"/>
        <v>96720000</v>
      </c>
      <c r="P327" s="221">
        <f t="shared" ca="1" si="85"/>
        <v>31000000</v>
      </c>
      <c r="Q327" s="221">
        <f t="shared" ca="1" si="86"/>
        <v>10833333.333333334</v>
      </c>
      <c r="R327" s="221">
        <f t="shared" ca="1" si="87"/>
        <v>84646666.666666672</v>
      </c>
      <c r="S327" s="221">
        <f t="shared" ca="1" si="75"/>
        <v>28779866.666666672</v>
      </c>
      <c r="T327" s="221">
        <f t="shared" ca="1" si="88"/>
        <v>55866800</v>
      </c>
      <c r="U327" s="221">
        <f t="shared" ca="1" si="89"/>
        <v>66700133.333333336</v>
      </c>
      <c r="V327" s="221">
        <f t="shared" ca="1" si="90"/>
        <v>-65000000</v>
      </c>
      <c r="W327" s="221">
        <f t="shared" ca="1" si="91"/>
        <v>66700133.333333336</v>
      </c>
      <c r="X327" s="221">
        <f t="shared" ca="1" si="92"/>
        <v>66700133.333333336</v>
      </c>
      <c r="Y327" s="221">
        <f t="shared" ca="1" si="93"/>
        <v>66700133.333333336</v>
      </c>
      <c r="Z327" s="221">
        <f t="shared" ca="1" si="94"/>
        <v>66700133.333333336</v>
      </c>
      <c r="AA327" s="221">
        <f t="shared" ca="1" si="95"/>
        <v>66700133.333333336</v>
      </c>
      <c r="AB327" s="221">
        <f t="shared" ca="1" si="96"/>
        <v>66700133.333333336</v>
      </c>
      <c r="AC327" s="224">
        <f t="shared" ca="1" si="76"/>
        <v>1.0106238628215785</v>
      </c>
    </row>
    <row r="328" spans="1:29" x14ac:dyDescent="0.25">
      <c r="A328" s="195">
        <v>234</v>
      </c>
      <c r="B328" s="219">
        <f t="shared" ca="1" si="98"/>
        <v>0.96953043090250912</v>
      </c>
      <c r="C328" s="219">
        <f t="shared" ca="1" si="97"/>
        <v>0.56322098946511201</v>
      </c>
      <c r="D328" s="219">
        <f t="shared" ca="1" si="97"/>
        <v>0.56010973861778901</v>
      </c>
      <c r="E328" s="219">
        <f t="shared" ca="1" si="97"/>
        <v>0.28257829671958057</v>
      </c>
      <c r="F328" s="219">
        <f t="shared" ca="1" si="97"/>
        <v>0.17655659159887716</v>
      </c>
      <c r="G328" s="219">
        <f t="shared" ca="1" si="97"/>
        <v>0.1100175263274763</v>
      </c>
      <c r="H328" s="220">
        <f t="shared" ca="1" si="77"/>
        <v>124000000</v>
      </c>
      <c r="I328" s="212">
        <f t="shared" ca="1" si="78"/>
        <v>0.04</v>
      </c>
      <c r="J328" s="220">
        <f t="shared" ca="1" si="79"/>
        <v>4960000</v>
      </c>
      <c r="K328" s="222">
        <f t="shared" ca="1" si="80"/>
        <v>64</v>
      </c>
      <c r="L328" s="221">
        <f t="shared" ca="1" si="81"/>
        <v>65000000</v>
      </c>
      <c r="M328" s="221">
        <f t="shared" ca="1" si="82"/>
        <v>317440000</v>
      </c>
      <c r="N328" s="221">
        <f t="shared" ca="1" si="83"/>
        <v>24</v>
      </c>
      <c r="O328" s="221">
        <f t="shared" ca="1" si="84"/>
        <v>119040000</v>
      </c>
      <c r="P328" s="221">
        <f t="shared" ca="1" si="85"/>
        <v>20000000</v>
      </c>
      <c r="Q328" s="221">
        <f t="shared" ca="1" si="86"/>
        <v>10833333.333333334</v>
      </c>
      <c r="R328" s="221">
        <f t="shared" ca="1" si="87"/>
        <v>167566666.66666666</v>
      </c>
      <c r="S328" s="221">
        <f t="shared" ca="1" si="75"/>
        <v>56972666.666666664</v>
      </c>
      <c r="T328" s="221">
        <f t="shared" ca="1" si="88"/>
        <v>110594000</v>
      </c>
      <c r="U328" s="221">
        <f t="shared" ca="1" si="89"/>
        <v>121427333.33333333</v>
      </c>
      <c r="V328" s="221">
        <f t="shared" ca="1" si="90"/>
        <v>-65000000</v>
      </c>
      <c r="W328" s="221">
        <f t="shared" ca="1" si="91"/>
        <v>121427333.33333333</v>
      </c>
      <c r="X328" s="221">
        <f t="shared" ca="1" si="92"/>
        <v>121427333.33333333</v>
      </c>
      <c r="Y328" s="221">
        <f t="shared" ca="1" si="93"/>
        <v>121427333.33333333</v>
      </c>
      <c r="Z328" s="221">
        <f t="shared" ca="1" si="94"/>
        <v>121427333.33333333</v>
      </c>
      <c r="AA328" s="221">
        <f t="shared" ca="1" si="95"/>
        <v>121427333.33333333</v>
      </c>
      <c r="AB328" s="221">
        <f t="shared" ca="1" si="96"/>
        <v>121427333.33333333</v>
      </c>
      <c r="AC328" s="224">
        <f t="shared" ca="1" si="76"/>
        <v>1.8647329642744284</v>
      </c>
    </row>
    <row r="329" spans="1:29" x14ac:dyDescent="0.25">
      <c r="A329" s="26">
        <v>235</v>
      </c>
      <c r="B329" s="219">
        <f t="shared" ca="1" si="98"/>
        <v>0.44280951519379586</v>
      </c>
      <c r="C329" s="219">
        <f t="shared" ca="1" si="97"/>
        <v>0.43110331532423618</v>
      </c>
      <c r="D329" s="219">
        <f t="shared" ca="1" si="97"/>
        <v>0.19295488211193101</v>
      </c>
      <c r="E329" s="219">
        <f t="shared" ca="1" si="97"/>
        <v>7.5473756132608871E-2</v>
      </c>
      <c r="F329" s="219">
        <f t="shared" ca="1" si="97"/>
        <v>0.97751694260544963</v>
      </c>
      <c r="G329" s="219">
        <f t="shared" ca="1" si="97"/>
        <v>0.46519309176345991</v>
      </c>
      <c r="H329" s="220">
        <f t="shared" ca="1" si="77"/>
        <v>108000000</v>
      </c>
      <c r="I329" s="212">
        <f t="shared" ca="1" si="78"/>
        <v>0.03</v>
      </c>
      <c r="J329" s="220">
        <f t="shared" ca="1" si="79"/>
        <v>3240000</v>
      </c>
      <c r="K329" s="222">
        <f t="shared" ca="1" si="80"/>
        <v>52</v>
      </c>
      <c r="L329" s="221">
        <f t="shared" ca="1" si="81"/>
        <v>60000000</v>
      </c>
      <c r="M329" s="221">
        <f t="shared" ca="1" si="82"/>
        <v>168480000</v>
      </c>
      <c r="N329" s="221">
        <f t="shared" ca="1" si="83"/>
        <v>29</v>
      </c>
      <c r="O329" s="221">
        <f t="shared" ca="1" si="84"/>
        <v>93960000</v>
      </c>
      <c r="P329" s="221">
        <f t="shared" ca="1" si="85"/>
        <v>27000000</v>
      </c>
      <c r="Q329" s="221">
        <f t="shared" ca="1" si="86"/>
        <v>10000000</v>
      </c>
      <c r="R329" s="221">
        <f t="shared" ca="1" si="87"/>
        <v>37520000</v>
      </c>
      <c r="S329" s="221">
        <f t="shared" ca="1" si="75"/>
        <v>12756800</v>
      </c>
      <c r="T329" s="221">
        <f t="shared" ca="1" si="88"/>
        <v>24763200</v>
      </c>
      <c r="U329" s="221">
        <f t="shared" ca="1" si="89"/>
        <v>34763200</v>
      </c>
      <c r="V329" s="221">
        <f t="shared" ca="1" si="90"/>
        <v>-60000000</v>
      </c>
      <c r="W329" s="221">
        <f t="shared" ca="1" si="91"/>
        <v>34763200</v>
      </c>
      <c r="X329" s="221">
        <f t="shared" ca="1" si="92"/>
        <v>34763200</v>
      </c>
      <c r="Y329" s="221">
        <f t="shared" ca="1" si="93"/>
        <v>34763200</v>
      </c>
      <c r="Z329" s="221">
        <f t="shared" ca="1" si="94"/>
        <v>34763200</v>
      </c>
      <c r="AA329" s="221">
        <f t="shared" ca="1" si="95"/>
        <v>34763200</v>
      </c>
      <c r="AB329" s="221">
        <f t="shared" ca="1" si="96"/>
        <v>34763200</v>
      </c>
      <c r="AC329" s="224">
        <f t="shared" ca="1" si="76"/>
        <v>0.53511535342904626</v>
      </c>
    </row>
    <row r="330" spans="1:29" x14ac:dyDescent="0.25">
      <c r="A330" s="195">
        <v>236</v>
      </c>
      <c r="B330" s="219">
        <f t="shared" ca="1" si="98"/>
        <v>0.36292152176690151</v>
      </c>
      <c r="C330" s="219">
        <f t="shared" ca="1" si="97"/>
        <v>0.27028394536593725</v>
      </c>
      <c r="D330" s="219">
        <f t="shared" ca="1" si="97"/>
        <v>0.25656626199100652</v>
      </c>
      <c r="E330" s="219">
        <f t="shared" ca="1" si="97"/>
        <v>0.8964817583394632</v>
      </c>
      <c r="F330" s="219">
        <f t="shared" ca="1" si="97"/>
        <v>6.1479939370111314E-2</v>
      </c>
      <c r="G330" s="219">
        <f t="shared" ca="1" si="97"/>
        <v>0.86572654988664677</v>
      </c>
      <c r="H330" s="220">
        <f t="shared" ca="1" si="77"/>
        <v>95000000</v>
      </c>
      <c r="I330" s="212">
        <f t="shared" ca="1" si="78"/>
        <v>0.03</v>
      </c>
      <c r="J330" s="220">
        <f t="shared" ca="1" si="79"/>
        <v>2850000</v>
      </c>
      <c r="K330" s="222">
        <f t="shared" ca="1" si="80"/>
        <v>45.5</v>
      </c>
      <c r="L330" s="221">
        <f t="shared" ca="1" si="81"/>
        <v>65000000</v>
      </c>
      <c r="M330" s="221">
        <f t="shared" ca="1" si="82"/>
        <v>129675000</v>
      </c>
      <c r="N330" s="221">
        <f t="shared" ca="1" si="83"/>
        <v>24</v>
      </c>
      <c r="O330" s="221">
        <f t="shared" ca="1" si="84"/>
        <v>68400000</v>
      </c>
      <c r="P330" s="221">
        <f t="shared" ca="1" si="85"/>
        <v>31000000</v>
      </c>
      <c r="Q330" s="221">
        <f t="shared" ca="1" si="86"/>
        <v>10833333.333333334</v>
      </c>
      <c r="R330" s="221">
        <f t="shared" ca="1" si="87"/>
        <v>19441666.666666664</v>
      </c>
      <c r="S330" s="221">
        <f t="shared" ca="1" si="75"/>
        <v>6610166.666666666</v>
      </c>
      <c r="T330" s="221">
        <f t="shared" ca="1" si="88"/>
        <v>12831499.999999998</v>
      </c>
      <c r="U330" s="221">
        <f t="shared" ca="1" si="89"/>
        <v>23664833.333333332</v>
      </c>
      <c r="V330" s="221">
        <f t="shared" ca="1" si="90"/>
        <v>-65000000</v>
      </c>
      <c r="W330" s="221">
        <f t="shared" ca="1" si="91"/>
        <v>23664833.333333332</v>
      </c>
      <c r="X330" s="221">
        <f t="shared" ca="1" si="92"/>
        <v>23664833.333333332</v>
      </c>
      <c r="Y330" s="221">
        <f t="shared" ca="1" si="93"/>
        <v>23664833.333333332</v>
      </c>
      <c r="Z330" s="221">
        <f t="shared" ca="1" si="94"/>
        <v>23664833.333333332</v>
      </c>
      <c r="AA330" s="221">
        <f t="shared" ca="1" si="95"/>
        <v>23664833.333333332</v>
      </c>
      <c r="AB330" s="221">
        <f t="shared" ca="1" si="96"/>
        <v>23664833.333333332</v>
      </c>
      <c r="AC330" s="224">
        <f t="shared" ca="1" si="76"/>
        <v>0.28210592118220812</v>
      </c>
    </row>
    <row r="331" spans="1:29" x14ac:dyDescent="0.25">
      <c r="A331" s="26">
        <v>237</v>
      </c>
      <c r="B331" s="219">
        <f t="shared" ca="1" si="98"/>
        <v>0.97925315682293934</v>
      </c>
      <c r="C331" s="219">
        <f t="shared" ca="1" si="97"/>
        <v>0.70146364357888713</v>
      </c>
      <c r="D331" s="219">
        <f t="shared" ca="1" si="97"/>
        <v>5.8618973592694523E-2</v>
      </c>
      <c r="E331" s="219">
        <f t="shared" ca="1" si="97"/>
        <v>0.61984466367979452</v>
      </c>
      <c r="F331" s="219">
        <f t="shared" ca="1" si="97"/>
        <v>0.66002217888399795</v>
      </c>
      <c r="G331" s="219">
        <f t="shared" ca="1" si="97"/>
        <v>0.95249945549990456</v>
      </c>
      <c r="H331" s="220">
        <f t="shared" ca="1" si="77"/>
        <v>124000000</v>
      </c>
      <c r="I331" s="212">
        <f t="shared" ca="1" si="78"/>
        <v>0.05</v>
      </c>
      <c r="J331" s="220">
        <f t="shared" ca="1" si="79"/>
        <v>6200000</v>
      </c>
      <c r="K331" s="222">
        <f t="shared" ca="1" si="80"/>
        <v>60</v>
      </c>
      <c r="L331" s="221">
        <f t="shared" ca="1" si="81"/>
        <v>65000000</v>
      </c>
      <c r="M331" s="221">
        <f t="shared" ca="1" si="82"/>
        <v>372000000</v>
      </c>
      <c r="N331" s="221">
        <f t="shared" ca="1" si="83"/>
        <v>26</v>
      </c>
      <c r="O331" s="221">
        <f t="shared" ca="1" si="84"/>
        <v>161200000</v>
      </c>
      <c r="P331" s="221">
        <f t="shared" ca="1" si="85"/>
        <v>31000000</v>
      </c>
      <c r="Q331" s="221">
        <f t="shared" ca="1" si="86"/>
        <v>10833333.333333334</v>
      </c>
      <c r="R331" s="221">
        <f t="shared" ca="1" si="87"/>
        <v>168966666.66666666</v>
      </c>
      <c r="S331" s="221">
        <f t="shared" ca="1" si="75"/>
        <v>57448666.666666664</v>
      </c>
      <c r="T331" s="221">
        <f t="shared" ca="1" si="88"/>
        <v>111518000</v>
      </c>
      <c r="U331" s="221">
        <f t="shared" ca="1" si="89"/>
        <v>122351333.33333333</v>
      </c>
      <c r="V331" s="221">
        <f t="shared" ca="1" si="90"/>
        <v>-65000000</v>
      </c>
      <c r="W331" s="221">
        <f t="shared" ca="1" si="91"/>
        <v>122351333.33333333</v>
      </c>
      <c r="X331" s="221">
        <f t="shared" ca="1" si="92"/>
        <v>122351333.33333333</v>
      </c>
      <c r="Y331" s="221">
        <f t="shared" ca="1" si="93"/>
        <v>122351333.33333333</v>
      </c>
      <c r="Z331" s="221">
        <f t="shared" ca="1" si="94"/>
        <v>122351333.33333333</v>
      </c>
      <c r="AA331" s="221">
        <f t="shared" ca="1" si="95"/>
        <v>122351333.33333333</v>
      </c>
      <c r="AB331" s="221">
        <f t="shared" ca="1" si="96"/>
        <v>122351333.33333333</v>
      </c>
      <c r="AC331" s="224">
        <f t="shared" ca="1" si="76"/>
        <v>1.8790227997858664</v>
      </c>
    </row>
    <row r="332" spans="1:29" x14ac:dyDescent="0.25">
      <c r="A332" s="195">
        <v>238</v>
      </c>
      <c r="B332" s="219">
        <f t="shared" ca="1" si="98"/>
        <v>0.92384093089905128</v>
      </c>
      <c r="C332" s="219">
        <f t="shared" ca="1" si="97"/>
        <v>0.59740206551706221</v>
      </c>
      <c r="D332" s="219">
        <f t="shared" ca="1" si="97"/>
        <v>0.12592652045657837</v>
      </c>
      <c r="E332" s="219">
        <f t="shared" ca="1" si="97"/>
        <v>0.92114039114234869</v>
      </c>
      <c r="F332" s="219">
        <f t="shared" ca="1" si="97"/>
        <v>4.4174767920828195E-2</v>
      </c>
      <c r="G332" s="219">
        <f t="shared" ca="1" si="97"/>
        <v>0.74767368719537231</v>
      </c>
      <c r="H332" s="220">
        <f t="shared" ca="1" si="77"/>
        <v>124000000</v>
      </c>
      <c r="I332" s="212">
        <f t="shared" ca="1" si="78"/>
        <v>0.04</v>
      </c>
      <c r="J332" s="220">
        <f t="shared" ca="1" si="79"/>
        <v>4960000</v>
      </c>
      <c r="K332" s="222">
        <f t="shared" ca="1" si="80"/>
        <v>60</v>
      </c>
      <c r="L332" s="221">
        <f t="shared" ca="1" si="81"/>
        <v>72000000</v>
      </c>
      <c r="M332" s="221">
        <f t="shared" ca="1" si="82"/>
        <v>297600000</v>
      </c>
      <c r="N332" s="221">
        <f t="shared" ca="1" si="83"/>
        <v>24</v>
      </c>
      <c r="O332" s="221">
        <f t="shared" ca="1" si="84"/>
        <v>119040000</v>
      </c>
      <c r="P332" s="221">
        <f t="shared" ca="1" si="85"/>
        <v>27000000</v>
      </c>
      <c r="Q332" s="221">
        <f t="shared" ca="1" si="86"/>
        <v>12000000</v>
      </c>
      <c r="R332" s="221">
        <f t="shared" ca="1" si="87"/>
        <v>139560000</v>
      </c>
      <c r="S332" s="221">
        <f t="shared" ca="1" si="75"/>
        <v>47450400</v>
      </c>
      <c r="T332" s="221">
        <f t="shared" ca="1" si="88"/>
        <v>92109600</v>
      </c>
      <c r="U332" s="221">
        <f t="shared" ca="1" si="89"/>
        <v>104109600</v>
      </c>
      <c r="V332" s="221">
        <f t="shared" ca="1" si="90"/>
        <v>-72000000</v>
      </c>
      <c r="W332" s="221">
        <f t="shared" ca="1" si="91"/>
        <v>104109600</v>
      </c>
      <c r="X332" s="221">
        <f t="shared" ca="1" si="92"/>
        <v>104109600</v>
      </c>
      <c r="Y332" s="221">
        <f t="shared" ca="1" si="93"/>
        <v>104109600</v>
      </c>
      <c r="Z332" s="221">
        <f t="shared" ca="1" si="94"/>
        <v>104109600</v>
      </c>
      <c r="AA332" s="221">
        <f t="shared" ca="1" si="95"/>
        <v>104109600</v>
      </c>
      <c r="AB332" s="221">
        <f t="shared" ca="1" si="96"/>
        <v>104109600</v>
      </c>
      <c r="AC332" s="224">
        <f t="shared" ca="1" si="76"/>
        <v>1.4390994422499919</v>
      </c>
    </row>
    <row r="333" spans="1:29" x14ac:dyDescent="0.25">
      <c r="A333" s="26">
        <v>239</v>
      </c>
      <c r="B333" s="219">
        <f t="shared" ca="1" si="98"/>
        <v>0.91314153428973388</v>
      </c>
      <c r="C333" s="219">
        <f t="shared" ca="1" si="97"/>
        <v>0.14679298647316563</v>
      </c>
      <c r="D333" s="219">
        <f t="shared" ca="1" si="97"/>
        <v>0.70400490913894209</v>
      </c>
      <c r="E333" s="219">
        <f t="shared" ca="1" si="97"/>
        <v>0.32384291628738471</v>
      </c>
      <c r="F333" s="219">
        <f t="shared" ca="1" si="97"/>
        <v>0.95318321610979906</v>
      </c>
      <c r="G333" s="219">
        <f t="shared" ca="1" si="97"/>
        <v>0.7268694958005093</v>
      </c>
      <c r="H333" s="220">
        <f t="shared" ca="1" si="77"/>
        <v>124000000</v>
      </c>
      <c r="I333" s="212">
        <f t="shared" ca="1" si="78"/>
        <v>0.02</v>
      </c>
      <c r="J333" s="220">
        <f t="shared" ca="1" si="79"/>
        <v>2480000</v>
      </c>
      <c r="K333" s="222">
        <f t="shared" ca="1" si="80"/>
        <v>64</v>
      </c>
      <c r="L333" s="221">
        <f t="shared" ca="1" si="81"/>
        <v>65000000</v>
      </c>
      <c r="M333" s="221">
        <f t="shared" ca="1" si="82"/>
        <v>158720000</v>
      </c>
      <c r="N333" s="221">
        <f t="shared" ca="1" si="83"/>
        <v>29</v>
      </c>
      <c r="O333" s="221">
        <f t="shared" ca="1" si="84"/>
        <v>71920000</v>
      </c>
      <c r="P333" s="221">
        <f t="shared" ca="1" si="85"/>
        <v>27000000</v>
      </c>
      <c r="Q333" s="221">
        <f t="shared" ca="1" si="86"/>
        <v>10833333.333333334</v>
      </c>
      <c r="R333" s="221">
        <f t="shared" ca="1" si="87"/>
        <v>48966666.666666664</v>
      </c>
      <c r="S333" s="221">
        <f t="shared" ca="1" si="75"/>
        <v>16648666.666666668</v>
      </c>
      <c r="T333" s="221">
        <f t="shared" ca="1" si="88"/>
        <v>32317999.999999996</v>
      </c>
      <c r="U333" s="221">
        <f t="shared" ca="1" si="89"/>
        <v>43151333.333333328</v>
      </c>
      <c r="V333" s="221">
        <f t="shared" ca="1" si="90"/>
        <v>-65000000</v>
      </c>
      <c r="W333" s="221">
        <f t="shared" ca="1" si="91"/>
        <v>43151333.333333328</v>
      </c>
      <c r="X333" s="221">
        <f t="shared" ca="1" si="92"/>
        <v>43151333.333333328</v>
      </c>
      <c r="Y333" s="221">
        <f t="shared" ca="1" si="93"/>
        <v>43151333.333333328</v>
      </c>
      <c r="Z333" s="221">
        <f t="shared" ca="1" si="94"/>
        <v>43151333.333333328</v>
      </c>
      <c r="AA333" s="221">
        <f t="shared" ca="1" si="95"/>
        <v>43151333.333333328</v>
      </c>
      <c r="AB333" s="221">
        <f t="shared" ca="1" si="96"/>
        <v>43151333.333333328</v>
      </c>
      <c r="AC333" s="224">
        <f t="shared" ca="1" si="76"/>
        <v>0.62824045751958013</v>
      </c>
    </row>
    <row r="334" spans="1:29" x14ac:dyDescent="0.25">
      <c r="A334" s="195">
        <v>240</v>
      </c>
      <c r="B334" s="219">
        <f t="shared" ca="1" si="98"/>
        <v>0.81991510504115028</v>
      </c>
      <c r="C334" s="219">
        <f t="shared" ca="1" si="97"/>
        <v>0.25083660019112697</v>
      </c>
      <c r="D334" s="219">
        <f t="shared" ca="1" si="97"/>
        <v>0.84964340154437723</v>
      </c>
      <c r="E334" s="219">
        <f t="shared" ca="1" si="97"/>
        <v>0.16965409323971015</v>
      </c>
      <c r="F334" s="219">
        <f t="shared" ca="1" si="97"/>
        <v>0.20707700523672767</v>
      </c>
      <c r="G334" s="219">
        <f t="shared" ca="1" si="97"/>
        <v>0.12327188371713105</v>
      </c>
      <c r="H334" s="220">
        <f t="shared" ca="1" si="77"/>
        <v>124000000</v>
      </c>
      <c r="I334" s="212">
        <f t="shared" ca="1" si="78"/>
        <v>0.03</v>
      </c>
      <c r="J334" s="220">
        <f t="shared" ca="1" si="79"/>
        <v>3720000</v>
      </c>
      <c r="K334" s="222">
        <f t="shared" ca="1" si="80"/>
        <v>64</v>
      </c>
      <c r="L334" s="221">
        <f t="shared" ca="1" si="81"/>
        <v>60000000</v>
      </c>
      <c r="M334" s="221">
        <f t="shared" ca="1" si="82"/>
        <v>238080000</v>
      </c>
      <c r="N334" s="221">
        <f t="shared" ca="1" si="83"/>
        <v>26</v>
      </c>
      <c r="O334" s="221">
        <f t="shared" ca="1" si="84"/>
        <v>96720000</v>
      </c>
      <c r="P334" s="221">
        <f t="shared" ca="1" si="85"/>
        <v>20000000</v>
      </c>
      <c r="Q334" s="221">
        <f t="shared" ca="1" si="86"/>
        <v>10000000</v>
      </c>
      <c r="R334" s="221">
        <f t="shared" ca="1" si="87"/>
        <v>111360000</v>
      </c>
      <c r="S334" s="221">
        <f t="shared" ca="1" si="75"/>
        <v>37862400</v>
      </c>
      <c r="T334" s="221">
        <f t="shared" ca="1" si="88"/>
        <v>73497600</v>
      </c>
      <c r="U334" s="221">
        <f t="shared" ca="1" si="89"/>
        <v>83497600</v>
      </c>
      <c r="V334" s="221">
        <f t="shared" ca="1" si="90"/>
        <v>-60000000</v>
      </c>
      <c r="W334" s="221">
        <f t="shared" ca="1" si="91"/>
        <v>83497600</v>
      </c>
      <c r="X334" s="221">
        <f t="shared" ca="1" si="92"/>
        <v>83497600</v>
      </c>
      <c r="Y334" s="221">
        <f t="shared" ca="1" si="93"/>
        <v>83497600</v>
      </c>
      <c r="Z334" s="221">
        <f t="shared" ca="1" si="94"/>
        <v>83497600</v>
      </c>
      <c r="AA334" s="221">
        <f t="shared" ca="1" si="95"/>
        <v>83497600</v>
      </c>
      <c r="AB334" s="221">
        <f t="shared" ca="1" si="96"/>
        <v>83497600</v>
      </c>
      <c r="AC334" s="224">
        <f t="shared" ca="1" si="76"/>
        <v>1.3840472889887954</v>
      </c>
    </row>
    <row r="335" spans="1:29" x14ac:dyDescent="0.25">
      <c r="A335" s="26">
        <v>241</v>
      </c>
      <c r="B335" s="219">
        <f t="shared" ca="1" si="98"/>
        <v>0.64061695002886798</v>
      </c>
      <c r="C335" s="219">
        <f t="shared" ca="1" si="97"/>
        <v>0.83514010510489456</v>
      </c>
      <c r="D335" s="219">
        <f t="shared" ca="1" si="97"/>
        <v>0.45463746741263844</v>
      </c>
      <c r="E335" s="219">
        <f t="shared" ca="1" si="97"/>
        <v>0.73430310005101929</v>
      </c>
      <c r="F335" s="219">
        <f t="shared" ca="1" si="97"/>
        <v>0.94792497756947858</v>
      </c>
      <c r="G335" s="219">
        <f t="shared" ca="1" si="97"/>
        <v>0.36799856325682812</v>
      </c>
      <c r="H335" s="220">
        <f t="shared" ca="1" si="77"/>
        <v>108000000</v>
      </c>
      <c r="I335" s="212">
        <f t="shared" ca="1" si="78"/>
        <v>0.05</v>
      </c>
      <c r="J335" s="220">
        <f t="shared" ca="1" si="79"/>
        <v>5400000</v>
      </c>
      <c r="K335" s="222">
        <f t="shared" ca="1" si="80"/>
        <v>56</v>
      </c>
      <c r="L335" s="221">
        <f t="shared" ca="1" si="81"/>
        <v>65000000</v>
      </c>
      <c r="M335" s="221">
        <f t="shared" ca="1" si="82"/>
        <v>302400000</v>
      </c>
      <c r="N335" s="221">
        <f t="shared" ca="1" si="83"/>
        <v>29</v>
      </c>
      <c r="O335" s="221">
        <f t="shared" ca="1" si="84"/>
        <v>156600000</v>
      </c>
      <c r="P335" s="221">
        <f t="shared" ca="1" si="85"/>
        <v>24000000</v>
      </c>
      <c r="Q335" s="221">
        <f t="shared" ca="1" si="86"/>
        <v>10833333.333333334</v>
      </c>
      <c r="R335" s="221">
        <f t="shared" ca="1" si="87"/>
        <v>110966666.66666667</v>
      </c>
      <c r="S335" s="221">
        <f t="shared" ca="1" si="75"/>
        <v>37728666.666666672</v>
      </c>
      <c r="T335" s="221">
        <f t="shared" ca="1" si="88"/>
        <v>73238000</v>
      </c>
      <c r="U335" s="221">
        <f t="shared" ca="1" si="89"/>
        <v>84071333.333333328</v>
      </c>
      <c r="V335" s="221">
        <f t="shared" ca="1" si="90"/>
        <v>-65000000</v>
      </c>
      <c r="W335" s="221">
        <f t="shared" ca="1" si="91"/>
        <v>84071333.333333328</v>
      </c>
      <c r="X335" s="221">
        <f t="shared" ca="1" si="92"/>
        <v>84071333.333333328</v>
      </c>
      <c r="Y335" s="221">
        <f t="shared" ca="1" si="93"/>
        <v>84071333.333333328</v>
      </c>
      <c r="Z335" s="221">
        <f t="shared" ca="1" si="94"/>
        <v>84071333.333333328</v>
      </c>
      <c r="AA335" s="221">
        <f t="shared" ca="1" si="95"/>
        <v>84071333.333333328</v>
      </c>
      <c r="AB335" s="221">
        <f t="shared" ca="1" si="96"/>
        <v>84071333.333333328</v>
      </c>
      <c r="AC335" s="224">
        <f t="shared" ca="1" si="76"/>
        <v>1.2843015103901485</v>
      </c>
    </row>
    <row r="336" spans="1:29" x14ac:dyDescent="0.25">
      <c r="A336" s="195">
        <v>242</v>
      </c>
      <c r="B336" s="219">
        <f t="shared" ca="1" si="98"/>
        <v>0.66727289127397538</v>
      </c>
      <c r="C336" s="219">
        <f t="shared" ca="1" si="97"/>
        <v>0.33948786604736314</v>
      </c>
      <c r="D336" s="219">
        <f t="shared" ca="1" si="97"/>
        <v>0.41404215337447325</v>
      </c>
      <c r="E336" s="219">
        <f t="shared" ca="1" si="97"/>
        <v>0.15127524009137083</v>
      </c>
      <c r="F336" s="219">
        <f t="shared" ca="1" si="97"/>
        <v>0.70659803413013766</v>
      </c>
      <c r="G336" s="219">
        <f t="shared" ca="1" si="97"/>
        <v>0.23981104497450279</v>
      </c>
      <c r="H336" s="220">
        <f t="shared" ca="1" si="77"/>
        <v>108000000</v>
      </c>
      <c r="I336" s="212">
        <f t="shared" ca="1" si="78"/>
        <v>0.03</v>
      </c>
      <c r="J336" s="220">
        <f t="shared" ca="1" si="79"/>
        <v>3240000</v>
      </c>
      <c r="K336" s="222">
        <f t="shared" ca="1" si="80"/>
        <v>52</v>
      </c>
      <c r="L336" s="221">
        <f t="shared" ca="1" si="81"/>
        <v>60000000</v>
      </c>
      <c r="M336" s="221">
        <f t="shared" ca="1" si="82"/>
        <v>168480000</v>
      </c>
      <c r="N336" s="221">
        <f t="shared" ca="1" si="83"/>
        <v>26</v>
      </c>
      <c r="O336" s="221">
        <f t="shared" ca="1" si="84"/>
        <v>84240000</v>
      </c>
      <c r="P336" s="221">
        <f t="shared" ca="1" si="85"/>
        <v>24000000</v>
      </c>
      <c r="Q336" s="221">
        <f t="shared" ca="1" si="86"/>
        <v>10000000</v>
      </c>
      <c r="R336" s="221">
        <f t="shared" ca="1" si="87"/>
        <v>50240000</v>
      </c>
      <c r="S336" s="221">
        <f t="shared" ca="1" si="75"/>
        <v>17081600</v>
      </c>
      <c r="T336" s="221">
        <f t="shared" ca="1" si="88"/>
        <v>33158400</v>
      </c>
      <c r="U336" s="221">
        <f t="shared" ca="1" si="89"/>
        <v>43158400</v>
      </c>
      <c r="V336" s="221">
        <f t="shared" ca="1" si="90"/>
        <v>-60000000</v>
      </c>
      <c r="W336" s="221">
        <f t="shared" ca="1" si="91"/>
        <v>43158400</v>
      </c>
      <c r="X336" s="221">
        <f t="shared" ca="1" si="92"/>
        <v>43158400</v>
      </c>
      <c r="Y336" s="221">
        <f t="shared" ca="1" si="93"/>
        <v>43158400</v>
      </c>
      <c r="Z336" s="221">
        <f t="shared" ca="1" si="94"/>
        <v>43158400</v>
      </c>
      <c r="AA336" s="221">
        <f t="shared" ca="1" si="95"/>
        <v>43158400</v>
      </c>
      <c r="AB336" s="221">
        <f t="shared" ca="1" si="96"/>
        <v>43158400</v>
      </c>
      <c r="AC336" s="224">
        <f t="shared" ca="1" si="76"/>
        <v>0.68823884910171351</v>
      </c>
    </row>
    <row r="337" spans="1:29" x14ac:dyDescent="0.25">
      <c r="A337" s="26">
        <v>243</v>
      </c>
      <c r="B337" s="219">
        <f t="shared" ca="1" si="98"/>
        <v>0.10078708533503677</v>
      </c>
      <c r="C337" s="219">
        <f t="shared" ca="1" si="97"/>
        <v>0.44558501710403298</v>
      </c>
      <c r="D337" s="219">
        <f t="shared" ca="1" si="97"/>
        <v>0.74682858155467857</v>
      </c>
      <c r="E337" s="219">
        <f t="shared" ca="1" si="97"/>
        <v>0.98588604899193844</v>
      </c>
      <c r="F337" s="219">
        <f t="shared" ca="1" si="97"/>
        <v>0.43687405343662922</v>
      </c>
      <c r="G337" s="219">
        <f t="shared" ca="1" si="97"/>
        <v>0.91899597744141515</v>
      </c>
      <c r="H337" s="220">
        <f t="shared" ca="1" si="77"/>
        <v>95000000</v>
      </c>
      <c r="I337" s="212">
        <f t="shared" ca="1" si="78"/>
        <v>0.03</v>
      </c>
      <c r="J337" s="220">
        <f t="shared" ca="1" si="79"/>
        <v>2850000</v>
      </c>
      <c r="K337" s="222">
        <f t="shared" ca="1" si="80"/>
        <v>49.5</v>
      </c>
      <c r="L337" s="221">
        <f t="shared" ca="1" si="81"/>
        <v>72000000</v>
      </c>
      <c r="M337" s="221">
        <f t="shared" ca="1" si="82"/>
        <v>141075000</v>
      </c>
      <c r="N337" s="221">
        <f t="shared" ca="1" si="83"/>
        <v>26</v>
      </c>
      <c r="O337" s="221">
        <f t="shared" ca="1" si="84"/>
        <v>74100000</v>
      </c>
      <c r="P337" s="221">
        <f t="shared" ca="1" si="85"/>
        <v>31000000</v>
      </c>
      <c r="Q337" s="221">
        <f t="shared" ca="1" si="86"/>
        <v>12000000</v>
      </c>
      <c r="R337" s="221">
        <f t="shared" ca="1" si="87"/>
        <v>23975000</v>
      </c>
      <c r="S337" s="221">
        <f t="shared" ca="1" si="75"/>
        <v>8151500.0000000009</v>
      </c>
      <c r="T337" s="221">
        <f t="shared" ca="1" si="88"/>
        <v>15823500</v>
      </c>
      <c r="U337" s="221">
        <f t="shared" ca="1" si="89"/>
        <v>27823500</v>
      </c>
      <c r="V337" s="221">
        <f t="shared" ca="1" si="90"/>
        <v>-72000000</v>
      </c>
      <c r="W337" s="221">
        <f t="shared" ca="1" si="91"/>
        <v>27823500</v>
      </c>
      <c r="X337" s="221">
        <f t="shared" ca="1" si="92"/>
        <v>27823500</v>
      </c>
      <c r="Y337" s="221">
        <f t="shared" ca="1" si="93"/>
        <v>27823500</v>
      </c>
      <c r="Z337" s="221">
        <f t="shared" ca="1" si="94"/>
        <v>27823500</v>
      </c>
      <c r="AA337" s="221">
        <f t="shared" ca="1" si="95"/>
        <v>27823500</v>
      </c>
      <c r="AB337" s="221">
        <f t="shared" ca="1" si="96"/>
        <v>27823500</v>
      </c>
      <c r="AC337" s="224">
        <f t="shared" ca="1" si="76"/>
        <v>0.30996071178533069</v>
      </c>
    </row>
    <row r="338" spans="1:29" x14ac:dyDescent="0.25">
      <c r="A338" s="195">
        <v>244</v>
      </c>
      <c r="B338" s="219">
        <f t="shared" ca="1" si="98"/>
        <v>0.90060387790692686</v>
      </c>
      <c r="C338" s="219">
        <f t="shared" ca="1" si="97"/>
        <v>0.22175063622336677</v>
      </c>
      <c r="D338" s="219">
        <f t="shared" ca="1" si="97"/>
        <v>0.44095854418439673</v>
      </c>
      <c r="E338" s="219">
        <f t="shared" ca="1" si="97"/>
        <v>0.40306828913402371</v>
      </c>
      <c r="F338" s="219">
        <f t="shared" ca="1" si="97"/>
        <v>0.53983698686742809</v>
      </c>
      <c r="G338" s="219">
        <f t="shared" ca="1" si="97"/>
        <v>0.9361351708728074</v>
      </c>
      <c r="H338" s="220">
        <f t="shared" ca="1" si="77"/>
        <v>124000000</v>
      </c>
      <c r="I338" s="212">
        <f t="shared" ca="1" si="78"/>
        <v>0.02</v>
      </c>
      <c r="J338" s="220">
        <f t="shared" ca="1" si="79"/>
        <v>2480000</v>
      </c>
      <c r="K338" s="222">
        <f t="shared" ca="1" si="80"/>
        <v>60</v>
      </c>
      <c r="L338" s="221">
        <f t="shared" ca="1" si="81"/>
        <v>65000000</v>
      </c>
      <c r="M338" s="221">
        <f t="shared" ca="1" si="82"/>
        <v>148800000</v>
      </c>
      <c r="N338" s="221">
        <f t="shared" ca="1" si="83"/>
        <v>26</v>
      </c>
      <c r="O338" s="221">
        <f t="shared" ca="1" si="84"/>
        <v>64480000</v>
      </c>
      <c r="P338" s="221">
        <f t="shared" ca="1" si="85"/>
        <v>31000000</v>
      </c>
      <c r="Q338" s="221">
        <f t="shared" ca="1" si="86"/>
        <v>10833333.333333334</v>
      </c>
      <c r="R338" s="221">
        <f t="shared" ca="1" si="87"/>
        <v>42486666.666666664</v>
      </c>
      <c r="S338" s="221">
        <f t="shared" ca="1" si="75"/>
        <v>14445466.666666666</v>
      </c>
      <c r="T338" s="221">
        <f t="shared" ca="1" si="88"/>
        <v>28041200</v>
      </c>
      <c r="U338" s="221">
        <f t="shared" ca="1" si="89"/>
        <v>38874533.333333336</v>
      </c>
      <c r="V338" s="221">
        <f t="shared" ca="1" si="90"/>
        <v>-65000000</v>
      </c>
      <c r="W338" s="221">
        <f t="shared" ca="1" si="91"/>
        <v>38874533.333333336</v>
      </c>
      <c r="X338" s="221">
        <f t="shared" ca="1" si="92"/>
        <v>38874533.333333336</v>
      </c>
      <c r="Y338" s="221">
        <f t="shared" ca="1" si="93"/>
        <v>38874533.333333336</v>
      </c>
      <c r="Z338" s="221">
        <f t="shared" ca="1" si="94"/>
        <v>38874533.333333336</v>
      </c>
      <c r="AA338" s="221">
        <f t="shared" ca="1" si="95"/>
        <v>38874533.333333336</v>
      </c>
      <c r="AB338" s="221">
        <f t="shared" ca="1" si="96"/>
        <v>38874533.333333336</v>
      </c>
      <c r="AC338" s="224">
        <f t="shared" ca="1" si="76"/>
        <v>0.55591613890263392</v>
      </c>
    </row>
    <row r="339" spans="1:29" x14ac:dyDescent="0.25">
      <c r="A339" s="26">
        <v>245</v>
      </c>
      <c r="B339" s="219">
        <f t="shared" ca="1" si="98"/>
        <v>0.83285640005409733</v>
      </c>
      <c r="C339" s="219">
        <f t="shared" ca="1" si="97"/>
        <v>0.37915730902243516</v>
      </c>
      <c r="D339" s="219">
        <f t="shared" ca="1" si="97"/>
        <v>0.27936264323921645</v>
      </c>
      <c r="E339" s="219">
        <f t="shared" ca="1" si="97"/>
        <v>0.78676274048902295</v>
      </c>
      <c r="F339" s="219">
        <f t="shared" ca="1" si="97"/>
        <v>1.6140367840938086E-2</v>
      </c>
      <c r="G339" s="219">
        <f t="shared" ca="1" si="97"/>
        <v>0.45769059766497566</v>
      </c>
      <c r="H339" s="220">
        <f t="shared" ca="1" si="77"/>
        <v>124000000</v>
      </c>
      <c r="I339" s="212">
        <f t="shared" ca="1" si="78"/>
        <v>0.03</v>
      </c>
      <c r="J339" s="220">
        <f t="shared" ca="1" si="79"/>
        <v>3720000</v>
      </c>
      <c r="K339" s="222">
        <f t="shared" ca="1" si="80"/>
        <v>60</v>
      </c>
      <c r="L339" s="221">
        <f t="shared" ca="1" si="81"/>
        <v>65000000</v>
      </c>
      <c r="M339" s="221">
        <f t="shared" ca="1" si="82"/>
        <v>223200000</v>
      </c>
      <c r="N339" s="221">
        <f t="shared" ca="1" si="83"/>
        <v>24</v>
      </c>
      <c r="O339" s="221">
        <f t="shared" ca="1" si="84"/>
        <v>89280000</v>
      </c>
      <c r="P339" s="221">
        <f t="shared" ca="1" si="85"/>
        <v>27000000</v>
      </c>
      <c r="Q339" s="221">
        <f t="shared" ca="1" si="86"/>
        <v>10833333.333333334</v>
      </c>
      <c r="R339" s="221">
        <f t="shared" ca="1" si="87"/>
        <v>96086666.666666672</v>
      </c>
      <c r="S339" s="221">
        <f t="shared" ca="1" si="75"/>
        <v>32669466.666666672</v>
      </c>
      <c r="T339" s="221">
        <f t="shared" ca="1" si="88"/>
        <v>63417200</v>
      </c>
      <c r="U339" s="221">
        <f t="shared" ca="1" si="89"/>
        <v>74250533.333333328</v>
      </c>
      <c r="V339" s="221">
        <f t="shared" ca="1" si="90"/>
        <v>-65000000</v>
      </c>
      <c r="W339" s="221">
        <f t="shared" ca="1" si="91"/>
        <v>74250533.333333328</v>
      </c>
      <c r="X339" s="221">
        <f t="shared" ca="1" si="92"/>
        <v>74250533.333333328</v>
      </c>
      <c r="Y339" s="221">
        <f t="shared" ca="1" si="93"/>
        <v>74250533.333333328</v>
      </c>
      <c r="Z339" s="221">
        <f t="shared" ca="1" si="94"/>
        <v>74250533.333333328</v>
      </c>
      <c r="AA339" s="221">
        <f t="shared" ca="1" si="95"/>
        <v>74250533.333333328</v>
      </c>
      <c r="AB339" s="221">
        <f t="shared" ca="1" si="96"/>
        <v>74250533.333333328</v>
      </c>
      <c r="AC339" s="224">
        <f t="shared" ca="1" si="76"/>
        <v>1.1300865664289752</v>
      </c>
    </row>
    <row r="340" spans="1:29" x14ac:dyDescent="0.25">
      <c r="A340" s="195">
        <v>246</v>
      </c>
      <c r="B340" s="219">
        <f t="shared" ca="1" si="98"/>
        <v>6.6292102434381106E-2</v>
      </c>
      <c r="C340" s="219">
        <f t="shared" ca="1" si="97"/>
        <v>0.58674367172783926</v>
      </c>
      <c r="D340" s="219">
        <f t="shared" ca="1" si="97"/>
        <v>0.78883040742617916</v>
      </c>
      <c r="E340" s="219">
        <f t="shared" ca="1" si="97"/>
        <v>0.50509465480772864</v>
      </c>
      <c r="F340" s="219">
        <f t="shared" ca="1" si="97"/>
        <v>0.60012719082095756</v>
      </c>
      <c r="G340" s="219">
        <f t="shared" ca="1" si="97"/>
        <v>0.66152854089023461</v>
      </c>
      <c r="H340" s="220">
        <f t="shared" ca="1" si="77"/>
        <v>80000000</v>
      </c>
      <c r="I340" s="212">
        <f t="shared" ca="1" si="78"/>
        <v>0.04</v>
      </c>
      <c r="J340" s="220">
        <f t="shared" ca="1" si="79"/>
        <v>3200000</v>
      </c>
      <c r="K340" s="222">
        <f t="shared" ca="1" si="80"/>
        <v>42</v>
      </c>
      <c r="L340" s="221">
        <f t="shared" ca="1" si="81"/>
        <v>65000000</v>
      </c>
      <c r="M340" s="221">
        <f t="shared" ca="1" si="82"/>
        <v>134400000</v>
      </c>
      <c r="N340" s="221">
        <f t="shared" ca="1" si="83"/>
        <v>26</v>
      </c>
      <c r="O340" s="221">
        <f t="shared" ca="1" si="84"/>
        <v>83200000</v>
      </c>
      <c r="P340" s="221">
        <f t="shared" ca="1" si="85"/>
        <v>27000000</v>
      </c>
      <c r="Q340" s="221">
        <f t="shared" ca="1" si="86"/>
        <v>10833333.333333334</v>
      </c>
      <c r="R340" s="221">
        <f t="shared" ca="1" si="87"/>
        <v>13366666.666666666</v>
      </c>
      <c r="S340" s="221">
        <f t="shared" ca="1" si="75"/>
        <v>4544666.666666667</v>
      </c>
      <c r="T340" s="221">
        <f t="shared" ca="1" si="88"/>
        <v>8822000</v>
      </c>
      <c r="U340" s="221">
        <f t="shared" ca="1" si="89"/>
        <v>19655333.333333336</v>
      </c>
      <c r="V340" s="221">
        <f t="shared" ca="1" si="90"/>
        <v>-65000000</v>
      </c>
      <c r="W340" s="221">
        <f t="shared" ca="1" si="91"/>
        <v>19655333.333333336</v>
      </c>
      <c r="X340" s="221">
        <f t="shared" ca="1" si="92"/>
        <v>19655333.333333336</v>
      </c>
      <c r="Y340" s="221">
        <f t="shared" ca="1" si="93"/>
        <v>19655333.333333336</v>
      </c>
      <c r="Z340" s="221">
        <f t="shared" ca="1" si="94"/>
        <v>19655333.333333336</v>
      </c>
      <c r="AA340" s="221">
        <f t="shared" ca="1" si="95"/>
        <v>19655333.333333336</v>
      </c>
      <c r="AB340" s="221">
        <f t="shared" ca="1" si="96"/>
        <v>19655333.333333336</v>
      </c>
      <c r="AC340" s="224">
        <f t="shared" ca="1" si="76"/>
        <v>0.20225374858176148</v>
      </c>
    </row>
    <row r="341" spans="1:29" x14ac:dyDescent="0.25">
      <c r="A341" s="26">
        <v>247</v>
      </c>
      <c r="B341" s="219">
        <f t="shared" ca="1" si="98"/>
        <v>0.29042050931571983</v>
      </c>
      <c r="C341" s="219">
        <f t="shared" ca="1" si="97"/>
        <v>0.88133165075660824</v>
      </c>
      <c r="D341" s="219">
        <f t="shared" ca="1" si="97"/>
        <v>0.10370956052974034</v>
      </c>
      <c r="E341" s="219">
        <f t="shared" ca="1" si="97"/>
        <v>0.4660785028972988</v>
      </c>
      <c r="F341" s="219">
        <f t="shared" ca="1" si="97"/>
        <v>0.19616813936465882</v>
      </c>
      <c r="G341" s="219">
        <f t="shared" ca="1" si="97"/>
        <v>5.1487610455190569E-2</v>
      </c>
      <c r="H341" s="220">
        <f t="shared" ca="1" si="77"/>
        <v>95000000</v>
      </c>
      <c r="I341" s="212">
        <f t="shared" ca="1" si="78"/>
        <v>0.05</v>
      </c>
      <c r="J341" s="220">
        <f t="shared" ca="1" si="79"/>
        <v>4750000</v>
      </c>
      <c r="K341" s="222">
        <f t="shared" ca="1" si="80"/>
        <v>45.5</v>
      </c>
      <c r="L341" s="221">
        <f t="shared" ca="1" si="81"/>
        <v>65000000</v>
      </c>
      <c r="M341" s="221">
        <f t="shared" ca="1" si="82"/>
        <v>216125000</v>
      </c>
      <c r="N341" s="221">
        <f t="shared" ca="1" si="83"/>
        <v>24</v>
      </c>
      <c r="O341" s="221">
        <f t="shared" ca="1" si="84"/>
        <v>114000000</v>
      </c>
      <c r="P341" s="221">
        <f t="shared" ca="1" si="85"/>
        <v>20000000</v>
      </c>
      <c r="Q341" s="221">
        <f t="shared" ca="1" si="86"/>
        <v>10833333.333333334</v>
      </c>
      <c r="R341" s="221">
        <f t="shared" ca="1" si="87"/>
        <v>71291666.666666672</v>
      </c>
      <c r="S341" s="221">
        <f t="shared" ca="1" si="75"/>
        <v>24239166.666666672</v>
      </c>
      <c r="T341" s="221">
        <f t="shared" ca="1" si="88"/>
        <v>47052500</v>
      </c>
      <c r="U341" s="221">
        <f t="shared" ca="1" si="89"/>
        <v>57885833.333333336</v>
      </c>
      <c r="V341" s="221">
        <f t="shared" ca="1" si="90"/>
        <v>-65000000</v>
      </c>
      <c r="W341" s="221">
        <f t="shared" ca="1" si="91"/>
        <v>57885833.333333336</v>
      </c>
      <c r="X341" s="221">
        <f t="shared" ca="1" si="92"/>
        <v>57885833.333333336</v>
      </c>
      <c r="Y341" s="221">
        <f t="shared" ca="1" si="93"/>
        <v>57885833.333333336</v>
      </c>
      <c r="Z341" s="221">
        <f t="shared" ca="1" si="94"/>
        <v>57885833.333333336</v>
      </c>
      <c r="AA341" s="221">
        <f t="shared" ca="1" si="95"/>
        <v>57885833.333333336</v>
      </c>
      <c r="AB341" s="221">
        <f t="shared" ca="1" si="96"/>
        <v>57885833.333333336</v>
      </c>
      <c r="AC341" s="224">
        <f t="shared" ca="1" si="76"/>
        <v>0.86970542248096239</v>
      </c>
    </row>
    <row r="342" spans="1:29" x14ac:dyDescent="0.25">
      <c r="A342" s="195">
        <v>248</v>
      </c>
      <c r="B342" s="219">
        <f t="shared" ca="1" si="98"/>
        <v>0.93129806287460848</v>
      </c>
      <c r="C342" s="219">
        <f t="shared" ca="1" si="97"/>
        <v>0.42677345049087601</v>
      </c>
      <c r="D342" s="219">
        <f t="shared" ca="1" si="97"/>
        <v>0.45953983417146604</v>
      </c>
      <c r="E342" s="219">
        <f t="shared" ca="1" si="97"/>
        <v>0.64895993018154852</v>
      </c>
      <c r="F342" s="219">
        <f t="shared" ca="1" si="97"/>
        <v>0.2853438774428525</v>
      </c>
      <c r="G342" s="219">
        <f t="shared" ca="1" si="97"/>
        <v>0.7149557514370094</v>
      </c>
      <c r="H342" s="220">
        <f t="shared" ca="1" si="77"/>
        <v>124000000</v>
      </c>
      <c r="I342" s="212">
        <f t="shared" ca="1" si="78"/>
        <v>0.03</v>
      </c>
      <c r="J342" s="220">
        <f t="shared" ca="1" si="79"/>
        <v>3720000</v>
      </c>
      <c r="K342" s="222">
        <f t="shared" ca="1" si="80"/>
        <v>64</v>
      </c>
      <c r="L342" s="221">
        <f t="shared" ca="1" si="81"/>
        <v>65000000</v>
      </c>
      <c r="M342" s="221">
        <f t="shared" ca="1" si="82"/>
        <v>238080000</v>
      </c>
      <c r="N342" s="221">
        <f t="shared" ca="1" si="83"/>
        <v>26</v>
      </c>
      <c r="O342" s="221">
        <f t="shared" ca="1" si="84"/>
        <v>96720000</v>
      </c>
      <c r="P342" s="221">
        <f t="shared" ca="1" si="85"/>
        <v>27000000</v>
      </c>
      <c r="Q342" s="221">
        <f t="shared" ca="1" si="86"/>
        <v>10833333.333333334</v>
      </c>
      <c r="R342" s="221">
        <f t="shared" ca="1" si="87"/>
        <v>103526666.66666667</v>
      </c>
      <c r="S342" s="221">
        <f t="shared" ca="1" si="75"/>
        <v>35199066.666666672</v>
      </c>
      <c r="T342" s="221">
        <f t="shared" ca="1" si="88"/>
        <v>68327600</v>
      </c>
      <c r="U342" s="221">
        <f t="shared" ca="1" si="89"/>
        <v>79160933.333333328</v>
      </c>
      <c r="V342" s="221">
        <f t="shared" ca="1" si="90"/>
        <v>-65000000</v>
      </c>
      <c r="W342" s="221">
        <f t="shared" ca="1" si="91"/>
        <v>79160933.333333328</v>
      </c>
      <c r="X342" s="221">
        <f t="shared" ca="1" si="92"/>
        <v>79160933.333333328</v>
      </c>
      <c r="Y342" s="221">
        <f t="shared" ca="1" si="93"/>
        <v>79160933.333333328</v>
      </c>
      <c r="Z342" s="221">
        <f t="shared" ca="1" si="94"/>
        <v>79160933.333333328</v>
      </c>
      <c r="AA342" s="221">
        <f t="shared" ca="1" si="95"/>
        <v>79160933.333333328</v>
      </c>
      <c r="AB342" s="221">
        <f t="shared" ca="1" si="96"/>
        <v>79160933.333333328</v>
      </c>
      <c r="AC342" s="224">
        <f t="shared" ca="1" si="76"/>
        <v>1.2073313869640074</v>
      </c>
    </row>
    <row r="343" spans="1:29" x14ac:dyDescent="0.25">
      <c r="A343" s="26">
        <v>249</v>
      </c>
      <c r="B343" s="219">
        <f t="shared" ca="1" si="98"/>
        <v>0.47419595184139507</v>
      </c>
      <c r="C343" s="219">
        <f t="shared" ca="1" si="97"/>
        <v>5.5234431771714942E-2</v>
      </c>
      <c r="D343" s="219">
        <f t="shared" ca="1" si="97"/>
        <v>0.32678956577244345</v>
      </c>
      <c r="E343" s="219">
        <f t="shared" ca="1" si="97"/>
        <v>0.27060321081244654</v>
      </c>
      <c r="F343" s="219">
        <f t="shared" ca="1" si="97"/>
        <v>0.10032306699203863</v>
      </c>
      <c r="G343" s="219">
        <f t="shared" ca="1" si="97"/>
        <v>0.30796991854797062</v>
      </c>
      <c r="H343" s="220">
        <f t="shared" ca="1" si="77"/>
        <v>108000000</v>
      </c>
      <c r="I343" s="212">
        <f t="shared" ca="1" si="78"/>
        <v>0.02</v>
      </c>
      <c r="J343" s="220">
        <f t="shared" ca="1" si="79"/>
        <v>2160000</v>
      </c>
      <c r="K343" s="222">
        <f t="shared" ca="1" si="80"/>
        <v>52</v>
      </c>
      <c r="L343" s="221">
        <f t="shared" ca="1" si="81"/>
        <v>65000000</v>
      </c>
      <c r="M343" s="221">
        <f t="shared" ca="1" si="82"/>
        <v>112320000</v>
      </c>
      <c r="N343" s="221">
        <f t="shared" ca="1" si="83"/>
        <v>24</v>
      </c>
      <c r="O343" s="221">
        <f t="shared" ca="1" si="84"/>
        <v>51840000</v>
      </c>
      <c r="P343" s="221">
        <f t="shared" ca="1" si="85"/>
        <v>24000000</v>
      </c>
      <c r="Q343" s="221">
        <f t="shared" ca="1" si="86"/>
        <v>10833333.333333334</v>
      </c>
      <c r="R343" s="221">
        <f t="shared" ca="1" si="87"/>
        <v>25646666.666666664</v>
      </c>
      <c r="S343" s="221">
        <f t="shared" ca="1" si="75"/>
        <v>8719866.666666666</v>
      </c>
      <c r="T343" s="221">
        <f t="shared" ca="1" si="88"/>
        <v>16926800</v>
      </c>
      <c r="U343" s="221">
        <f t="shared" ca="1" si="89"/>
        <v>27760133.333333336</v>
      </c>
      <c r="V343" s="221">
        <f t="shared" ca="1" si="90"/>
        <v>-65000000</v>
      </c>
      <c r="W343" s="221">
        <f t="shared" ca="1" si="91"/>
        <v>27760133.333333336</v>
      </c>
      <c r="X343" s="221">
        <f t="shared" ca="1" si="92"/>
        <v>27760133.333333336</v>
      </c>
      <c r="Y343" s="221">
        <f t="shared" ca="1" si="93"/>
        <v>27760133.333333336</v>
      </c>
      <c r="Z343" s="221">
        <f t="shared" ca="1" si="94"/>
        <v>27760133.333333336</v>
      </c>
      <c r="AA343" s="221">
        <f t="shared" ca="1" si="95"/>
        <v>27760133.333333336</v>
      </c>
      <c r="AB343" s="221">
        <f t="shared" ca="1" si="96"/>
        <v>27760133.333333336</v>
      </c>
      <c r="AC343" s="224">
        <f t="shared" ca="1" si="76"/>
        <v>0.35940648181185608</v>
      </c>
    </row>
    <row r="344" spans="1:29" x14ac:dyDescent="0.25">
      <c r="A344" s="195">
        <v>250</v>
      </c>
      <c r="B344" s="219">
        <f t="shared" ca="1" si="98"/>
        <v>2.2772313138121447E-2</v>
      </c>
      <c r="C344" s="219">
        <f t="shared" ca="1" si="97"/>
        <v>0.65659401868603362</v>
      </c>
      <c r="D344" s="219">
        <f t="shared" ca="1" si="97"/>
        <v>0.63607888963323089</v>
      </c>
      <c r="E344" s="219">
        <f t="shared" ca="1" si="97"/>
        <v>0.76580613379266627</v>
      </c>
      <c r="F344" s="219">
        <f t="shared" ca="1" si="97"/>
        <v>0.4614196021825776</v>
      </c>
      <c r="G344" s="219">
        <f t="shared" ca="1" si="97"/>
        <v>0.52114590237703851</v>
      </c>
      <c r="H344" s="220">
        <f t="shared" ca="1" si="77"/>
        <v>80000000</v>
      </c>
      <c r="I344" s="212">
        <f t="shared" ca="1" si="78"/>
        <v>0.04</v>
      </c>
      <c r="J344" s="220">
        <f t="shared" ca="1" si="79"/>
        <v>3200000</v>
      </c>
      <c r="K344" s="222">
        <f t="shared" ca="1" si="80"/>
        <v>42</v>
      </c>
      <c r="L344" s="221">
        <f t="shared" ca="1" si="81"/>
        <v>65000000</v>
      </c>
      <c r="M344" s="221">
        <f t="shared" ca="1" si="82"/>
        <v>134400000</v>
      </c>
      <c r="N344" s="221">
        <f t="shared" ca="1" si="83"/>
        <v>26</v>
      </c>
      <c r="O344" s="221">
        <f t="shared" ca="1" si="84"/>
        <v>83200000</v>
      </c>
      <c r="P344" s="221">
        <f t="shared" ca="1" si="85"/>
        <v>27000000</v>
      </c>
      <c r="Q344" s="221">
        <f t="shared" ca="1" si="86"/>
        <v>10833333.333333334</v>
      </c>
      <c r="R344" s="221">
        <f t="shared" ca="1" si="87"/>
        <v>13366666.666666666</v>
      </c>
      <c r="S344" s="221">
        <f t="shared" ca="1" si="75"/>
        <v>4544666.666666667</v>
      </c>
      <c r="T344" s="221">
        <f t="shared" ca="1" si="88"/>
        <v>8822000</v>
      </c>
      <c r="U344" s="221">
        <f t="shared" ca="1" si="89"/>
        <v>19655333.333333336</v>
      </c>
      <c r="V344" s="221">
        <f t="shared" ca="1" si="90"/>
        <v>-65000000</v>
      </c>
      <c r="W344" s="221">
        <f t="shared" ca="1" si="91"/>
        <v>19655333.333333336</v>
      </c>
      <c r="X344" s="221">
        <f t="shared" ca="1" si="92"/>
        <v>19655333.333333336</v>
      </c>
      <c r="Y344" s="221">
        <f t="shared" ca="1" si="93"/>
        <v>19655333.333333336</v>
      </c>
      <c r="Z344" s="221">
        <f t="shared" ca="1" si="94"/>
        <v>19655333.333333336</v>
      </c>
      <c r="AA344" s="221">
        <f t="shared" ca="1" si="95"/>
        <v>19655333.333333336</v>
      </c>
      <c r="AB344" s="221">
        <f t="shared" ca="1" si="96"/>
        <v>19655333.333333336</v>
      </c>
      <c r="AC344" s="224">
        <f t="shared" ca="1" si="76"/>
        <v>0.20225374858176148</v>
      </c>
    </row>
    <row r="345" spans="1:29" x14ac:dyDescent="0.25">
      <c r="A345" s="26">
        <v>251</v>
      </c>
      <c r="B345" s="219">
        <f t="shared" ca="1" si="98"/>
        <v>0.8658968896375504</v>
      </c>
      <c r="C345" s="219">
        <f t="shared" ca="1" si="97"/>
        <v>0.47977546783913916</v>
      </c>
      <c r="D345" s="219">
        <f t="shared" ca="1" si="97"/>
        <v>0.53551266031180533</v>
      </c>
      <c r="E345" s="219">
        <f t="shared" ca="1" si="97"/>
        <v>0.67477124893265328</v>
      </c>
      <c r="F345" s="219">
        <f t="shared" ca="1" si="97"/>
        <v>0.81845582766538727</v>
      </c>
      <c r="G345" s="219">
        <f t="shared" ca="1" si="97"/>
        <v>0.9472030159339363</v>
      </c>
      <c r="H345" s="220">
        <f t="shared" ca="1" si="77"/>
        <v>124000000</v>
      </c>
      <c r="I345" s="212">
        <f t="shared" ca="1" si="78"/>
        <v>0.04</v>
      </c>
      <c r="J345" s="220">
        <f t="shared" ca="1" si="79"/>
        <v>4960000</v>
      </c>
      <c r="K345" s="222">
        <f t="shared" ca="1" si="80"/>
        <v>64</v>
      </c>
      <c r="L345" s="221">
        <f t="shared" ca="1" si="81"/>
        <v>65000000</v>
      </c>
      <c r="M345" s="221">
        <f t="shared" ca="1" si="82"/>
        <v>317440000</v>
      </c>
      <c r="N345" s="221">
        <f t="shared" ca="1" si="83"/>
        <v>26</v>
      </c>
      <c r="O345" s="221">
        <f t="shared" ca="1" si="84"/>
        <v>128960000</v>
      </c>
      <c r="P345" s="221">
        <f t="shared" ca="1" si="85"/>
        <v>31000000</v>
      </c>
      <c r="Q345" s="221">
        <f t="shared" ca="1" si="86"/>
        <v>10833333.333333334</v>
      </c>
      <c r="R345" s="221">
        <f t="shared" ca="1" si="87"/>
        <v>146646666.66666666</v>
      </c>
      <c r="S345" s="221">
        <f t="shared" ca="1" si="75"/>
        <v>49859866.666666664</v>
      </c>
      <c r="T345" s="221">
        <f t="shared" ca="1" si="88"/>
        <v>96786800</v>
      </c>
      <c r="U345" s="221">
        <f t="shared" ca="1" si="89"/>
        <v>107620133.33333333</v>
      </c>
      <c r="V345" s="221">
        <f t="shared" ca="1" si="90"/>
        <v>-65000000</v>
      </c>
      <c r="W345" s="221">
        <f t="shared" ca="1" si="91"/>
        <v>107620133.33333333</v>
      </c>
      <c r="X345" s="221">
        <f t="shared" ca="1" si="92"/>
        <v>107620133.33333333</v>
      </c>
      <c r="Y345" s="221">
        <f t="shared" ca="1" si="93"/>
        <v>107620133.33333333</v>
      </c>
      <c r="Z345" s="221">
        <f t="shared" ca="1" si="94"/>
        <v>107620133.33333333</v>
      </c>
      <c r="AA345" s="221">
        <f t="shared" ca="1" si="95"/>
        <v>107620133.33333333</v>
      </c>
      <c r="AB345" s="221">
        <f t="shared" ca="1" si="96"/>
        <v>107620133.33333333</v>
      </c>
      <c r="AC345" s="224">
        <f t="shared" ca="1" si="76"/>
        <v>1.6509234953421421</v>
      </c>
    </row>
    <row r="346" spans="1:29" x14ac:dyDescent="0.25">
      <c r="A346" s="195">
        <v>252</v>
      </c>
      <c r="B346" s="219">
        <f t="shared" ca="1" si="98"/>
        <v>0.47496722192330632</v>
      </c>
      <c r="C346" s="219">
        <f t="shared" ca="1" si="97"/>
        <v>0.11721639992192823</v>
      </c>
      <c r="D346" s="219">
        <f t="shared" ca="1" si="97"/>
        <v>0.3086554987489295</v>
      </c>
      <c r="E346" s="219">
        <f t="shared" ca="1" si="97"/>
        <v>0.97764456791924126</v>
      </c>
      <c r="F346" s="219">
        <f t="shared" ca="1" si="97"/>
        <v>0.81702959198883141</v>
      </c>
      <c r="G346" s="219">
        <f t="shared" ca="1" si="97"/>
        <v>0.15279825091118671</v>
      </c>
      <c r="H346" s="220">
        <f t="shared" ca="1" si="77"/>
        <v>108000000</v>
      </c>
      <c r="I346" s="212">
        <f t="shared" ca="1" si="78"/>
        <v>0.02</v>
      </c>
      <c r="J346" s="220">
        <f t="shared" ca="1" si="79"/>
        <v>2160000</v>
      </c>
      <c r="K346" s="222">
        <f t="shared" ca="1" si="80"/>
        <v>52</v>
      </c>
      <c r="L346" s="221">
        <f t="shared" ca="1" si="81"/>
        <v>72000000</v>
      </c>
      <c r="M346" s="221">
        <f t="shared" ca="1" si="82"/>
        <v>112320000</v>
      </c>
      <c r="N346" s="221">
        <f t="shared" ca="1" si="83"/>
        <v>26</v>
      </c>
      <c r="O346" s="221">
        <f t="shared" ca="1" si="84"/>
        <v>56160000</v>
      </c>
      <c r="P346" s="221">
        <f t="shared" ca="1" si="85"/>
        <v>24000000</v>
      </c>
      <c r="Q346" s="221">
        <f t="shared" ca="1" si="86"/>
        <v>12000000</v>
      </c>
      <c r="R346" s="221">
        <f t="shared" ca="1" si="87"/>
        <v>20160000</v>
      </c>
      <c r="S346" s="221">
        <f t="shared" ca="1" si="75"/>
        <v>6854400.0000000009</v>
      </c>
      <c r="T346" s="221">
        <f t="shared" ca="1" si="88"/>
        <v>13305600</v>
      </c>
      <c r="U346" s="221">
        <f t="shared" ca="1" si="89"/>
        <v>25305600</v>
      </c>
      <c r="V346" s="221">
        <f t="shared" ca="1" si="90"/>
        <v>-72000000</v>
      </c>
      <c r="W346" s="221">
        <f t="shared" ca="1" si="91"/>
        <v>25305600</v>
      </c>
      <c r="X346" s="221">
        <f t="shared" ca="1" si="92"/>
        <v>25305600</v>
      </c>
      <c r="Y346" s="221">
        <f t="shared" ca="1" si="93"/>
        <v>25305600</v>
      </c>
      <c r="Z346" s="221">
        <f t="shared" ca="1" si="94"/>
        <v>25305600</v>
      </c>
      <c r="AA346" s="221">
        <f t="shared" ca="1" si="95"/>
        <v>25305600</v>
      </c>
      <c r="AB346" s="221">
        <f t="shared" ca="1" si="96"/>
        <v>25305600</v>
      </c>
      <c r="AC346" s="224">
        <f t="shared" ca="1" si="76"/>
        <v>0.26617001092833892</v>
      </c>
    </row>
    <row r="347" spans="1:29" x14ac:dyDescent="0.25">
      <c r="A347" s="26">
        <v>253</v>
      </c>
      <c r="B347" s="219">
        <f t="shared" ca="1" si="98"/>
        <v>0.48002015843111501</v>
      </c>
      <c r="C347" s="219">
        <f t="shared" ca="1" si="97"/>
        <v>0.77384170290407406</v>
      </c>
      <c r="D347" s="219">
        <f t="shared" ca="1" si="97"/>
        <v>0.51282702619871612</v>
      </c>
      <c r="E347" s="219">
        <f t="shared" ca="1" si="97"/>
        <v>0.95360497282696888</v>
      </c>
      <c r="F347" s="219">
        <f t="shared" ca="1" si="97"/>
        <v>0.37558072495520922</v>
      </c>
      <c r="G347" s="219">
        <f t="shared" ca="1" si="97"/>
        <v>2.6551798360404777E-2</v>
      </c>
      <c r="H347" s="220">
        <f t="shared" ca="1" si="77"/>
        <v>108000000</v>
      </c>
      <c r="I347" s="212">
        <f t="shared" ca="1" si="78"/>
        <v>0.05</v>
      </c>
      <c r="J347" s="220">
        <f t="shared" ca="1" si="79"/>
        <v>5400000</v>
      </c>
      <c r="K347" s="222">
        <f t="shared" ca="1" si="80"/>
        <v>56</v>
      </c>
      <c r="L347" s="221">
        <f t="shared" ca="1" si="81"/>
        <v>72000000</v>
      </c>
      <c r="M347" s="221">
        <f t="shared" ca="1" si="82"/>
        <v>302400000</v>
      </c>
      <c r="N347" s="221">
        <f t="shared" ca="1" si="83"/>
        <v>26</v>
      </c>
      <c r="O347" s="221">
        <f t="shared" ca="1" si="84"/>
        <v>140400000</v>
      </c>
      <c r="P347" s="221">
        <f t="shared" ca="1" si="85"/>
        <v>20000000</v>
      </c>
      <c r="Q347" s="221">
        <f t="shared" ca="1" si="86"/>
        <v>12000000</v>
      </c>
      <c r="R347" s="221">
        <f t="shared" ca="1" si="87"/>
        <v>130000000</v>
      </c>
      <c r="S347" s="221">
        <f t="shared" ca="1" si="75"/>
        <v>44200000</v>
      </c>
      <c r="T347" s="221">
        <f t="shared" ca="1" si="88"/>
        <v>85800000</v>
      </c>
      <c r="U347" s="221">
        <f t="shared" ca="1" si="89"/>
        <v>97800000</v>
      </c>
      <c r="V347" s="221">
        <f t="shared" ca="1" si="90"/>
        <v>-72000000</v>
      </c>
      <c r="W347" s="221">
        <f t="shared" ca="1" si="91"/>
        <v>97800000</v>
      </c>
      <c r="X347" s="221">
        <f t="shared" ca="1" si="92"/>
        <v>97800000</v>
      </c>
      <c r="Y347" s="221">
        <f t="shared" ca="1" si="93"/>
        <v>97800000</v>
      </c>
      <c r="Z347" s="221">
        <f t="shared" ca="1" si="94"/>
        <v>97800000</v>
      </c>
      <c r="AA347" s="221">
        <f t="shared" ca="1" si="95"/>
        <v>97800000</v>
      </c>
      <c r="AB347" s="221">
        <f t="shared" ca="1" si="96"/>
        <v>97800000</v>
      </c>
      <c r="AC347" s="224">
        <f t="shared" ca="1" si="76"/>
        <v>1.3502740708130783</v>
      </c>
    </row>
    <row r="348" spans="1:29" x14ac:dyDescent="0.25">
      <c r="A348" s="195">
        <v>254</v>
      </c>
      <c r="B348" s="219">
        <f t="shared" ca="1" si="98"/>
        <v>4.185850789117862E-2</v>
      </c>
      <c r="C348" s="219">
        <f t="shared" ca="1" si="97"/>
        <v>0.83772360928422196</v>
      </c>
      <c r="D348" s="219">
        <f t="shared" ca="1" si="97"/>
        <v>0.2321846247301057</v>
      </c>
      <c r="E348" s="219">
        <f t="shared" ca="1" si="97"/>
        <v>5.6006874911749494E-2</v>
      </c>
      <c r="F348" s="219">
        <f t="shared" ca="1" si="97"/>
        <v>0.63728421462882046</v>
      </c>
      <c r="G348" s="219">
        <f t="shared" ca="1" si="97"/>
        <v>0.36360511733828782</v>
      </c>
      <c r="H348" s="220">
        <f t="shared" ca="1" si="77"/>
        <v>80000000</v>
      </c>
      <c r="I348" s="212">
        <f t="shared" ca="1" si="78"/>
        <v>0.05</v>
      </c>
      <c r="J348" s="220">
        <f t="shared" ca="1" si="79"/>
        <v>4000000</v>
      </c>
      <c r="K348" s="222">
        <f t="shared" ca="1" si="80"/>
        <v>38</v>
      </c>
      <c r="L348" s="221">
        <f t="shared" ca="1" si="81"/>
        <v>60000000</v>
      </c>
      <c r="M348" s="221">
        <f t="shared" ca="1" si="82"/>
        <v>152000000</v>
      </c>
      <c r="N348" s="221">
        <f t="shared" ca="1" si="83"/>
        <v>26</v>
      </c>
      <c r="O348" s="221">
        <f t="shared" ca="1" si="84"/>
        <v>104000000</v>
      </c>
      <c r="P348" s="221">
        <f t="shared" ca="1" si="85"/>
        <v>24000000</v>
      </c>
      <c r="Q348" s="221">
        <f t="shared" ca="1" si="86"/>
        <v>10000000</v>
      </c>
      <c r="R348" s="221">
        <f t="shared" ca="1" si="87"/>
        <v>14000000</v>
      </c>
      <c r="S348" s="221">
        <f t="shared" ca="1" si="75"/>
        <v>4760000</v>
      </c>
      <c r="T348" s="221">
        <f t="shared" ca="1" si="88"/>
        <v>9240000</v>
      </c>
      <c r="U348" s="221">
        <f t="shared" ca="1" si="89"/>
        <v>19240000</v>
      </c>
      <c r="V348" s="221">
        <f t="shared" ca="1" si="90"/>
        <v>-60000000</v>
      </c>
      <c r="W348" s="221">
        <f t="shared" ca="1" si="91"/>
        <v>19240000</v>
      </c>
      <c r="X348" s="221">
        <f t="shared" ca="1" si="92"/>
        <v>19240000</v>
      </c>
      <c r="Y348" s="221">
        <f t="shared" ca="1" si="93"/>
        <v>19240000</v>
      </c>
      <c r="Z348" s="221">
        <f t="shared" ca="1" si="94"/>
        <v>19240000</v>
      </c>
      <c r="AA348" s="221">
        <f t="shared" ca="1" si="95"/>
        <v>19240000</v>
      </c>
      <c r="AB348" s="221">
        <f t="shared" ca="1" si="96"/>
        <v>19240000</v>
      </c>
      <c r="AC348" s="224">
        <f t="shared" ca="1" si="76"/>
        <v>0.22643913435710039</v>
      </c>
    </row>
    <row r="349" spans="1:29" x14ac:dyDescent="0.25">
      <c r="A349" s="26">
        <v>255</v>
      </c>
      <c r="B349" s="219">
        <f t="shared" ca="1" si="98"/>
        <v>0.3951470389431454</v>
      </c>
      <c r="C349" s="219">
        <f t="shared" ca="1" si="97"/>
        <v>8.4805758456266145E-2</v>
      </c>
      <c r="D349" s="219">
        <f t="shared" ca="1" si="97"/>
        <v>0.82143462921502863</v>
      </c>
      <c r="E349" s="219">
        <f t="shared" ca="1" si="97"/>
        <v>0.77026234143274352</v>
      </c>
      <c r="F349" s="219">
        <f t="shared" ca="1" si="97"/>
        <v>1.2966330166740314E-2</v>
      </c>
      <c r="G349" s="219">
        <f t="shared" ca="1" si="97"/>
        <v>0.10518641152983477</v>
      </c>
      <c r="H349" s="220">
        <f t="shared" ca="1" si="77"/>
        <v>95000000</v>
      </c>
      <c r="I349" s="212">
        <f t="shared" ca="1" si="78"/>
        <v>0.02</v>
      </c>
      <c r="J349" s="220">
        <f t="shared" ca="1" si="79"/>
        <v>1900000</v>
      </c>
      <c r="K349" s="222">
        <f t="shared" ca="1" si="80"/>
        <v>49.5</v>
      </c>
      <c r="L349" s="221">
        <f t="shared" ca="1" si="81"/>
        <v>65000000</v>
      </c>
      <c r="M349" s="221">
        <f t="shared" ca="1" si="82"/>
        <v>94050000</v>
      </c>
      <c r="N349" s="221">
        <f t="shared" ca="1" si="83"/>
        <v>24</v>
      </c>
      <c r="O349" s="221">
        <f t="shared" ca="1" si="84"/>
        <v>45600000</v>
      </c>
      <c r="P349" s="221">
        <f t="shared" ca="1" si="85"/>
        <v>20000000</v>
      </c>
      <c r="Q349" s="221">
        <f t="shared" ca="1" si="86"/>
        <v>10833333.333333334</v>
      </c>
      <c r="R349" s="221">
        <f t="shared" ca="1" si="87"/>
        <v>17616666.666666664</v>
      </c>
      <c r="S349" s="221">
        <f t="shared" ca="1" si="75"/>
        <v>5989666.666666666</v>
      </c>
      <c r="T349" s="221">
        <f t="shared" ca="1" si="88"/>
        <v>11626999.999999998</v>
      </c>
      <c r="U349" s="221">
        <f t="shared" ca="1" si="89"/>
        <v>22460333.333333332</v>
      </c>
      <c r="V349" s="221">
        <f t="shared" ca="1" si="90"/>
        <v>-65000000</v>
      </c>
      <c r="W349" s="221">
        <f t="shared" ca="1" si="91"/>
        <v>22460333.333333332</v>
      </c>
      <c r="X349" s="221">
        <f t="shared" ca="1" si="92"/>
        <v>22460333.333333332</v>
      </c>
      <c r="Y349" s="221">
        <f t="shared" ca="1" si="93"/>
        <v>22460333.333333332</v>
      </c>
      <c r="Z349" s="221">
        <f t="shared" ca="1" si="94"/>
        <v>22460333.333333332</v>
      </c>
      <c r="AA349" s="221">
        <f t="shared" ca="1" si="95"/>
        <v>22460333.333333332</v>
      </c>
      <c r="AB349" s="221">
        <f t="shared" ca="1" si="96"/>
        <v>22460333.333333332</v>
      </c>
      <c r="AC349" s="224">
        <f t="shared" ca="1" si="76"/>
        <v>0.25862088320160304</v>
      </c>
    </row>
    <row r="350" spans="1:29" x14ac:dyDescent="0.25">
      <c r="A350" s="195">
        <v>256</v>
      </c>
      <c r="B350" s="219">
        <f t="shared" ca="1" si="98"/>
        <v>1.6781144101160494E-2</v>
      </c>
      <c r="C350" s="219">
        <f t="shared" ca="1" si="97"/>
        <v>0.43078569900371244</v>
      </c>
      <c r="D350" s="219">
        <f t="shared" ca="1" si="97"/>
        <v>0.74844181217335992</v>
      </c>
      <c r="E350" s="219">
        <f t="shared" ca="1" si="97"/>
        <v>0.50530504376293828</v>
      </c>
      <c r="F350" s="219">
        <f t="shared" ca="1" si="97"/>
        <v>0.84933964462733058</v>
      </c>
      <c r="G350" s="219">
        <f t="shared" ca="1" si="97"/>
        <v>0.61818641026991039</v>
      </c>
      <c r="H350" s="220">
        <f t="shared" ca="1" si="77"/>
        <v>80000000</v>
      </c>
      <c r="I350" s="212">
        <f t="shared" ca="1" si="78"/>
        <v>0.03</v>
      </c>
      <c r="J350" s="220">
        <f t="shared" ca="1" si="79"/>
        <v>2400000</v>
      </c>
      <c r="K350" s="222">
        <f t="shared" ca="1" si="80"/>
        <v>42</v>
      </c>
      <c r="L350" s="221">
        <f t="shared" ca="1" si="81"/>
        <v>65000000</v>
      </c>
      <c r="M350" s="221">
        <f t="shared" ca="1" si="82"/>
        <v>100800000</v>
      </c>
      <c r="N350" s="221">
        <f t="shared" ca="1" si="83"/>
        <v>26</v>
      </c>
      <c r="O350" s="221">
        <f t="shared" ca="1" si="84"/>
        <v>62400000</v>
      </c>
      <c r="P350" s="221">
        <f t="shared" ca="1" si="85"/>
        <v>27000000</v>
      </c>
      <c r="Q350" s="221">
        <f t="shared" ca="1" si="86"/>
        <v>10833333.333333334</v>
      </c>
      <c r="R350" s="221">
        <f t="shared" ca="1" si="87"/>
        <v>566666.66666666605</v>
      </c>
      <c r="S350" s="221">
        <f t="shared" ca="1" si="75"/>
        <v>192666.66666666648</v>
      </c>
      <c r="T350" s="221">
        <f t="shared" ca="1" si="88"/>
        <v>373999.99999999953</v>
      </c>
      <c r="U350" s="221">
        <f t="shared" ca="1" si="89"/>
        <v>11207333.333333334</v>
      </c>
      <c r="V350" s="221">
        <f t="shared" ca="1" si="90"/>
        <v>-65000000</v>
      </c>
      <c r="W350" s="221">
        <f t="shared" ca="1" si="91"/>
        <v>11207333.333333334</v>
      </c>
      <c r="X350" s="221">
        <f t="shared" ca="1" si="92"/>
        <v>11207333.333333334</v>
      </c>
      <c r="Y350" s="221">
        <f t="shared" ca="1" si="93"/>
        <v>11207333.333333334</v>
      </c>
      <c r="Z350" s="221">
        <f t="shared" ca="1" si="94"/>
        <v>11207333.333333334</v>
      </c>
      <c r="AA350" s="221">
        <f t="shared" ca="1" si="95"/>
        <v>11207333.333333334</v>
      </c>
      <c r="AB350" s="221">
        <f t="shared" ca="1" si="96"/>
        <v>11207333.333333334</v>
      </c>
      <c r="AC350" s="224">
        <f t="shared" ca="1" si="76"/>
        <v>9.7843507324149037E-3</v>
      </c>
    </row>
    <row r="351" spans="1:29" x14ac:dyDescent="0.25">
      <c r="A351" s="26">
        <v>257</v>
      </c>
      <c r="B351" s="219">
        <f t="shared" ca="1" si="98"/>
        <v>0.82279077867349326</v>
      </c>
      <c r="C351" s="219">
        <f t="shared" ca="1" si="97"/>
        <v>0.71938028685901867</v>
      </c>
      <c r="D351" s="219">
        <f t="shared" ca="1" si="97"/>
        <v>0.95084778594000174</v>
      </c>
      <c r="E351" s="219">
        <f t="shared" ca="1" si="97"/>
        <v>0.29586141912817554</v>
      </c>
      <c r="F351" s="219">
        <f t="shared" ca="1" si="97"/>
        <v>0.30201538518671334</v>
      </c>
      <c r="G351" s="219">
        <f t="shared" ca="1" si="97"/>
        <v>0.35544728961704142</v>
      </c>
      <c r="H351" s="220">
        <f t="shared" ca="1" si="77"/>
        <v>124000000</v>
      </c>
      <c r="I351" s="212">
        <f t="shared" ca="1" si="78"/>
        <v>0.05</v>
      </c>
      <c r="J351" s="220">
        <f t="shared" ca="1" si="79"/>
        <v>6200000</v>
      </c>
      <c r="K351" s="222">
        <f t="shared" ca="1" si="80"/>
        <v>64</v>
      </c>
      <c r="L351" s="221">
        <f t="shared" ca="1" si="81"/>
        <v>65000000</v>
      </c>
      <c r="M351" s="221">
        <f t="shared" ca="1" si="82"/>
        <v>396800000</v>
      </c>
      <c r="N351" s="221">
        <f t="shared" ca="1" si="83"/>
        <v>26</v>
      </c>
      <c r="O351" s="221">
        <f t="shared" ca="1" si="84"/>
        <v>161200000</v>
      </c>
      <c r="P351" s="221">
        <f t="shared" ca="1" si="85"/>
        <v>24000000</v>
      </c>
      <c r="Q351" s="221">
        <f t="shared" ca="1" si="86"/>
        <v>10833333.333333334</v>
      </c>
      <c r="R351" s="221">
        <f t="shared" ca="1" si="87"/>
        <v>200766666.66666666</v>
      </c>
      <c r="S351" s="221">
        <f t="shared" ca="1" si="75"/>
        <v>68260666.666666672</v>
      </c>
      <c r="T351" s="221">
        <f t="shared" ca="1" si="88"/>
        <v>132505999.99999999</v>
      </c>
      <c r="U351" s="221">
        <f t="shared" ca="1" si="89"/>
        <v>143339333.33333331</v>
      </c>
      <c r="V351" s="221">
        <f t="shared" ca="1" si="90"/>
        <v>-65000000</v>
      </c>
      <c r="W351" s="221">
        <f t="shared" ca="1" si="91"/>
        <v>143339333.33333331</v>
      </c>
      <c r="X351" s="221">
        <f t="shared" ca="1" si="92"/>
        <v>143339333.33333331</v>
      </c>
      <c r="Y351" s="221">
        <f t="shared" ca="1" si="93"/>
        <v>143339333.33333331</v>
      </c>
      <c r="Z351" s="221">
        <f t="shared" ca="1" si="94"/>
        <v>143339333.33333331</v>
      </c>
      <c r="AA351" s="221">
        <f t="shared" ca="1" si="95"/>
        <v>143339333.33333331</v>
      </c>
      <c r="AB351" s="221">
        <f t="shared" ca="1" si="96"/>
        <v>143339333.33333331</v>
      </c>
      <c r="AC351" s="224">
        <f t="shared" ca="1" si="76"/>
        <v>2.2031789402565831</v>
      </c>
    </row>
    <row r="352" spans="1:29" x14ac:dyDescent="0.25">
      <c r="A352" s="195">
        <v>258</v>
      </c>
      <c r="B352" s="219">
        <f t="shared" ca="1" si="98"/>
        <v>3.1221652739680805E-2</v>
      </c>
      <c r="C352" s="219">
        <f t="shared" ca="1" si="97"/>
        <v>0.71126596140313381</v>
      </c>
      <c r="D352" s="219">
        <f t="shared" ca="1" si="97"/>
        <v>0.32127164118929941</v>
      </c>
      <c r="E352" s="219">
        <f t="shared" ca="1" si="97"/>
        <v>0.30325321217957513</v>
      </c>
      <c r="F352" s="219">
        <f t="shared" ca="1" si="97"/>
        <v>0.42307296052416032</v>
      </c>
      <c r="G352" s="219">
        <f t="shared" ca="1" si="97"/>
        <v>0.67445997886029407</v>
      </c>
      <c r="H352" s="220">
        <f t="shared" ca="1" si="77"/>
        <v>80000000</v>
      </c>
      <c r="I352" s="212">
        <f t="shared" ca="1" si="78"/>
        <v>0.05</v>
      </c>
      <c r="J352" s="220">
        <f t="shared" ca="1" si="79"/>
        <v>4000000</v>
      </c>
      <c r="K352" s="222">
        <f t="shared" ca="1" si="80"/>
        <v>38</v>
      </c>
      <c r="L352" s="221">
        <f t="shared" ca="1" si="81"/>
        <v>65000000</v>
      </c>
      <c r="M352" s="221">
        <f t="shared" ca="1" si="82"/>
        <v>152000000</v>
      </c>
      <c r="N352" s="221">
        <f t="shared" ca="1" si="83"/>
        <v>26</v>
      </c>
      <c r="O352" s="221">
        <f t="shared" ca="1" si="84"/>
        <v>104000000</v>
      </c>
      <c r="P352" s="221">
        <f t="shared" ca="1" si="85"/>
        <v>27000000</v>
      </c>
      <c r="Q352" s="221">
        <f t="shared" ca="1" si="86"/>
        <v>10833333.333333334</v>
      </c>
      <c r="R352" s="221">
        <f t="shared" ca="1" si="87"/>
        <v>10166666.666666666</v>
      </c>
      <c r="S352" s="221">
        <f t="shared" ref="S352:S415" ca="1" si="99">R352*$C$25</f>
        <v>3456666.6666666665</v>
      </c>
      <c r="T352" s="221">
        <f t="shared" ca="1" si="88"/>
        <v>6710000</v>
      </c>
      <c r="U352" s="221">
        <f t="shared" ca="1" si="89"/>
        <v>17543333.333333336</v>
      </c>
      <c r="V352" s="221">
        <f t="shared" ca="1" si="90"/>
        <v>-65000000</v>
      </c>
      <c r="W352" s="221">
        <f t="shared" ca="1" si="91"/>
        <v>17543333.333333336</v>
      </c>
      <c r="X352" s="221">
        <f t="shared" ca="1" si="92"/>
        <v>17543333.333333336</v>
      </c>
      <c r="Y352" s="221">
        <f t="shared" ca="1" si="93"/>
        <v>17543333.333333336</v>
      </c>
      <c r="Z352" s="221">
        <f t="shared" ca="1" si="94"/>
        <v>17543333.333333336</v>
      </c>
      <c r="AA352" s="221">
        <f t="shared" ca="1" si="95"/>
        <v>17543333.333333336</v>
      </c>
      <c r="AB352" s="221">
        <f t="shared" ca="1" si="96"/>
        <v>17543333.333333336</v>
      </c>
      <c r="AC352" s="224">
        <f t="shared" ref="AC352:AC415" ca="1" si="100">IF(W352/-V352&lt;0.1,-0.9999,IRR(V352:AB352))</f>
        <v>0.15792189898912046</v>
      </c>
    </row>
    <row r="353" spans="1:29" x14ac:dyDescent="0.25">
      <c r="A353" s="26">
        <v>259</v>
      </c>
      <c r="B353" s="219">
        <f t="shared" ca="1" si="98"/>
        <v>0.82754095341507217</v>
      </c>
      <c r="C353" s="219">
        <f t="shared" ca="1" si="97"/>
        <v>0.5914885245333994</v>
      </c>
      <c r="D353" s="219">
        <f t="shared" ca="1" si="97"/>
        <v>0.18054829775651382</v>
      </c>
      <c r="E353" s="219">
        <f t="shared" ca="1" si="97"/>
        <v>0.99655093505851566</v>
      </c>
      <c r="F353" s="219">
        <f t="shared" ca="1" si="97"/>
        <v>0.34449942445001813</v>
      </c>
      <c r="G353" s="219">
        <f t="shared" ca="1" si="97"/>
        <v>0.78210420593473473</v>
      </c>
      <c r="H353" s="220">
        <f t="shared" ref="H353:H416" ca="1" si="101">IF(B353&lt;$C$6,$C$7,IF(B353&lt;$C$6+$D$6,$D$7,IF(B353&lt;$C$6+$D$6+$E$6,$E$7,$F$7)))</f>
        <v>124000000</v>
      </c>
      <c r="I353" s="212">
        <f t="shared" ref="I353:I416" ca="1" si="102">IF(C353&lt;$C$9,$C$10,IF(C353&lt;$C$9+$D$9,$D$10,IF(C353&lt;$C$9+$D$9+$E$9,$E$10,IF(C353&lt;$C$9+$D$9+$E$9+$F$9,$F$10,IF(C353&lt;$C$9+$D$9+$E$9+$F$9+$G$9,$G$10,$H$10)))))</f>
        <v>0.04</v>
      </c>
      <c r="J353" s="220">
        <f t="shared" ref="J353:J416" ca="1" si="103">H353*I353</f>
        <v>4960000</v>
      </c>
      <c r="K353" s="222">
        <f t="shared" ref="K353:K416" ca="1" si="104">(H353/2000000)+IF(D353&lt;$C$21,$C$22,$D$22)</f>
        <v>60</v>
      </c>
      <c r="L353" s="221">
        <f t="shared" ref="L353:L416" ca="1" si="105">IF(E353&lt;$C$12,$C$13,IF(E353&lt;$C$12+$D$12,$D$13,$E$13))</f>
        <v>72000000</v>
      </c>
      <c r="M353" s="221">
        <f t="shared" ref="M353:M416" ca="1" si="106">J353*K353</f>
        <v>297600000</v>
      </c>
      <c r="N353" s="221">
        <f t="shared" ref="N353:N416" ca="1" si="107">IF(F353&lt;$C$15,$C$16,IF(F353&lt;$C$15+$D$15,$D$16,$E$16))</f>
        <v>26</v>
      </c>
      <c r="O353" s="221">
        <f t="shared" ref="O353:O416" ca="1" si="108">N353*J353</f>
        <v>128960000</v>
      </c>
      <c r="P353" s="221">
        <f t="shared" ref="P353:P416" ca="1" si="109">IF(G353&lt;$C$18,$C$19,IF(G353&lt;$C$18+$D$18,$D$19,IF(G353&lt;$C$18+$D$18+$E$18,$E$19,$F$19)))</f>
        <v>27000000</v>
      </c>
      <c r="Q353" s="221">
        <f t="shared" ref="Q353:Q416" ca="1" si="110">L353/$C$24</f>
        <v>12000000</v>
      </c>
      <c r="R353" s="221">
        <f t="shared" ref="R353:R416" ca="1" si="111">M353-O353-P353-Q353</f>
        <v>129640000</v>
      </c>
      <c r="S353" s="221">
        <f t="shared" ca="1" si="99"/>
        <v>44077600</v>
      </c>
      <c r="T353" s="221">
        <f t="shared" ref="T353:T416" ca="1" si="112">R353-S353</f>
        <v>85562400</v>
      </c>
      <c r="U353" s="221">
        <f t="shared" ref="U353:U416" ca="1" si="113">T353+Q353</f>
        <v>97562400</v>
      </c>
      <c r="V353" s="221">
        <f t="shared" ref="V353:V416" ca="1" si="114">-L353</f>
        <v>-72000000</v>
      </c>
      <c r="W353" s="221">
        <f t="shared" ref="W353:W416" ca="1" si="115">U353</f>
        <v>97562400</v>
      </c>
      <c r="X353" s="221">
        <f t="shared" ref="X353:X416" ca="1" si="116">U353</f>
        <v>97562400</v>
      </c>
      <c r="Y353" s="221">
        <f t="shared" ref="Y353:Y416" ca="1" si="117">U353</f>
        <v>97562400</v>
      </c>
      <c r="Z353" s="221">
        <f t="shared" ref="Z353:Z416" ca="1" si="118">U353</f>
        <v>97562400</v>
      </c>
      <c r="AA353" s="221">
        <f t="shared" ref="AA353:AA416" ca="1" si="119">U353</f>
        <v>97562400</v>
      </c>
      <c r="AB353" s="221">
        <f t="shared" ref="AB353:AB416" ca="1" si="120">U353</f>
        <v>97562400</v>
      </c>
      <c r="AC353" s="224">
        <f t="shared" ca="1" si="100"/>
        <v>1.3469245592463031</v>
      </c>
    </row>
    <row r="354" spans="1:29" x14ac:dyDescent="0.25">
      <c r="A354" s="195">
        <v>260</v>
      </c>
      <c r="B354" s="219">
        <f t="shared" ca="1" si="98"/>
        <v>0.28906087533220948</v>
      </c>
      <c r="C354" s="219">
        <f t="shared" ca="1" si="97"/>
        <v>3.2507800441938128E-2</v>
      </c>
      <c r="D354" s="219">
        <f t="shared" ca="1" si="97"/>
        <v>0.84646758008558753</v>
      </c>
      <c r="E354" s="219">
        <f t="shared" ca="1" si="97"/>
        <v>0.70719000489138373</v>
      </c>
      <c r="F354" s="219">
        <f t="shared" ca="1" si="97"/>
        <v>0.5031335357383101</v>
      </c>
      <c r="G354" s="219">
        <f t="shared" ca="1" si="97"/>
        <v>0.910583367433901</v>
      </c>
      <c r="H354" s="220">
        <f t="shared" ca="1" si="101"/>
        <v>95000000</v>
      </c>
      <c r="I354" s="212">
        <f t="shared" ca="1" si="102"/>
        <v>0.01</v>
      </c>
      <c r="J354" s="220">
        <f t="shared" ca="1" si="103"/>
        <v>950000</v>
      </c>
      <c r="K354" s="222">
        <f t="shared" ca="1" si="104"/>
        <v>49.5</v>
      </c>
      <c r="L354" s="221">
        <f t="shared" ca="1" si="105"/>
        <v>65000000</v>
      </c>
      <c r="M354" s="221">
        <f t="shared" ca="1" si="106"/>
        <v>47025000</v>
      </c>
      <c r="N354" s="221">
        <f t="shared" ca="1" si="107"/>
        <v>26</v>
      </c>
      <c r="O354" s="221">
        <f t="shared" ca="1" si="108"/>
        <v>24700000</v>
      </c>
      <c r="P354" s="221">
        <f t="shared" ca="1" si="109"/>
        <v>31000000</v>
      </c>
      <c r="Q354" s="221">
        <f t="shared" ca="1" si="110"/>
        <v>10833333.333333334</v>
      </c>
      <c r="R354" s="221">
        <f t="shared" ca="1" si="111"/>
        <v>-19508333.333333336</v>
      </c>
      <c r="S354" s="221">
        <f t="shared" ca="1" si="99"/>
        <v>-6632833.3333333349</v>
      </c>
      <c r="T354" s="221">
        <f t="shared" ca="1" si="112"/>
        <v>-12875500</v>
      </c>
      <c r="U354" s="221">
        <f t="shared" ca="1" si="113"/>
        <v>-2042166.666666666</v>
      </c>
      <c r="V354" s="221">
        <f t="shared" ca="1" si="114"/>
        <v>-65000000</v>
      </c>
      <c r="W354" s="221">
        <f t="shared" ca="1" si="115"/>
        <v>-2042166.666666666</v>
      </c>
      <c r="X354" s="221">
        <f t="shared" ca="1" si="116"/>
        <v>-2042166.666666666</v>
      </c>
      <c r="Y354" s="221">
        <f t="shared" ca="1" si="117"/>
        <v>-2042166.666666666</v>
      </c>
      <c r="Z354" s="221">
        <f t="shared" ca="1" si="118"/>
        <v>-2042166.666666666</v>
      </c>
      <c r="AA354" s="221">
        <f t="shared" ca="1" si="119"/>
        <v>-2042166.666666666</v>
      </c>
      <c r="AB354" s="221">
        <f t="shared" ca="1" si="120"/>
        <v>-2042166.666666666</v>
      </c>
      <c r="AC354" s="224">
        <f t="shared" ca="1" si="100"/>
        <v>-0.99990000000000001</v>
      </c>
    </row>
    <row r="355" spans="1:29" x14ac:dyDescent="0.25">
      <c r="A355" s="26">
        <v>261</v>
      </c>
      <c r="B355" s="219">
        <f t="shared" ca="1" si="98"/>
        <v>0.85877635695231158</v>
      </c>
      <c r="C355" s="219">
        <f t="shared" ca="1" si="97"/>
        <v>0.63415013800427977</v>
      </c>
      <c r="D355" s="219">
        <f t="shared" ca="1" si="97"/>
        <v>0.5456063581548084</v>
      </c>
      <c r="E355" s="219">
        <f t="shared" ca="1" si="97"/>
        <v>0.58727350549034418</v>
      </c>
      <c r="F355" s="219">
        <f t="shared" ca="1" si="97"/>
        <v>0.3980375965494698</v>
      </c>
      <c r="G355" s="219">
        <f t="shared" ca="1" si="97"/>
        <v>0.54850928096595786</v>
      </c>
      <c r="H355" s="220">
        <f t="shared" ca="1" si="101"/>
        <v>124000000</v>
      </c>
      <c r="I355" s="212">
        <f t="shared" ca="1" si="102"/>
        <v>0.04</v>
      </c>
      <c r="J355" s="220">
        <f t="shared" ca="1" si="103"/>
        <v>4960000</v>
      </c>
      <c r="K355" s="222">
        <f t="shared" ca="1" si="104"/>
        <v>64</v>
      </c>
      <c r="L355" s="221">
        <f t="shared" ca="1" si="105"/>
        <v>65000000</v>
      </c>
      <c r="M355" s="221">
        <f t="shared" ca="1" si="106"/>
        <v>317440000</v>
      </c>
      <c r="N355" s="221">
        <f t="shared" ca="1" si="107"/>
        <v>26</v>
      </c>
      <c r="O355" s="221">
        <f t="shared" ca="1" si="108"/>
        <v>128960000</v>
      </c>
      <c r="P355" s="221">
        <f t="shared" ca="1" si="109"/>
        <v>27000000</v>
      </c>
      <c r="Q355" s="221">
        <f t="shared" ca="1" si="110"/>
        <v>10833333.333333334</v>
      </c>
      <c r="R355" s="221">
        <f t="shared" ca="1" si="111"/>
        <v>150646666.66666666</v>
      </c>
      <c r="S355" s="221">
        <f t="shared" ca="1" si="99"/>
        <v>51219866.666666664</v>
      </c>
      <c r="T355" s="221">
        <f t="shared" ca="1" si="112"/>
        <v>99426800</v>
      </c>
      <c r="U355" s="221">
        <f t="shared" ca="1" si="113"/>
        <v>110260133.33333333</v>
      </c>
      <c r="V355" s="221">
        <f t="shared" ca="1" si="114"/>
        <v>-65000000</v>
      </c>
      <c r="W355" s="221">
        <f t="shared" ca="1" si="115"/>
        <v>110260133.33333333</v>
      </c>
      <c r="X355" s="221">
        <f t="shared" ca="1" si="116"/>
        <v>110260133.33333333</v>
      </c>
      <c r="Y355" s="221">
        <f t="shared" ca="1" si="117"/>
        <v>110260133.33333333</v>
      </c>
      <c r="Z355" s="221">
        <f t="shared" ca="1" si="118"/>
        <v>110260133.33333333</v>
      </c>
      <c r="AA355" s="221">
        <f t="shared" ca="1" si="119"/>
        <v>110260133.33333333</v>
      </c>
      <c r="AB355" s="221">
        <f t="shared" ca="1" si="120"/>
        <v>110260133.33333333</v>
      </c>
      <c r="AC355" s="224">
        <f t="shared" ca="1" si="100"/>
        <v>1.6918511394032465</v>
      </c>
    </row>
    <row r="356" spans="1:29" x14ac:dyDescent="0.25">
      <c r="A356" s="195">
        <v>262</v>
      </c>
      <c r="B356" s="219">
        <f t="shared" ca="1" si="98"/>
        <v>0.72535397462321405</v>
      </c>
      <c r="C356" s="219">
        <f t="shared" ca="1" si="97"/>
        <v>0.96946294993702653</v>
      </c>
      <c r="D356" s="219">
        <f t="shared" ca="1" si="97"/>
        <v>0.41697311006396653</v>
      </c>
      <c r="E356" s="219">
        <f t="shared" ca="1" si="97"/>
        <v>0.81856805043142633</v>
      </c>
      <c r="F356" s="219">
        <f t="shared" ca="1" si="97"/>
        <v>2.8652302916549299E-2</v>
      </c>
      <c r="G356" s="219">
        <f t="shared" ca="1" si="97"/>
        <v>0.45959264832953128</v>
      </c>
      <c r="H356" s="220">
        <f t="shared" ca="1" si="101"/>
        <v>108000000</v>
      </c>
      <c r="I356" s="212">
        <f t="shared" ca="1" si="102"/>
        <v>0.06</v>
      </c>
      <c r="J356" s="220">
        <f t="shared" ca="1" si="103"/>
        <v>6480000</v>
      </c>
      <c r="K356" s="222">
        <f t="shared" ca="1" si="104"/>
        <v>52</v>
      </c>
      <c r="L356" s="221">
        <f t="shared" ca="1" si="105"/>
        <v>65000000</v>
      </c>
      <c r="M356" s="221">
        <f t="shared" ca="1" si="106"/>
        <v>336960000</v>
      </c>
      <c r="N356" s="221">
        <f t="shared" ca="1" si="107"/>
        <v>24</v>
      </c>
      <c r="O356" s="221">
        <f t="shared" ca="1" si="108"/>
        <v>155520000</v>
      </c>
      <c r="P356" s="221">
        <f t="shared" ca="1" si="109"/>
        <v>27000000</v>
      </c>
      <c r="Q356" s="221">
        <f t="shared" ca="1" si="110"/>
        <v>10833333.333333334</v>
      </c>
      <c r="R356" s="221">
        <f t="shared" ca="1" si="111"/>
        <v>143606666.66666666</v>
      </c>
      <c r="S356" s="221">
        <f t="shared" ca="1" si="99"/>
        <v>48826266.666666664</v>
      </c>
      <c r="T356" s="221">
        <f t="shared" ca="1" si="112"/>
        <v>94780400</v>
      </c>
      <c r="U356" s="221">
        <f t="shared" ca="1" si="113"/>
        <v>105613733.33333333</v>
      </c>
      <c r="V356" s="221">
        <f t="shared" ca="1" si="114"/>
        <v>-65000000</v>
      </c>
      <c r="W356" s="221">
        <f t="shared" ca="1" si="115"/>
        <v>105613733.33333333</v>
      </c>
      <c r="X356" s="221">
        <f t="shared" ca="1" si="116"/>
        <v>105613733.33333333</v>
      </c>
      <c r="Y356" s="221">
        <f t="shared" ca="1" si="117"/>
        <v>105613733.33333333</v>
      </c>
      <c r="Z356" s="221">
        <f t="shared" ca="1" si="118"/>
        <v>105613733.33333333</v>
      </c>
      <c r="AA356" s="221">
        <f t="shared" ca="1" si="119"/>
        <v>105613733.33333333</v>
      </c>
      <c r="AB356" s="221">
        <f t="shared" ca="1" si="120"/>
        <v>105613733.33333333</v>
      </c>
      <c r="AC356" s="224">
        <f t="shared" ca="1" si="100"/>
        <v>1.6198009585985904</v>
      </c>
    </row>
    <row r="357" spans="1:29" x14ac:dyDescent="0.25">
      <c r="A357" s="26">
        <v>263</v>
      </c>
      <c r="B357" s="219">
        <f t="shared" ca="1" si="98"/>
        <v>0.14069141403691088</v>
      </c>
      <c r="C357" s="219">
        <f t="shared" ca="1" si="97"/>
        <v>0.97117460037782688</v>
      </c>
      <c r="D357" s="219">
        <f t="shared" ca="1" si="97"/>
        <v>0.60948481716303415</v>
      </c>
      <c r="E357" s="219">
        <f t="shared" ca="1" si="97"/>
        <v>0.12076348070655774</v>
      </c>
      <c r="F357" s="219">
        <f t="shared" ca="1" si="97"/>
        <v>0.87986673916536684</v>
      </c>
      <c r="G357" s="219">
        <f t="shared" ca="1" si="97"/>
        <v>0.85821898328893553</v>
      </c>
      <c r="H357" s="220">
        <f t="shared" ca="1" si="101"/>
        <v>95000000</v>
      </c>
      <c r="I357" s="212">
        <f t="shared" ca="1" si="102"/>
        <v>0.06</v>
      </c>
      <c r="J357" s="220">
        <f t="shared" ca="1" si="103"/>
        <v>5700000</v>
      </c>
      <c r="K357" s="222">
        <f t="shared" ca="1" si="104"/>
        <v>49.5</v>
      </c>
      <c r="L357" s="221">
        <f t="shared" ca="1" si="105"/>
        <v>60000000</v>
      </c>
      <c r="M357" s="221">
        <f t="shared" ca="1" si="106"/>
        <v>282150000</v>
      </c>
      <c r="N357" s="221">
        <f t="shared" ca="1" si="107"/>
        <v>29</v>
      </c>
      <c r="O357" s="221">
        <f t="shared" ca="1" si="108"/>
        <v>165300000</v>
      </c>
      <c r="P357" s="221">
        <f t="shared" ca="1" si="109"/>
        <v>31000000</v>
      </c>
      <c r="Q357" s="221">
        <f t="shared" ca="1" si="110"/>
        <v>10000000</v>
      </c>
      <c r="R357" s="221">
        <f t="shared" ca="1" si="111"/>
        <v>75850000</v>
      </c>
      <c r="S357" s="221">
        <f t="shared" ca="1" si="99"/>
        <v>25789000</v>
      </c>
      <c r="T357" s="221">
        <f t="shared" ca="1" si="112"/>
        <v>50061000</v>
      </c>
      <c r="U357" s="221">
        <f t="shared" ca="1" si="113"/>
        <v>60061000</v>
      </c>
      <c r="V357" s="221">
        <f t="shared" ca="1" si="114"/>
        <v>-60000000</v>
      </c>
      <c r="W357" s="221">
        <f t="shared" ca="1" si="115"/>
        <v>60061000</v>
      </c>
      <c r="X357" s="221">
        <f t="shared" ca="1" si="116"/>
        <v>60061000</v>
      </c>
      <c r="Y357" s="221">
        <f t="shared" ca="1" si="117"/>
        <v>60061000</v>
      </c>
      <c r="Z357" s="221">
        <f t="shared" ca="1" si="118"/>
        <v>60061000</v>
      </c>
      <c r="AA357" s="221">
        <f t="shared" ca="1" si="119"/>
        <v>60061000</v>
      </c>
      <c r="AB357" s="221">
        <f t="shared" ca="1" si="120"/>
        <v>60061000</v>
      </c>
      <c r="AC357" s="224">
        <f t="shared" ca="1" si="100"/>
        <v>0.98463502590431817</v>
      </c>
    </row>
    <row r="358" spans="1:29" x14ac:dyDescent="0.25">
      <c r="A358" s="195">
        <v>264</v>
      </c>
      <c r="B358" s="219">
        <f t="shared" ca="1" si="98"/>
        <v>0.30594233226742829</v>
      </c>
      <c r="C358" s="219">
        <f t="shared" ca="1" si="97"/>
        <v>7.2258419872277213E-2</v>
      </c>
      <c r="D358" s="219">
        <f t="shared" ca="1" si="97"/>
        <v>0.84673435757587134</v>
      </c>
      <c r="E358" s="219">
        <f t="shared" ca="1" si="97"/>
        <v>0.45559778795322503</v>
      </c>
      <c r="F358" s="219">
        <f t="shared" ca="1" si="97"/>
        <v>0.35848893899383127</v>
      </c>
      <c r="G358" s="219">
        <f t="shared" ca="1" si="97"/>
        <v>0.45551661205056571</v>
      </c>
      <c r="H358" s="220">
        <f t="shared" ca="1" si="101"/>
        <v>95000000</v>
      </c>
      <c r="I358" s="212">
        <f t="shared" ca="1" si="102"/>
        <v>0.02</v>
      </c>
      <c r="J358" s="220">
        <f t="shared" ca="1" si="103"/>
        <v>1900000</v>
      </c>
      <c r="K358" s="222">
        <f t="shared" ca="1" si="104"/>
        <v>49.5</v>
      </c>
      <c r="L358" s="221">
        <f t="shared" ca="1" si="105"/>
        <v>65000000</v>
      </c>
      <c r="M358" s="221">
        <f t="shared" ca="1" si="106"/>
        <v>94050000</v>
      </c>
      <c r="N358" s="221">
        <f t="shared" ca="1" si="107"/>
        <v>26</v>
      </c>
      <c r="O358" s="221">
        <f t="shared" ca="1" si="108"/>
        <v>49400000</v>
      </c>
      <c r="P358" s="221">
        <f t="shared" ca="1" si="109"/>
        <v>27000000</v>
      </c>
      <c r="Q358" s="221">
        <f t="shared" ca="1" si="110"/>
        <v>10833333.333333334</v>
      </c>
      <c r="R358" s="221">
        <f t="shared" ca="1" si="111"/>
        <v>6816666.666666666</v>
      </c>
      <c r="S358" s="221">
        <f t="shared" ca="1" si="99"/>
        <v>2317666.6666666665</v>
      </c>
      <c r="T358" s="221">
        <f t="shared" ca="1" si="112"/>
        <v>4499000</v>
      </c>
      <c r="U358" s="221">
        <f t="shared" ca="1" si="113"/>
        <v>15332333.333333334</v>
      </c>
      <c r="V358" s="221">
        <f t="shared" ca="1" si="114"/>
        <v>-65000000</v>
      </c>
      <c r="W358" s="221">
        <f t="shared" ca="1" si="115"/>
        <v>15332333.333333334</v>
      </c>
      <c r="X358" s="221">
        <f t="shared" ca="1" si="116"/>
        <v>15332333.333333334</v>
      </c>
      <c r="Y358" s="221">
        <f t="shared" ca="1" si="117"/>
        <v>15332333.333333334</v>
      </c>
      <c r="Z358" s="221">
        <f t="shared" ca="1" si="118"/>
        <v>15332333.333333334</v>
      </c>
      <c r="AA358" s="221">
        <f t="shared" ca="1" si="119"/>
        <v>15332333.333333334</v>
      </c>
      <c r="AB358" s="221">
        <f t="shared" ca="1" si="120"/>
        <v>15332333.333333334</v>
      </c>
      <c r="AC358" s="224">
        <f t="shared" ca="1" si="100"/>
        <v>0.10927347386546327</v>
      </c>
    </row>
    <row r="359" spans="1:29" x14ac:dyDescent="0.25">
      <c r="A359" s="26">
        <v>265</v>
      </c>
      <c r="B359" s="219">
        <f t="shared" ca="1" si="98"/>
        <v>0.59425321809245535</v>
      </c>
      <c r="C359" s="219">
        <f t="shared" ca="1" si="97"/>
        <v>0.38829152912120934</v>
      </c>
      <c r="D359" s="219">
        <f t="shared" ca="1" si="97"/>
        <v>0.40539669991449745</v>
      </c>
      <c r="E359" s="219">
        <f t="shared" ca="1" si="97"/>
        <v>0.66256780082957589</v>
      </c>
      <c r="F359" s="219">
        <f t="shared" ca="1" si="97"/>
        <v>2.0009319397325531E-2</v>
      </c>
      <c r="G359" s="219">
        <f t="shared" ca="1" si="97"/>
        <v>0.96050330635075853</v>
      </c>
      <c r="H359" s="220">
        <f t="shared" ca="1" si="101"/>
        <v>108000000</v>
      </c>
      <c r="I359" s="212">
        <f t="shared" ca="1" si="102"/>
        <v>0.03</v>
      </c>
      <c r="J359" s="220">
        <f t="shared" ca="1" si="103"/>
        <v>3240000</v>
      </c>
      <c r="K359" s="222">
        <f t="shared" ca="1" si="104"/>
        <v>52</v>
      </c>
      <c r="L359" s="221">
        <f t="shared" ca="1" si="105"/>
        <v>65000000</v>
      </c>
      <c r="M359" s="221">
        <f t="shared" ca="1" si="106"/>
        <v>168480000</v>
      </c>
      <c r="N359" s="221">
        <f t="shared" ca="1" si="107"/>
        <v>24</v>
      </c>
      <c r="O359" s="221">
        <f t="shared" ca="1" si="108"/>
        <v>77760000</v>
      </c>
      <c r="P359" s="221">
        <f t="shared" ca="1" si="109"/>
        <v>31000000</v>
      </c>
      <c r="Q359" s="221">
        <f t="shared" ca="1" si="110"/>
        <v>10833333.333333334</v>
      </c>
      <c r="R359" s="221">
        <f t="shared" ca="1" si="111"/>
        <v>48886666.666666664</v>
      </c>
      <c r="S359" s="221">
        <f t="shared" ca="1" si="99"/>
        <v>16621466.666666668</v>
      </c>
      <c r="T359" s="221">
        <f t="shared" ca="1" si="112"/>
        <v>32265199.999999996</v>
      </c>
      <c r="U359" s="221">
        <f t="shared" ca="1" si="113"/>
        <v>43098533.333333328</v>
      </c>
      <c r="V359" s="221">
        <f t="shared" ca="1" si="114"/>
        <v>-65000000</v>
      </c>
      <c r="W359" s="221">
        <f t="shared" ca="1" si="115"/>
        <v>43098533.333333328</v>
      </c>
      <c r="X359" s="221">
        <f t="shared" ca="1" si="116"/>
        <v>43098533.333333328</v>
      </c>
      <c r="Y359" s="221">
        <f t="shared" ca="1" si="117"/>
        <v>43098533.333333328</v>
      </c>
      <c r="Z359" s="221">
        <f t="shared" ca="1" si="118"/>
        <v>43098533.333333328</v>
      </c>
      <c r="AA359" s="221">
        <f t="shared" ca="1" si="119"/>
        <v>43098533.333333328</v>
      </c>
      <c r="AB359" s="221">
        <f t="shared" ca="1" si="120"/>
        <v>43098533.333333328</v>
      </c>
      <c r="AC359" s="224">
        <f t="shared" ca="1" si="100"/>
        <v>0.62735548267647823</v>
      </c>
    </row>
    <row r="360" spans="1:29" x14ac:dyDescent="0.25">
      <c r="A360" s="195">
        <v>266</v>
      </c>
      <c r="B360" s="219">
        <f t="shared" ca="1" si="98"/>
        <v>0.34663264315335296</v>
      </c>
      <c r="C360" s="219">
        <f t="shared" ca="1" si="97"/>
        <v>0.57095760484639002</v>
      </c>
      <c r="D360" s="219">
        <f t="shared" ca="1" si="97"/>
        <v>0.98693845265297198</v>
      </c>
      <c r="E360" s="219">
        <f t="shared" ref="C360:G411" ca="1" si="121">RAND()</f>
        <v>3.4114568270946499E-2</v>
      </c>
      <c r="F360" s="219">
        <f t="shared" ca="1" si="121"/>
        <v>0.24044632415915634</v>
      </c>
      <c r="G360" s="219">
        <f t="shared" ca="1" si="121"/>
        <v>0.72311455538790737</v>
      </c>
      <c r="H360" s="220">
        <f t="shared" ca="1" si="101"/>
        <v>95000000</v>
      </c>
      <c r="I360" s="212">
        <f t="shared" ca="1" si="102"/>
        <v>0.04</v>
      </c>
      <c r="J360" s="220">
        <f t="shared" ca="1" si="103"/>
        <v>3800000</v>
      </c>
      <c r="K360" s="222">
        <f t="shared" ca="1" si="104"/>
        <v>49.5</v>
      </c>
      <c r="L360" s="221">
        <f t="shared" ca="1" si="105"/>
        <v>60000000</v>
      </c>
      <c r="M360" s="221">
        <f t="shared" ca="1" si="106"/>
        <v>188100000</v>
      </c>
      <c r="N360" s="221">
        <f t="shared" ca="1" si="107"/>
        <v>26</v>
      </c>
      <c r="O360" s="221">
        <f t="shared" ca="1" si="108"/>
        <v>98800000</v>
      </c>
      <c r="P360" s="221">
        <f t="shared" ca="1" si="109"/>
        <v>27000000</v>
      </c>
      <c r="Q360" s="221">
        <f t="shared" ca="1" si="110"/>
        <v>10000000</v>
      </c>
      <c r="R360" s="221">
        <f t="shared" ca="1" si="111"/>
        <v>52300000</v>
      </c>
      <c r="S360" s="221">
        <f t="shared" ca="1" si="99"/>
        <v>17782000</v>
      </c>
      <c r="T360" s="221">
        <f t="shared" ca="1" si="112"/>
        <v>34518000</v>
      </c>
      <c r="U360" s="221">
        <f t="shared" ca="1" si="113"/>
        <v>44518000</v>
      </c>
      <c r="V360" s="221">
        <f t="shared" ca="1" si="114"/>
        <v>-60000000</v>
      </c>
      <c r="W360" s="221">
        <f t="shared" ca="1" si="115"/>
        <v>44518000</v>
      </c>
      <c r="X360" s="221">
        <f t="shared" ca="1" si="116"/>
        <v>44518000</v>
      </c>
      <c r="Y360" s="221">
        <f t="shared" ca="1" si="117"/>
        <v>44518000</v>
      </c>
      <c r="Z360" s="221">
        <f t="shared" ca="1" si="118"/>
        <v>44518000</v>
      </c>
      <c r="AA360" s="221">
        <f t="shared" ca="1" si="119"/>
        <v>44518000</v>
      </c>
      <c r="AB360" s="221">
        <f t="shared" ca="1" si="120"/>
        <v>44518000</v>
      </c>
      <c r="AC360" s="224">
        <f t="shared" ca="1" si="100"/>
        <v>0.7125551818905973</v>
      </c>
    </row>
    <row r="361" spans="1:29" x14ac:dyDescent="0.25">
      <c r="A361" s="26">
        <v>267</v>
      </c>
      <c r="B361" s="219">
        <f t="shared" ca="1" si="98"/>
        <v>0.42294577235460162</v>
      </c>
      <c r="C361" s="219">
        <f t="shared" ca="1" si="121"/>
        <v>0.64223215032986225</v>
      </c>
      <c r="D361" s="219">
        <f t="shared" ca="1" si="121"/>
        <v>0.4274554983671095</v>
      </c>
      <c r="E361" s="219">
        <f t="shared" ca="1" si="121"/>
        <v>0.90129290654531757</v>
      </c>
      <c r="F361" s="219">
        <f t="shared" ca="1" si="121"/>
        <v>0.75665538389755094</v>
      </c>
      <c r="G361" s="219">
        <f t="shared" ca="1" si="121"/>
        <v>0.66233894467014021</v>
      </c>
      <c r="H361" s="220">
        <f t="shared" ca="1" si="101"/>
        <v>108000000</v>
      </c>
      <c r="I361" s="212">
        <f t="shared" ca="1" si="102"/>
        <v>0.04</v>
      </c>
      <c r="J361" s="220">
        <f t="shared" ca="1" si="103"/>
        <v>4320000</v>
      </c>
      <c r="K361" s="222">
        <f t="shared" ca="1" si="104"/>
        <v>52</v>
      </c>
      <c r="L361" s="221">
        <f t="shared" ca="1" si="105"/>
        <v>72000000</v>
      </c>
      <c r="M361" s="221">
        <f t="shared" ca="1" si="106"/>
        <v>224640000</v>
      </c>
      <c r="N361" s="221">
        <f t="shared" ca="1" si="107"/>
        <v>26</v>
      </c>
      <c r="O361" s="221">
        <f t="shared" ca="1" si="108"/>
        <v>112320000</v>
      </c>
      <c r="P361" s="221">
        <f t="shared" ca="1" si="109"/>
        <v>27000000</v>
      </c>
      <c r="Q361" s="221">
        <f t="shared" ca="1" si="110"/>
        <v>12000000</v>
      </c>
      <c r="R361" s="221">
        <f t="shared" ca="1" si="111"/>
        <v>73320000</v>
      </c>
      <c r="S361" s="221">
        <f t="shared" ca="1" si="99"/>
        <v>24928800</v>
      </c>
      <c r="T361" s="221">
        <f t="shared" ca="1" si="112"/>
        <v>48391200</v>
      </c>
      <c r="U361" s="221">
        <f t="shared" ca="1" si="113"/>
        <v>60391200</v>
      </c>
      <c r="V361" s="221">
        <f t="shared" ca="1" si="114"/>
        <v>-72000000</v>
      </c>
      <c r="W361" s="221">
        <f t="shared" ca="1" si="115"/>
        <v>60391200</v>
      </c>
      <c r="X361" s="221">
        <f t="shared" ca="1" si="116"/>
        <v>60391200</v>
      </c>
      <c r="Y361" s="221">
        <f t="shared" ca="1" si="117"/>
        <v>60391200</v>
      </c>
      <c r="Z361" s="221">
        <f t="shared" ca="1" si="118"/>
        <v>60391200</v>
      </c>
      <c r="AA361" s="221">
        <f t="shared" ca="1" si="119"/>
        <v>60391200</v>
      </c>
      <c r="AB361" s="221">
        <f t="shared" ca="1" si="120"/>
        <v>60391200</v>
      </c>
      <c r="AC361" s="224">
        <f t="shared" ca="1" si="100"/>
        <v>0.81532930910779089</v>
      </c>
    </row>
    <row r="362" spans="1:29" x14ac:dyDescent="0.25">
      <c r="A362" s="195">
        <v>268</v>
      </c>
      <c r="B362" s="219">
        <f t="shared" ca="1" si="98"/>
        <v>0.5890509037178544</v>
      </c>
      <c r="C362" s="219">
        <f t="shared" ca="1" si="121"/>
        <v>4.4302846429587595E-2</v>
      </c>
      <c r="D362" s="219">
        <f t="shared" ca="1" si="121"/>
        <v>0.91490272807336326</v>
      </c>
      <c r="E362" s="219">
        <f t="shared" ca="1" si="121"/>
        <v>0.96494123006331001</v>
      </c>
      <c r="F362" s="219">
        <f t="shared" ca="1" si="121"/>
        <v>0.82432544568029609</v>
      </c>
      <c r="G362" s="219">
        <f t="shared" ca="1" si="121"/>
        <v>0.65367362168045917</v>
      </c>
      <c r="H362" s="220">
        <f t="shared" ca="1" si="101"/>
        <v>108000000</v>
      </c>
      <c r="I362" s="212">
        <f t="shared" ca="1" si="102"/>
        <v>0.01</v>
      </c>
      <c r="J362" s="220">
        <f t="shared" ca="1" si="103"/>
        <v>1080000</v>
      </c>
      <c r="K362" s="222">
        <f t="shared" ca="1" si="104"/>
        <v>56</v>
      </c>
      <c r="L362" s="221">
        <f t="shared" ca="1" si="105"/>
        <v>72000000</v>
      </c>
      <c r="M362" s="221">
        <f t="shared" ca="1" si="106"/>
        <v>60480000</v>
      </c>
      <c r="N362" s="221">
        <f t="shared" ca="1" si="107"/>
        <v>26</v>
      </c>
      <c r="O362" s="221">
        <f t="shared" ca="1" si="108"/>
        <v>28080000</v>
      </c>
      <c r="P362" s="221">
        <f t="shared" ca="1" si="109"/>
        <v>27000000</v>
      </c>
      <c r="Q362" s="221">
        <f t="shared" ca="1" si="110"/>
        <v>12000000</v>
      </c>
      <c r="R362" s="221">
        <f t="shared" ca="1" si="111"/>
        <v>-6600000</v>
      </c>
      <c r="S362" s="221">
        <f t="shared" ca="1" si="99"/>
        <v>-2244000</v>
      </c>
      <c r="T362" s="221">
        <f t="shared" ca="1" si="112"/>
        <v>-4356000</v>
      </c>
      <c r="U362" s="221">
        <f t="shared" ca="1" si="113"/>
        <v>7644000</v>
      </c>
      <c r="V362" s="221">
        <f t="shared" ca="1" si="114"/>
        <v>-72000000</v>
      </c>
      <c r="W362" s="221">
        <f t="shared" ca="1" si="115"/>
        <v>7644000</v>
      </c>
      <c r="X362" s="221">
        <f t="shared" ca="1" si="116"/>
        <v>7644000</v>
      </c>
      <c r="Y362" s="221">
        <f t="shared" ca="1" si="117"/>
        <v>7644000</v>
      </c>
      <c r="Z362" s="221">
        <f t="shared" ca="1" si="118"/>
        <v>7644000</v>
      </c>
      <c r="AA362" s="221">
        <f t="shared" ca="1" si="119"/>
        <v>7644000</v>
      </c>
      <c r="AB362" s="221">
        <f t="shared" ca="1" si="120"/>
        <v>7644000</v>
      </c>
      <c r="AC362" s="224">
        <f t="shared" ca="1" si="100"/>
        <v>-0.11539782088140493</v>
      </c>
    </row>
    <row r="363" spans="1:29" x14ac:dyDescent="0.25">
      <c r="A363" s="26">
        <v>269</v>
      </c>
      <c r="B363" s="219">
        <f t="shared" ca="1" si="98"/>
        <v>0.89981415050168523</v>
      </c>
      <c r="C363" s="219">
        <f t="shared" ca="1" si="121"/>
        <v>0.47870915462119601</v>
      </c>
      <c r="D363" s="219">
        <f t="shared" ca="1" si="121"/>
        <v>0.96629773736387659</v>
      </c>
      <c r="E363" s="219">
        <f t="shared" ca="1" si="121"/>
        <v>0.93047445562733588</v>
      </c>
      <c r="F363" s="219">
        <f t="shared" ca="1" si="121"/>
        <v>0.9493887418811906</v>
      </c>
      <c r="G363" s="219">
        <f t="shared" ca="1" si="121"/>
        <v>0.76303876086439859</v>
      </c>
      <c r="H363" s="220">
        <f t="shared" ca="1" si="101"/>
        <v>124000000</v>
      </c>
      <c r="I363" s="212">
        <f t="shared" ca="1" si="102"/>
        <v>0.04</v>
      </c>
      <c r="J363" s="220">
        <f t="shared" ca="1" si="103"/>
        <v>4960000</v>
      </c>
      <c r="K363" s="222">
        <f t="shared" ca="1" si="104"/>
        <v>64</v>
      </c>
      <c r="L363" s="221">
        <f t="shared" ca="1" si="105"/>
        <v>72000000</v>
      </c>
      <c r="M363" s="221">
        <f t="shared" ca="1" si="106"/>
        <v>317440000</v>
      </c>
      <c r="N363" s="221">
        <f t="shared" ca="1" si="107"/>
        <v>29</v>
      </c>
      <c r="O363" s="221">
        <f t="shared" ca="1" si="108"/>
        <v>143840000</v>
      </c>
      <c r="P363" s="221">
        <f t="shared" ca="1" si="109"/>
        <v>27000000</v>
      </c>
      <c r="Q363" s="221">
        <f t="shared" ca="1" si="110"/>
        <v>12000000</v>
      </c>
      <c r="R363" s="221">
        <f t="shared" ca="1" si="111"/>
        <v>134600000</v>
      </c>
      <c r="S363" s="221">
        <f t="shared" ca="1" si="99"/>
        <v>45764000</v>
      </c>
      <c r="T363" s="221">
        <f t="shared" ca="1" si="112"/>
        <v>88836000</v>
      </c>
      <c r="U363" s="221">
        <f t="shared" ca="1" si="113"/>
        <v>100836000</v>
      </c>
      <c r="V363" s="221">
        <f t="shared" ca="1" si="114"/>
        <v>-72000000</v>
      </c>
      <c r="W363" s="221">
        <f t="shared" ca="1" si="115"/>
        <v>100836000</v>
      </c>
      <c r="X363" s="221">
        <f t="shared" ca="1" si="116"/>
        <v>100836000</v>
      </c>
      <c r="Y363" s="221">
        <f t="shared" ca="1" si="117"/>
        <v>100836000</v>
      </c>
      <c r="Z363" s="221">
        <f t="shared" ca="1" si="118"/>
        <v>100836000</v>
      </c>
      <c r="AA363" s="221">
        <f t="shared" ca="1" si="119"/>
        <v>100836000</v>
      </c>
      <c r="AB363" s="221">
        <f t="shared" ca="1" si="120"/>
        <v>100836000</v>
      </c>
      <c r="AC363" s="224">
        <f t="shared" ca="1" si="100"/>
        <v>1.3930427208114691</v>
      </c>
    </row>
    <row r="364" spans="1:29" x14ac:dyDescent="0.25">
      <c r="A364" s="195">
        <v>270</v>
      </c>
      <c r="B364" s="219">
        <f t="shared" ca="1" si="98"/>
        <v>0.62118330766428687</v>
      </c>
      <c r="C364" s="219">
        <f t="shared" ca="1" si="121"/>
        <v>0.54731360664133377</v>
      </c>
      <c r="D364" s="219">
        <f t="shared" ca="1" si="121"/>
        <v>0.84306284338150672</v>
      </c>
      <c r="E364" s="219">
        <f t="shared" ca="1" si="121"/>
        <v>0.14745389901707551</v>
      </c>
      <c r="F364" s="219">
        <f t="shared" ca="1" si="121"/>
        <v>0.90041436209738146</v>
      </c>
      <c r="G364" s="219">
        <f t="shared" ca="1" si="121"/>
        <v>0.83006568411700521</v>
      </c>
      <c r="H364" s="220">
        <f t="shared" ca="1" si="101"/>
        <v>108000000</v>
      </c>
      <c r="I364" s="212">
        <f t="shared" ca="1" si="102"/>
        <v>0.04</v>
      </c>
      <c r="J364" s="220">
        <f t="shared" ca="1" si="103"/>
        <v>4320000</v>
      </c>
      <c r="K364" s="222">
        <f t="shared" ca="1" si="104"/>
        <v>56</v>
      </c>
      <c r="L364" s="221">
        <f t="shared" ca="1" si="105"/>
        <v>60000000</v>
      </c>
      <c r="M364" s="221">
        <f t="shared" ca="1" si="106"/>
        <v>241920000</v>
      </c>
      <c r="N364" s="221">
        <f t="shared" ca="1" si="107"/>
        <v>29</v>
      </c>
      <c r="O364" s="221">
        <f t="shared" ca="1" si="108"/>
        <v>125280000</v>
      </c>
      <c r="P364" s="221">
        <f t="shared" ca="1" si="109"/>
        <v>31000000</v>
      </c>
      <c r="Q364" s="221">
        <f t="shared" ca="1" si="110"/>
        <v>10000000</v>
      </c>
      <c r="R364" s="221">
        <f t="shared" ca="1" si="111"/>
        <v>75640000</v>
      </c>
      <c r="S364" s="221">
        <f t="shared" ca="1" si="99"/>
        <v>25717600</v>
      </c>
      <c r="T364" s="221">
        <f t="shared" ca="1" si="112"/>
        <v>49922400</v>
      </c>
      <c r="U364" s="221">
        <f t="shared" ca="1" si="113"/>
        <v>59922400</v>
      </c>
      <c r="V364" s="221">
        <f t="shared" ca="1" si="114"/>
        <v>-60000000</v>
      </c>
      <c r="W364" s="221">
        <f t="shared" ca="1" si="115"/>
        <v>59922400</v>
      </c>
      <c r="X364" s="221">
        <f t="shared" ca="1" si="116"/>
        <v>59922400</v>
      </c>
      <c r="Y364" s="221">
        <f t="shared" ca="1" si="117"/>
        <v>59922400</v>
      </c>
      <c r="Z364" s="221">
        <f t="shared" ca="1" si="118"/>
        <v>59922400</v>
      </c>
      <c r="AA364" s="221">
        <f t="shared" ca="1" si="119"/>
        <v>59922400</v>
      </c>
      <c r="AB364" s="221">
        <f t="shared" ca="1" si="120"/>
        <v>59922400</v>
      </c>
      <c r="AC364" s="224">
        <f t="shared" ca="1" si="100"/>
        <v>0.98224419578776345</v>
      </c>
    </row>
    <row r="365" spans="1:29" x14ac:dyDescent="0.25">
      <c r="A365" s="26">
        <v>271</v>
      </c>
      <c r="B365" s="219">
        <f t="shared" ca="1" si="98"/>
        <v>9.9105472480518264E-2</v>
      </c>
      <c r="C365" s="219">
        <f t="shared" ca="1" si="121"/>
        <v>0.83885911497215737</v>
      </c>
      <c r="D365" s="219">
        <f t="shared" ca="1" si="121"/>
        <v>0.65125323524336542</v>
      </c>
      <c r="E365" s="219">
        <f t="shared" ca="1" si="121"/>
        <v>0.55222489214864789</v>
      </c>
      <c r="F365" s="219">
        <f t="shared" ca="1" si="121"/>
        <v>0.20752435923609058</v>
      </c>
      <c r="G365" s="219">
        <f t="shared" ca="1" si="121"/>
        <v>0.79913015735342741</v>
      </c>
      <c r="H365" s="220">
        <f t="shared" ca="1" si="101"/>
        <v>80000000</v>
      </c>
      <c r="I365" s="212">
        <f t="shared" ca="1" si="102"/>
        <v>0.05</v>
      </c>
      <c r="J365" s="220">
        <f t="shared" ca="1" si="103"/>
        <v>4000000</v>
      </c>
      <c r="K365" s="222">
        <f t="shared" ca="1" si="104"/>
        <v>42</v>
      </c>
      <c r="L365" s="221">
        <f t="shared" ca="1" si="105"/>
        <v>65000000</v>
      </c>
      <c r="M365" s="221">
        <f t="shared" ca="1" si="106"/>
        <v>168000000</v>
      </c>
      <c r="N365" s="221">
        <f t="shared" ca="1" si="107"/>
        <v>26</v>
      </c>
      <c r="O365" s="221">
        <f t="shared" ca="1" si="108"/>
        <v>104000000</v>
      </c>
      <c r="P365" s="221">
        <f t="shared" ca="1" si="109"/>
        <v>27000000</v>
      </c>
      <c r="Q365" s="221">
        <f t="shared" ca="1" si="110"/>
        <v>10833333.333333334</v>
      </c>
      <c r="R365" s="221">
        <f t="shared" ca="1" si="111"/>
        <v>26166666.666666664</v>
      </c>
      <c r="S365" s="221">
        <f t="shared" ca="1" si="99"/>
        <v>8896666.666666666</v>
      </c>
      <c r="T365" s="221">
        <f t="shared" ca="1" si="112"/>
        <v>17270000</v>
      </c>
      <c r="U365" s="221">
        <f t="shared" ca="1" si="113"/>
        <v>28103333.333333336</v>
      </c>
      <c r="V365" s="221">
        <f t="shared" ca="1" si="114"/>
        <v>-65000000</v>
      </c>
      <c r="W365" s="221">
        <f t="shared" ca="1" si="115"/>
        <v>28103333.333333336</v>
      </c>
      <c r="X365" s="221">
        <f t="shared" ca="1" si="116"/>
        <v>28103333.333333336</v>
      </c>
      <c r="Y365" s="221">
        <f t="shared" ca="1" si="117"/>
        <v>28103333.333333336</v>
      </c>
      <c r="Z365" s="221">
        <f t="shared" ca="1" si="118"/>
        <v>28103333.333333336</v>
      </c>
      <c r="AA365" s="221">
        <f t="shared" ca="1" si="119"/>
        <v>28103333.333333336</v>
      </c>
      <c r="AB365" s="221">
        <f t="shared" ca="1" si="120"/>
        <v>28103333.333333336</v>
      </c>
      <c r="AC365" s="224">
        <f t="shared" ca="1" si="100"/>
        <v>0.36573168022788671</v>
      </c>
    </row>
    <row r="366" spans="1:29" x14ac:dyDescent="0.25">
      <c r="A366" s="195">
        <v>272</v>
      </c>
      <c r="B366" s="219">
        <f t="shared" ca="1" si="98"/>
        <v>0.13086740049690582</v>
      </c>
      <c r="C366" s="219">
        <f t="shared" ca="1" si="121"/>
        <v>0.32004666048047681</v>
      </c>
      <c r="D366" s="219">
        <f t="shared" ca="1" si="121"/>
        <v>0.97066649442485509</v>
      </c>
      <c r="E366" s="219">
        <f t="shared" ca="1" si="121"/>
        <v>0.55949436681014408</v>
      </c>
      <c r="F366" s="219">
        <f t="shared" ca="1" si="121"/>
        <v>0.37385394171133157</v>
      </c>
      <c r="G366" s="219">
        <f t="shared" ca="1" si="121"/>
        <v>0.82703311520720102</v>
      </c>
      <c r="H366" s="220">
        <f t="shared" ca="1" si="101"/>
        <v>95000000</v>
      </c>
      <c r="I366" s="212">
        <f t="shared" ca="1" si="102"/>
        <v>0.03</v>
      </c>
      <c r="J366" s="220">
        <f t="shared" ca="1" si="103"/>
        <v>2850000</v>
      </c>
      <c r="K366" s="222">
        <f t="shared" ca="1" si="104"/>
        <v>49.5</v>
      </c>
      <c r="L366" s="221">
        <f t="shared" ca="1" si="105"/>
        <v>65000000</v>
      </c>
      <c r="M366" s="221">
        <f t="shared" ca="1" si="106"/>
        <v>141075000</v>
      </c>
      <c r="N366" s="221">
        <f t="shared" ca="1" si="107"/>
        <v>26</v>
      </c>
      <c r="O366" s="221">
        <f t="shared" ca="1" si="108"/>
        <v>74100000</v>
      </c>
      <c r="P366" s="221">
        <f t="shared" ca="1" si="109"/>
        <v>31000000</v>
      </c>
      <c r="Q366" s="221">
        <f t="shared" ca="1" si="110"/>
        <v>10833333.333333334</v>
      </c>
      <c r="R366" s="221">
        <f t="shared" ca="1" si="111"/>
        <v>25141666.666666664</v>
      </c>
      <c r="S366" s="221">
        <f t="shared" ca="1" si="99"/>
        <v>8548166.666666666</v>
      </c>
      <c r="T366" s="221">
        <f t="shared" ca="1" si="112"/>
        <v>16593499.999999998</v>
      </c>
      <c r="U366" s="221">
        <f t="shared" ca="1" si="113"/>
        <v>27426833.333333332</v>
      </c>
      <c r="V366" s="221">
        <f t="shared" ca="1" si="114"/>
        <v>-65000000</v>
      </c>
      <c r="W366" s="221">
        <f t="shared" ca="1" si="115"/>
        <v>27426833.333333332</v>
      </c>
      <c r="X366" s="221">
        <f t="shared" ca="1" si="116"/>
        <v>27426833.333333332</v>
      </c>
      <c r="Y366" s="221">
        <f t="shared" ca="1" si="117"/>
        <v>27426833.333333332</v>
      </c>
      <c r="Z366" s="221">
        <f t="shared" ca="1" si="118"/>
        <v>27426833.333333332</v>
      </c>
      <c r="AA366" s="221">
        <f t="shared" ca="1" si="119"/>
        <v>27426833.333333332</v>
      </c>
      <c r="AB366" s="221">
        <f t="shared" ca="1" si="120"/>
        <v>27426833.333333332</v>
      </c>
      <c r="AC366" s="224">
        <f t="shared" ca="1" si="100"/>
        <v>0.35324334460036755</v>
      </c>
    </row>
    <row r="367" spans="1:29" x14ac:dyDescent="0.25">
      <c r="A367" s="26">
        <v>273</v>
      </c>
      <c r="B367" s="219">
        <f t="shared" ca="1" si="98"/>
        <v>0.47911954445233296</v>
      </c>
      <c r="C367" s="219">
        <f t="shared" ca="1" si="121"/>
        <v>0.91868705259627548</v>
      </c>
      <c r="D367" s="219">
        <f t="shared" ca="1" si="121"/>
        <v>0.62732743787173284</v>
      </c>
      <c r="E367" s="219">
        <f t="shared" ca="1" si="121"/>
        <v>0.64931473435134424</v>
      </c>
      <c r="F367" s="219">
        <f t="shared" ca="1" si="121"/>
        <v>0.30032775031514047</v>
      </c>
      <c r="G367" s="219">
        <f t="shared" ca="1" si="121"/>
        <v>0.95930358454906062</v>
      </c>
      <c r="H367" s="220">
        <f t="shared" ca="1" si="101"/>
        <v>108000000</v>
      </c>
      <c r="I367" s="212">
        <f t="shared" ca="1" si="102"/>
        <v>0.06</v>
      </c>
      <c r="J367" s="220">
        <f t="shared" ca="1" si="103"/>
        <v>6480000</v>
      </c>
      <c r="K367" s="222">
        <f t="shared" ca="1" si="104"/>
        <v>56</v>
      </c>
      <c r="L367" s="221">
        <f t="shared" ca="1" si="105"/>
        <v>65000000</v>
      </c>
      <c r="M367" s="221">
        <f t="shared" ca="1" si="106"/>
        <v>362880000</v>
      </c>
      <c r="N367" s="221">
        <f t="shared" ca="1" si="107"/>
        <v>26</v>
      </c>
      <c r="O367" s="221">
        <f t="shared" ca="1" si="108"/>
        <v>168480000</v>
      </c>
      <c r="P367" s="221">
        <f t="shared" ca="1" si="109"/>
        <v>31000000</v>
      </c>
      <c r="Q367" s="221">
        <f t="shared" ca="1" si="110"/>
        <v>10833333.333333334</v>
      </c>
      <c r="R367" s="221">
        <f t="shared" ca="1" si="111"/>
        <v>152566666.66666666</v>
      </c>
      <c r="S367" s="221">
        <f t="shared" ca="1" si="99"/>
        <v>51872666.666666664</v>
      </c>
      <c r="T367" s="221">
        <f t="shared" ca="1" si="112"/>
        <v>100694000</v>
      </c>
      <c r="U367" s="221">
        <f t="shared" ca="1" si="113"/>
        <v>111527333.33333333</v>
      </c>
      <c r="V367" s="221">
        <f t="shared" ca="1" si="114"/>
        <v>-65000000</v>
      </c>
      <c r="W367" s="221">
        <f t="shared" ca="1" si="115"/>
        <v>111527333.33333333</v>
      </c>
      <c r="X367" s="221">
        <f t="shared" ca="1" si="116"/>
        <v>111527333.33333333</v>
      </c>
      <c r="Y367" s="221">
        <f t="shared" ca="1" si="117"/>
        <v>111527333.33333333</v>
      </c>
      <c r="Z367" s="221">
        <f t="shared" ca="1" si="118"/>
        <v>111527333.33333333</v>
      </c>
      <c r="AA367" s="221">
        <f t="shared" ca="1" si="119"/>
        <v>111527333.33333333</v>
      </c>
      <c r="AB367" s="221">
        <f t="shared" ca="1" si="120"/>
        <v>111527333.33333333</v>
      </c>
      <c r="AC367" s="224">
        <f t="shared" ca="1" si="100"/>
        <v>1.7114877300621183</v>
      </c>
    </row>
    <row r="368" spans="1:29" x14ac:dyDescent="0.25">
      <c r="A368" s="195">
        <v>274</v>
      </c>
      <c r="B368" s="219">
        <f t="shared" ca="1" si="98"/>
        <v>0.77393418047407969</v>
      </c>
      <c r="C368" s="219">
        <f t="shared" ca="1" si="121"/>
        <v>0.68485446749737011</v>
      </c>
      <c r="D368" s="219">
        <f t="shared" ca="1" si="121"/>
        <v>0.57598675634458973</v>
      </c>
      <c r="E368" s="219">
        <f t="shared" ca="1" si="121"/>
        <v>0.25658660329845007</v>
      </c>
      <c r="F368" s="219">
        <f t="shared" ca="1" si="121"/>
        <v>0.54549145353315853</v>
      </c>
      <c r="G368" s="219">
        <f t="shared" ca="1" si="121"/>
        <v>0.44737880506946248</v>
      </c>
      <c r="H368" s="220">
        <f t="shared" ca="1" si="101"/>
        <v>108000000</v>
      </c>
      <c r="I368" s="212">
        <f t="shared" ca="1" si="102"/>
        <v>0.04</v>
      </c>
      <c r="J368" s="220">
        <f t="shared" ca="1" si="103"/>
        <v>4320000</v>
      </c>
      <c r="K368" s="222">
        <f t="shared" ca="1" si="104"/>
        <v>56</v>
      </c>
      <c r="L368" s="221">
        <f t="shared" ca="1" si="105"/>
        <v>65000000</v>
      </c>
      <c r="M368" s="221">
        <f t="shared" ca="1" si="106"/>
        <v>241920000</v>
      </c>
      <c r="N368" s="221">
        <f t="shared" ca="1" si="107"/>
        <v>26</v>
      </c>
      <c r="O368" s="221">
        <f t="shared" ca="1" si="108"/>
        <v>112320000</v>
      </c>
      <c r="P368" s="221">
        <f t="shared" ca="1" si="109"/>
        <v>27000000</v>
      </c>
      <c r="Q368" s="221">
        <f t="shared" ca="1" si="110"/>
        <v>10833333.333333334</v>
      </c>
      <c r="R368" s="221">
        <f t="shared" ca="1" si="111"/>
        <v>91766666.666666672</v>
      </c>
      <c r="S368" s="221">
        <f t="shared" ca="1" si="99"/>
        <v>31200666.666666672</v>
      </c>
      <c r="T368" s="221">
        <f t="shared" ca="1" si="112"/>
        <v>60566000</v>
      </c>
      <c r="U368" s="221">
        <f t="shared" ca="1" si="113"/>
        <v>71399333.333333328</v>
      </c>
      <c r="V368" s="221">
        <f t="shared" ca="1" si="114"/>
        <v>-65000000</v>
      </c>
      <c r="W368" s="221">
        <f t="shared" ca="1" si="115"/>
        <v>71399333.333333328</v>
      </c>
      <c r="X368" s="221">
        <f t="shared" ca="1" si="116"/>
        <v>71399333.333333328</v>
      </c>
      <c r="Y368" s="221">
        <f t="shared" ca="1" si="117"/>
        <v>71399333.333333328</v>
      </c>
      <c r="Z368" s="221">
        <f t="shared" ca="1" si="118"/>
        <v>71399333.333333328</v>
      </c>
      <c r="AA368" s="221">
        <f t="shared" ca="1" si="119"/>
        <v>71399333.333333328</v>
      </c>
      <c r="AB368" s="221">
        <f t="shared" ca="1" si="120"/>
        <v>71399333.333333328</v>
      </c>
      <c r="AC368" s="224">
        <f t="shared" ca="1" si="100"/>
        <v>1.0850841167107332</v>
      </c>
    </row>
    <row r="369" spans="1:29" x14ac:dyDescent="0.25">
      <c r="A369" s="26">
        <v>275</v>
      </c>
      <c r="B369" s="219">
        <f t="shared" ca="1" si="98"/>
        <v>0.20961802659940687</v>
      </c>
      <c r="C369" s="219">
        <f t="shared" ca="1" si="121"/>
        <v>0.67171598528689236</v>
      </c>
      <c r="D369" s="219">
        <f t="shared" ca="1" si="121"/>
        <v>0.42914393095351566</v>
      </c>
      <c r="E369" s="219">
        <f t="shared" ca="1" si="121"/>
        <v>0.75310739365697665</v>
      </c>
      <c r="F369" s="219">
        <f t="shared" ca="1" si="121"/>
        <v>0.2884740131126925</v>
      </c>
      <c r="G369" s="219">
        <f t="shared" ca="1" si="121"/>
        <v>0.91522148833206884</v>
      </c>
      <c r="H369" s="220">
        <f t="shared" ca="1" si="101"/>
        <v>95000000</v>
      </c>
      <c r="I369" s="212">
        <f t="shared" ca="1" si="102"/>
        <v>0.04</v>
      </c>
      <c r="J369" s="220">
        <f t="shared" ca="1" si="103"/>
        <v>3800000</v>
      </c>
      <c r="K369" s="222">
        <f t="shared" ca="1" si="104"/>
        <v>45.5</v>
      </c>
      <c r="L369" s="221">
        <f t="shared" ca="1" si="105"/>
        <v>65000000</v>
      </c>
      <c r="M369" s="221">
        <f t="shared" ca="1" si="106"/>
        <v>172900000</v>
      </c>
      <c r="N369" s="221">
        <f t="shared" ca="1" si="107"/>
        <v>26</v>
      </c>
      <c r="O369" s="221">
        <f t="shared" ca="1" si="108"/>
        <v>98800000</v>
      </c>
      <c r="P369" s="221">
        <f t="shared" ca="1" si="109"/>
        <v>31000000</v>
      </c>
      <c r="Q369" s="221">
        <f t="shared" ca="1" si="110"/>
        <v>10833333.333333334</v>
      </c>
      <c r="R369" s="221">
        <f t="shared" ca="1" si="111"/>
        <v>32266666.666666664</v>
      </c>
      <c r="S369" s="221">
        <f t="shared" ca="1" si="99"/>
        <v>10970666.666666666</v>
      </c>
      <c r="T369" s="221">
        <f t="shared" ca="1" si="112"/>
        <v>21296000</v>
      </c>
      <c r="U369" s="221">
        <f t="shared" ca="1" si="113"/>
        <v>32129333.333333336</v>
      </c>
      <c r="V369" s="221">
        <f t="shared" ca="1" si="114"/>
        <v>-65000000</v>
      </c>
      <c r="W369" s="221">
        <f t="shared" ca="1" si="115"/>
        <v>32129333.333333336</v>
      </c>
      <c r="X369" s="221">
        <f t="shared" ca="1" si="116"/>
        <v>32129333.333333336</v>
      </c>
      <c r="Y369" s="221">
        <f t="shared" ca="1" si="117"/>
        <v>32129333.333333336</v>
      </c>
      <c r="Z369" s="221">
        <f t="shared" ca="1" si="118"/>
        <v>32129333.333333336</v>
      </c>
      <c r="AA369" s="221">
        <f t="shared" ca="1" si="119"/>
        <v>32129333.333333336</v>
      </c>
      <c r="AB369" s="221">
        <f t="shared" ca="1" si="120"/>
        <v>32129333.333333336</v>
      </c>
      <c r="AC369" s="224">
        <f t="shared" ca="1" si="100"/>
        <v>0.4385142444526593</v>
      </c>
    </row>
    <row r="370" spans="1:29" x14ac:dyDescent="0.25">
      <c r="A370" s="195">
        <v>276</v>
      </c>
      <c r="B370" s="219">
        <f t="shared" ca="1" si="98"/>
        <v>0.83940321481196867</v>
      </c>
      <c r="C370" s="219">
        <f t="shared" ca="1" si="121"/>
        <v>0.54180703351267934</v>
      </c>
      <c r="D370" s="219">
        <f t="shared" ca="1" si="121"/>
        <v>0.29957693144384401</v>
      </c>
      <c r="E370" s="219">
        <f t="shared" ca="1" si="121"/>
        <v>0.19042110911493815</v>
      </c>
      <c r="F370" s="219">
        <f t="shared" ca="1" si="121"/>
        <v>0.52442050582222632</v>
      </c>
      <c r="G370" s="219">
        <f t="shared" ca="1" si="121"/>
        <v>0.22983689732893731</v>
      </c>
      <c r="H370" s="220">
        <f t="shared" ca="1" si="101"/>
        <v>124000000</v>
      </c>
      <c r="I370" s="212">
        <f t="shared" ca="1" si="102"/>
        <v>0.04</v>
      </c>
      <c r="J370" s="220">
        <f t="shared" ca="1" si="103"/>
        <v>4960000</v>
      </c>
      <c r="K370" s="222">
        <f t="shared" ca="1" si="104"/>
        <v>60</v>
      </c>
      <c r="L370" s="221">
        <f t="shared" ca="1" si="105"/>
        <v>60000000</v>
      </c>
      <c r="M370" s="221">
        <f t="shared" ca="1" si="106"/>
        <v>297600000</v>
      </c>
      <c r="N370" s="221">
        <f t="shared" ca="1" si="107"/>
        <v>26</v>
      </c>
      <c r="O370" s="221">
        <f t="shared" ca="1" si="108"/>
        <v>128960000</v>
      </c>
      <c r="P370" s="221">
        <f t="shared" ca="1" si="109"/>
        <v>24000000</v>
      </c>
      <c r="Q370" s="221">
        <f t="shared" ca="1" si="110"/>
        <v>10000000</v>
      </c>
      <c r="R370" s="221">
        <f t="shared" ca="1" si="111"/>
        <v>134640000</v>
      </c>
      <c r="S370" s="221">
        <f t="shared" ca="1" si="99"/>
        <v>45777600</v>
      </c>
      <c r="T370" s="221">
        <f t="shared" ca="1" si="112"/>
        <v>88862400</v>
      </c>
      <c r="U370" s="221">
        <f t="shared" ca="1" si="113"/>
        <v>98862400</v>
      </c>
      <c r="V370" s="221">
        <f t="shared" ca="1" si="114"/>
        <v>-60000000</v>
      </c>
      <c r="W370" s="221">
        <f t="shared" ca="1" si="115"/>
        <v>98862400</v>
      </c>
      <c r="X370" s="221">
        <f t="shared" ca="1" si="116"/>
        <v>98862400</v>
      </c>
      <c r="Y370" s="221">
        <f t="shared" ca="1" si="117"/>
        <v>98862400</v>
      </c>
      <c r="Z370" s="221">
        <f t="shared" ca="1" si="118"/>
        <v>98862400</v>
      </c>
      <c r="AA370" s="221">
        <f t="shared" ca="1" si="119"/>
        <v>98862400</v>
      </c>
      <c r="AB370" s="221">
        <f t="shared" ca="1" si="120"/>
        <v>98862400</v>
      </c>
      <c r="AC370" s="224">
        <f t="shared" ca="1" si="100"/>
        <v>1.6428713630655976</v>
      </c>
    </row>
    <row r="371" spans="1:29" x14ac:dyDescent="0.25">
      <c r="A371" s="26">
        <v>277</v>
      </c>
      <c r="B371" s="219">
        <f t="shared" ca="1" si="98"/>
        <v>0.38914220447439851</v>
      </c>
      <c r="C371" s="219">
        <f t="shared" ca="1" si="121"/>
        <v>0.51691409905308139</v>
      </c>
      <c r="D371" s="219">
        <f t="shared" ca="1" si="121"/>
        <v>0.34913379615541618</v>
      </c>
      <c r="E371" s="219">
        <f t="shared" ca="1" si="121"/>
        <v>5.1002025225108549E-2</v>
      </c>
      <c r="F371" s="219">
        <f t="shared" ca="1" si="121"/>
        <v>0.40130698686668564</v>
      </c>
      <c r="G371" s="219">
        <f t="shared" ca="1" si="121"/>
        <v>0.55012158062881678</v>
      </c>
      <c r="H371" s="220">
        <f t="shared" ca="1" si="101"/>
        <v>95000000</v>
      </c>
      <c r="I371" s="212">
        <f t="shared" ca="1" si="102"/>
        <v>0.04</v>
      </c>
      <c r="J371" s="220">
        <f t="shared" ca="1" si="103"/>
        <v>3800000</v>
      </c>
      <c r="K371" s="222">
        <f t="shared" ca="1" si="104"/>
        <v>45.5</v>
      </c>
      <c r="L371" s="221">
        <f t="shared" ca="1" si="105"/>
        <v>60000000</v>
      </c>
      <c r="M371" s="221">
        <f t="shared" ca="1" si="106"/>
        <v>172900000</v>
      </c>
      <c r="N371" s="221">
        <f t="shared" ca="1" si="107"/>
        <v>26</v>
      </c>
      <c r="O371" s="221">
        <f t="shared" ca="1" si="108"/>
        <v>98800000</v>
      </c>
      <c r="P371" s="221">
        <f t="shared" ca="1" si="109"/>
        <v>27000000</v>
      </c>
      <c r="Q371" s="221">
        <f t="shared" ca="1" si="110"/>
        <v>10000000</v>
      </c>
      <c r="R371" s="221">
        <f t="shared" ca="1" si="111"/>
        <v>37100000</v>
      </c>
      <c r="S371" s="221">
        <f t="shared" ca="1" si="99"/>
        <v>12614000</v>
      </c>
      <c r="T371" s="221">
        <f t="shared" ca="1" si="112"/>
        <v>24486000</v>
      </c>
      <c r="U371" s="221">
        <f t="shared" ca="1" si="113"/>
        <v>34486000</v>
      </c>
      <c r="V371" s="221">
        <f t="shared" ca="1" si="114"/>
        <v>-60000000</v>
      </c>
      <c r="W371" s="221">
        <f t="shared" ca="1" si="115"/>
        <v>34486000</v>
      </c>
      <c r="X371" s="221">
        <f t="shared" ca="1" si="116"/>
        <v>34486000</v>
      </c>
      <c r="Y371" s="221">
        <f t="shared" ca="1" si="117"/>
        <v>34486000</v>
      </c>
      <c r="Z371" s="221">
        <f t="shared" ca="1" si="118"/>
        <v>34486000</v>
      </c>
      <c r="AA371" s="221">
        <f t="shared" ca="1" si="119"/>
        <v>34486000</v>
      </c>
      <c r="AB371" s="221">
        <f t="shared" ca="1" si="120"/>
        <v>34486000</v>
      </c>
      <c r="AC371" s="224">
        <f t="shared" ca="1" si="100"/>
        <v>0.52995142800142037</v>
      </c>
    </row>
    <row r="372" spans="1:29" x14ac:dyDescent="0.25">
      <c r="A372" s="195">
        <v>278</v>
      </c>
      <c r="B372" s="219">
        <f t="shared" ca="1" si="98"/>
        <v>0.74376790545171112</v>
      </c>
      <c r="C372" s="219">
        <f t="shared" ca="1" si="121"/>
        <v>0.58046121732216438</v>
      </c>
      <c r="D372" s="219">
        <f t="shared" ca="1" si="121"/>
        <v>0.15097666498414641</v>
      </c>
      <c r="E372" s="219">
        <f t="shared" ca="1" si="121"/>
        <v>0.72051024101826788</v>
      </c>
      <c r="F372" s="219">
        <f t="shared" ca="1" si="121"/>
        <v>0.86713104035061495</v>
      </c>
      <c r="G372" s="219">
        <f t="shared" ca="1" si="121"/>
        <v>0.93522071197774026</v>
      </c>
      <c r="H372" s="220">
        <f t="shared" ca="1" si="101"/>
        <v>108000000</v>
      </c>
      <c r="I372" s="212">
        <f t="shared" ca="1" si="102"/>
        <v>0.04</v>
      </c>
      <c r="J372" s="220">
        <f t="shared" ca="1" si="103"/>
        <v>4320000</v>
      </c>
      <c r="K372" s="222">
        <f t="shared" ca="1" si="104"/>
        <v>52</v>
      </c>
      <c r="L372" s="221">
        <f t="shared" ca="1" si="105"/>
        <v>65000000</v>
      </c>
      <c r="M372" s="221">
        <f t="shared" ca="1" si="106"/>
        <v>224640000</v>
      </c>
      <c r="N372" s="221">
        <f t="shared" ca="1" si="107"/>
        <v>29</v>
      </c>
      <c r="O372" s="221">
        <f t="shared" ca="1" si="108"/>
        <v>125280000</v>
      </c>
      <c r="P372" s="221">
        <f t="shared" ca="1" si="109"/>
        <v>31000000</v>
      </c>
      <c r="Q372" s="221">
        <f t="shared" ca="1" si="110"/>
        <v>10833333.333333334</v>
      </c>
      <c r="R372" s="221">
        <f t="shared" ca="1" si="111"/>
        <v>57526666.666666664</v>
      </c>
      <c r="S372" s="221">
        <f t="shared" ca="1" si="99"/>
        <v>19559066.666666668</v>
      </c>
      <c r="T372" s="221">
        <f t="shared" ca="1" si="112"/>
        <v>37967600</v>
      </c>
      <c r="U372" s="221">
        <f t="shared" ca="1" si="113"/>
        <v>48800933.333333336</v>
      </c>
      <c r="V372" s="221">
        <f t="shared" ca="1" si="114"/>
        <v>-65000000</v>
      </c>
      <c r="W372" s="221">
        <f t="shared" ca="1" si="115"/>
        <v>48800933.333333336</v>
      </c>
      <c r="X372" s="221">
        <f t="shared" ca="1" si="116"/>
        <v>48800933.333333336</v>
      </c>
      <c r="Y372" s="221">
        <f t="shared" ca="1" si="117"/>
        <v>48800933.333333336</v>
      </c>
      <c r="Z372" s="221">
        <f t="shared" ca="1" si="118"/>
        <v>48800933.333333336</v>
      </c>
      <c r="AA372" s="221">
        <f t="shared" ca="1" si="119"/>
        <v>48800933.333333336</v>
      </c>
      <c r="AB372" s="221">
        <f t="shared" ca="1" si="120"/>
        <v>48800933.333333336</v>
      </c>
      <c r="AC372" s="224">
        <f t="shared" ca="1" si="100"/>
        <v>0.72198740524310057</v>
      </c>
    </row>
    <row r="373" spans="1:29" x14ac:dyDescent="0.25">
      <c r="A373" s="26">
        <v>279</v>
      </c>
      <c r="B373" s="219">
        <f t="shared" ca="1" si="98"/>
        <v>0.14181877937204157</v>
      </c>
      <c r="C373" s="219">
        <f t="shared" ca="1" si="121"/>
        <v>2.7752492030065024E-2</v>
      </c>
      <c r="D373" s="219">
        <f t="shared" ca="1" si="121"/>
        <v>0.67374945904072825</v>
      </c>
      <c r="E373" s="219">
        <f t="shared" ca="1" si="121"/>
        <v>0.22289346474774219</v>
      </c>
      <c r="F373" s="219">
        <f t="shared" ca="1" si="121"/>
        <v>0.91104202178360316</v>
      </c>
      <c r="G373" s="219">
        <f t="shared" ca="1" si="121"/>
        <v>0.47087832497270865</v>
      </c>
      <c r="H373" s="220">
        <f t="shared" ca="1" si="101"/>
        <v>95000000</v>
      </c>
      <c r="I373" s="212">
        <f t="shared" ca="1" si="102"/>
        <v>0.01</v>
      </c>
      <c r="J373" s="220">
        <f t="shared" ca="1" si="103"/>
        <v>950000</v>
      </c>
      <c r="K373" s="222">
        <f t="shared" ca="1" si="104"/>
        <v>49.5</v>
      </c>
      <c r="L373" s="221">
        <f t="shared" ca="1" si="105"/>
        <v>65000000</v>
      </c>
      <c r="M373" s="221">
        <f t="shared" ca="1" si="106"/>
        <v>47025000</v>
      </c>
      <c r="N373" s="221">
        <f t="shared" ca="1" si="107"/>
        <v>29</v>
      </c>
      <c r="O373" s="221">
        <f t="shared" ca="1" si="108"/>
        <v>27550000</v>
      </c>
      <c r="P373" s="221">
        <f t="shared" ca="1" si="109"/>
        <v>27000000</v>
      </c>
      <c r="Q373" s="221">
        <f t="shared" ca="1" si="110"/>
        <v>10833333.333333334</v>
      </c>
      <c r="R373" s="221">
        <f t="shared" ca="1" si="111"/>
        <v>-18358333.333333336</v>
      </c>
      <c r="S373" s="221">
        <f t="shared" ca="1" si="99"/>
        <v>-6241833.3333333349</v>
      </c>
      <c r="T373" s="221">
        <f t="shared" ca="1" si="112"/>
        <v>-12116500</v>
      </c>
      <c r="U373" s="221">
        <f t="shared" ca="1" si="113"/>
        <v>-1283166.666666666</v>
      </c>
      <c r="V373" s="221">
        <f t="shared" ca="1" si="114"/>
        <v>-65000000</v>
      </c>
      <c r="W373" s="221">
        <f t="shared" ca="1" si="115"/>
        <v>-1283166.666666666</v>
      </c>
      <c r="X373" s="221">
        <f t="shared" ca="1" si="116"/>
        <v>-1283166.666666666</v>
      </c>
      <c r="Y373" s="221">
        <f t="shared" ca="1" si="117"/>
        <v>-1283166.666666666</v>
      </c>
      <c r="Z373" s="221">
        <f t="shared" ca="1" si="118"/>
        <v>-1283166.666666666</v>
      </c>
      <c r="AA373" s="221">
        <f t="shared" ca="1" si="119"/>
        <v>-1283166.666666666</v>
      </c>
      <c r="AB373" s="221">
        <f t="shared" ca="1" si="120"/>
        <v>-1283166.666666666</v>
      </c>
      <c r="AC373" s="224">
        <f t="shared" ca="1" si="100"/>
        <v>-0.99990000000000001</v>
      </c>
    </row>
    <row r="374" spans="1:29" x14ac:dyDescent="0.25">
      <c r="A374" s="195">
        <v>280</v>
      </c>
      <c r="B374" s="219">
        <f t="shared" ca="1" si="98"/>
        <v>0.77156398248083957</v>
      </c>
      <c r="C374" s="219">
        <f t="shared" ca="1" si="121"/>
        <v>0.60844259074691298</v>
      </c>
      <c r="D374" s="219">
        <f t="shared" ca="1" si="121"/>
        <v>0.19384167951112496</v>
      </c>
      <c r="E374" s="219">
        <f t="shared" ca="1" si="121"/>
        <v>0.50956807063261378</v>
      </c>
      <c r="F374" s="219">
        <f t="shared" ca="1" si="121"/>
        <v>0.69694258408895626</v>
      </c>
      <c r="G374" s="219">
        <f t="shared" ca="1" si="121"/>
        <v>0.45633848116529441</v>
      </c>
      <c r="H374" s="220">
        <f t="shared" ca="1" si="101"/>
        <v>108000000</v>
      </c>
      <c r="I374" s="212">
        <f t="shared" ca="1" si="102"/>
        <v>0.04</v>
      </c>
      <c r="J374" s="220">
        <f t="shared" ca="1" si="103"/>
        <v>4320000</v>
      </c>
      <c r="K374" s="222">
        <f t="shared" ca="1" si="104"/>
        <v>52</v>
      </c>
      <c r="L374" s="221">
        <f t="shared" ca="1" si="105"/>
        <v>65000000</v>
      </c>
      <c r="M374" s="221">
        <f t="shared" ca="1" si="106"/>
        <v>224640000</v>
      </c>
      <c r="N374" s="221">
        <f t="shared" ca="1" si="107"/>
        <v>26</v>
      </c>
      <c r="O374" s="221">
        <f t="shared" ca="1" si="108"/>
        <v>112320000</v>
      </c>
      <c r="P374" s="221">
        <f t="shared" ca="1" si="109"/>
        <v>27000000</v>
      </c>
      <c r="Q374" s="221">
        <f t="shared" ca="1" si="110"/>
        <v>10833333.333333334</v>
      </c>
      <c r="R374" s="221">
        <f t="shared" ca="1" si="111"/>
        <v>74486666.666666672</v>
      </c>
      <c r="S374" s="221">
        <f t="shared" ca="1" si="99"/>
        <v>25325466.666666672</v>
      </c>
      <c r="T374" s="221">
        <f t="shared" ca="1" si="112"/>
        <v>49161200</v>
      </c>
      <c r="U374" s="221">
        <f t="shared" ca="1" si="113"/>
        <v>59994533.333333336</v>
      </c>
      <c r="V374" s="221">
        <f t="shared" ca="1" si="114"/>
        <v>-65000000</v>
      </c>
      <c r="W374" s="221">
        <f t="shared" ca="1" si="115"/>
        <v>59994533.333333336</v>
      </c>
      <c r="X374" s="221">
        <f t="shared" ca="1" si="116"/>
        <v>59994533.333333336</v>
      </c>
      <c r="Y374" s="221">
        <f t="shared" ca="1" si="117"/>
        <v>59994533.333333336</v>
      </c>
      <c r="Z374" s="221">
        <f t="shared" ca="1" si="118"/>
        <v>59994533.333333336</v>
      </c>
      <c r="AA374" s="221">
        <f t="shared" ca="1" si="119"/>
        <v>59994533.333333336</v>
      </c>
      <c r="AB374" s="221">
        <f t="shared" ca="1" si="120"/>
        <v>59994533.333333336</v>
      </c>
      <c r="AC374" s="224">
        <f t="shared" ca="1" si="100"/>
        <v>0.90359509258123194</v>
      </c>
    </row>
    <row r="375" spans="1:29" x14ac:dyDescent="0.25">
      <c r="A375" s="26">
        <v>281</v>
      </c>
      <c r="B375" s="219">
        <f t="shared" ca="1" si="98"/>
        <v>0.90467705841145851</v>
      </c>
      <c r="C375" s="219">
        <f t="shared" ca="1" si="121"/>
        <v>0.95368259981068226</v>
      </c>
      <c r="D375" s="219">
        <f t="shared" ca="1" si="121"/>
        <v>0.24061311399867991</v>
      </c>
      <c r="E375" s="219">
        <f t="shared" ca="1" si="121"/>
        <v>8.5179625574442142E-2</v>
      </c>
      <c r="F375" s="219">
        <f t="shared" ca="1" si="121"/>
        <v>0.48528843867324234</v>
      </c>
      <c r="G375" s="219">
        <f t="shared" ca="1" si="121"/>
        <v>0.97327529796546752</v>
      </c>
      <c r="H375" s="220">
        <f t="shared" ca="1" si="101"/>
        <v>124000000</v>
      </c>
      <c r="I375" s="212">
        <f t="shared" ca="1" si="102"/>
        <v>0.06</v>
      </c>
      <c r="J375" s="220">
        <f t="shared" ca="1" si="103"/>
        <v>7440000</v>
      </c>
      <c r="K375" s="222">
        <f t="shared" ca="1" si="104"/>
        <v>60</v>
      </c>
      <c r="L375" s="221">
        <f t="shared" ca="1" si="105"/>
        <v>60000000</v>
      </c>
      <c r="M375" s="221">
        <f t="shared" ca="1" si="106"/>
        <v>446400000</v>
      </c>
      <c r="N375" s="221">
        <f t="shared" ca="1" si="107"/>
        <v>26</v>
      </c>
      <c r="O375" s="221">
        <f t="shared" ca="1" si="108"/>
        <v>193440000</v>
      </c>
      <c r="P375" s="221">
        <f t="shared" ca="1" si="109"/>
        <v>31000000</v>
      </c>
      <c r="Q375" s="221">
        <f t="shared" ca="1" si="110"/>
        <v>10000000</v>
      </c>
      <c r="R375" s="221">
        <f t="shared" ca="1" si="111"/>
        <v>211960000</v>
      </c>
      <c r="S375" s="221">
        <f t="shared" ca="1" si="99"/>
        <v>72066400</v>
      </c>
      <c r="T375" s="221">
        <f t="shared" ca="1" si="112"/>
        <v>139893600</v>
      </c>
      <c r="U375" s="221">
        <f t="shared" ca="1" si="113"/>
        <v>149893600</v>
      </c>
      <c r="V375" s="221">
        <f t="shared" ca="1" si="114"/>
        <v>-60000000</v>
      </c>
      <c r="W375" s="221">
        <f t="shared" ca="1" si="115"/>
        <v>149893600</v>
      </c>
      <c r="X375" s="221">
        <f t="shared" ca="1" si="116"/>
        <v>149893600</v>
      </c>
      <c r="Y375" s="221">
        <f t="shared" ca="1" si="117"/>
        <v>149893600</v>
      </c>
      <c r="Z375" s="221">
        <f t="shared" ca="1" si="118"/>
        <v>149893600</v>
      </c>
      <c r="AA375" s="221">
        <f t="shared" ca="1" si="119"/>
        <v>149893600</v>
      </c>
      <c r="AB375" s="221">
        <f t="shared" ca="1" si="120"/>
        <v>149893600</v>
      </c>
      <c r="AC375" s="224">
        <f t="shared" ca="1" si="100"/>
        <v>2.4968603161273104</v>
      </c>
    </row>
    <row r="376" spans="1:29" x14ac:dyDescent="0.25">
      <c r="A376" s="195">
        <v>282</v>
      </c>
      <c r="B376" s="219">
        <f t="shared" ca="1" si="98"/>
        <v>1.5579393746588566E-2</v>
      </c>
      <c r="C376" s="219">
        <f t="shared" ca="1" si="121"/>
        <v>0.23952375051975427</v>
      </c>
      <c r="D376" s="219">
        <f t="shared" ca="1" si="121"/>
        <v>0.22057031943225802</v>
      </c>
      <c r="E376" s="219">
        <f t="shared" ca="1" si="121"/>
        <v>0.60051218253787619</v>
      </c>
      <c r="F376" s="219">
        <f t="shared" ca="1" si="121"/>
        <v>0.3697128400179609</v>
      </c>
      <c r="G376" s="219">
        <f t="shared" ca="1" si="121"/>
        <v>0.969536506330546</v>
      </c>
      <c r="H376" s="220">
        <f t="shared" ca="1" si="101"/>
        <v>80000000</v>
      </c>
      <c r="I376" s="212">
        <f t="shared" ca="1" si="102"/>
        <v>0.02</v>
      </c>
      <c r="J376" s="220">
        <f t="shared" ca="1" si="103"/>
        <v>1600000</v>
      </c>
      <c r="K376" s="222">
        <f t="shared" ca="1" si="104"/>
        <v>38</v>
      </c>
      <c r="L376" s="221">
        <f t="shared" ca="1" si="105"/>
        <v>65000000</v>
      </c>
      <c r="M376" s="221">
        <f t="shared" ca="1" si="106"/>
        <v>60800000</v>
      </c>
      <c r="N376" s="221">
        <f t="shared" ca="1" si="107"/>
        <v>26</v>
      </c>
      <c r="O376" s="221">
        <f t="shared" ca="1" si="108"/>
        <v>41600000</v>
      </c>
      <c r="P376" s="221">
        <f t="shared" ca="1" si="109"/>
        <v>31000000</v>
      </c>
      <c r="Q376" s="221">
        <f t="shared" ca="1" si="110"/>
        <v>10833333.333333334</v>
      </c>
      <c r="R376" s="221">
        <f t="shared" ca="1" si="111"/>
        <v>-22633333.333333336</v>
      </c>
      <c r="S376" s="221">
        <f t="shared" ca="1" si="99"/>
        <v>-7695333.3333333349</v>
      </c>
      <c r="T376" s="221">
        <f t="shared" ca="1" si="112"/>
        <v>-14938000</v>
      </c>
      <c r="U376" s="221">
        <f t="shared" ca="1" si="113"/>
        <v>-4104666.666666666</v>
      </c>
      <c r="V376" s="221">
        <f t="shared" ca="1" si="114"/>
        <v>-65000000</v>
      </c>
      <c r="W376" s="221">
        <f t="shared" ca="1" si="115"/>
        <v>-4104666.666666666</v>
      </c>
      <c r="X376" s="221">
        <f t="shared" ca="1" si="116"/>
        <v>-4104666.666666666</v>
      </c>
      <c r="Y376" s="221">
        <f t="shared" ca="1" si="117"/>
        <v>-4104666.666666666</v>
      </c>
      <c r="Z376" s="221">
        <f t="shared" ca="1" si="118"/>
        <v>-4104666.666666666</v>
      </c>
      <c r="AA376" s="221">
        <f t="shared" ca="1" si="119"/>
        <v>-4104666.666666666</v>
      </c>
      <c r="AB376" s="221">
        <f t="shared" ca="1" si="120"/>
        <v>-4104666.666666666</v>
      </c>
      <c r="AC376" s="224">
        <f t="shared" ca="1" si="100"/>
        <v>-0.99990000000000001</v>
      </c>
    </row>
    <row r="377" spans="1:29" x14ac:dyDescent="0.25">
      <c r="A377" s="26">
        <v>283</v>
      </c>
      <c r="B377" s="219">
        <f t="shared" ca="1" si="98"/>
        <v>0.82203333792191513</v>
      </c>
      <c r="C377" s="219">
        <f t="shared" ca="1" si="121"/>
        <v>0.50805559765615971</v>
      </c>
      <c r="D377" s="219">
        <f t="shared" ca="1" si="121"/>
        <v>0.23089411399717419</v>
      </c>
      <c r="E377" s="219">
        <f t="shared" ca="1" si="121"/>
        <v>2.7679581888415794E-2</v>
      </c>
      <c r="F377" s="219">
        <f t="shared" ca="1" si="121"/>
        <v>0.46533953763552294</v>
      </c>
      <c r="G377" s="219">
        <f t="shared" ca="1" si="121"/>
        <v>0.71776983310529108</v>
      </c>
      <c r="H377" s="220">
        <f t="shared" ca="1" si="101"/>
        <v>124000000</v>
      </c>
      <c r="I377" s="212">
        <f t="shared" ca="1" si="102"/>
        <v>0.04</v>
      </c>
      <c r="J377" s="220">
        <f t="shared" ca="1" si="103"/>
        <v>4960000</v>
      </c>
      <c r="K377" s="222">
        <f t="shared" ca="1" si="104"/>
        <v>60</v>
      </c>
      <c r="L377" s="221">
        <f t="shared" ca="1" si="105"/>
        <v>60000000</v>
      </c>
      <c r="M377" s="221">
        <f t="shared" ca="1" si="106"/>
        <v>297600000</v>
      </c>
      <c r="N377" s="221">
        <f t="shared" ca="1" si="107"/>
        <v>26</v>
      </c>
      <c r="O377" s="221">
        <f t="shared" ca="1" si="108"/>
        <v>128960000</v>
      </c>
      <c r="P377" s="221">
        <f t="shared" ca="1" si="109"/>
        <v>27000000</v>
      </c>
      <c r="Q377" s="221">
        <f t="shared" ca="1" si="110"/>
        <v>10000000</v>
      </c>
      <c r="R377" s="221">
        <f t="shared" ca="1" si="111"/>
        <v>131640000</v>
      </c>
      <c r="S377" s="221">
        <f t="shared" ca="1" si="99"/>
        <v>44757600</v>
      </c>
      <c r="T377" s="221">
        <f t="shared" ca="1" si="112"/>
        <v>86882400</v>
      </c>
      <c r="U377" s="221">
        <f t="shared" ca="1" si="113"/>
        <v>96882400</v>
      </c>
      <c r="V377" s="221">
        <f t="shared" ca="1" si="114"/>
        <v>-60000000</v>
      </c>
      <c r="W377" s="221">
        <f t="shared" ca="1" si="115"/>
        <v>96882400</v>
      </c>
      <c r="X377" s="221">
        <f t="shared" ca="1" si="116"/>
        <v>96882400</v>
      </c>
      <c r="Y377" s="221">
        <f t="shared" ca="1" si="117"/>
        <v>96882400</v>
      </c>
      <c r="Z377" s="221">
        <f t="shared" ca="1" si="118"/>
        <v>96882400</v>
      </c>
      <c r="AA377" s="221">
        <f t="shared" ca="1" si="119"/>
        <v>96882400</v>
      </c>
      <c r="AB377" s="221">
        <f t="shared" ca="1" si="120"/>
        <v>96882400</v>
      </c>
      <c r="AC377" s="224">
        <f t="shared" ca="1" si="100"/>
        <v>1.6095938988788232</v>
      </c>
    </row>
    <row r="378" spans="1:29" x14ac:dyDescent="0.25">
      <c r="A378" s="195">
        <v>284</v>
      </c>
      <c r="B378" s="219">
        <f t="shared" ca="1" si="98"/>
        <v>0.9512714398547355</v>
      </c>
      <c r="C378" s="219">
        <f t="shared" ca="1" si="121"/>
        <v>0.67013416998286457</v>
      </c>
      <c r="D378" s="219">
        <f t="shared" ca="1" si="121"/>
        <v>0.51952703416630541</v>
      </c>
      <c r="E378" s="219">
        <f t="shared" ca="1" si="121"/>
        <v>0.40140873198729532</v>
      </c>
      <c r="F378" s="219">
        <f t="shared" ca="1" si="121"/>
        <v>0.2606386653290701</v>
      </c>
      <c r="G378" s="219">
        <f t="shared" ca="1" si="121"/>
        <v>0.96805365719734626</v>
      </c>
      <c r="H378" s="220">
        <f t="shared" ca="1" si="101"/>
        <v>124000000</v>
      </c>
      <c r="I378" s="212">
        <f t="shared" ca="1" si="102"/>
        <v>0.04</v>
      </c>
      <c r="J378" s="220">
        <f t="shared" ca="1" si="103"/>
        <v>4960000</v>
      </c>
      <c r="K378" s="222">
        <f t="shared" ca="1" si="104"/>
        <v>64</v>
      </c>
      <c r="L378" s="221">
        <f t="shared" ca="1" si="105"/>
        <v>65000000</v>
      </c>
      <c r="M378" s="221">
        <f t="shared" ca="1" si="106"/>
        <v>317440000</v>
      </c>
      <c r="N378" s="221">
        <f t="shared" ca="1" si="107"/>
        <v>26</v>
      </c>
      <c r="O378" s="221">
        <f t="shared" ca="1" si="108"/>
        <v>128960000</v>
      </c>
      <c r="P378" s="221">
        <f t="shared" ca="1" si="109"/>
        <v>31000000</v>
      </c>
      <c r="Q378" s="221">
        <f t="shared" ca="1" si="110"/>
        <v>10833333.333333334</v>
      </c>
      <c r="R378" s="221">
        <f t="shared" ca="1" si="111"/>
        <v>146646666.66666666</v>
      </c>
      <c r="S378" s="221">
        <f t="shared" ca="1" si="99"/>
        <v>49859866.666666664</v>
      </c>
      <c r="T378" s="221">
        <f t="shared" ca="1" si="112"/>
        <v>96786800</v>
      </c>
      <c r="U378" s="221">
        <f t="shared" ca="1" si="113"/>
        <v>107620133.33333333</v>
      </c>
      <c r="V378" s="221">
        <f t="shared" ca="1" si="114"/>
        <v>-65000000</v>
      </c>
      <c r="W378" s="221">
        <f t="shared" ca="1" si="115"/>
        <v>107620133.33333333</v>
      </c>
      <c r="X378" s="221">
        <f t="shared" ca="1" si="116"/>
        <v>107620133.33333333</v>
      </c>
      <c r="Y378" s="221">
        <f t="shared" ca="1" si="117"/>
        <v>107620133.33333333</v>
      </c>
      <c r="Z378" s="221">
        <f t="shared" ca="1" si="118"/>
        <v>107620133.33333333</v>
      </c>
      <c r="AA378" s="221">
        <f t="shared" ca="1" si="119"/>
        <v>107620133.33333333</v>
      </c>
      <c r="AB378" s="221">
        <f t="shared" ca="1" si="120"/>
        <v>107620133.33333333</v>
      </c>
      <c r="AC378" s="224">
        <f t="shared" ca="1" si="100"/>
        <v>1.6509234953421421</v>
      </c>
    </row>
    <row r="379" spans="1:29" x14ac:dyDescent="0.25">
      <c r="A379" s="26">
        <v>285</v>
      </c>
      <c r="B379" s="219">
        <f t="shared" ca="1" si="98"/>
        <v>0.85808203784424963</v>
      </c>
      <c r="C379" s="219">
        <f t="shared" ca="1" si="121"/>
        <v>0.48090238792146878</v>
      </c>
      <c r="D379" s="219">
        <f t="shared" ca="1" si="121"/>
        <v>0.71086786902176746</v>
      </c>
      <c r="E379" s="219">
        <f t="shared" ca="1" si="121"/>
        <v>0.71308385732067292</v>
      </c>
      <c r="F379" s="219">
        <f t="shared" ca="1" si="121"/>
        <v>0.21131944832680327</v>
      </c>
      <c r="G379" s="219">
        <f t="shared" ca="1" si="121"/>
        <v>0.128155835151327</v>
      </c>
      <c r="H379" s="220">
        <f t="shared" ca="1" si="101"/>
        <v>124000000</v>
      </c>
      <c r="I379" s="212">
        <f t="shared" ca="1" si="102"/>
        <v>0.04</v>
      </c>
      <c r="J379" s="220">
        <f t="shared" ca="1" si="103"/>
        <v>4960000</v>
      </c>
      <c r="K379" s="222">
        <f t="shared" ca="1" si="104"/>
        <v>64</v>
      </c>
      <c r="L379" s="221">
        <f t="shared" ca="1" si="105"/>
        <v>65000000</v>
      </c>
      <c r="M379" s="221">
        <f t="shared" ca="1" si="106"/>
        <v>317440000</v>
      </c>
      <c r="N379" s="221">
        <f t="shared" ca="1" si="107"/>
        <v>26</v>
      </c>
      <c r="O379" s="221">
        <f t="shared" ca="1" si="108"/>
        <v>128960000</v>
      </c>
      <c r="P379" s="221">
        <f t="shared" ca="1" si="109"/>
        <v>20000000</v>
      </c>
      <c r="Q379" s="221">
        <f t="shared" ca="1" si="110"/>
        <v>10833333.333333334</v>
      </c>
      <c r="R379" s="221">
        <f t="shared" ca="1" si="111"/>
        <v>157646666.66666666</v>
      </c>
      <c r="S379" s="221">
        <f t="shared" ca="1" si="99"/>
        <v>53599866.666666664</v>
      </c>
      <c r="T379" s="221">
        <f t="shared" ca="1" si="112"/>
        <v>104046800</v>
      </c>
      <c r="U379" s="221">
        <f t="shared" ca="1" si="113"/>
        <v>114880133.33333333</v>
      </c>
      <c r="V379" s="221">
        <f t="shared" ca="1" si="114"/>
        <v>-65000000</v>
      </c>
      <c r="W379" s="221">
        <f t="shared" ca="1" si="115"/>
        <v>114880133.33333333</v>
      </c>
      <c r="X379" s="221">
        <f t="shared" ca="1" si="116"/>
        <v>114880133.33333333</v>
      </c>
      <c r="Y379" s="221">
        <f t="shared" ca="1" si="117"/>
        <v>114880133.33333333</v>
      </c>
      <c r="Z379" s="221">
        <f t="shared" ca="1" si="118"/>
        <v>114880133.33333333</v>
      </c>
      <c r="AA379" s="221">
        <f t="shared" ca="1" si="119"/>
        <v>114880133.33333333</v>
      </c>
      <c r="AB379" s="221">
        <f t="shared" ca="1" si="120"/>
        <v>114880133.33333333</v>
      </c>
      <c r="AC379" s="224">
        <f t="shared" ca="1" si="100"/>
        <v>1.7634179312533136</v>
      </c>
    </row>
    <row r="380" spans="1:29" x14ac:dyDescent="0.25">
      <c r="A380" s="195">
        <v>286</v>
      </c>
      <c r="B380" s="219">
        <f t="shared" ca="1" si="98"/>
        <v>7.5256616221760164E-2</v>
      </c>
      <c r="C380" s="219">
        <f t="shared" ca="1" si="121"/>
        <v>7.8815887998154421E-2</v>
      </c>
      <c r="D380" s="219">
        <f t="shared" ca="1" si="121"/>
        <v>0.6893934087257968</v>
      </c>
      <c r="E380" s="219">
        <f t="shared" ca="1" si="121"/>
        <v>0.53362576854376387</v>
      </c>
      <c r="F380" s="219">
        <f t="shared" ca="1" si="121"/>
        <v>0.74881640258318283</v>
      </c>
      <c r="G380" s="219">
        <f t="shared" ca="1" si="121"/>
        <v>0.71412886282122867</v>
      </c>
      <c r="H380" s="220">
        <f t="shared" ca="1" si="101"/>
        <v>80000000</v>
      </c>
      <c r="I380" s="212">
        <f t="shared" ca="1" si="102"/>
        <v>0.02</v>
      </c>
      <c r="J380" s="220">
        <f t="shared" ca="1" si="103"/>
        <v>1600000</v>
      </c>
      <c r="K380" s="222">
        <f t="shared" ca="1" si="104"/>
        <v>42</v>
      </c>
      <c r="L380" s="221">
        <f t="shared" ca="1" si="105"/>
        <v>65000000</v>
      </c>
      <c r="M380" s="221">
        <f t="shared" ca="1" si="106"/>
        <v>67200000</v>
      </c>
      <c r="N380" s="221">
        <f t="shared" ca="1" si="107"/>
        <v>26</v>
      </c>
      <c r="O380" s="221">
        <f t="shared" ca="1" si="108"/>
        <v>41600000</v>
      </c>
      <c r="P380" s="221">
        <f t="shared" ca="1" si="109"/>
        <v>27000000</v>
      </c>
      <c r="Q380" s="221">
        <f t="shared" ca="1" si="110"/>
        <v>10833333.333333334</v>
      </c>
      <c r="R380" s="221">
        <f t="shared" ca="1" si="111"/>
        <v>-12233333.333333334</v>
      </c>
      <c r="S380" s="221">
        <f t="shared" ca="1" si="99"/>
        <v>-4159333.333333334</v>
      </c>
      <c r="T380" s="221">
        <f t="shared" ca="1" si="112"/>
        <v>-8074000</v>
      </c>
      <c r="U380" s="221">
        <f t="shared" ca="1" si="113"/>
        <v>2759333.333333334</v>
      </c>
      <c r="V380" s="221">
        <f t="shared" ca="1" si="114"/>
        <v>-65000000</v>
      </c>
      <c r="W380" s="221">
        <f t="shared" ca="1" si="115"/>
        <v>2759333.333333334</v>
      </c>
      <c r="X380" s="221">
        <f t="shared" ca="1" si="116"/>
        <v>2759333.333333334</v>
      </c>
      <c r="Y380" s="221">
        <f t="shared" ca="1" si="117"/>
        <v>2759333.333333334</v>
      </c>
      <c r="Z380" s="221">
        <f t="shared" ca="1" si="118"/>
        <v>2759333.333333334</v>
      </c>
      <c r="AA380" s="221">
        <f t="shared" ca="1" si="119"/>
        <v>2759333.333333334</v>
      </c>
      <c r="AB380" s="221">
        <f t="shared" ca="1" si="120"/>
        <v>2759333.333333334</v>
      </c>
      <c r="AC380" s="224">
        <f t="shared" ca="1" si="100"/>
        <v>-0.99990000000000001</v>
      </c>
    </row>
    <row r="381" spans="1:29" x14ac:dyDescent="0.25">
      <c r="A381" s="26">
        <v>287</v>
      </c>
      <c r="B381" s="219">
        <f t="shared" ca="1" si="98"/>
        <v>0.25315372532105662</v>
      </c>
      <c r="C381" s="219">
        <f t="shared" ca="1" si="121"/>
        <v>0.79847057250546127</v>
      </c>
      <c r="D381" s="219">
        <f t="shared" ca="1" si="121"/>
        <v>0.87677641886807778</v>
      </c>
      <c r="E381" s="219">
        <f t="shared" ca="1" si="121"/>
        <v>0.26163996698665448</v>
      </c>
      <c r="F381" s="219">
        <f t="shared" ca="1" si="121"/>
        <v>0.47223302108277199</v>
      </c>
      <c r="G381" s="219">
        <f t="shared" ca="1" si="121"/>
        <v>0.58619881849530686</v>
      </c>
      <c r="H381" s="220">
        <f t="shared" ca="1" si="101"/>
        <v>95000000</v>
      </c>
      <c r="I381" s="212">
        <f t="shared" ca="1" si="102"/>
        <v>0.05</v>
      </c>
      <c r="J381" s="220">
        <f t="shared" ca="1" si="103"/>
        <v>4750000</v>
      </c>
      <c r="K381" s="222">
        <f t="shared" ca="1" si="104"/>
        <v>49.5</v>
      </c>
      <c r="L381" s="221">
        <f t="shared" ca="1" si="105"/>
        <v>65000000</v>
      </c>
      <c r="M381" s="221">
        <f t="shared" ca="1" si="106"/>
        <v>235125000</v>
      </c>
      <c r="N381" s="221">
        <f t="shared" ca="1" si="107"/>
        <v>26</v>
      </c>
      <c r="O381" s="221">
        <f t="shared" ca="1" si="108"/>
        <v>123500000</v>
      </c>
      <c r="P381" s="221">
        <f t="shared" ca="1" si="109"/>
        <v>27000000</v>
      </c>
      <c r="Q381" s="221">
        <f t="shared" ca="1" si="110"/>
        <v>10833333.333333334</v>
      </c>
      <c r="R381" s="221">
        <f t="shared" ca="1" si="111"/>
        <v>73791666.666666672</v>
      </c>
      <c r="S381" s="221">
        <f t="shared" ca="1" si="99"/>
        <v>25089166.666666672</v>
      </c>
      <c r="T381" s="221">
        <f t="shared" ca="1" si="112"/>
        <v>48702500</v>
      </c>
      <c r="U381" s="221">
        <f t="shared" ca="1" si="113"/>
        <v>59535833.333333336</v>
      </c>
      <c r="V381" s="221">
        <f t="shared" ca="1" si="114"/>
        <v>-65000000</v>
      </c>
      <c r="W381" s="221">
        <f t="shared" ca="1" si="115"/>
        <v>59535833.333333336</v>
      </c>
      <c r="X381" s="221">
        <f t="shared" ca="1" si="116"/>
        <v>59535833.333333336</v>
      </c>
      <c r="Y381" s="221">
        <f t="shared" ca="1" si="117"/>
        <v>59535833.333333336</v>
      </c>
      <c r="Z381" s="221">
        <f t="shared" ca="1" si="118"/>
        <v>59535833.333333336</v>
      </c>
      <c r="AA381" s="221">
        <f t="shared" ca="1" si="119"/>
        <v>59535833.333333336</v>
      </c>
      <c r="AB381" s="221">
        <f t="shared" ca="1" si="120"/>
        <v>59535833.333333336</v>
      </c>
      <c r="AC381" s="224">
        <f t="shared" ca="1" si="100"/>
        <v>0.89623373630084124</v>
      </c>
    </row>
    <row r="382" spans="1:29" x14ac:dyDescent="0.25">
      <c r="A382" s="195">
        <v>288</v>
      </c>
      <c r="B382" s="219">
        <f t="shared" ca="1" si="98"/>
        <v>0.54044442585154373</v>
      </c>
      <c r="C382" s="219">
        <f t="shared" ca="1" si="121"/>
        <v>0.48231847032766562</v>
      </c>
      <c r="D382" s="219">
        <f t="shared" ca="1" si="121"/>
        <v>0.5629563620749215</v>
      </c>
      <c r="E382" s="219">
        <f t="shared" ca="1" si="121"/>
        <v>0.86839596791967499</v>
      </c>
      <c r="F382" s="219">
        <f t="shared" ca="1" si="121"/>
        <v>0.55137840777394054</v>
      </c>
      <c r="G382" s="219">
        <f t="shared" ca="1" si="121"/>
        <v>0.24391524128906716</v>
      </c>
      <c r="H382" s="220">
        <f t="shared" ca="1" si="101"/>
        <v>108000000</v>
      </c>
      <c r="I382" s="212">
        <f t="shared" ca="1" si="102"/>
        <v>0.04</v>
      </c>
      <c r="J382" s="220">
        <f t="shared" ca="1" si="103"/>
        <v>4320000</v>
      </c>
      <c r="K382" s="222">
        <f t="shared" ca="1" si="104"/>
        <v>56</v>
      </c>
      <c r="L382" s="221">
        <f t="shared" ca="1" si="105"/>
        <v>65000000</v>
      </c>
      <c r="M382" s="221">
        <f t="shared" ca="1" si="106"/>
        <v>241920000</v>
      </c>
      <c r="N382" s="221">
        <f t="shared" ca="1" si="107"/>
        <v>26</v>
      </c>
      <c r="O382" s="221">
        <f t="shared" ca="1" si="108"/>
        <v>112320000</v>
      </c>
      <c r="P382" s="221">
        <f t="shared" ca="1" si="109"/>
        <v>24000000</v>
      </c>
      <c r="Q382" s="221">
        <f t="shared" ca="1" si="110"/>
        <v>10833333.333333334</v>
      </c>
      <c r="R382" s="221">
        <f t="shared" ca="1" si="111"/>
        <v>94766666.666666672</v>
      </c>
      <c r="S382" s="221">
        <f t="shared" ca="1" si="99"/>
        <v>32220666.666666672</v>
      </c>
      <c r="T382" s="221">
        <f t="shared" ca="1" si="112"/>
        <v>62546000</v>
      </c>
      <c r="U382" s="221">
        <f t="shared" ca="1" si="113"/>
        <v>73379333.333333328</v>
      </c>
      <c r="V382" s="221">
        <f t="shared" ca="1" si="114"/>
        <v>-65000000</v>
      </c>
      <c r="W382" s="221">
        <f t="shared" ca="1" si="115"/>
        <v>73379333.333333328</v>
      </c>
      <c r="X382" s="221">
        <f t="shared" ca="1" si="116"/>
        <v>73379333.333333328</v>
      </c>
      <c r="Y382" s="221">
        <f t="shared" ca="1" si="117"/>
        <v>73379333.333333328</v>
      </c>
      <c r="Z382" s="221">
        <f t="shared" ca="1" si="118"/>
        <v>73379333.333333328</v>
      </c>
      <c r="AA382" s="221">
        <f t="shared" ca="1" si="119"/>
        <v>73379333.333333328</v>
      </c>
      <c r="AB382" s="221">
        <f t="shared" ca="1" si="120"/>
        <v>73379333.333333328</v>
      </c>
      <c r="AC382" s="224">
        <f t="shared" ca="1" si="100"/>
        <v>1.1163485512898861</v>
      </c>
    </row>
    <row r="383" spans="1:29" x14ac:dyDescent="0.25">
      <c r="A383" s="26">
        <v>289</v>
      </c>
      <c r="B383" s="219">
        <f t="shared" ca="1" si="98"/>
        <v>0.56648729170048451</v>
      </c>
      <c r="C383" s="219">
        <f t="shared" ca="1" si="121"/>
        <v>0.89740999524504605</v>
      </c>
      <c r="D383" s="219">
        <f t="shared" ca="1" si="121"/>
        <v>0.18647931803749629</v>
      </c>
      <c r="E383" s="219">
        <f t="shared" ca="1" si="121"/>
        <v>0.66832808376284791</v>
      </c>
      <c r="F383" s="219">
        <f t="shared" ca="1" si="121"/>
        <v>0.39445132800504079</v>
      </c>
      <c r="G383" s="219">
        <f t="shared" ca="1" si="121"/>
        <v>0.84320737319341466</v>
      </c>
      <c r="H383" s="220">
        <f t="shared" ca="1" si="101"/>
        <v>108000000</v>
      </c>
      <c r="I383" s="212">
        <f t="shared" ca="1" si="102"/>
        <v>0.05</v>
      </c>
      <c r="J383" s="220">
        <f t="shared" ca="1" si="103"/>
        <v>5400000</v>
      </c>
      <c r="K383" s="222">
        <f t="shared" ca="1" si="104"/>
        <v>52</v>
      </c>
      <c r="L383" s="221">
        <f t="shared" ca="1" si="105"/>
        <v>65000000</v>
      </c>
      <c r="M383" s="221">
        <f t="shared" ca="1" si="106"/>
        <v>280800000</v>
      </c>
      <c r="N383" s="221">
        <f t="shared" ca="1" si="107"/>
        <v>26</v>
      </c>
      <c r="O383" s="221">
        <f t="shared" ca="1" si="108"/>
        <v>140400000</v>
      </c>
      <c r="P383" s="221">
        <f t="shared" ca="1" si="109"/>
        <v>31000000</v>
      </c>
      <c r="Q383" s="221">
        <f t="shared" ca="1" si="110"/>
        <v>10833333.333333334</v>
      </c>
      <c r="R383" s="221">
        <f t="shared" ca="1" si="111"/>
        <v>98566666.666666672</v>
      </c>
      <c r="S383" s="221">
        <f t="shared" ca="1" si="99"/>
        <v>33512666.666666672</v>
      </c>
      <c r="T383" s="221">
        <f t="shared" ca="1" si="112"/>
        <v>65054000</v>
      </c>
      <c r="U383" s="221">
        <f t="shared" ca="1" si="113"/>
        <v>75887333.333333328</v>
      </c>
      <c r="V383" s="221">
        <f t="shared" ca="1" si="114"/>
        <v>-65000000</v>
      </c>
      <c r="W383" s="221">
        <f t="shared" ca="1" si="115"/>
        <v>75887333.333333328</v>
      </c>
      <c r="X383" s="221">
        <f t="shared" ca="1" si="116"/>
        <v>75887333.333333328</v>
      </c>
      <c r="Y383" s="221">
        <f t="shared" ca="1" si="117"/>
        <v>75887333.333333328</v>
      </c>
      <c r="Z383" s="221">
        <f t="shared" ca="1" si="118"/>
        <v>75887333.333333328</v>
      </c>
      <c r="AA383" s="221">
        <f t="shared" ca="1" si="119"/>
        <v>75887333.333333328</v>
      </c>
      <c r="AB383" s="221">
        <f t="shared" ca="1" si="120"/>
        <v>75887333.333333328</v>
      </c>
      <c r="AC383" s="224">
        <f t="shared" ca="1" si="100"/>
        <v>1.1558689882081263</v>
      </c>
    </row>
    <row r="384" spans="1:29" x14ac:dyDescent="0.25">
      <c r="A384" s="195">
        <v>290</v>
      </c>
      <c r="B384" s="219">
        <f t="shared" ca="1" si="98"/>
        <v>0.66594278344758495</v>
      </c>
      <c r="C384" s="219">
        <f t="shared" ca="1" si="121"/>
        <v>0.45899453930952216</v>
      </c>
      <c r="D384" s="219">
        <f t="shared" ca="1" si="121"/>
        <v>0.17560380514902518</v>
      </c>
      <c r="E384" s="219">
        <f t="shared" ca="1" si="121"/>
        <v>0.23251658207872061</v>
      </c>
      <c r="F384" s="219">
        <f t="shared" ca="1" si="121"/>
        <v>0.34432184547051548</v>
      </c>
      <c r="G384" s="219">
        <f t="shared" ca="1" si="121"/>
        <v>6.1393578852988129E-2</v>
      </c>
      <c r="H384" s="220">
        <f t="shared" ca="1" si="101"/>
        <v>108000000</v>
      </c>
      <c r="I384" s="212">
        <f t="shared" ca="1" si="102"/>
        <v>0.04</v>
      </c>
      <c r="J384" s="220">
        <f t="shared" ca="1" si="103"/>
        <v>4320000</v>
      </c>
      <c r="K384" s="222">
        <f t="shared" ca="1" si="104"/>
        <v>52</v>
      </c>
      <c r="L384" s="221">
        <f t="shared" ca="1" si="105"/>
        <v>65000000</v>
      </c>
      <c r="M384" s="221">
        <f t="shared" ca="1" si="106"/>
        <v>224640000</v>
      </c>
      <c r="N384" s="221">
        <f t="shared" ca="1" si="107"/>
        <v>26</v>
      </c>
      <c r="O384" s="221">
        <f t="shared" ca="1" si="108"/>
        <v>112320000</v>
      </c>
      <c r="P384" s="221">
        <f t="shared" ca="1" si="109"/>
        <v>20000000</v>
      </c>
      <c r="Q384" s="221">
        <f t="shared" ca="1" si="110"/>
        <v>10833333.333333334</v>
      </c>
      <c r="R384" s="221">
        <f t="shared" ca="1" si="111"/>
        <v>81486666.666666672</v>
      </c>
      <c r="S384" s="221">
        <f t="shared" ca="1" si="99"/>
        <v>27705466.666666672</v>
      </c>
      <c r="T384" s="221">
        <f t="shared" ca="1" si="112"/>
        <v>53781200</v>
      </c>
      <c r="U384" s="221">
        <f t="shared" ca="1" si="113"/>
        <v>64614533.333333336</v>
      </c>
      <c r="V384" s="221">
        <f t="shared" ca="1" si="114"/>
        <v>-65000000</v>
      </c>
      <c r="W384" s="221">
        <f t="shared" ca="1" si="115"/>
        <v>64614533.333333336</v>
      </c>
      <c r="X384" s="221">
        <f t="shared" ca="1" si="116"/>
        <v>64614533.333333336</v>
      </c>
      <c r="Y384" s="221">
        <f t="shared" ca="1" si="117"/>
        <v>64614533.333333336</v>
      </c>
      <c r="Z384" s="221">
        <f t="shared" ca="1" si="118"/>
        <v>64614533.333333336</v>
      </c>
      <c r="AA384" s="221">
        <f t="shared" ca="1" si="119"/>
        <v>64614533.333333336</v>
      </c>
      <c r="AB384" s="221">
        <f t="shared" ca="1" si="120"/>
        <v>64614533.333333336</v>
      </c>
      <c r="AC384" s="224">
        <f t="shared" ca="1" si="100"/>
        <v>0.97744357196938525</v>
      </c>
    </row>
    <row r="385" spans="1:29" x14ac:dyDescent="0.25">
      <c r="A385" s="26">
        <v>291</v>
      </c>
      <c r="B385" s="219">
        <f t="shared" ca="1" si="98"/>
        <v>0.62911757226017895</v>
      </c>
      <c r="C385" s="219">
        <f t="shared" ca="1" si="121"/>
        <v>0.16635657912400514</v>
      </c>
      <c r="D385" s="219">
        <f t="shared" ca="1" si="121"/>
        <v>0.37159818165643477</v>
      </c>
      <c r="E385" s="219">
        <f t="shared" ca="1" si="121"/>
        <v>8.3099591144342844E-2</v>
      </c>
      <c r="F385" s="219">
        <f t="shared" ca="1" si="121"/>
        <v>0.19123850898044714</v>
      </c>
      <c r="G385" s="219">
        <f t="shared" ca="1" si="121"/>
        <v>8.9327296699433623E-2</v>
      </c>
      <c r="H385" s="220">
        <f t="shared" ca="1" si="101"/>
        <v>108000000</v>
      </c>
      <c r="I385" s="212">
        <f t="shared" ca="1" si="102"/>
        <v>0.02</v>
      </c>
      <c r="J385" s="220">
        <f t="shared" ca="1" si="103"/>
        <v>2160000</v>
      </c>
      <c r="K385" s="222">
        <f t="shared" ca="1" si="104"/>
        <v>52</v>
      </c>
      <c r="L385" s="221">
        <f t="shared" ca="1" si="105"/>
        <v>60000000</v>
      </c>
      <c r="M385" s="221">
        <f t="shared" ca="1" si="106"/>
        <v>112320000</v>
      </c>
      <c r="N385" s="221">
        <f t="shared" ca="1" si="107"/>
        <v>24</v>
      </c>
      <c r="O385" s="221">
        <f t="shared" ca="1" si="108"/>
        <v>51840000</v>
      </c>
      <c r="P385" s="221">
        <f t="shared" ca="1" si="109"/>
        <v>20000000</v>
      </c>
      <c r="Q385" s="221">
        <f t="shared" ca="1" si="110"/>
        <v>10000000</v>
      </c>
      <c r="R385" s="221">
        <f t="shared" ca="1" si="111"/>
        <v>30480000</v>
      </c>
      <c r="S385" s="221">
        <f t="shared" ca="1" si="99"/>
        <v>10363200</v>
      </c>
      <c r="T385" s="221">
        <f t="shared" ca="1" si="112"/>
        <v>20116800</v>
      </c>
      <c r="U385" s="221">
        <f t="shared" ca="1" si="113"/>
        <v>30116800</v>
      </c>
      <c r="V385" s="221">
        <f t="shared" ca="1" si="114"/>
        <v>-60000000</v>
      </c>
      <c r="W385" s="221">
        <f t="shared" ca="1" si="115"/>
        <v>30116800</v>
      </c>
      <c r="X385" s="221">
        <f t="shared" ca="1" si="116"/>
        <v>30116800</v>
      </c>
      <c r="Y385" s="221">
        <f t="shared" ca="1" si="117"/>
        <v>30116800</v>
      </c>
      <c r="Z385" s="221">
        <f t="shared" ca="1" si="118"/>
        <v>30116800</v>
      </c>
      <c r="AA385" s="221">
        <f t="shared" ca="1" si="119"/>
        <v>30116800</v>
      </c>
      <c r="AB385" s="221">
        <f t="shared" ca="1" si="120"/>
        <v>30116800</v>
      </c>
      <c r="AC385" s="224">
        <f t="shared" ca="1" si="100"/>
        <v>0.44734186600697812</v>
      </c>
    </row>
    <row r="386" spans="1:29" x14ac:dyDescent="0.25">
      <c r="A386" s="195">
        <v>292</v>
      </c>
      <c r="B386" s="219">
        <f t="shared" ca="1" si="98"/>
        <v>0.51568826677298241</v>
      </c>
      <c r="C386" s="219">
        <f t="shared" ca="1" si="121"/>
        <v>0.74938726187521532</v>
      </c>
      <c r="D386" s="219">
        <f t="shared" ca="1" si="121"/>
        <v>0.64683415818156886</v>
      </c>
      <c r="E386" s="219">
        <f t="shared" ca="1" si="121"/>
        <v>0.22628129682049369</v>
      </c>
      <c r="F386" s="219">
        <f t="shared" ca="1" si="121"/>
        <v>0.5915848497147902</v>
      </c>
      <c r="G386" s="219">
        <f t="shared" ca="1" si="121"/>
        <v>0.86400362843533995</v>
      </c>
      <c r="H386" s="220">
        <f t="shared" ca="1" si="101"/>
        <v>108000000</v>
      </c>
      <c r="I386" s="212">
        <f t="shared" ca="1" si="102"/>
        <v>0.05</v>
      </c>
      <c r="J386" s="220">
        <f t="shared" ca="1" si="103"/>
        <v>5400000</v>
      </c>
      <c r="K386" s="222">
        <f t="shared" ca="1" si="104"/>
        <v>56</v>
      </c>
      <c r="L386" s="221">
        <f t="shared" ca="1" si="105"/>
        <v>65000000</v>
      </c>
      <c r="M386" s="221">
        <f t="shared" ca="1" si="106"/>
        <v>302400000</v>
      </c>
      <c r="N386" s="221">
        <f t="shared" ca="1" si="107"/>
        <v>26</v>
      </c>
      <c r="O386" s="221">
        <f t="shared" ca="1" si="108"/>
        <v>140400000</v>
      </c>
      <c r="P386" s="221">
        <f t="shared" ca="1" si="109"/>
        <v>31000000</v>
      </c>
      <c r="Q386" s="221">
        <f t="shared" ca="1" si="110"/>
        <v>10833333.333333334</v>
      </c>
      <c r="R386" s="221">
        <f t="shared" ca="1" si="111"/>
        <v>120166666.66666667</v>
      </c>
      <c r="S386" s="221">
        <f t="shared" ca="1" si="99"/>
        <v>40856666.666666672</v>
      </c>
      <c r="T386" s="221">
        <f t="shared" ca="1" si="112"/>
        <v>79310000</v>
      </c>
      <c r="U386" s="221">
        <f t="shared" ca="1" si="113"/>
        <v>90143333.333333328</v>
      </c>
      <c r="V386" s="221">
        <f t="shared" ca="1" si="114"/>
        <v>-65000000</v>
      </c>
      <c r="W386" s="221">
        <f t="shared" ca="1" si="115"/>
        <v>90143333.333333328</v>
      </c>
      <c r="X386" s="221">
        <f t="shared" ca="1" si="116"/>
        <v>90143333.333333328</v>
      </c>
      <c r="Y386" s="221">
        <f t="shared" ca="1" si="117"/>
        <v>90143333.333333328</v>
      </c>
      <c r="Z386" s="221">
        <f t="shared" ca="1" si="118"/>
        <v>90143333.333333328</v>
      </c>
      <c r="AA386" s="221">
        <f t="shared" ca="1" si="119"/>
        <v>90143333.333333328</v>
      </c>
      <c r="AB386" s="221">
        <f t="shared" ca="1" si="120"/>
        <v>90143333.333333328</v>
      </c>
      <c r="AC386" s="224">
        <f t="shared" ca="1" si="100"/>
        <v>1.3791740070951679</v>
      </c>
    </row>
    <row r="387" spans="1:29" x14ac:dyDescent="0.25">
      <c r="A387" s="26">
        <v>293</v>
      </c>
      <c r="B387" s="219">
        <f t="shared" ref="B387:B450" ca="1" si="122">RAND()</f>
        <v>0.21326542084482791</v>
      </c>
      <c r="C387" s="219">
        <f t="shared" ca="1" si="121"/>
        <v>0.89077734381051932</v>
      </c>
      <c r="D387" s="219">
        <f t="shared" ca="1" si="121"/>
        <v>0.65963548431439023</v>
      </c>
      <c r="E387" s="219">
        <f t="shared" ca="1" si="121"/>
        <v>0.71106203947993296</v>
      </c>
      <c r="F387" s="219">
        <f t="shared" ca="1" si="121"/>
        <v>0.8103962986535902</v>
      </c>
      <c r="G387" s="219">
        <f t="shared" ca="1" si="121"/>
        <v>0.27143256800841065</v>
      </c>
      <c r="H387" s="220">
        <f t="shared" ca="1" si="101"/>
        <v>95000000</v>
      </c>
      <c r="I387" s="212">
        <f t="shared" ca="1" si="102"/>
        <v>0.05</v>
      </c>
      <c r="J387" s="220">
        <f t="shared" ca="1" si="103"/>
        <v>4750000</v>
      </c>
      <c r="K387" s="222">
        <f t="shared" ca="1" si="104"/>
        <v>49.5</v>
      </c>
      <c r="L387" s="221">
        <f t="shared" ca="1" si="105"/>
        <v>65000000</v>
      </c>
      <c r="M387" s="221">
        <f t="shared" ca="1" si="106"/>
        <v>235125000</v>
      </c>
      <c r="N387" s="221">
        <f t="shared" ca="1" si="107"/>
        <v>26</v>
      </c>
      <c r="O387" s="221">
        <f t="shared" ca="1" si="108"/>
        <v>123500000</v>
      </c>
      <c r="P387" s="221">
        <f t="shared" ca="1" si="109"/>
        <v>24000000</v>
      </c>
      <c r="Q387" s="221">
        <f t="shared" ca="1" si="110"/>
        <v>10833333.333333334</v>
      </c>
      <c r="R387" s="221">
        <f t="shared" ca="1" si="111"/>
        <v>76791666.666666672</v>
      </c>
      <c r="S387" s="221">
        <f t="shared" ca="1" si="99"/>
        <v>26109166.666666672</v>
      </c>
      <c r="T387" s="221">
        <f t="shared" ca="1" si="112"/>
        <v>50682500</v>
      </c>
      <c r="U387" s="221">
        <f t="shared" ca="1" si="113"/>
        <v>61515833.333333336</v>
      </c>
      <c r="V387" s="221">
        <f t="shared" ca="1" si="114"/>
        <v>-65000000</v>
      </c>
      <c r="W387" s="221">
        <f t="shared" ca="1" si="115"/>
        <v>61515833.333333336</v>
      </c>
      <c r="X387" s="221">
        <f t="shared" ca="1" si="116"/>
        <v>61515833.333333336</v>
      </c>
      <c r="Y387" s="221">
        <f t="shared" ca="1" si="117"/>
        <v>61515833.333333336</v>
      </c>
      <c r="Z387" s="221">
        <f t="shared" ca="1" si="118"/>
        <v>61515833.333333336</v>
      </c>
      <c r="AA387" s="221">
        <f t="shared" ca="1" si="119"/>
        <v>61515833.333333336</v>
      </c>
      <c r="AB387" s="221">
        <f t="shared" ca="1" si="120"/>
        <v>61515833.333333336</v>
      </c>
      <c r="AC387" s="224">
        <f t="shared" ca="1" si="100"/>
        <v>0.92796968424020609</v>
      </c>
    </row>
    <row r="388" spans="1:29" x14ac:dyDescent="0.25">
      <c r="A388" s="195">
        <v>294</v>
      </c>
      <c r="B388" s="219">
        <f t="shared" ca="1" si="122"/>
        <v>0.91675559422283448</v>
      </c>
      <c r="C388" s="219">
        <f t="shared" ca="1" si="121"/>
        <v>0.93122050445417381</v>
      </c>
      <c r="D388" s="219">
        <f t="shared" ca="1" si="121"/>
        <v>0.72411118896693305</v>
      </c>
      <c r="E388" s="219">
        <f t="shared" ca="1" si="121"/>
        <v>0.92731714633715112</v>
      </c>
      <c r="F388" s="219">
        <f t="shared" ca="1" si="121"/>
        <v>0.95872456155656527</v>
      </c>
      <c r="G388" s="219">
        <f t="shared" ca="1" si="121"/>
        <v>0.68044713898804488</v>
      </c>
      <c r="H388" s="220">
        <f t="shared" ca="1" si="101"/>
        <v>124000000</v>
      </c>
      <c r="I388" s="212">
        <f t="shared" ca="1" si="102"/>
        <v>0.06</v>
      </c>
      <c r="J388" s="220">
        <f t="shared" ca="1" si="103"/>
        <v>7440000</v>
      </c>
      <c r="K388" s="222">
        <f t="shared" ca="1" si="104"/>
        <v>64</v>
      </c>
      <c r="L388" s="221">
        <f t="shared" ca="1" si="105"/>
        <v>72000000</v>
      </c>
      <c r="M388" s="221">
        <f t="shared" ca="1" si="106"/>
        <v>476160000</v>
      </c>
      <c r="N388" s="221">
        <f t="shared" ca="1" si="107"/>
        <v>29</v>
      </c>
      <c r="O388" s="221">
        <f t="shared" ca="1" si="108"/>
        <v>215760000</v>
      </c>
      <c r="P388" s="221">
        <f t="shared" ca="1" si="109"/>
        <v>27000000</v>
      </c>
      <c r="Q388" s="221">
        <f t="shared" ca="1" si="110"/>
        <v>12000000</v>
      </c>
      <c r="R388" s="221">
        <f t="shared" ca="1" si="111"/>
        <v>221400000</v>
      </c>
      <c r="S388" s="221">
        <f t="shared" ca="1" si="99"/>
        <v>75276000</v>
      </c>
      <c r="T388" s="221">
        <f t="shared" ca="1" si="112"/>
        <v>146124000</v>
      </c>
      <c r="U388" s="221">
        <f t="shared" ca="1" si="113"/>
        <v>158124000</v>
      </c>
      <c r="V388" s="221">
        <f t="shared" ca="1" si="114"/>
        <v>-72000000</v>
      </c>
      <c r="W388" s="221">
        <f t="shared" ca="1" si="115"/>
        <v>158124000</v>
      </c>
      <c r="X388" s="221">
        <f t="shared" ca="1" si="116"/>
        <v>158124000</v>
      </c>
      <c r="Y388" s="221">
        <f t="shared" ca="1" si="117"/>
        <v>158124000</v>
      </c>
      <c r="Z388" s="221">
        <f t="shared" ca="1" si="118"/>
        <v>158124000</v>
      </c>
      <c r="AA388" s="221">
        <f t="shared" ca="1" si="119"/>
        <v>158124000</v>
      </c>
      <c r="AB388" s="221">
        <f t="shared" ca="1" si="120"/>
        <v>158124000</v>
      </c>
      <c r="AC388" s="224">
        <f t="shared" ca="1" si="100"/>
        <v>2.1940985481298148</v>
      </c>
    </row>
    <row r="389" spans="1:29" x14ac:dyDescent="0.25">
      <c r="A389" s="26">
        <v>295</v>
      </c>
      <c r="B389" s="219">
        <f t="shared" ca="1" si="122"/>
        <v>0.46819585674928865</v>
      </c>
      <c r="C389" s="219">
        <f t="shared" ca="1" si="121"/>
        <v>0.72386395715419904</v>
      </c>
      <c r="D389" s="219">
        <f t="shared" ca="1" si="121"/>
        <v>0.37789350530469579</v>
      </c>
      <c r="E389" s="219">
        <f t="shared" ca="1" si="121"/>
        <v>0.5375650069718666</v>
      </c>
      <c r="F389" s="219">
        <f t="shared" ca="1" si="121"/>
        <v>0.53138795245057846</v>
      </c>
      <c r="G389" s="219">
        <f t="shared" ca="1" si="121"/>
        <v>0.37497630340465282</v>
      </c>
      <c r="H389" s="220">
        <f t="shared" ca="1" si="101"/>
        <v>108000000</v>
      </c>
      <c r="I389" s="212">
        <f t="shared" ca="1" si="102"/>
        <v>0.05</v>
      </c>
      <c r="J389" s="220">
        <f t="shared" ca="1" si="103"/>
        <v>5400000</v>
      </c>
      <c r="K389" s="222">
        <f t="shared" ca="1" si="104"/>
        <v>52</v>
      </c>
      <c r="L389" s="221">
        <f t="shared" ca="1" si="105"/>
        <v>65000000</v>
      </c>
      <c r="M389" s="221">
        <f t="shared" ca="1" si="106"/>
        <v>280800000</v>
      </c>
      <c r="N389" s="221">
        <f t="shared" ca="1" si="107"/>
        <v>26</v>
      </c>
      <c r="O389" s="221">
        <f t="shared" ca="1" si="108"/>
        <v>140400000</v>
      </c>
      <c r="P389" s="221">
        <f t="shared" ca="1" si="109"/>
        <v>24000000</v>
      </c>
      <c r="Q389" s="221">
        <f t="shared" ca="1" si="110"/>
        <v>10833333.333333334</v>
      </c>
      <c r="R389" s="221">
        <f t="shared" ca="1" si="111"/>
        <v>105566666.66666667</v>
      </c>
      <c r="S389" s="221">
        <f t="shared" ca="1" si="99"/>
        <v>35892666.666666672</v>
      </c>
      <c r="T389" s="221">
        <f t="shared" ca="1" si="112"/>
        <v>69674000</v>
      </c>
      <c r="U389" s="221">
        <f t="shared" ca="1" si="113"/>
        <v>80507333.333333328</v>
      </c>
      <c r="V389" s="221">
        <f t="shared" ca="1" si="114"/>
        <v>-65000000</v>
      </c>
      <c r="W389" s="221">
        <f t="shared" ca="1" si="115"/>
        <v>80507333.333333328</v>
      </c>
      <c r="X389" s="221">
        <f t="shared" ca="1" si="116"/>
        <v>80507333.333333328</v>
      </c>
      <c r="Y389" s="221">
        <f t="shared" ca="1" si="117"/>
        <v>80507333.333333328</v>
      </c>
      <c r="Z389" s="221">
        <f t="shared" ca="1" si="118"/>
        <v>80507333.333333328</v>
      </c>
      <c r="AA389" s="221">
        <f t="shared" ca="1" si="119"/>
        <v>80507333.333333328</v>
      </c>
      <c r="AB389" s="221">
        <f t="shared" ca="1" si="120"/>
        <v>80507333.333333328</v>
      </c>
      <c r="AC389" s="224">
        <f t="shared" ca="1" si="100"/>
        <v>1.2284610853554185</v>
      </c>
    </row>
    <row r="390" spans="1:29" x14ac:dyDescent="0.25">
      <c r="A390" s="195">
        <v>296</v>
      </c>
      <c r="B390" s="219">
        <f t="shared" ca="1" si="122"/>
        <v>6.5501453182257641E-2</v>
      </c>
      <c r="C390" s="219">
        <f t="shared" ca="1" si="121"/>
        <v>0.58117381962531711</v>
      </c>
      <c r="D390" s="219">
        <f t="shared" ca="1" si="121"/>
        <v>0.33139022104647153</v>
      </c>
      <c r="E390" s="219">
        <f t="shared" ca="1" si="121"/>
        <v>0.98539242611667532</v>
      </c>
      <c r="F390" s="219">
        <f t="shared" ca="1" si="121"/>
        <v>0.27887821491344866</v>
      </c>
      <c r="G390" s="219">
        <f t="shared" ca="1" si="121"/>
        <v>0.41508770408872475</v>
      </c>
      <c r="H390" s="220">
        <f t="shared" ca="1" si="101"/>
        <v>80000000</v>
      </c>
      <c r="I390" s="212">
        <f t="shared" ca="1" si="102"/>
        <v>0.04</v>
      </c>
      <c r="J390" s="220">
        <f t="shared" ca="1" si="103"/>
        <v>3200000</v>
      </c>
      <c r="K390" s="222">
        <f t="shared" ca="1" si="104"/>
        <v>38</v>
      </c>
      <c r="L390" s="221">
        <f t="shared" ca="1" si="105"/>
        <v>72000000</v>
      </c>
      <c r="M390" s="221">
        <f t="shared" ca="1" si="106"/>
        <v>121600000</v>
      </c>
      <c r="N390" s="221">
        <f t="shared" ca="1" si="107"/>
        <v>26</v>
      </c>
      <c r="O390" s="221">
        <f t="shared" ca="1" si="108"/>
        <v>83200000</v>
      </c>
      <c r="P390" s="221">
        <f t="shared" ca="1" si="109"/>
        <v>27000000</v>
      </c>
      <c r="Q390" s="221">
        <f t="shared" ca="1" si="110"/>
        <v>12000000</v>
      </c>
      <c r="R390" s="221">
        <f t="shared" ca="1" si="111"/>
        <v>-600000</v>
      </c>
      <c r="S390" s="221">
        <f t="shared" ca="1" si="99"/>
        <v>-204000.00000000003</v>
      </c>
      <c r="T390" s="221">
        <f t="shared" ca="1" si="112"/>
        <v>-396000</v>
      </c>
      <c r="U390" s="221">
        <f t="shared" ca="1" si="113"/>
        <v>11604000</v>
      </c>
      <c r="V390" s="221">
        <f t="shared" ca="1" si="114"/>
        <v>-72000000</v>
      </c>
      <c r="W390" s="221">
        <f t="shared" ca="1" si="115"/>
        <v>11604000</v>
      </c>
      <c r="X390" s="221">
        <f t="shared" ca="1" si="116"/>
        <v>11604000</v>
      </c>
      <c r="Y390" s="221">
        <f t="shared" ca="1" si="117"/>
        <v>11604000</v>
      </c>
      <c r="Z390" s="221">
        <f t="shared" ca="1" si="118"/>
        <v>11604000</v>
      </c>
      <c r="AA390" s="221">
        <f t="shared" ca="1" si="119"/>
        <v>11604000</v>
      </c>
      <c r="AB390" s="221">
        <f t="shared" ca="1" si="120"/>
        <v>11604000</v>
      </c>
      <c r="AC390" s="224">
        <f t="shared" ca="1" si="100"/>
        <v>-9.5042020525760718E-3</v>
      </c>
    </row>
    <row r="391" spans="1:29" x14ac:dyDescent="0.25">
      <c r="A391" s="26">
        <v>297</v>
      </c>
      <c r="B391" s="219">
        <f t="shared" ca="1" si="122"/>
        <v>0.47958506772397824</v>
      </c>
      <c r="C391" s="219">
        <f t="shared" ca="1" si="121"/>
        <v>0.58061454576347882</v>
      </c>
      <c r="D391" s="219">
        <f t="shared" ca="1" si="121"/>
        <v>0.59830855851307618</v>
      </c>
      <c r="E391" s="219">
        <f t="shared" ca="1" si="121"/>
        <v>0.40752765548136793</v>
      </c>
      <c r="F391" s="219">
        <f t="shared" ca="1" si="121"/>
        <v>0.11648071083027167</v>
      </c>
      <c r="G391" s="219">
        <f t="shared" ca="1" si="121"/>
        <v>0.47492272451809325</v>
      </c>
      <c r="H391" s="220">
        <f t="shared" ca="1" si="101"/>
        <v>108000000</v>
      </c>
      <c r="I391" s="212">
        <f t="shared" ca="1" si="102"/>
        <v>0.04</v>
      </c>
      <c r="J391" s="220">
        <f t="shared" ca="1" si="103"/>
        <v>4320000</v>
      </c>
      <c r="K391" s="222">
        <f t="shared" ca="1" si="104"/>
        <v>56</v>
      </c>
      <c r="L391" s="221">
        <f t="shared" ca="1" si="105"/>
        <v>65000000</v>
      </c>
      <c r="M391" s="221">
        <f t="shared" ca="1" si="106"/>
        <v>241920000</v>
      </c>
      <c r="N391" s="221">
        <f t="shared" ca="1" si="107"/>
        <v>24</v>
      </c>
      <c r="O391" s="221">
        <f t="shared" ca="1" si="108"/>
        <v>103680000</v>
      </c>
      <c r="P391" s="221">
        <f t="shared" ca="1" si="109"/>
        <v>27000000</v>
      </c>
      <c r="Q391" s="221">
        <f t="shared" ca="1" si="110"/>
        <v>10833333.333333334</v>
      </c>
      <c r="R391" s="221">
        <f t="shared" ca="1" si="111"/>
        <v>100406666.66666667</v>
      </c>
      <c r="S391" s="221">
        <f t="shared" ca="1" si="99"/>
        <v>34138266.666666672</v>
      </c>
      <c r="T391" s="221">
        <f t="shared" ca="1" si="112"/>
        <v>66268400</v>
      </c>
      <c r="U391" s="221">
        <f t="shared" ca="1" si="113"/>
        <v>77101733.333333328</v>
      </c>
      <c r="V391" s="221">
        <f t="shared" ca="1" si="114"/>
        <v>-65000000</v>
      </c>
      <c r="W391" s="221">
        <f t="shared" ca="1" si="115"/>
        <v>77101733.333333328</v>
      </c>
      <c r="X391" s="221">
        <f t="shared" ca="1" si="116"/>
        <v>77101733.333333328</v>
      </c>
      <c r="Y391" s="221">
        <f t="shared" ca="1" si="117"/>
        <v>77101733.333333328</v>
      </c>
      <c r="Z391" s="221">
        <f t="shared" ca="1" si="118"/>
        <v>77101733.333333328</v>
      </c>
      <c r="AA391" s="221">
        <f t="shared" ca="1" si="119"/>
        <v>77101733.333333328</v>
      </c>
      <c r="AB391" s="221">
        <f t="shared" ca="1" si="120"/>
        <v>77101733.333333328</v>
      </c>
      <c r="AC391" s="224">
        <f t="shared" ca="1" si="100"/>
        <v>1.1749751748722379</v>
      </c>
    </row>
    <row r="392" spans="1:29" x14ac:dyDescent="0.25">
      <c r="A392" s="195">
        <v>298</v>
      </c>
      <c r="B392" s="219">
        <f t="shared" ca="1" si="122"/>
        <v>0.7575045507912167</v>
      </c>
      <c r="C392" s="219">
        <f t="shared" ca="1" si="121"/>
        <v>0.85845271094475395</v>
      </c>
      <c r="D392" s="219">
        <f t="shared" ca="1" si="121"/>
        <v>0.58149224713613867</v>
      </c>
      <c r="E392" s="219">
        <f t="shared" ca="1" si="121"/>
        <v>0.44468803065263396</v>
      </c>
      <c r="F392" s="219">
        <f t="shared" ca="1" si="121"/>
        <v>0.67682322513733584</v>
      </c>
      <c r="G392" s="219">
        <f t="shared" ca="1" si="121"/>
        <v>0.70946240337705613</v>
      </c>
      <c r="H392" s="220">
        <f t="shared" ca="1" si="101"/>
        <v>108000000</v>
      </c>
      <c r="I392" s="212">
        <f t="shared" ca="1" si="102"/>
        <v>0.05</v>
      </c>
      <c r="J392" s="220">
        <f t="shared" ca="1" si="103"/>
        <v>5400000</v>
      </c>
      <c r="K392" s="222">
        <f t="shared" ca="1" si="104"/>
        <v>56</v>
      </c>
      <c r="L392" s="221">
        <f t="shared" ca="1" si="105"/>
        <v>65000000</v>
      </c>
      <c r="M392" s="221">
        <f t="shared" ca="1" si="106"/>
        <v>302400000</v>
      </c>
      <c r="N392" s="221">
        <f t="shared" ca="1" si="107"/>
        <v>26</v>
      </c>
      <c r="O392" s="221">
        <f t="shared" ca="1" si="108"/>
        <v>140400000</v>
      </c>
      <c r="P392" s="221">
        <f t="shared" ca="1" si="109"/>
        <v>27000000</v>
      </c>
      <c r="Q392" s="221">
        <f t="shared" ca="1" si="110"/>
        <v>10833333.333333334</v>
      </c>
      <c r="R392" s="221">
        <f t="shared" ca="1" si="111"/>
        <v>124166666.66666667</v>
      </c>
      <c r="S392" s="221">
        <f t="shared" ca="1" si="99"/>
        <v>42216666.666666672</v>
      </c>
      <c r="T392" s="221">
        <f t="shared" ca="1" si="112"/>
        <v>81950000</v>
      </c>
      <c r="U392" s="221">
        <f t="shared" ca="1" si="113"/>
        <v>92783333.333333328</v>
      </c>
      <c r="V392" s="221">
        <f t="shared" ca="1" si="114"/>
        <v>-65000000</v>
      </c>
      <c r="W392" s="221">
        <f t="shared" ca="1" si="115"/>
        <v>92783333.333333328</v>
      </c>
      <c r="X392" s="221">
        <f t="shared" ca="1" si="116"/>
        <v>92783333.333333328</v>
      </c>
      <c r="Y392" s="221">
        <f t="shared" ca="1" si="117"/>
        <v>92783333.333333328</v>
      </c>
      <c r="Z392" s="221">
        <f t="shared" ca="1" si="118"/>
        <v>92783333.333333328</v>
      </c>
      <c r="AA392" s="221">
        <f t="shared" ca="1" si="119"/>
        <v>92783333.333333328</v>
      </c>
      <c r="AB392" s="221">
        <f t="shared" ca="1" si="120"/>
        <v>92783333.333333328</v>
      </c>
      <c r="AC392" s="224">
        <f t="shared" ca="1" si="100"/>
        <v>1.420335158312247</v>
      </c>
    </row>
    <row r="393" spans="1:29" x14ac:dyDescent="0.25">
      <c r="A393" s="26">
        <v>299</v>
      </c>
      <c r="B393" s="219">
        <f t="shared" ca="1" si="122"/>
        <v>0.97393144612275973</v>
      </c>
      <c r="C393" s="219">
        <f t="shared" ca="1" si="121"/>
        <v>0.2762001033093312</v>
      </c>
      <c r="D393" s="219">
        <f t="shared" ca="1" si="121"/>
        <v>2.5284456136489109E-2</v>
      </c>
      <c r="E393" s="219">
        <f t="shared" ca="1" si="121"/>
        <v>0.72949713438988473</v>
      </c>
      <c r="F393" s="219">
        <f t="shared" ca="1" si="121"/>
        <v>0.56799107522040648</v>
      </c>
      <c r="G393" s="219">
        <f t="shared" ca="1" si="121"/>
        <v>0.49254188183973135</v>
      </c>
      <c r="H393" s="220">
        <f t="shared" ca="1" si="101"/>
        <v>124000000</v>
      </c>
      <c r="I393" s="212">
        <f t="shared" ca="1" si="102"/>
        <v>0.03</v>
      </c>
      <c r="J393" s="220">
        <f t="shared" ca="1" si="103"/>
        <v>3720000</v>
      </c>
      <c r="K393" s="222">
        <f t="shared" ca="1" si="104"/>
        <v>60</v>
      </c>
      <c r="L393" s="221">
        <f t="shared" ca="1" si="105"/>
        <v>65000000</v>
      </c>
      <c r="M393" s="221">
        <f t="shared" ca="1" si="106"/>
        <v>223200000</v>
      </c>
      <c r="N393" s="221">
        <f t="shared" ca="1" si="107"/>
        <v>26</v>
      </c>
      <c r="O393" s="221">
        <f t="shared" ca="1" si="108"/>
        <v>96720000</v>
      </c>
      <c r="P393" s="221">
        <f t="shared" ca="1" si="109"/>
        <v>27000000</v>
      </c>
      <c r="Q393" s="221">
        <f t="shared" ca="1" si="110"/>
        <v>10833333.333333334</v>
      </c>
      <c r="R393" s="221">
        <f t="shared" ca="1" si="111"/>
        <v>88646666.666666672</v>
      </c>
      <c r="S393" s="221">
        <f t="shared" ca="1" si="99"/>
        <v>30139866.666666672</v>
      </c>
      <c r="T393" s="221">
        <f t="shared" ca="1" si="112"/>
        <v>58506800</v>
      </c>
      <c r="U393" s="221">
        <f t="shared" ca="1" si="113"/>
        <v>69340133.333333328</v>
      </c>
      <c r="V393" s="221">
        <f t="shared" ca="1" si="114"/>
        <v>-65000000</v>
      </c>
      <c r="W393" s="221">
        <f t="shared" ca="1" si="115"/>
        <v>69340133.333333328</v>
      </c>
      <c r="X393" s="221">
        <f t="shared" ca="1" si="116"/>
        <v>69340133.333333328</v>
      </c>
      <c r="Y393" s="221">
        <f t="shared" ca="1" si="117"/>
        <v>69340133.333333328</v>
      </c>
      <c r="Z393" s="221">
        <f t="shared" ca="1" si="118"/>
        <v>69340133.333333328</v>
      </c>
      <c r="AA393" s="221">
        <f t="shared" ca="1" si="119"/>
        <v>69340133.333333328</v>
      </c>
      <c r="AB393" s="221">
        <f t="shared" ca="1" si="120"/>
        <v>69340133.333333328</v>
      </c>
      <c r="AC393" s="224">
        <f t="shared" ca="1" si="100"/>
        <v>1.052503108796127</v>
      </c>
    </row>
    <row r="394" spans="1:29" x14ac:dyDescent="0.25">
      <c r="A394" s="195">
        <v>300</v>
      </c>
      <c r="B394" s="219">
        <f t="shared" ca="1" si="122"/>
        <v>0.33026925628782777</v>
      </c>
      <c r="C394" s="219">
        <f t="shared" ca="1" si="121"/>
        <v>0.940941300769081</v>
      </c>
      <c r="D394" s="219">
        <f t="shared" ca="1" si="121"/>
        <v>0.30143660254541649</v>
      </c>
      <c r="E394" s="219">
        <f t="shared" ca="1" si="121"/>
        <v>0.92457455871623329</v>
      </c>
      <c r="F394" s="219">
        <f t="shared" ca="1" si="121"/>
        <v>7.7919051542263529E-2</v>
      </c>
      <c r="G394" s="219">
        <f t="shared" ca="1" si="121"/>
        <v>0.5140024598251125</v>
      </c>
      <c r="H394" s="220">
        <f t="shared" ca="1" si="101"/>
        <v>95000000</v>
      </c>
      <c r="I394" s="212">
        <f t="shared" ca="1" si="102"/>
        <v>0.06</v>
      </c>
      <c r="J394" s="220">
        <f t="shared" ca="1" si="103"/>
        <v>5700000</v>
      </c>
      <c r="K394" s="222">
        <f t="shared" ca="1" si="104"/>
        <v>45.5</v>
      </c>
      <c r="L394" s="221">
        <f t="shared" ca="1" si="105"/>
        <v>72000000</v>
      </c>
      <c r="M394" s="221">
        <f t="shared" ca="1" si="106"/>
        <v>259350000</v>
      </c>
      <c r="N394" s="221">
        <f t="shared" ca="1" si="107"/>
        <v>24</v>
      </c>
      <c r="O394" s="221">
        <f t="shared" ca="1" si="108"/>
        <v>136800000</v>
      </c>
      <c r="P394" s="221">
        <f t="shared" ca="1" si="109"/>
        <v>27000000</v>
      </c>
      <c r="Q394" s="221">
        <f t="shared" ca="1" si="110"/>
        <v>12000000</v>
      </c>
      <c r="R394" s="221">
        <f t="shared" ca="1" si="111"/>
        <v>83550000</v>
      </c>
      <c r="S394" s="221">
        <f t="shared" ca="1" si="99"/>
        <v>28407000.000000004</v>
      </c>
      <c r="T394" s="221">
        <f t="shared" ca="1" si="112"/>
        <v>55143000</v>
      </c>
      <c r="U394" s="221">
        <f t="shared" ca="1" si="113"/>
        <v>67143000</v>
      </c>
      <c r="V394" s="221">
        <f t="shared" ca="1" si="114"/>
        <v>-72000000</v>
      </c>
      <c r="W394" s="221">
        <f t="shared" ca="1" si="115"/>
        <v>67143000</v>
      </c>
      <c r="X394" s="221">
        <f t="shared" ca="1" si="116"/>
        <v>67143000</v>
      </c>
      <c r="Y394" s="221">
        <f t="shared" ca="1" si="117"/>
        <v>67143000</v>
      </c>
      <c r="Z394" s="221">
        <f t="shared" ca="1" si="118"/>
        <v>67143000</v>
      </c>
      <c r="AA394" s="221">
        <f t="shared" ca="1" si="119"/>
        <v>67143000</v>
      </c>
      <c r="AB394" s="221">
        <f t="shared" ca="1" si="120"/>
        <v>67143000</v>
      </c>
      <c r="AC394" s="224">
        <f t="shared" ca="1" si="100"/>
        <v>0.9135469178389739</v>
      </c>
    </row>
    <row r="395" spans="1:29" x14ac:dyDescent="0.25">
      <c r="A395" s="26">
        <v>301</v>
      </c>
      <c r="B395" s="219">
        <f t="shared" ca="1" si="122"/>
        <v>7.0306229259090247E-2</v>
      </c>
      <c r="C395" s="219">
        <f t="shared" ca="1" si="121"/>
        <v>6.3618565873420962E-2</v>
      </c>
      <c r="D395" s="219">
        <f t="shared" ca="1" si="121"/>
        <v>0.26256104796745272</v>
      </c>
      <c r="E395" s="219">
        <f t="shared" ca="1" si="121"/>
        <v>2.9079197728721917E-2</v>
      </c>
      <c r="F395" s="219">
        <f t="shared" ca="1" si="121"/>
        <v>0.70068645878942348</v>
      </c>
      <c r="G395" s="219">
        <f t="shared" ca="1" si="121"/>
        <v>0.2671316485765417</v>
      </c>
      <c r="H395" s="220">
        <f t="shared" ca="1" si="101"/>
        <v>80000000</v>
      </c>
      <c r="I395" s="212">
        <f t="shared" ca="1" si="102"/>
        <v>0.02</v>
      </c>
      <c r="J395" s="220">
        <f t="shared" ca="1" si="103"/>
        <v>1600000</v>
      </c>
      <c r="K395" s="222">
        <f t="shared" ca="1" si="104"/>
        <v>38</v>
      </c>
      <c r="L395" s="221">
        <f t="shared" ca="1" si="105"/>
        <v>60000000</v>
      </c>
      <c r="M395" s="221">
        <f t="shared" ca="1" si="106"/>
        <v>60800000</v>
      </c>
      <c r="N395" s="221">
        <f t="shared" ca="1" si="107"/>
        <v>26</v>
      </c>
      <c r="O395" s="221">
        <f t="shared" ca="1" si="108"/>
        <v>41600000</v>
      </c>
      <c r="P395" s="221">
        <f t="shared" ca="1" si="109"/>
        <v>24000000</v>
      </c>
      <c r="Q395" s="221">
        <f t="shared" ca="1" si="110"/>
        <v>10000000</v>
      </c>
      <c r="R395" s="221">
        <f t="shared" ca="1" si="111"/>
        <v>-14800000</v>
      </c>
      <c r="S395" s="221">
        <f t="shared" ca="1" si="99"/>
        <v>-5032000</v>
      </c>
      <c r="T395" s="221">
        <f t="shared" ca="1" si="112"/>
        <v>-9768000</v>
      </c>
      <c r="U395" s="221">
        <f t="shared" ca="1" si="113"/>
        <v>232000</v>
      </c>
      <c r="V395" s="221">
        <f t="shared" ca="1" si="114"/>
        <v>-60000000</v>
      </c>
      <c r="W395" s="221">
        <f t="shared" ca="1" si="115"/>
        <v>232000</v>
      </c>
      <c r="X395" s="221">
        <f t="shared" ca="1" si="116"/>
        <v>232000</v>
      </c>
      <c r="Y395" s="221">
        <f t="shared" ca="1" si="117"/>
        <v>232000</v>
      </c>
      <c r="Z395" s="221">
        <f t="shared" ca="1" si="118"/>
        <v>232000</v>
      </c>
      <c r="AA395" s="221">
        <f t="shared" ca="1" si="119"/>
        <v>232000</v>
      </c>
      <c r="AB395" s="221">
        <f t="shared" ca="1" si="120"/>
        <v>232000</v>
      </c>
      <c r="AC395" s="224">
        <f t="shared" ca="1" si="100"/>
        <v>-0.99990000000000001</v>
      </c>
    </row>
    <row r="396" spans="1:29" x14ac:dyDescent="0.25">
      <c r="A396" s="195">
        <v>302</v>
      </c>
      <c r="B396" s="219">
        <f t="shared" ca="1" si="122"/>
        <v>0.72185783095278977</v>
      </c>
      <c r="C396" s="219">
        <f t="shared" ca="1" si="121"/>
        <v>0.9594279277050427</v>
      </c>
      <c r="D396" s="219">
        <f t="shared" ca="1" si="121"/>
        <v>0.52517660920372522</v>
      </c>
      <c r="E396" s="219">
        <f t="shared" ca="1" si="121"/>
        <v>0.11925075038971278</v>
      </c>
      <c r="F396" s="219">
        <f t="shared" ca="1" si="121"/>
        <v>2.3446075617063022E-2</v>
      </c>
      <c r="G396" s="219">
        <f t="shared" ca="1" si="121"/>
        <v>0.27775997245797557</v>
      </c>
      <c r="H396" s="220">
        <f t="shared" ca="1" si="101"/>
        <v>108000000</v>
      </c>
      <c r="I396" s="212">
        <f t="shared" ca="1" si="102"/>
        <v>0.06</v>
      </c>
      <c r="J396" s="220">
        <f t="shared" ca="1" si="103"/>
        <v>6480000</v>
      </c>
      <c r="K396" s="222">
        <f t="shared" ca="1" si="104"/>
        <v>56</v>
      </c>
      <c r="L396" s="221">
        <f t="shared" ca="1" si="105"/>
        <v>60000000</v>
      </c>
      <c r="M396" s="221">
        <f t="shared" ca="1" si="106"/>
        <v>362880000</v>
      </c>
      <c r="N396" s="221">
        <f t="shared" ca="1" si="107"/>
        <v>24</v>
      </c>
      <c r="O396" s="221">
        <f t="shared" ca="1" si="108"/>
        <v>155520000</v>
      </c>
      <c r="P396" s="221">
        <f t="shared" ca="1" si="109"/>
        <v>24000000</v>
      </c>
      <c r="Q396" s="221">
        <f t="shared" ca="1" si="110"/>
        <v>10000000</v>
      </c>
      <c r="R396" s="221">
        <f t="shared" ca="1" si="111"/>
        <v>173360000</v>
      </c>
      <c r="S396" s="221">
        <f t="shared" ca="1" si="99"/>
        <v>58942400.000000007</v>
      </c>
      <c r="T396" s="221">
        <f t="shared" ca="1" si="112"/>
        <v>114417600</v>
      </c>
      <c r="U396" s="221">
        <f t="shared" ca="1" si="113"/>
        <v>124417600</v>
      </c>
      <c r="V396" s="221">
        <f t="shared" ca="1" si="114"/>
        <v>-60000000</v>
      </c>
      <c r="W396" s="221">
        <f t="shared" ca="1" si="115"/>
        <v>124417600</v>
      </c>
      <c r="X396" s="221">
        <f t="shared" ca="1" si="116"/>
        <v>124417600</v>
      </c>
      <c r="Y396" s="221">
        <f t="shared" ca="1" si="117"/>
        <v>124417600</v>
      </c>
      <c r="Z396" s="221">
        <f t="shared" ca="1" si="118"/>
        <v>124417600</v>
      </c>
      <c r="AA396" s="221">
        <f t="shared" ca="1" si="119"/>
        <v>124417600</v>
      </c>
      <c r="AB396" s="221">
        <f t="shared" ca="1" si="120"/>
        <v>124417600</v>
      </c>
      <c r="AC396" s="224">
        <f t="shared" ca="1" si="100"/>
        <v>2.0711553988305744</v>
      </c>
    </row>
    <row r="397" spans="1:29" x14ac:dyDescent="0.25">
      <c r="A397" s="26">
        <v>303</v>
      </c>
      <c r="B397" s="219">
        <f t="shared" ca="1" si="122"/>
        <v>0.31975302477359124</v>
      </c>
      <c r="C397" s="219">
        <f t="shared" ca="1" si="121"/>
        <v>0.24575844316164552</v>
      </c>
      <c r="D397" s="219">
        <f t="shared" ca="1" si="121"/>
        <v>0.12886376271326561</v>
      </c>
      <c r="E397" s="219">
        <f t="shared" ca="1" si="121"/>
        <v>0.70248025095137601</v>
      </c>
      <c r="F397" s="219">
        <f t="shared" ca="1" si="121"/>
        <v>0.15827292372549362</v>
      </c>
      <c r="G397" s="219">
        <f t="shared" ca="1" si="121"/>
        <v>0.6952246848732494</v>
      </c>
      <c r="H397" s="220">
        <f t="shared" ca="1" si="101"/>
        <v>95000000</v>
      </c>
      <c r="I397" s="212">
        <f t="shared" ca="1" si="102"/>
        <v>0.02</v>
      </c>
      <c r="J397" s="220">
        <f t="shared" ca="1" si="103"/>
        <v>1900000</v>
      </c>
      <c r="K397" s="222">
        <f t="shared" ca="1" si="104"/>
        <v>45.5</v>
      </c>
      <c r="L397" s="221">
        <f t="shared" ca="1" si="105"/>
        <v>65000000</v>
      </c>
      <c r="M397" s="221">
        <f t="shared" ca="1" si="106"/>
        <v>86450000</v>
      </c>
      <c r="N397" s="221">
        <f t="shared" ca="1" si="107"/>
        <v>24</v>
      </c>
      <c r="O397" s="221">
        <f t="shared" ca="1" si="108"/>
        <v>45600000</v>
      </c>
      <c r="P397" s="221">
        <f t="shared" ca="1" si="109"/>
        <v>27000000</v>
      </c>
      <c r="Q397" s="221">
        <f t="shared" ca="1" si="110"/>
        <v>10833333.333333334</v>
      </c>
      <c r="R397" s="221">
        <f t="shared" ca="1" si="111"/>
        <v>3016666.666666666</v>
      </c>
      <c r="S397" s="221">
        <f t="shared" ca="1" si="99"/>
        <v>1025666.6666666665</v>
      </c>
      <c r="T397" s="221">
        <f t="shared" ca="1" si="112"/>
        <v>1990999.9999999995</v>
      </c>
      <c r="U397" s="221">
        <f t="shared" ca="1" si="113"/>
        <v>12824333.333333334</v>
      </c>
      <c r="V397" s="221">
        <f t="shared" ca="1" si="114"/>
        <v>-65000000</v>
      </c>
      <c r="W397" s="221">
        <f t="shared" ca="1" si="115"/>
        <v>12824333.333333334</v>
      </c>
      <c r="X397" s="221">
        <f t="shared" ca="1" si="116"/>
        <v>12824333.333333334</v>
      </c>
      <c r="Y397" s="221">
        <f t="shared" ca="1" si="117"/>
        <v>12824333.333333334</v>
      </c>
      <c r="Z397" s="221">
        <f t="shared" ca="1" si="118"/>
        <v>12824333.333333334</v>
      </c>
      <c r="AA397" s="221">
        <f t="shared" ca="1" si="119"/>
        <v>12824333.333333334</v>
      </c>
      <c r="AB397" s="221">
        <f t="shared" ca="1" si="120"/>
        <v>12824333.333333334</v>
      </c>
      <c r="AC397" s="224">
        <f t="shared" ca="1" si="100"/>
        <v>5.0444208912855837E-2</v>
      </c>
    </row>
    <row r="398" spans="1:29" x14ac:dyDescent="0.25">
      <c r="A398" s="195">
        <v>304</v>
      </c>
      <c r="B398" s="219">
        <f t="shared" ca="1" si="122"/>
        <v>0.95896000123925185</v>
      </c>
      <c r="C398" s="219">
        <f t="shared" ca="1" si="121"/>
        <v>0.93975607613923218</v>
      </c>
      <c r="D398" s="219">
        <f t="shared" ca="1" si="121"/>
        <v>0.97677823565104993</v>
      </c>
      <c r="E398" s="219">
        <f t="shared" ca="1" si="121"/>
        <v>0.19003577182116016</v>
      </c>
      <c r="F398" s="219">
        <f t="shared" ca="1" si="121"/>
        <v>0.44159273207515481</v>
      </c>
      <c r="G398" s="219">
        <f t="shared" ca="1" si="121"/>
        <v>0.1831121073770825</v>
      </c>
      <c r="H398" s="220">
        <f t="shared" ca="1" si="101"/>
        <v>124000000</v>
      </c>
      <c r="I398" s="212">
        <f t="shared" ca="1" si="102"/>
        <v>0.06</v>
      </c>
      <c r="J398" s="220">
        <f t="shared" ca="1" si="103"/>
        <v>7440000</v>
      </c>
      <c r="K398" s="222">
        <f t="shared" ca="1" si="104"/>
        <v>64</v>
      </c>
      <c r="L398" s="221">
        <f t="shared" ca="1" si="105"/>
        <v>60000000</v>
      </c>
      <c r="M398" s="221">
        <f t="shared" ca="1" si="106"/>
        <v>476160000</v>
      </c>
      <c r="N398" s="221">
        <f t="shared" ca="1" si="107"/>
        <v>26</v>
      </c>
      <c r="O398" s="221">
        <f t="shared" ca="1" si="108"/>
        <v>193440000</v>
      </c>
      <c r="P398" s="221">
        <f t="shared" ca="1" si="109"/>
        <v>24000000</v>
      </c>
      <c r="Q398" s="221">
        <f t="shared" ca="1" si="110"/>
        <v>10000000</v>
      </c>
      <c r="R398" s="221">
        <f t="shared" ca="1" si="111"/>
        <v>248720000</v>
      </c>
      <c r="S398" s="221">
        <f t="shared" ca="1" si="99"/>
        <v>84564800</v>
      </c>
      <c r="T398" s="221">
        <f t="shared" ca="1" si="112"/>
        <v>164155200</v>
      </c>
      <c r="U398" s="221">
        <f t="shared" ca="1" si="113"/>
        <v>174155200</v>
      </c>
      <c r="V398" s="221">
        <f t="shared" ca="1" si="114"/>
        <v>-60000000</v>
      </c>
      <c r="W398" s="221">
        <f t="shared" ca="1" si="115"/>
        <v>174155200</v>
      </c>
      <c r="X398" s="221">
        <f t="shared" ca="1" si="116"/>
        <v>174155200</v>
      </c>
      <c r="Y398" s="221">
        <f t="shared" ca="1" si="117"/>
        <v>174155200</v>
      </c>
      <c r="Z398" s="221">
        <f t="shared" ca="1" si="118"/>
        <v>174155200</v>
      </c>
      <c r="AA398" s="221">
        <f t="shared" ca="1" si="119"/>
        <v>174155200</v>
      </c>
      <c r="AB398" s="221">
        <f t="shared" ca="1" si="120"/>
        <v>174155200</v>
      </c>
      <c r="AC398" s="224">
        <f t="shared" ca="1" si="100"/>
        <v>2.901764008892989</v>
      </c>
    </row>
    <row r="399" spans="1:29" x14ac:dyDescent="0.25">
      <c r="A399" s="26">
        <v>305</v>
      </c>
      <c r="B399" s="219">
        <f t="shared" ca="1" si="122"/>
        <v>0.99827729719459191</v>
      </c>
      <c r="C399" s="219">
        <f t="shared" ca="1" si="121"/>
        <v>0.68327792847731972</v>
      </c>
      <c r="D399" s="219">
        <f t="shared" ca="1" si="121"/>
        <v>0.44636667470738511</v>
      </c>
      <c r="E399" s="219">
        <f t="shared" ca="1" si="121"/>
        <v>0.64637764441078116</v>
      </c>
      <c r="F399" s="219">
        <f t="shared" ca="1" si="121"/>
        <v>0.19641867657179812</v>
      </c>
      <c r="G399" s="219">
        <f t="shared" ca="1" si="121"/>
        <v>0.93811233922000292</v>
      </c>
      <c r="H399" s="220">
        <f t="shared" ca="1" si="101"/>
        <v>124000000</v>
      </c>
      <c r="I399" s="212">
        <f t="shared" ca="1" si="102"/>
        <v>0.04</v>
      </c>
      <c r="J399" s="220">
        <f t="shared" ca="1" si="103"/>
        <v>4960000</v>
      </c>
      <c r="K399" s="222">
        <f t="shared" ca="1" si="104"/>
        <v>60</v>
      </c>
      <c r="L399" s="221">
        <f t="shared" ca="1" si="105"/>
        <v>65000000</v>
      </c>
      <c r="M399" s="221">
        <f t="shared" ca="1" si="106"/>
        <v>297600000</v>
      </c>
      <c r="N399" s="221">
        <f t="shared" ca="1" si="107"/>
        <v>24</v>
      </c>
      <c r="O399" s="221">
        <f t="shared" ca="1" si="108"/>
        <v>119040000</v>
      </c>
      <c r="P399" s="221">
        <f t="shared" ca="1" si="109"/>
        <v>31000000</v>
      </c>
      <c r="Q399" s="221">
        <f t="shared" ca="1" si="110"/>
        <v>10833333.333333334</v>
      </c>
      <c r="R399" s="221">
        <f t="shared" ca="1" si="111"/>
        <v>136726666.66666666</v>
      </c>
      <c r="S399" s="221">
        <f t="shared" ca="1" si="99"/>
        <v>46487066.666666664</v>
      </c>
      <c r="T399" s="221">
        <f t="shared" ca="1" si="112"/>
        <v>90239600</v>
      </c>
      <c r="U399" s="221">
        <f t="shared" ca="1" si="113"/>
        <v>101072933.33333333</v>
      </c>
      <c r="V399" s="221">
        <f t="shared" ca="1" si="114"/>
        <v>-65000000</v>
      </c>
      <c r="W399" s="221">
        <f t="shared" ca="1" si="115"/>
        <v>101072933.33333333</v>
      </c>
      <c r="X399" s="221">
        <f t="shared" ca="1" si="116"/>
        <v>101072933.33333333</v>
      </c>
      <c r="Y399" s="221">
        <f t="shared" ca="1" si="117"/>
        <v>101072933.33333333</v>
      </c>
      <c r="Z399" s="221">
        <f t="shared" ca="1" si="118"/>
        <v>101072933.33333333</v>
      </c>
      <c r="AA399" s="221">
        <f t="shared" ca="1" si="119"/>
        <v>101072933.33333333</v>
      </c>
      <c r="AB399" s="221">
        <f t="shared" ca="1" si="120"/>
        <v>101072933.33333333</v>
      </c>
      <c r="AC399" s="224">
        <f t="shared" ca="1" si="100"/>
        <v>1.5493033023351321</v>
      </c>
    </row>
    <row r="400" spans="1:29" x14ac:dyDescent="0.25">
      <c r="A400" s="195">
        <v>306</v>
      </c>
      <c r="B400" s="219">
        <f t="shared" ca="1" si="122"/>
        <v>0.8817377398260815</v>
      </c>
      <c r="C400" s="219">
        <f t="shared" ca="1" si="121"/>
        <v>0.45902788658234506</v>
      </c>
      <c r="D400" s="219">
        <f t="shared" ca="1" si="121"/>
        <v>8.5149025803549327E-2</v>
      </c>
      <c r="E400" s="219">
        <f t="shared" ca="1" si="121"/>
        <v>6.7283460653413618E-2</v>
      </c>
      <c r="F400" s="219">
        <f t="shared" ca="1" si="121"/>
        <v>0.59548456158648766</v>
      </c>
      <c r="G400" s="219">
        <f t="shared" ca="1" si="121"/>
        <v>0.20201671945936939</v>
      </c>
      <c r="H400" s="220">
        <f t="shared" ca="1" si="101"/>
        <v>124000000</v>
      </c>
      <c r="I400" s="212">
        <f t="shared" ca="1" si="102"/>
        <v>0.04</v>
      </c>
      <c r="J400" s="220">
        <f t="shared" ca="1" si="103"/>
        <v>4960000</v>
      </c>
      <c r="K400" s="222">
        <f t="shared" ca="1" si="104"/>
        <v>60</v>
      </c>
      <c r="L400" s="221">
        <f t="shared" ca="1" si="105"/>
        <v>60000000</v>
      </c>
      <c r="M400" s="221">
        <f t="shared" ca="1" si="106"/>
        <v>297600000</v>
      </c>
      <c r="N400" s="221">
        <f t="shared" ca="1" si="107"/>
        <v>26</v>
      </c>
      <c r="O400" s="221">
        <f t="shared" ca="1" si="108"/>
        <v>128960000</v>
      </c>
      <c r="P400" s="221">
        <f t="shared" ca="1" si="109"/>
        <v>24000000</v>
      </c>
      <c r="Q400" s="221">
        <f t="shared" ca="1" si="110"/>
        <v>10000000</v>
      </c>
      <c r="R400" s="221">
        <f t="shared" ca="1" si="111"/>
        <v>134640000</v>
      </c>
      <c r="S400" s="221">
        <f t="shared" ca="1" si="99"/>
        <v>45777600</v>
      </c>
      <c r="T400" s="221">
        <f t="shared" ca="1" si="112"/>
        <v>88862400</v>
      </c>
      <c r="U400" s="221">
        <f t="shared" ca="1" si="113"/>
        <v>98862400</v>
      </c>
      <c r="V400" s="221">
        <f t="shared" ca="1" si="114"/>
        <v>-60000000</v>
      </c>
      <c r="W400" s="221">
        <f t="shared" ca="1" si="115"/>
        <v>98862400</v>
      </c>
      <c r="X400" s="221">
        <f t="shared" ca="1" si="116"/>
        <v>98862400</v>
      </c>
      <c r="Y400" s="221">
        <f t="shared" ca="1" si="117"/>
        <v>98862400</v>
      </c>
      <c r="Z400" s="221">
        <f t="shared" ca="1" si="118"/>
        <v>98862400</v>
      </c>
      <c r="AA400" s="221">
        <f t="shared" ca="1" si="119"/>
        <v>98862400</v>
      </c>
      <c r="AB400" s="221">
        <f t="shared" ca="1" si="120"/>
        <v>98862400</v>
      </c>
      <c r="AC400" s="224">
        <f t="shared" ca="1" si="100"/>
        <v>1.6428713630655976</v>
      </c>
    </row>
    <row r="401" spans="1:29" x14ac:dyDescent="0.25">
      <c r="A401" s="26">
        <v>307</v>
      </c>
      <c r="B401" s="219">
        <f t="shared" ca="1" si="122"/>
        <v>4.0127505408906416E-2</v>
      </c>
      <c r="C401" s="219">
        <f t="shared" ca="1" si="121"/>
        <v>0.65864415888669026</v>
      </c>
      <c r="D401" s="219">
        <f t="shared" ca="1" si="121"/>
        <v>2.5515001281370409E-2</v>
      </c>
      <c r="E401" s="219">
        <f t="shared" ca="1" si="121"/>
        <v>0.39836297868010251</v>
      </c>
      <c r="F401" s="219">
        <f t="shared" ca="1" si="121"/>
        <v>9.8879137497683511E-2</v>
      </c>
      <c r="G401" s="219">
        <f t="shared" ca="1" si="121"/>
        <v>0.32610558959561853</v>
      </c>
      <c r="H401" s="220">
        <f t="shared" ca="1" si="101"/>
        <v>80000000</v>
      </c>
      <c r="I401" s="212">
        <f t="shared" ca="1" si="102"/>
        <v>0.04</v>
      </c>
      <c r="J401" s="220">
        <f t="shared" ca="1" si="103"/>
        <v>3200000</v>
      </c>
      <c r="K401" s="222">
        <f t="shared" ca="1" si="104"/>
        <v>38</v>
      </c>
      <c r="L401" s="221">
        <f t="shared" ca="1" si="105"/>
        <v>65000000</v>
      </c>
      <c r="M401" s="221">
        <f t="shared" ca="1" si="106"/>
        <v>121600000</v>
      </c>
      <c r="N401" s="221">
        <f t="shared" ca="1" si="107"/>
        <v>24</v>
      </c>
      <c r="O401" s="221">
        <f t="shared" ca="1" si="108"/>
        <v>76800000</v>
      </c>
      <c r="P401" s="221">
        <f t="shared" ca="1" si="109"/>
        <v>24000000</v>
      </c>
      <c r="Q401" s="221">
        <f t="shared" ca="1" si="110"/>
        <v>10833333.333333334</v>
      </c>
      <c r="R401" s="221">
        <f t="shared" ca="1" si="111"/>
        <v>9966666.666666666</v>
      </c>
      <c r="S401" s="221">
        <f t="shared" ca="1" si="99"/>
        <v>3388666.6666666665</v>
      </c>
      <c r="T401" s="221">
        <f t="shared" ca="1" si="112"/>
        <v>6578000</v>
      </c>
      <c r="U401" s="221">
        <f t="shared" ca="1" si="113"/>
        <v>17411333.333333336</v>
      </c>
      <c r="V401" s="221">
        <f t="shared" ca="1" si="114"/>
        <v>-65000000</v>
      </c>
      <c r="W401" s="221">
        <f t="shared" ca="1" si="115"/>
        <v>17411333.333333336</v>
      </c>
      <c r="X401" s="221">
        <f t="shared" ca="1" si="116"/>
        <v>17411333.333333336</v>
      </c>
      <c r="Y401" s="221">
        <f t="shared" ca="1" si="117"/>
        <v>17411333.333333336</v>
      </c>
      <c r="Z401" s="221">
        <f t="shared" ca="1" si="118"/>
        <v>17411333.333333336</v>
      </c>
      <c r="AA401" s="221">
        <f t="shared" ca="1" si="119"/>
        <v>17411333.333333336</v>
      </c>
      <c r="AB401" s="221">
        <f t="shared" ca="1" si="120"/>
        <v>17411333.333333336</v>
      </c>
      <c r="AC401" s="224">
        <f t="shared" ca="1" si="100"/>
        <v>0.15508719424932704</v>
      </c>
    </row>
    <row r="402" spans="1:29" x14ac:dyDescent="0.25">
      <c r="A402" s="195">
        <v>308</v>
      </c>
      <c r="B402" s="219">
        <f t="shared" ca="1" si="122"/>
        <v>0.49979423973455783</v>
      </c>
      <c r="C402" s="219">
        <f t="shared" ca="1" si="121"/>
        <v>0.45577472252413342</v>
      </c>
      <c r="D402" s="219">
        <f t="shared" ca="1" si="121"/>
        <v>0.76460312753065318</v>
      </c>
      <c r="E402" s="219">
        <f t="shared" ca="1" si="121"/>
        <v>0.87904797624380449</v>
      </c>
      <c r="F402" s="219">
        <f t="shared" ca="1" si="121"/>
        <v>0.72833878480380176</v>
      </c>
      <c r="G402" s="219">
        <f t="shared" ca="1" si="121"/>
        <v>0.17153542058396676</v>
      </c>
      <c r="H402" s="220">
        <f t="shared" ca="1" si="101"/>
        <v>108000000</v>
      </c>
      <c r="I402" s="212">
        <f t="shared" ca="1" si="102"/>
        <v>0.04</v>
      </c>
      <c r="J402" s="220">
        <f t="shared" ca="1" si="103"/>
        <v>4320000</v>
      </c>
      <c r="K402" s="222">
        <f t="shared" ca="1" si="104"/>
        <v>56</v>
      </c>
      <c r="L402" s="221">
        <f t="shared" ca="1" si="105"/>
        <v>65000000</v>
      </c>
      <c r="M402" s="221">
        <f t="shared" ca="1" si="106"/>
        <v>241920000</v>
      </c>
      <c r="N402" s="221">
        <f t="shared" ca="1" si="107"/>
        <v>26</v>
      </c>
      <c r="O402" s="221">
        <f t="shared" ca="1" si="108"/>
        <v>112320000</v>
      </c>
      <c r="P402" s="221">
        <f t="shared" ca="1" si="109"/>
        <v>24000000</v>
      </c>
      <c r="Q402" s="221">
        <f t="shared" ca="1" si="110"/>
        <v>10833333.333333334</v>
      </c>
      <c r="R402" s="221">
        <f t="shared" ca="1" si="111"/>
        <v>94766666.666666672</v>
      </c>
      <c r="S402" s="221">
        <f t="shared" ca="1" si="99"/>
        <v>32220666.666666672</v>
      </c>
      <c r="T402" s="221">
        <f t="shared" ca="1" si="112"/>
        <v>62546000</v>
      </c>
      <c r="U402" s="221">
        <f t="shared" ca="1" si="113"/>
        <v>73379333.333333328</v>
      </c>
      <c r="V402" s="221">
        <f t="shared" ca="1" si="114"/>
        <v>-65000000</v>
      </c>
      <c r="W402" s="221">
        <f t="shared" ca="1" si="115"/>
        <v>73379333.333333328</v>
      </c>
      <c r="X402" s="221">
        <f t="shared" ca="1" si="116"/>
        <v>73379333.333333328</v>
      </c>
      <c r="Y402" s="221">
        <f t="shared" ca="1" si="117"/>
        <v>73379333.333333328</v>
      </c>
      <c r="Z402" s="221">
        <f t="shared" ca="1" si="118"/>
        <v>73379333.333333328</v>
      </c>
      <c r="AA402" s="221">
        <f t="shared" ca="1" si="119"/>
        <v>73379333.333333328</v>
      </c>
      <c r="AB402" s="221">
        <f t="shared" ca="1" si="120"/>
        <v>73379333.333333328</v>
      </c>
      <c r="AC402" s="224">
        <f t="shared" ca="1" si="100"/>
        <v>1.1163485512898861</v>
      </c>
    </row>
    <row r="403" spans="1:29" x14ac:dyDescent="0.25">
      <c r="A403" s="26">
        <v>309</v>
      </c>
      <c r="B403" s="219">
        <f t="shared" ca="1" si="122"/>
        <v>0.8602878440990267</v>
      </c>
      <c r="C403" s="219">
        <f t="shared" ca="1" si="121"/>
        <v>0.56163638018700091</v>
      </c>
      <c r="D403" s="219">
        <f t="shared" ca="1" si="121"/>
        <v>0.51268312596601195</v>
      </c>
      <c r="E403" s="219">
        <f t="shared" ca="1" si="121"/>
        <v>4.0503013646356556E-2</v>
      </c>
      <c r="F403" s="219">
        <f t="shared" ca="1" si="121"/>
        <v>0.42994236660817298</v>
      </c>
      <c r="G403" s="219">
        <f t="shared" ca="1" si="121"/>
        <v>0.55542272038447915</v>
      </c>
      <c r="H403" s="220">
        <f t="shared" ca="1" si="101"/>
        <v>124000000</v>
      </c>
      <c r="I403" s="212">
        <f t="shared" ca="1" si="102"/>
        <v>0.04</v>
      </c>
      <c r="J403" s="220">
        <f t="shared" ca="1" si="103"/>
        <v>4960000</v>
      </c>
      <c r="K403" s="222">
        <f t="shared" ca="1" si="104"/>
        <v>64</v>
      </c>
      <c r="L403" s="221">
        <f t="shared" ca="1" si="105"/>
        <v>60000000</v>
      </c>
      <c r="M403" s="221">
        <f t="shared" ca="1" si="106"/>
        <v>317440000</v>
      </c>
      <c r="N403" s="221">
        <f t="shared" ca="1" si="107"/>
        <v>26</v>
      </c>
      <c r="O403" s="221">
        <f t="shared" ca="1" si="108"/>
        <v>128960000</v>
      </c>
      <c r="P403" s="221">
        <f t="shared" ca="1" si="109"/>
        <v>27000000</v>
      </c>
      <c r="Q403" s="221">
        <f t="shared" ca="1" si="110"/>
        <v>10000000</v>
      </c>
      <c r="R403" s="221">
        <f t="shared" ca="1" si="111"/>
        <v>151480000</v>
      </c>
      <c r="S403" s="221">
        <f t="shared" ca="1" si="99"/>
        <v>51503200</v>
      </c>
      <c r="T403" s="221">
        <f t="shared" ca="1" si="112"/>
        <v>99976800</v>
      </c>
      <c r="U403" s="221">
        <f t="shared" ca="1" si="113"/>
        <v>109976800</v>
      </c>
      <c r="V403" s="221">
        <f t="shared" ca="1" si="114"/>
        <v>-60000000</v>
      </c>
      <c r="W403" s="221">
        <f t="shared" ca="1" si="115"/>
        <v>109976800</v>
      </c>
      <c r="X403" s="221">
        <f t="shared" ca="1" si="116"/>
        <v>109976800</v>
      </c>
      <c r="Y403" s="221">
        <f t="shared" ca="1" si="117"/>
        <v>109976800</v>
      </c>
      <c r="Z403" s="221">
        <f t="shared" ca="1" si="118"/>
        <v>109976800</v>
      </c>
      <c r="AA403" s="221">
        <f t="shared" ca="1" si="119"/>
        <v>109976800</v>
      </c>
      <c r="AB403" s="221">
        <f t="shared" ca="1" si="120"/>
        <v>109976800</v>
      </c>
      <c r="AC403" s="224">
        <f t="shared" ca="1" si="100"/>
        <v>1.8293738741648142</v>
      </c>
    </row>
    <row r="404" spans="1:29" x14ac:dyDescent="0.25">
      <c r="A404" s="195">
        <v>310</v>
      </c>
      <c r="B404" s="219">
        <f t="shared" ca="1" si="122"/>
        <v>0.20908186635594661</v>
      </c>
      <c r="C404" s="219">
        <f t="shared" ca="1" si="121"/>
        <v>0.64821298756241286</v>
      </c>
      <c r="D404" s="219">
        <f t="shared" ca="1" si="121"/>
        <v>0.68920489440761268</v>
      </c>
      <c r="E404" s="219">
        <f t="shared" ca="1" si="121"/>
        <v>0.27443387367279826</v>
      </c>
      <c r="F404" s="219">
        <f t="shared" ca="1" si="121"/>
        <v>0.76108995402518231</v>
      </c>
      <c r="G404" s="219">
        <f t="shared" ca="1" si="121"/>
        <v>0.85781170053690936</v>
      </c>
      <c r="H404" s="220">
        <f t="shared" ca="1" si="101"/>
        <v>95000000</v>
      </c>
      <c r="I404" s="212">
        <f t="shared" ca="1" si="102"/>
        <v>0.04</v>
      </c>
      <c r="J404" s="220">
        <f t="shared" ca="1" si="103"/>
        <v>3800000</v>
      </c>
      <c r="K404" s="222">
        <f t="shared" ca="1" si="104"/>
        <v>49.5</v>
      </c>
      <c r="L404" s="221">
        <f t="shared" ca="1" si="105"/>
        <v>65000000</v>
      </c>
      <c r="M404" s="221">
        <f t="shared" ca="1" si="106"/>
        <v>188100000</v>
      </c>
      <c r="N404" s="221">
        <f t="shared" ca="1" si="107"/>
        <v>26</v>
      </c>
      <c r="O404" s="221">
        <f t="shared" ca="1" si="108"/>
        <v>98800000</v>
      </c>
      <c r="P404" s="221">
        <f t="shared" ca="1" si="109"/>
        <v>31000000</v>
      </c>
      <c r="Q404" s="221">
        <f t="shared" ca="1" si="110"/>
        <v>10833333.333333334</v>
      </c>
      <c r="R404" s="221">
        <f t="shared" ca="1" si="111"/>
        <v>47466666.666666664</v>
      </c>
      <c r="S404" s="221">
        <f t="shared" ca="1" si="99"/>
        <v>16138666.666666668</v>
      </c>
      <c r="T404" s="221">
        <f t="shared" ca="1" si="112"/>
        <v>31327999.999999996</v>
      </c>
      <c r="U404" s="221">
        <f t="shared" ca="1" si="113"/>
        <v>42161333.333333328</v>
      </c>
      <c r="V404" s="221">
        <f t="shared" ca="1" si="114"/>
        <v>-65000000</v>
      </c>
      <c r="W404" s="221">
        <f t="shared" ca="1" si="115"/>
        <v>42161333.333333328</v>
      </c>
      <c r="X404" s="221">
        <f t="shared" ca="1" si="116"/>
        <v>42161333.333333328</v>
      </c>
      <c r="Y404" s="221">
        <f t="shared" ca="1" si="117"/>
        <v>42161333.333333328</v>
      </c>
      <c r="Z404" s="221">
        <f t="shared" ca="1" si="118"/>
        <v>42161333.333333328</v>
      </c>
      <c r="AA404" s="221">
        <f t="shared" ca="1" si="119"/>
        <v>42161333.333333328</v>
      </c>
      <c r="AB404" s="221">
        <f t="shared" ca="1" si="120"/>
        <v>42161333.333333328</v>
      </c>
      <c r="AC404" s="224">
        <f t="shared" ca="1" si="100"/>
        <v>0.6116163611949883</v>
      </c>
    </row>
    <row r="405" spans="1:29" x14ac:dyDescent="0.25">
      <c r="A405" s="26">
        <v>311</v>
      </c>
      <c r="B405" s="219">
        <f t="shared" ca="1" si="122"/>
        <v>0.94379745866964759</v>
      </c>
      <c r="C405" s="219">
        <f t="shared" ca="1" si="121"/>
        <v>0.24006904214357105</v>
      </c>
      <c r="D405" s="219">
        <f t="shared" ca="1" si="121"/>
        <v>0.71349483220812837</v>
      </c>
      <c r="E405" s="219">
        <f t="shared" ca="1" si="121"/>
        <v>0.85778010170149144</v>
      </c>
      <c r="F405" s="219">
        <f t="shared" ca="1" si="121"/>
        <v>0.16855854772290013</v>
      </c>
      <c r="G405" s="219">
        <f t="shared" ca="1" si="121"/>
        <v>0.59178570795792051</v>
      </c>
      <c r="H405" s="220">
        <f t="shared" ca="1" si="101"/>
        <v>124000000</v>
      </c>
      <c r="I405" s="212">
        <f t="shared" ca="1" si="102"/>
        <v>0.02</v>
      </c>
      <c r="J405" s="220">
        <f t="shared" ca="1" si="103"/>
        <v>2480000</v>
      </c>
      <c r="K405" s="222">
        <f t="shared" ca="1" si="104"/>
        <v>64</v>
      </c>
      <c r="L405" s="221">
        <f t="shared" ca="1" si="105"/>
        <v>65000000</v>
      </c>
      <c r="M405" s="221">
        <f t="shared" ca="1" si="106"/>
        <v>158720000</v>
      </c>
      <c r="N405" s="221">
        <f t="shared" ca="1" si="107"/>
        <v>24</v>
      </c>
      <c r="O405" s="221">
        <f t="shared" ca="1" si="108"/>
        <v>59520000</v>
      </c>
      <c r="P405" s="221">
        <f t="shared" ca="1" si="109"/>
        <v>27000000</v>
      </c>
      <c r="Q405" s="221">
        <f t="shared" ca="1" si="110"/>
        <v>10833333.333333334</v>
      </c>
      <c r="R405" s="221">
        <f t="shared" ca="1" si="111"/>
        <v>61366666.666666664</v>
      </c>
      <c r="S405" s="221">
        <f t="shared" ca="1" si="99"/>
        <v>20864666.666666668</v>
      </c>
      <c r="T405" s="221">
        <f t="shared" ca="1" si="112"/>
        <v>40502000</v>
      </c>
      <c r="U405" s="221">
        <f t="shared" ca="1" si="113"/>
        <v>51335333.333333336</v>
      </c>
      <c r="V405" s="221">
        <f t="shared" ca="1" si="114"/>
        <v>-65000000</v>
      </c>
      <c r="W405" s="221">
        <f t="shared" ca="1" si="115"/>
        <v>51335333.333333336</v>
      </c>
      <c r="X405" s="221">
        <f t="shared" ca="1" si="116"/>
        <v>51335333.333333336</v>
      </c>
      <c r="Y405" s="221">
        <f t="shared" ca="1" si="117"/>
        <v>51335333.333333336</v>
      </c>
      <c r="Z405" s="221">
        <f t="shared" ca="1" si="118"/>
        <v>51335333.333333336</v>
      </c>
      <c r="AA405" s="221">
        <f t="shared" ca="1" si="119"/>
        <v>51335333.333333336</v>
      </c>
      <c r="AB405" s="221">
        <f t="shared" ca="1" si="120"/>
        <v>51335333.333333336</v>
      </c>
      <c r="AC405" s="224">
        <f t="shared" ca="1" si="100"/>
        <v>0.76351872046921576</v>
      </c>
    </row>
    <row r="406" spans="1:29" x14ac:dyDescent="0.25">
      <c r="A406" s="195">
        <v>312</v>
      </c>
      <c r="B406" s="219">
        <f t="shared" ca="1" si="122"/>
        <v>0.38354071387595978</v>
      </c>
      <c r="C406" s="219">
        <f t="shared" ca="1" si="121"/>
        <v>0.69684772762458702</v>
      </c>
      <c r="D406" s="219">
        <f t="shared" ca="1" si="121"/>
        <v>0.99568811951495162</v>
      </c>
      <c r="E406" s="219">
        <f t="shared" ca="1" si="121"/>
        <v>8.4677321576391629E-2</v>
      </c>
      <c r="F406" s="219">
        <f t="shared" ca="1" si="121"/>
        <v>0.14719182556960342</v>
      </c>
      <c r="G406" s="219">
        <f t="shared" ca="1" si="121"/>
        <v>0.87851554541117371</v>
      </c>
      <c r="H406" s="220">
        <f t="shared" ca="1" si="101"/>
        <v>95000000</v>
      </c>
      <c r="I406" s="212">
        <f t="shared" ca="1" si="102"/>
        <v>0.04</v>
      </c>
      <c r="J406" s="220">
        <f t="shared" ca="1" si="103"/>
        <v>3800000</v>
      </c>
      <c r="K406" s="222">
        <f t="shared" ca="1" si="104"/>
        <v>49.5</v>
      </c>
      <c r="L406" s="221">
        <f t="shared" ca="1" si="105"/>
        <v>60000000</v>
      </c>
      <c r="M406" s="221">
        <f t="shared" ca="1" si="106"/>
        <v>188100000</v>
      </c>
      <c r="N406" s="221">
        <f t="shared" ca="1" si="107"/>
        <v>24</v>
      </c>
      <c r="O406" s="221">
        <f t="shared" ca="1" si="108"/>
        <v>91200000</v>
      </c>
      <c r="P406" s="221">
        <f t="shared" ca="1" si="109"/>
        <v>31000000</v>
      </c>
      <c r="Q406" s="221">
        <f t="shared" ca="1" si="110"/>
        <v>10000000</v>
      </c>
      <c r="R406" s="221">
        <f t="shared" ca="1" si="111"/>
        <v>55900000</v>
      </c>
      <c r="S406" s="221">
        <f t="shared" ca="1" si="99"/>
        <v>19006000</v>
      </c>
      <c r="T406" s="221">
        <f t="shared" ca="1" si="112"/>
        <v>36894000</v>
      </c>
      <c r="U406" s="221">
        <f t="shared" ca="1" si="113"/>
        <v>46894000</v>
      </c>
      <c r="V406" s="221">
        <f t="shared" ca="1" si="114"/>
        <v>-60000000</v>
      </c>
      <c r="W406" s="221">
        <f t="shared" ca="1" si="115"/>
        <v>46894000</v>
      </c>
      <c r="X406" s="221">
        <f t="shared" ca="1" si="116"/>
        <v>46894000</v>
      </c>
      <c r="Y406" s="221">
        <f t="shared" ca="1" si="117"/>
        <v>46894000</v>
      </c>
      <c r="Z406" s="221">
        <f t="shared" ca="1" si="118"/>
        <v>46894000</v>
      </c>
      <c r="AA406" s="221">
        <f t="shared" ca="1" si="119"/>
        <v>46894000</v>
      </c>
      <c r="AB406" s="221">
        <f t="shared" ca="1" si="120"/>
        <v>46894000</v>
      </c>
      <c r="AC406" s="224">
        <f t="shared" ca="1" si="100"/>
        <v>0.75479959405001518</v>
      </c>
    </row>
    <row r="407" spans="1:29" x14ac:dyDescent="0.25">
      <c r="A407" s="26">
        <v>313</v>
      </c>
      <c r="B407" s="219">
        <f t="shared" ca="1" si="122"/>
        <v>8.6144561975246225E-2</v>
      </c>
      <c r="C407" s="219">
        <f t="shared" ca="1" si="121"/>
        <v>0.20000290855025205</v>
      </c>
      <c r="D407" s="219">
        <f t="shared" ca="1" si="121"/>
        <v>0.42050860881416441</v>
      </c>
      <c r="E407" s="219">
        <f t="shared" ca="1" si="121"/>
        <v>0.51480489565715282</v>
      </c>
      <c r="F407" s="219">
        <f t="shared" ca="1" si="121"/>
        <v>0.59299032266488161</v>
      </c>
      <c r="G407" s="219">
        <f t="shared" ca="1" si="121"/>
        <v>0.30192518934085089</v>
      </c>
      <c r="H407" s="220">
        <f t="shared" ca="1" si="101"/>
        <v>80000000</v>
      </c>
      <c r="I407" s="212">
        <f t="shared" ca="1" si="102"/>
        <v>0.02</v>
      </c>
      <c r="J407" s="220">
        <f t="shared" ca="1" si="103"/>
        <v>1600000</v>
      </c>
      <c r="K407" s="222">
        <f t="shared" ca="1" si="104"/>
        <v>38</v>
      </c>
      <c r="L407" s="221">
        <f t="shared" ca="1" si="105"/>
        <v>65000000</v>
      </c>
      <c r="M407" s="221">
        <f t="shared" ca="1" si="106"/>
        <v>60800000</v>
      </c>
      <c r="N407" s="221">
        <f t="shared" ca="1" si="107"/>
        <v>26</v>
      </c>
      <c r="O407" s="221">
        <f t="shared" ca="1" si="108"/>
        <v>41600000</v>
      </c>
      <c r="P407" s="221">
        <f t="shared" ca="1" si="109"/>
        <v>24000000</v>
      </c>
      <c r="Q407" s="221">
        <f t="shared" ca="1" si="110"/>
        <v>10833333.333333334</v>
      </c>
      <c r="R407" s="221">
        <f t="shared" ca="1" si="111"/>
        <v>-15633333.333333334</v>
      </c>
      <c r="S407" s="221">
        <f t="shared" ca="1" si="99"/>
        <v>-5315333.333333334</v>
      </c>
      <c r="T407" s="221">
        <f t="shared" ca="1" si="112"/>
        <v>-10318000</v>
      </c>
      <c r="U407" s="221">
        <f t="shared" ca="1" si="113"/>
        <v>515333.33333333395</v>
      </c>
      <c r="V407" s="221">
        <f t="shared" ca="1" si="114"/>
        <v>-65000000</v>
      </c>
      <c r="W407" s="221">
        <f t="shared" ca="1" si="115"/>
        <v>515333.33333333395</v>
      </c>
      <c r="X407" s="221">
        <f t="shared" ca="1" si="116"/>
        <v>515333.33333333395</v>
      </c>
      <c r="Y407" s="221">
        <f t="shared" ca="1" si="117"/>
        <v>515333.33333333395</v>
      </c>
      <c r="Z407" s="221">
        <f t="shared" ca="1" si="118"/>
        <v>515333.33333333395</v>
      </c>
      <c r="AA407" s="221">
        <f t="shared" ca="1" si="119"/>
        <v>515333.33333333395</v>
      </c>
      <c r="AB407" s="221">
        <f t="shared" ca="1" si="120"/>
        <v>515333.33333333395</v>
      </c>
      <c r="AC407" s="224">
        <f t="shared" ca="1" si="100"/>
        <v>-0.99990000000000001</v>
      </c>
    </row>
    <row r="408" spans="1:29" x14ac:dyDescent="0.25">
      <c r="A408" s="195">
        <v>314</v>
      </c>
      <c r="B408" s="219">
        <f t="shared" ca="1" si="122"/>
        <v>0.22453854711785626</v>
      </c>
      <c r="C408" s="219">
        <f t="shared" ca="1" si="121"/>
        <v>0.56842156141678224</v>
      </c>
      <c r="D408" s="219">
        <f t="shared" ca="1" si="121"/>
        <v>0.69932209256087685</v>
      </c>
      <c r="E408" s="219">
        <f t="shared" ca="1" si="121"/>
        <v>0.61026141884522056</v>
      </c>
      <c r="F408" s="219">
        <f t="shared" ca="1" si="121"/>
        <v>0.91679539815323552</v>
      </c>
      <c r="G408" s="219">
        <f t="shared" ca="1" si="121"/>
        <v>0.73237235524299316</v>
      </c>
      <c r="H408" s="220">
        <f t="shared" ca="1" si="101"/>
        <v>95000000</v>
      </c>
      <c r="I408" s="212">
        <f t="shared" ca="1" si="102"/>
        <v>0.04</v>
      </c>
      <c r="J408" s="220">
        <f t="shared" ca="1" si="103"/>
        <v>3800000</v>
      </c>
      <c r="K408" s="222">
        <f t="shared" ca="1" si="104"/>
        <v>49.5</v>
      </c>
      <c r="L408" s="221">
        <f t="shared" ca="1" si="105"/>
        <v>65000000</v>
      </c>
      <c r="M408" s="221">
        <f t="shared" ca="1" si="106"/>
        <v>188100000</v>
      </c>
      <c r="N408" s="221">
        <f t="shared" ca="1" si="107"/>
        <v>29</v>
      </c>
      <c r="O408" s="221">
        <f t="shared" ca="1" si="108"/>
        <v>110200000</v>
      </c>
      <c r="P408" s="221">
        <f t="shared" ca="1" si="109"/>
        <v>27000000</v>
      </c>
      <c r="Q408" s="221">
        <f t="shared" ca="1" si="110"/>
        <v>10833333.333333334</v>
      </c>
      <c r="R408" s="221">
        <f t="shared" ca="1" si="111"/>
        <v>40066666.666666664</v>
      </c>
      <c r="S408" s="221">
        <f t="shared" ca="1" si="99"/>
        <v>13622666.666666666</v>
      </c>
      <c r="T408" s="221">
        <f t="shared" ca="1" si="112"/>
        <v>26444000</v>
      </c>
      <c r="U408" s="221">
        <f t="shared" ca="1" si="113"/>
        <v>37277333.333333336</v>
      </c>
      <c r="V408" s="221">
        <f t="shared" ca="1" si="114"/>
        <v>-65000000</v>
      </c>
      <c r="W408" s="221">
        <f t="shared" ca="1" si="115"/>
        <v>37277333.333333336</v>
      </c>
      <c r="X408" s="221">
        <f t="shared" ca="1" si="116"/>
        <v>37277333.333333336</v>
      </c>
      <c r="Y408" s="221">
        <f t="shared" ca="1" si="117"/>
        <v>37277333.333333336</v>
      </c>
      <c r="Z408" s="221">
        <f t="shared" ca="1" si="118"/>
        <v>37277333.333333336</v>
      </c>
      <c r="AA408" s="221">
        <f t="shared" ca="1" si="119"/>
        <v>37277333.333333336</v>
      </c>
      <c r="AB408" s="221">
        <f t="shared" ca="1" si="120"/>
        <v>37277333.333333336</v>
      </c>
      <c r="AC408" s="224">
        <f t="shared" ca="1" si="100"/>
        <v>0.52853131330498537</v>
      </c>
    </row>
    <row r="409" spans="1:29" x14ac:dyDescent="0.25">
      <c r="A409" s="26">
        <v>315</v>
      </c>
      <c r="B409" s="219">
        <f t="shared" ca="1" si="122"/>
        <v>0.55408489985639264</v>
      </c>
      <c r="C409" s="219">
        <f t="shared" ca="1" si="121"/>
        <v>0.10425784227006452</v>
      </c>
      <c r="D409" s="219">
        <f t="shared" ca="1" si="121"/>
        <v>1.5170441345176089E-2</v>
      </c>
      <c r="E409" s="219">
        <f t="shared" ca="1" si="121"/>
        <v>0.94615131988636525</v>
      </c>
      <c r="F409" s="219">
        <f t="shared" ca="1" si="121"/>
        <v>6.0022104240226914E-2</v>
      </c>
      <c r="G409" s="219">
        <f t="shared" ca="1" si="121"/>
        <v>3.2743800606703677E-2</v>
      </c>
      <c r="H409" s="220">
        <f t="shared" ca="1" si="101"/>
        <v>108000000</v>
      </c>
      <c r="I409" s="212">
        <f t="shared" ca="1" si="102"/>
        <v>0.02</v>
      </c>
      <c r="J409" s="220">
        <f t="shared" ca="1" si="103"/>
        <v>2160000</v>
      </c>
      <c r="K409" s="222">
        <f t="shared" ca="1" si="104"/>
        <v>52</v>
      </c>
      <c r="L409" s="221">
        <f t="shared" ca="1" si="105"/>
        <v>72000000</v>
      </c>
      <c r="M409" s="221">
        <f t="shared" ca="1" si="106"/>
        <v>112320000</v>
      </c>
      <c r="N409" s="221">
        <f t="shared" ca="1" si="107"/>
        <v>24</v>
      </c>
      <c r="O409" s="221">
        <f t="shared" ca="1" si="108"/>
        <v>51840000</v>
      </c>
      <c r="P409" s="221">
        <f t="shared" ca="1" si="109"/>
        <v>20000000</v>
      </c>
      <c r="Q409" s="221">
        <f t="shared" ca="1" si="110"/>
        <v>12000000</v>
      </c>
      <c r="R409" s="221">
        <f t="shared" ca="1" si="111"/>
        <v>28480000</v>
      </c>
      <c r="S409" s="221">
        <f t="shared" ca="1" si="99"/>
        <v>9683200</v>
      </c>
      <c r="T409" s="221">
        <f t="shared" ca="1" si="112"/>
        <v>18796800</v>
      </c>
      <c r="U409" s="221">
        <f t="shared" ca="1" si="113"/>
        <v>30796800</v>
      </c>
      <c r="V409" s="221">
        <f t="shared" ca="1" si="114"/>
        <v>-72000000</v>
      </c>
      <c r="W409" s="221">
        <f t="shared" ca="1" si="115"/>
        <v>30796800</v>
      </c>
      <c r="X409" s="221">
        <f t="shared" ca="1" si="116"/>
        <v>30796800</v>
      </c>
      <c r="Y409" s="221">
        <f t="shared" ca="1" si="117"/>
        <v>30796800</v>
      </c>
      <c r="Z409" s="221">
        <f t="shared" ca="1" si="118"/>
        <v>30796800</v>
      </c>
      <c r="AA409" s="221">
        <f t="shared" ca="1" si="119"/>
        <v>30796800</v>
      </c>
      <c r="AB409" s="221">
        <f t="shared" ca="1" si="120"/>
        <v>30796800</v>
      </c>
      <c r="AC409" s="224">
        <f t="shared" ca="1" si="100"/>
        <v>0.36019151948206507</v>
      </c>
    </row>
    <row r="410" spans="1:29" x14ac:dyDescent="0.25">
      <c r="A410" s="195">
        <v>316</v>
      </c>
      <c r="B410" s="219">
        <f t="shared" ca="1" si="122"/>
        <v>0.82931938580736875</v>
      </c>
      <c r="C410" s="219">
        <f t="shared" ca="1" si="121"/>
        <v>0.11912974847777436</v>
      </c>
      <c r="D410" s="219">
        <f t="shared" ca="1" si="121"/>
        <v>0.23448530479247565</v>
      </c>
      <c r="E410" s="219">
        <f t="shared" ca="1" si="121"/>
        <v>0.95052760555073434</v>
      </c>
      <c r="F410" s="219">
        <f t="shared" ca="1" si="121"/>
        <v>0.98357362392421699</v>
      </c>
      <c r="G410" s="219">
        <f t="shared" ca="1" si="121"/>
        <v>0.17242648217125978</v>
      </c>
      <c r="H410" s="220">
        <f t="shared" ca="1" si="101"/>
        <v>124000000</v>
      </c>
      <c r="I410" s="212">
        <f t="shared" ca="1" si="102"/>
        <v>0.02</v>
      </c>
      <c r="J410" s="220">
        <f t="shared" ca="1" si="103"/>
        <v>2480000</v>
      </c>
      <c r="K410" s="222">
        <f t="shared" ca="1" si="104"/>
        <v>60</v>
      </c>
      <c r="L410" s="221">
        <f t="shared" ca="1" si="105"/>
        <v>72000000</v>
      </c>
      <c r="M410" s="221">
        <f t="shared" ca="1" si="106"/>
        <v>148800000</v>
      </c>
      <c r="N410" s="221">
        <f t="shared" ca="1" si="107"/>
        <v>29</v>
      </c>
      <c r="O410" s="221">
        <f t="shared" ca="1" si="108"/>
        <v>71920000</v>
      </c>
      <c r="P410" s="221">
        <f t="shared" ca="1" si="109"/>
        <v>24000000</v>
      </c>
      <c r="Q410" s="221">
        <f t="shared" ca="1" si="110"/>
        <v>12000000</v>
      </c>
      <c r="R410" s="221">
        <f t="shared" ca="1" si="111"/>
        <v>40880000</v>
      </c>
      <c r="S410" s="221">
        <f t="shared" ca="1" si="99"/>
        <v>13899200.000000002</v>
      </c>
      <c r="T410" s="221">
        <f t="shared" ca="1" si="112"/>
        <v>26980800</v>
      </c>
      <c r="U410" s="221">
        <f t="shared" ca="1" si="113"/>
        <v>38980800</v>
      </c>
      <c r="V410" s="221">
        <f t="shared" ca="1" si="114"/>
        <v>-72000000</v>
      </c>
      <c r="W410" s="221">
        <f t="shared" ca="1" si="115"/>
        <v>38980800</v>
      </c>
      <c r="X410" s="221">
        <f t="shared" ca="1" si="116"/>
        <v>38980800</v>
      </c>
      <c r="Y410" s="221">
        <f t="shared" ca="1" si="117"/>
        <v>38980800</v>
      </c>
      <c r="Z410" s="221">
        <f t="shared" ca="1" si="118"/>
        <v>38980800</v>
      </c>
      <c r="AA410" s="221">
        <f t="shared" ca="1" si="119"/>
        <v>38980800</v>
      </c>
      <c r="AB410" s="221">
        <f t="shared" ca="1" si="120"/>
        <v>38980800</v>
      </c>
      <c r="AC410" s="224">
        <f t="shared" ca="1" si="100"/>
        <v>0.49239849245373546</v>
      </c>
    </row>
    <row r="411" spans="1:29" x14ac:dyDescent="0.25">
      <c r="A411" s="26">
        <v>317</v>
      </c>
      <c r="B411" s="219">
        <f t="shared" ca="1" si="122"/>
        <v>0.19239011475942425</v>
      </c>
      <c r="C411" s="219">
        <f t="shared" ca="1" si="121"/>
        <v>0.93682777856997423</v>
      </c>
      <c r="D411" s="219">
        <f t="shared" ca="1" si="121"/>
        <v>0.45144894504402322</v>
      </c>
      <c r="E411" s="219">
        <f t="shared" ref="C411:G462" ca="1" si="123">RAND()</f>
        <v>0.69853039415422991</v>
      </c>
      <c r="F411" s="219">
        <f t="shared" ca="1" si="123"/>
        <v>0.14920063167341513</v>
      </c>
      <c r="G411" s="219">
        <f t="shared" ca="1" si="123"/>
        <v>0.88614063374129859</v>
      </c>
      <c r="H411" s="220">
        <f t="shared" ca="1" si="101"/>
        <v>95000000</v>
      </c>
      <c r="I411" s="212">
        <f t="shared" ca="1" si="102"/>
        <v>0.06</v>
      </c>
      <c r="J411" s="220">
        <f t="shared" ca="1" si="103"/>
        <v>5700000</v>
      </c>
      <c r="K411" s="222">
        <f t="shared" ca="1" si="104"/>
        <v>49.5</v>
      </c>
      <c r="L411" s="221">
        <f t="shared" ca="1" si="105"/>
        <v>65000000</v>
      </c>
      <c r="M411" s="221">
        <f t="shared" ca="1" si="106"/>
        <v>282150000</v>
      </c>
      <c r="N411" s="221">
        <f t="shared" ca="1" si="107"/>
        <v>24</v>
      </c>
      <c r="O411" s="221">
        <f t="shared" ca="1" si="108"/>
        <v>136800000</v>
      </c>
      <c r="P411" s="221">
        <f t="shared" ca="1" si="109"/>
        <v>31000000</v>
      </c>
      <c r="Q411" s="221">
        <f t="shared" ca="1" si="110"/>
        <v>10833333.333333334</v>
      </c>
      <c r="R411" s="221">
        <f t="shared" ca="1" si="111"/>
        <v>103516666.66666667</v>
      </c>
      <c r="S411" s="221">
        <f t="shared" ca="1" si="99"/>
        <v>35195666.666666672</v>
      </c>
      <c r="T411" s="221">
        <f t="shared" ca="1" si="112"/>
        <v>68321000</v>
      </c>
      <c r="U411" s="221">
        <f t="shared" ca="1" si="113"/>
        <v>79154333.333333328</v>
      </c>
      <c r="V411" s="221">
        <f t="shared" ca="1" si="114"/>
        <v>-65000000</v>
      </c>
      <c r="W411" s="221">
        <f t="shared" ca="1" si="115"/>
        <v>79154333.333333328</v>
      </c>
      <c r="X411" s="221">
        <f t="shared" ca="1" si="116"/>
        <v>79154333.333333328</v>
      </c>
      <c r="Y411" s="221">
        <f t="shared" ca="1" si="117"/>
        <v>79154333.333333328</v>
      </c>
      <c r="Z411" s="221">
        <f t="shared" ca="1" si="118"/>
        <v>79154333.333333328</v>
      </c>
      <c r="AA411" s="221">
        <f t="shared" ca="1" si="119"/>
        <v>79154333.333333328</v>
      </c>
      <c r="AB411" s="221">
        <f t="shared" ca="1" si="120"/>
        <v>79154333.333333328</v>
      </c>
      <c r="AC411" s="224">
        <f t="shared" ca="1" si="100"/>
        <v>1.2072277602832684</v>
      </c>
    </row>
    <row r="412" spans="1:29" x14ac:dyDescent="0.25">
      <c r="A412" s="195">
        <v>318</v>
      </c>
      <c r="B412" s="219">
        <f t="shared" ca="1" si="122"/>
        <v>0.39904982511331433</v>
      </c>
      <c r="C412" s="219">
        <f t="shared" ca="1" si="123"/>
        <v>0.83800084278050668</v>
      </c>
      <c r="D412" s="219">
        <f t="shared" ca="1" si="123"/>
        <v>0.3888152199162862</v>
      </c>
      <c r="E412" s="219">
        <f t="shared" ca="1" si="123"/>
        <v>0.35545890028531646</v>
      </c>
      <c r="F412" s="219">
        <f t="shared" ca="1" si="123"/>
        <v>0.86055661212527812</v>
      </c>
      <c r="G412" s="219">
        <f t="shared" ca="1" si="123"/>
        <v>0.34835231678995182</v>
      </c>
      <c r="H412" s="220">
        <f t="shared" ca="1" si="101"/>
        <v>95000000</v>
      </c>
      <c r="I412" s="212">
        <f t="shared" ca="1" si="102"/>
        <v>0.05</v>
      </c>
      <c r="J412" s="220">
        <f t="shared" ca="1" si="103"/>
        <v>4750000</v>
      </c>
      <c r="K412" s="222">
        <f t="shared" ca="1" si="104"/>
        <v>45.5</v>
      </c>
      <c r="L412" s="221">
        <f t="shared" ca="1" si="105"/>
        <v>65000000</v>
      </c>
      <c r="M412" s="221">
        <f t="shared" ca="1" si="106"/>
        <v>216125000</v>
      </c>
      <c r="N412" s="221">
        <f t="shared" ca="1" si="107"/>
        <v>29</v>
      </c>
      <c r="O412" s="221">
        <f t="shared" ca="1" si="108"/>
        <v>137750000</v>
      </c>
      <c r="P412" s="221">
        <f t="shared" ca="1" si="109"/>
        <v>24000000</v>
      </c>
      <c r="Q412" s="221">
        <f t="shared" ca="1" si="110"/>
        <v>10833333.333333334</v>
      </c>
      <c r="R412" s="221">
        <f t="shared" ca="1" si="111"/>
        <v>43541666.666666664</v>
      </c>
      <c r="S412" s="221">
        <f t="shared" ca="1" si="99"/>
        <v>14804166.666666666</v>
      </c>
      <c r="T412" s="221">
        <f t="shared" ca="1" si="112"/>
        <v>28737500</v>
      </c>
      <c r="U412" s="221">
        <f t="shared" ca="1" si="113"/>
        <v>39570833.333333336</v>
      </c>
      <c r="V412" s="221">
        <f t="shared" ca="1" si="114"/>
        <v>-65000000</v>
      </c>
      <c r="W412" s="221">
        <f t="shared" ca="1" si="115"/>
        <v>39570833.333333336</v>
      </c>
      <c r="X412" s="221">
        <f t="shared" ca="1" si="116"/>
        <v>39570833.333333336</v>
      </c>
      <c r="Y412" s="221">
        <f t="shared" ca="1" si="117"/>
        <v>39570833.333333336</v>
      </c>
      <c r="Z412" s="221">
        <f t="shared" ca="1" si="118"/>
        <v>39570833.333333336</v>
      </c>
      <c r="AA412" s="221">
        <f t="shared" ca="1" si="119"/>
        <v>39570833.333333336</v>
      </c>
      <c r="AB412" s="221">
        <f t="shared" ca="1" si="120"/>
        <v>39570833.333333336</v>
      </c>
      <c r="AC412" s="224">
        <f t="shared" ca="1" si="100"/>
        <v>0.56778609851504425</v>
      </c>
    </row>
    <row r="413" spans="1:29" x14ac:dyDescent="0.25">
      <c r="A413" s="26">
        <v>319</v>
      </c>
      <c r="B413" s="219">
        <f t="shared" ca="1" si="122"/>
        <v>0.29725982623856484</v>
      </c>
      <c r="C413" s="219">
        <f t="shared" ca="1" si="123"/>
        <v>0.61763004286698198</v>
      </c>
      <c r="D413" s="219">
        <f t="shared" ca="1" si="123"/>
        <v>0.47337078043737779</v>
      </c>
      <c r="E413" s="219">
        <f t="shared" ca="1" si="123"/>
        <v>6.4195968310373219E-3</v>
      </c>
      <c r="F413" s="219">
        <f t="shared" ca="1" si="123"/>
        <v>0.85632136239896839</v>
      </c>
      <c r="G413" s="219">
        <f t="shared" ca="1" si="123"/>
        <v>0.4586424624790697</v>
      </c>
      <c r="H413" s="220">
        <f t="shared" ca="1" si="101"/>
        <v>95000000</v>
      </c>
      <c r="I413" s="212">
        <f t="shared" ca="1" si="102"/>
        <v>0.04</v>
      </c>
      <c r="J413" s="220">
        <f t="shared" ca="1" si="103"/>
        <v>3800000</v>
      </c>
      <c r="K413" s="222">
        <f t="shared" ca="1" si="104"/>
        <v>49.5</v>
      </c>
      <c r="L413" s="221">
        <f t="shared" ca="1" si="105"/>
        <v>60000000</v>
      </c>
      <c r="M413" s="221">
        <f t="shared" ca="1" si="106"/>
        <v>188100000</v>
      </c>
      <c r="N413" s="221">
        <f t="shared" ca="1" si="107"/>
        <v>29</v>
      </c>
      <c r="O413" s="221">
        <f t="shared" ca="1" si="108"/>
        <v>110200000</v>
      </c>
      <c r="P413" s="221">
        <f t="shared" ca="1" si="109"/>
        <v>27000000</v>
      </c>
      <c r="Q413" s="221">
        <f t="shared" ca="1" si="110"/>
        <v>10000000</v>
      </c>
      <c r="R413" s="221">
        <f t="shared" ca="1" si="111"/>
        <v>40900000</v>
      </c>
      <c r="S413" s="221">
        <f t="shared" ca="1" si="99"/>
        <v>13906000.000000002</v>
      </c>
      <c r="T413" s="221">
        <f t="shared" ca="1" si="112"/>
        <v>26994000</v>
      </c>
      <c r="U413" s="221">
        <f t="shared" ca="1" si="113"/>
        <v>36994000</v>
      </c>
      <c r="V413" s="221">
        <f t="shared" ca="1" si="114"/>
        <v>-60000000</v>
      </c>
      <c r="W413" s="221">
        <f t="shared" ca="1" si="115"/>
        <v>36994000</v>
      </c>
      <c r="X413" s="221">
        <f t="shared" ca="1" si="116"/>
        <v>36994000</v>
      </c>
      <c r="Y413" s="221">
        <f t="shared" ca="1" si="117"/>
        <v>36994000</v>
      </c>
      <c r="Z413" s="221">
        <f t="shared" ca="1" si="118"/>
        <v>36994000</v>
      </c>
      <c r="AA413" s="221">
        <f t="shared" ca="1" si="119"/>
        <v>36994000</v>
      </c>
      <c r="AB413" s="221">
        <f t="shared" ca="1" si="120"/>
        <v>36994000</v>
      </c>
      <c r="AC413" s="224">
        <f t="shared" ca="1" si="100"/>
        <v>0.5763873665308592</v>
      </c>
    </row>
    <row r="414" spans="1:29" x14ac:dyDescent="0.25">
      <c r="A414" s="195">
        <v>320</v>
      </c>
      <c r="B414" s="219">
        <f t="shared" ca="1" si="122"/>
        <v>9.8166655456514262E-2</v>
      </c>
      <c r="C414" s="219">
        <f t="shared" ca="1" si="123"/>
        <v>0.91513596656152651</v>
      </c>
      <c r="D414" s="219">
        <f t="shared" ca="1" si="123"/>
        <v>0.95861737099077238</v>
      </c>
      <c r="E414" s="219">
        <f t="shared" ca="1" si="123"/>
        <v>0.16240635992820962</v>
      </c>
      <c r="F414" s="219">
        <f t="shared" ca="1" si="123"/>
        <v>0.58489353786504239</v>
      </c>
      <c r="G414" s="219">
        <f t="shared" ca="1" si="123"/>
        <v>0.56808351242370858</v>
      </c>
      <c r="H414" s="220">
        <f t="shared" ca="1" si="101"/>
        <v>80000000</v>
      </c>
      <c r="I414" s="212">
        <f t="shared" ca="1" si="102"/>
        <v>0.06</v>
      </c>
      <c r="J414" s="220">
        <f t="shared" ca="1" si="103"/>
        <v>4800000</v>
      </c>
      <c r="K414" s="222">
        <f t="shared" ca="1" si="104"/>
        <v>42</v>
      </c>
      <c r="L414" s="221">
        <f t="shared" ca="1" si="105"/>
        <v>60000000</v>
      </c>
      <c r="M414" s="221">
        <f t="shared" ca="1" si="106"/>
        <v>201600000</v>
      </c>
      <c r="N414" s="221">
        <f t="shared" ca="1" si="107"/>
        <v>26</v>
      </c>
      <c r="O414" s="221">
        <f t="shared" ca="1" si="108"/>
        <v>124800000</v>
      </c>
      <c r="P414" s="221">
        <f t="shared" ca="1" si="109"/>
        <v>27000000</v>
      </c>
      <c r="Q414" s="221">
        <f t="shared" ca="1" si="110"/>
        <v>10000000</v>
      </c>
      <c r="R414" s="221">
        <f t="shared" ca="1" si="111"/>
        <v>39800000</v>
      </c>
      <c r="S414" s="221">
        <f t="shared" ca="1" si="99"/>
        <v>13532000.000000002</v>
      </c>
      <c r="T414" s="221">
        <f t="shared" ca="1" si="112"/>
        <v>26268000</v>
      </c>
      <c r="U414" s="221">
        <f t="shared" ca="1" si="113"/>
        <v>36268000</v>
      </c>
      <c r="V414" s="221">
        <f t="shared" ca="1" si="114"/>
        <v>-60000000</v>
      </c>
      <c r="W414" s="221">
        <f t="shared" ca="1" si="115"/>
        <v>36268000</v>
      </c>
      <c r="X414" s="221">
        <f t="shared" ca="1" si="116"/>
        <v>36268000</v>
      </c>
      <c r="Y414" s="221">
        <f t="shared" ca="1" si="117"/>
        <v>36268000</v>
      </c>
      <c r="Z414" s="221">
        <f t="shared" ca="1" si="118"/>
        <v>36268000</v>
      </c>
      <c r="AA414" s="221">
        <f t="shared" ca="1" si="119"/>
        <v>36268000</v>
      </c>
      <c r="AB414" s="221">
        <f t="shared" ca="1" si="120"/>
        <v>36268000</v>
      </c>
      <c r="AC414" s="224">
        <f t="shared" ca="1" si="100"/>
        <v>0.56300915566372867</v>
      </c>
    </row>
    <row r="415" spans="1:29" x14ac:dyDescent="0.25">
      <c r="A415" s="26">
        <v>321</v>
      </c>
      <c r="B415" s="219">
        <f t="shared" ca="1" si="122"/>
        <v>0.59189598735319215</v>
      </c>
      <c r="C415" s="219">
        <f t="shared" ca="1" si="123"/>
        <v>0.86663871826291228</v>
      </c>
      <c r="D415" s="219">
        <f t="shared" ca="1" si="123"/>
        <v>0.22226237098718127</v>
      </c>
      <c r="E415" s="219">
        <f t="shared" ca="1" si="123"/>
        <v>0.49711559412112993</v>
      </c>
      <c r="F415" s="219">
        <f t="shared" ca="1" si="123"/>
        <v>0.10107717025876128</v>
      </c>
      <c r="G415" s="219">
        <f t="shared" ca="1" si="123"/>
        <v>0.16506770114406766</v>
      </c>
      <c r="H415" s="220">
        <f t="shared" ca="1" si="101"/>
        <v>108000000</v>
      </c>
      <c r="I415" s="212">
        <f t="shared" ca="1" si="102"/>
        <v>0.05</v>
      </c>
      <c r="J415" s="220">
        <f t="shared" ca="1" si="103"/>
        <v>5400000</v>
      </c>
      <c r="K415" s="222">
        <f t="shared" ca="1" si="104"/>
        <v>52</v>
      </c>
      <c r="L415" s="221">
        <f t="shared" ca="1" si="105"/>
        <v>65000000</v>
      </c>
      <c r="M415" s="221">
        <f t="shared" ca="1" si="106"/>
        <v>280800000</v>
      </c>
      <c r="N415" s="221">
        <f t="shared" ca="1" si="107"/>
        <v>24</v>
      </c>
      <c r="O415" s="221">
        <f t="shared" ca="1" si="108"/>
        <v>129600000</v>
      </c>
      <c r="P415" s="221">
        <f t="shared" ca="1" si="109"/>
        <v>24000000</v>
      </c>
      <c r="Q415" s="221">
        <f t="shared" ca="1" si="110"/>
        <v>10833333.333333334</v>
      </c>
      <c r="R415" s="221">
        <f t="shared" ca="1" si="111"/>
        <v>116366666.66666667</v>
      </c>
      <c r="S415" s="221">
        <f t="shared" ca="1" si="99"/>
        <v>39564666.666666672</v>
      </c>
      <c r="T415" s="221">
        <f t="shared" ca="1" si="112"/>
        <v>76802000</v>
      </c>
      <c r="U415" s="221">
        <f t="shared" ca="1" si="113"/>
        <v>87635333.333333328</v>
      </c>
      <c r="V415" s="221">
        <f t="shared" ca="1" si="114"/>
        <v>-65000000</v>
      </c>
      <c r="W415" s="221">
        <f t="shared" ca="1" si="115"/>
        <v>87635333.333333328</v>
      </c>
      <c r="X415" s="221">
        <f t="shared" ca="1" si="116"/>
        <v>87635333.333333328</v>
      </c>
      <c r="Y415" s="221">
        <f t="shared" ca="1" si="117"/>
        <v>87635333.333333328</v>
      </c>
      <c r="Z415" s="221">
        <f t="shared" ca="1" si="118"/>
        <v>87635333.333333328</v>
      </c>
      <c r="AA415" s="221">
        <f t="shared" ca="1" si="119"/>
        <v>87635333.333333328</v>
      </c>
      <c r="AB415" s="221">
        <f t="shared" ca="1" si="120"/>
        <v>87635333.333333328</v>
      </c>
      <c r="AC415" s="224">
        <f t="shared" ca="1" si="100"/>
        <v>1.3400239903501912</v>
      </c>
    </row>
    <row r="416" spans="1:29" x14ac:dyDescent="0.25">
      <c r="A416" s="195">
        <v>322</v>
      </c>
      <c r="B416" s="219">
        <f t="shared" ca="1" si="122"/>
        <v>0.85262626814877041</v>
      </c>
      <c r="C416" s="219">
        <f t="shared" ca="1" si="123"/>
        <v>0.77152693829870289</v>
      </c>
      <c r="D416" s="219">
        <f t="shared" ca="1" si="123"/>
        <v>0.19356057439517038</v>
      </c>
      <c r="E416" s="219">
        <f t="shared" ca="1" si="123"/>
        <v>0.62730641516542807</v>
      </c>
      <c r="F416" s="219">
        <f t="shared" ca="1" si="123"/>
        <v>0.255994372126366</v>
      </c>
      <c r="G416" s="219">
        <f t="shared" ca="1" si="123"/>
        <v>0.47698024757319257</v>
      </c>
      <c r="H416" s="220">
        <f t="shared" ca="1" si="101"/>
        <v>124000000</v>
      </c>
      <c r="I416" s="212">
        <f t="shared" ca="1" si="102"/>
        <v>0.05</v>
      </c>
      <c r="J416" s="220">
        <f t="shared" ca="1" si="103"/>
        <v>6200000</v>
      </c>
      <c r="K416" s="222">
        <f t="shared" ca="1" si="104"/>
        <v>60</v>
      </c>
      <c r="L416" s="221">
        <f t="shared" ca="1" si="105"/>
        <v>65000000</v>
      </c>
      <c r="M416" s="221">
        <f t="shared" ca="1" si="106"/>
        <v>372000000</v>
      </c>
      <c r="N416" s="221">
        <f t="shared" ca="1" si="107"/>
        <v>26</v>
      </c>
      <c r="O416" s="221">
        <f t="shared" ca="1" si="108"/>
        <v>161200000</v>
      </c>
      <c r="P416" s="221">
        <f t="shared" ca="1" si="109"/>
        <v>27000000</v>
      </c>
      <c r="Q416" s="221">
        <f t="shared" ca="1" si="110"/>
        <v>10833333.333333334</v>
      </c>
      <c r="R416" s="221">
        <f t="shared" ca="1" si="111"/>
        <v>172966666.66666666</v>
      </c>
      <c r="S416" s="221">
        <f t="shared" ref="S416:S479" ca="1" si="124">R416*$C$25</f>
        <v>58808666.666666664</v>
      </c>
      <c r="T416" s="221">
        <f t="shared" ca="1" si="112"/>
        <v>114158000</v>
      </c>
      <c r="U416" s="221">
        <f t="shared" ca="1" si="113"/>
        <v>124991333.33333333</v>
      </c>
      <c r="V416" s="221">
        <f t="shared" ca="1" si="114"/>
        <v>-65000000</v>
      </c>
      <c r="W416" s="221">
        <f t="shared" ca="1" si="115"/>
        <v>124991333.33333333</v>
      </c>
      <c r="X416" s="221">
        <f t="shared" ca="1" si="116"/>
        <v>124991333.33333333</v>
      </c>
      <c r="Y416" s="221">
        <f t="shared" ca="1" si="117"/>
        <v>124991333.33333333</v>
      </c>
      <c r="Z416" s="221">
        <f t="shared" ca="1" si="118"/>
        <v>124991333.33333333</v>
      </c>
      <c r="AA416" s="221">
        <f t="shared" ca="1" si="119"/>
        <v>124991333.33333333</v>
      </c>
      <c r="AB416" s="221">
        <f t="shared" ca="1" si="120"/>
        <v>124991333.33333333</v>
      </c>
      <c r="AC416" s="224">
        <f t="shared" ref="AC416:AC479" ca="1" si="125">IF(W416/-V416&lt;0.1,-0.9999,IRR(V416:AB416))</f>
        <v>1.9198403745930972</v>
      </c>
    </row>
    <row r="417" spans="1:29" x14ac:dyDescent="0.25">
      <c r="A417" s="26">
        <v>323</v>
      </c>
      <c r="B417" s="219">
        <f t="shared" ca="1" si="122"/>
        <v>9.4330880575174247E-2</v>
      </c>
      <c r="C417" s="219">
        <f t="shared" ca="1" si="123"/>
        <v>0.99308428014402084</v>
      </c>
      <c r="D417" s="219">
        <f t="shared" ca="1" si="123"/>
        <v>0.95495861647274904</v>
      </c>
      <c r="E417" s="219">
        <f t="shared" ca="1" si="123"/>
        <v>0.74864768908072254</v>
      </c>
      <c r="F417" s="219">
        <f t="shared" ca="1" si="123"/>
        <v>0.88451736757994026</v>
      </c>
      <c r="G417" s="219">
        <f t="shared" ca="1" si="123"/>
        <v>0.83097944944426028</v>
      </c>
      <c r="H417" s="220">
        <f t="shared" ref="H417:H480" ca="1" si="126">IF(B417&lt;$C$6,$C$7,IF(B417&lt;$C$6+$D$6,$D$7,IF(B417&lt;$C$6+$D$6+$E$6,$E$7,$F$7)))</f>
        <v>80000000</v>
      </c>
      <c r="I417" s="212">
        <f t="shared" ref="I417:I480" ca="1" si="127">IF(C417&lt;$C$9,$C$10,IF(C417&lt;$C$9+$D$9,$D$10,IF(C417&lt;$C$9+$D$9+$E$9,$E$10,IF(C417&lt;$C$9+$D$9+$E$9+$F$9,$F$10,IF(C417&lt;$C$9+$D$9+$E$9+$F$9+$G$9,$G$10,$H$10)))))</f>
        <v>0.06</v>
      </c>
      <c r="J417" s="220">
        <f t="shared" ref="J417:J480" ca="1" si="128">H417*I417</f>
        <v>4800000</v>
      </c>
      <c r="K417" s="222">
        <f t="shared" ref="K417:K480" ca="1" si="129">(H417/2000000)+IF(D417&lt;$C$21,$C$22,$D$22)</f>
        <v>42</v>
      </c>
      <c r="L417" s="221">
        <f t="shared" ref="L417:L480" ca="1" si="130">IF(E417&lt;$C$12,$C$13,IF(E417&lt;$C$12+$D$12,$D$13,$E$13))</f>
        <v>65000000</v>
      </c>
      <c r="M417" s="221">
        <f t="shared" ref="M417:M480" ca="1" si="131">J417*K417</f>
        <v>201600000</v>
      </c>
      <c r="N417" s="221">
        <f t="shared" ref="N417:N480" ca="1" si="132">IF(F417&lt;$C$15,$C$16,IF(F417&lt;$C$15+$D$15,$D$16,$E$16))</f>
        <v>29</v>
      </c>
      <c r="O417" s="221">
        <f t="shared" ref="O417:O480" ca="1" si="133">N417*J417</f>
        <v>139200000</v>
      </c>
      <c r="P417" s="221">
        <f t="shared" ref="P417:P480" ca="1" si="134">IF(G417&lt;$C$18,$C$19,IF(G417&lt;$C$18+$D$18,$D$19,IF(G417&lt;$C$18+$D$18+$E$18,$E$19,$F$19)))</f>
        <v>31000000</v>
      </c>
      <c r="Q417" s="221">
        <f t="shared" ref="Q417:Q480" ca="1" si="135">L417/$C$24</f>
        <v>10833333.333333334</v>
      </c>
      <c r="R417" s="221">
        <f t="shared" ref="R417:R480" ca="1" si="136">M417-O417-P417-Q417</f>
        <v>20566666.666666664</v>
      </c>
      <c r="S417" s="221">
        <f t="shared" ca="1" si="124"/>
        <v>6992666.666666666</v>
      </c>
      <c r="T417" s="221">
        <f t="shared" ref="T417:T480" ca="1" si="137">R417-S417</f>
        <v>13573999.999999998</v>
      </c>
      <c r="U417" s="221">
        <f t="shared" ref="U417:U480" ca="1" si="138">T417+Q417</f>
        <v>24407333.333333332</v>
      </c>
      <c r="V417" s="221">
        <f t="shared" ref="V417:V480" ca="1" si="139">-L417</f>
        <v>-65000000</v>
      </c>
      <c r="W417" s="221">
        <f t="shared" ref="W417:W480" ca="1" si="140">U417</f>
        <v>24407333.333333332</v>
      </c>
      <c r="X417" s="221">
        <f t="shared" ref="X417:X480" ca="1" si="141">U417</f>
        <v>24407333.333333332</v>
      </c>
      <c r="Y417" s="221">
        <f t="shared" ref="Y417:Y480" ca="1" si="142">U417</f>
        <v>24407333.333333332</v>
      </c>
      <c r="Z417" s="221">
        <f t="shared" ref="Z417:Z480" ca="1" si="143">U417</f>
        <v>24407333.333333332</v>
      </c>
      <c r="AA417" s="221">
        <f t="shared" ref="AA417:AA480" ca="1" si="144">U417</f>
        <v>24407333.333333332</v>
      </c>
      <c r="AB417" s="221">
        <f t="shared" ref="AB417:AB480" ca="1" si="145">U417</f>
        <v>24407333.333333332</v>
      </c>
      <c r="AC417" s="224">
        <f t="shared" ca="1" si="125"/>
        <v>0.29639700148305792</v>
      </c>
    </row>
    <row r="418" spans="1:29" x14ac:dyDescent="0.25">
      <c r="A418" s="195">
        <v>324</v>
      </c>
      <c r="B418" s="219">
        <f t="shared" ca="1" si="122"/>
        <v>0.97187381413711516</v>
      </c>
      <c r="C418" s="219">
        <f t="shared" ca="1" si="123"/>
        <v>0.43185811519607253</v>
      </c>
      <c r="D418" s="219">
        <f t="shared" ca="1" si="123"/>
        <v>0.39194116957090774</v>
      </c>
      <c r="E418" s="219">
        <f t="shared" ca="1" si="123"/>
        <v>0.80120627340161987</v>
      </c>
      <c r="F418" s="219">
        <f t="shared" ca="1" si="123"/>
        <v>0.66006701548539093</v>
      </c>
      <c r="G418" s="219">
        <f t="shared" ca="1" si="123"/>
        <v>0.26428710300439684</v>
      </c>
      <c r="H418" s="220">
        <f t="shared" ca="1" si="126"/>
        <v>124000000</v>
      </c>
      <c r="I418" s="212">
        <f t="shared" ca="1" si="127"/>
        <v>0.03</v>
      </c>
      <c r="J418" s="220">
        <f t="shared" ca="1" si="128"/>
        <v>3720000</v>
      </c>
      <c r="K418" s="222">
        <f t="shared" ca="1" si="129"/>
        <v>60</v>
      </c>
      <c r="L418" s="221">
        <f t="shared" ca="1" si="130"/>
        <v>65000000</v>
      </c>
      <c r="M418" s="221">
        <f t="shared" ca="1" si="131"/>
        <v>223200000</v>
      </c>
      <c r="N418" s="221">
        <f t="shared" ca="1" si="132"/>
        <v>26</v>
      </c>
      <c r="O418" s="221">
        <f t="shared" ca="1" si="133"/>
        <v>96720000</v>
      </c>
      <c r="P418" s="221">
        <f t="shared" ca="1" si="134"/>
        <v>24000000</v>
      </c>
      <c r="Q418" s="221">
        <f t="shared" ca="1" si="135"/>
        <v>10833333.333333334</v>
      </c>
      <c r="R418" s="221">
        <f t="shared" ca="1" si="136"/>
        <v>91646666.666666672</v>
      </c>
      <c r="S418" s="221">
        <f t="shared" ca="1" si="124"/>
        <v>31159866.666666672</v>
      </c>
      <c r="T418" s="221">
        <f t="shared" ca="1" si="137"/>
        <v>60486800</v>
      </c>
      <c r="U418" s="221">
        <f t="shared" ca="1" si="138"/>
        <v>71320133.333333328</v>
      </c>
      <c r="V418" s="221">
        <f t="shared" ca="1" si="139"/>
        <v>-65000000</v>
      </c>
      <c r="W418" s="221">
        <f t="shared" ca="1" si="140"/>
        <v>71320133.333333328</v>
      </c>
      <c r="X418" s="221">
        <f t="shared" ca="1" si="141"/>
        <v>71320133.333333328</v>
      </c>
      <c r="Y418" s="221">
        <f t="shared" ca="1" si="142"/>
        <v>71320133.333333328</v>
      </c>
      <c r="Z418" s="221">
        <f t="shared" ca="1" si="143"/>
        <v>71320133.333333328</v>
      </c>
      <c r="AA418" s="221">
        <f t="shared" ca="1" si="144"/>
        <v>71320133.333333328</v>
      </c>
      <c r="AB418" s="221">
        <f t="shared" ca="1" si="145"/>
        <v>71320133.333333328</v>
      </c>
      <c r="AC418" s="224">
        <f t="shared" ca="1" si="125"/>
        <v>1.0838322830130367</v>
      </c>
    </row>
    <row r="419" spans="1:29" x14ac:dyDescent="0.25">
      <c r="A419" s="26">
        <v>325</v>
      </c>
      <c r="B419" s="219">
        <f t="shared" ca="1" si="122"/>
        <v>0.80670068536540163</v>
      </c>
      <c r="C419" s="219">
        <f t="shared" ca="1" si="123"/>
        <v>0.46405829703599433</v>
      </c>
      <c r="D419" s="219">
        <f t="shared" ca="1" si="123"/>
        <v>0.12785184158970653</v>
      </c>
      <c r="E419" s="219">
        <f t="shared" ca="1" si="123"/>
        <v>0.41480363463296555</v>
      </c>
      <c r="F419" s="219">
        <f t="shared" ca="1" si="123"/>
        <v>0.33581130691389793</v>
      </c>
      <c r="G419" s="219">
        <f t="shared" ca="1" si="123"/>
        <v>0.82684955943775451</v>
      </c>
      <c r="H419" s="220">
        <f t="shared" ca="1" si="126"/>
        <v>124000000</v>
      </c>
      <c r="I419" s="212">
        <f t="shared" ca="1" si="127"/>
        <v>0.04</v>
      </c>
      <c r="J419" s="220">
        <f t="shared" ca="1" si="128"/>
        <v>4960000</v>
      </c>
      <c r="K419" s="222">
        <f t="shared" ca="1" si="129"/>
        <v>60</v>
      </c>
      <c r="L419" s="221">
        <f t="shared" ca="1" si="130"/>
        <v>65000000</v>
      </c>
      <c r="M419" s="221">
        <f t="shared" ca="1" si="131"/>
        <v>297600000</v>
      </c>
      <c r="N419" s="221">
        <f t="shared" ca="1" si="132"/>
        <v>26</v>
      </c>
      <c r="O419" s="221">
        <f t="shared" ca="1" si="133"/>
        <v>128960000</v>
      </c>
      <c r="P419" s="221">
        <f t="shared" ca="1" si="134"/>
        <v>31000000</v>
      </c>
      <c r="Q419" s="221">
        <f t="shared" ca="1" si="135"/>
        <v>10833333.333333334</v>
      </c>
      <c r="R419" s="221">
        <f t="shared" ca="1" si="136"/>
        <v>126806666.66666667</v>
      </c>
      <c r="S419" s="221">
        <f t="shared" ca="1" si="124"/>
        <v>43114266.666666672</v>
      </c>
      <c r="T419" s="221">
        <f t="shared" ca="1" si="137"/>
        <v>83692400</v>
      </c>
      <c r="U419" s="221">
        <f t="shared" ca="1" si="138"/>
        <v>94525733.333333328</v>
      </c>
      <c r="V419" s="221">
        <f t="shared" ca="1" si="139"/>
        <v>-65000000</v>
      </c>
      <c r="W419" s="221">
        <f t="shared" ca="1" si="140"/>
        <v>94525733.333333328</v>
      </c>
      <c r="X419" s="221">
        <f t="shared" ca="1" si="141"/>
        <v>94525733.333333328</v>
      </c>
      <c r="Y419" s="221">
        <f t="shared" ca="1" si="142"/>
        <v>94525733.333333328</v>
      </c>
      <c r="Z419" s="221">
        <f t="shared" ca="1" si="143"/>
        <v>94525733.333333328</v>
      </c>
      <c r="AA419" s="221">
        <f t="shared" ca="1" si="144"/>
        <v>94525733.333333328</v>
      </c>
      <c r="AB419" s="221">
        <f t="shared" ca="1" si="145"/>
        <v>94525733.333333328</v>
      </c>
      <c r="AC419" s="224">
        <f t="shared" ca="1" si="125"/>
        <v>1.4474761463361077</v>
      </c>
    </row>
    <row r="420" spans="1:29" x14ac:dyDescent="0.25">
      <c r="A420" s="195">
        <v>326</v>
      </c>
      <c r="B420" s="219">
        <f t="shared" ca="1" si="122"/>
        <v>2.5488431615333984E-2</v>
      </c>
      <c r="C420" s="219">
        <f t="shared" ca="1" si="123"/>
        <v>0.89841015346198083</v>
      </c>
      <c r="D420" s="219">
        <f t="shared" ca="1" si="123"/>
        <v>0.51403388779784065</v>
      </c>
      <c r="E420" s="219">
        <f t="shared" ca="1" si="123"/>
        <v>0.56835067655378879</v>
      </c>
      <c r="F420" s="219">
        <f t="shared" ca="1" si="123"/>
        <v>0.2125874905441365</v>
      </c>
      <c r="G420" s="219">
        <f t="shared" ca="1" si="123"/>
        <v>0.65360744780243651</v>
      </c>
      <c r="H420" s="220">
        <f t="shared" ca="1" si="126"/>
        <v>80000000</v>
      </c>
      <c r="I420" s="212">
        <f t="shared" ca="1" si="127"/>
        <v>0.05</v>
      </c>
      <c r="J420" s="220">
        <f t="shared" ca="1" si="128"/>
        <v>4000000</v>
      </c>
      <c r="K420" s="222">
        <f t="shared" ca="1" si="129"/>
        <v>42</v>
      </c>
      <c r="L420" s="221">
        <f t="shared" ca="1" si="130"/>
        <v>65000000</v>
      </c>
      <c r="M420" s="221">
        <f t="shared" ca="1" si="131"/>
        <v>168000000</v>
      </c>
      <c r="N420" s="221">
        <f t="shared" ca="1" si="132"/>
        <v>26</v>
      </c>
      <c r="O420" s="221">
        <f t="shared" ca="1" si="133"/>
        <v>104000000</v>
      </c>
      <c r="P420" s="221">
        <f t="shared" ca="1" si="134"/>
        <v>27000000</v>
      </c>
      <c r="Q420" s="221">
        <f t="shared" ca="1" si="135"/>
        <v>10833333.333333334</v>
      </c>
      <c r="R420" s="221">
        <f t="shared" ca="1" si="136"/>
        <v>26166666.666666664</v>
      </c>
      <c r="S420" s="221">
        <f t="shared" ca="1" si="124"/>
        <v>8896666.666666666</v>
      </c>
      <c r="T420" s="221">
        <f t="shared" ca="1" si="137"/>
        <v>17270000</v>
      </c>
      <c r="U420" s="221">
        <f t="shared" ca="1" si="138"/>
        <v>28103333.333333336</v>
      </c>
      <c r="V420" s="221">
        <f t="shared" ca="1" si="139"/>
        <v>-65000000</v>
      </c>
      <c r="W420" s="221">
        <f t="shared" ca="1" si="140"/>
        <v>28103333.333333336</v>
      </c>
      <c r="X420" s="221">
        <f t="shared" ca="1" si="141"/>
        <v>28103333.333333336</v>
      </c>
      <c r="Y420" s="221">
        <f t="shared" ca="1" si="142"/>
        <v>28103333.333333336</v>
      </c>
      <c r="Z420" s="221">
        <f t="shared" ca="1" si="143"/>
        <v>28103333.333333336</v>
      </c>
      <c r="AA420" s="221">
        <f t="shared" ca="1" si="144"/>
        <v>28103333.333333336</v>
      </c>
      <c r="AB420" s="221">
        <f t="shared" ca="1" si="145"/>
        <v>28103333.333333336</v>
      </c>
      <c r="AC420" s="224">
        <f t="shared" ca="1" si="125"/>
        <v>0.36573168022788671</v>
      </c>
    </row>
    <row r="421" spans="1:29" x14ac:dyDescent="0.25">
      <c r="A421" s="26">
        <v>327</v>
      </c>
      <c r="B421" s="219">
        <f t="shared" ca="1" si="122"/>
        <v>0.16624793176593866</v>
      </c>
      <c r="C421" s="219">
        <f t="shared" ca="1" si="123"/>
        <v>0.35464890305357144</v>
      </c>
      <c r="D421" s="219">
        <f t="shared" ca="1" si="123"/>
        <v>0.67295377254039579</v>
      </c>
      <c r="E421" s="219">
        <f t="shared" ca="1" si="123"/>
        <v>0.92645619242061372</v>
      </c>
      <c r="F421" s="219">
        <f t="shared" ca="1" si="123"/>
        <v>0.34416035564739411</v>
      </c>
      <c r="G421" s="219">
        <f t="shared" ca="1" si="123"/>
        <v>0.43108086860496075</v>
      </c>
      <c r="H421" s="220">
        <f t="shared" ca="1" si="126"/>
        <v>95000000</v>
      </c>
      <c r="I421" s="212">
        <f t="shared" ca="1" si="127"/>
        <v>0.03</v>
      </c>
      <c r="J421" s="220">
        <f t="shared" ca="1" si="128"/>
        <v>2850000</v>
      </c>
      <c r="K421" s="222">
        <f t="shared" ca="1" si="129"/>
        <v>49.5</v>
      </c>
      <c r="L421" s="221">
        <f t="shared" ca="1" si="130"/>
        <v>72000000</v>
      </c>
      <c r="M421" s="221">
        <f t="shared" ca="1" si="131"/>
        <v>141075000</v>
      </c>
      <c r="N421" s="221">
        <f t="shared" ca="1" si="132"/>
        <v>26</v>
      </c>
      <c r="O421" s="221">
        <f t="shared" ca="1" si="133"/>
        <v>74100000</v>
      </c>
      <c r="P421" s="221">
        <f t="shared" ca="1" si="134"/>
        <v>27000000</v>
      </c>
      <c r="Q421" s="221">
        <f t="shared" ca="1" si="135"/>
        <v>12000000</v>
      </c>
      <c r="R421" s="221">
        <f t="shared" ca="1" si="136"/>
        <v>27975000</v>
      </c>
      <c r="S421" s="221">
        <f t="shared" ca="1" si="124"/>
        <v>9511500</v>
      </c>
      <c r="T421" s="221">
        <f t="shared" ca="1" si="137"/>
        <v>18463500</v>
      </c>
      <c r="U421" s="221">
        <f t="shared" ca="1" si="138"/>
        <v>30463500</v>
      </c>
      <c r="V421" s="221">
        <f t="shared" ca="1" si="139"/>
        <v>-72000000</v>
      </c>
      <c r="W421" s="221">
        <f t="shared" ca="1" si="140"/>
        <v>30463500</v>
      </c>
      <c r="X421" s="221">
        <f t="shared" ca="1" si="141"/>
        <v>30463500</v>
      </c>
      <c r="Y421" s="221">
        <f t="shared" ca="1" si="142"/>
        <v>30463500</v>
      </c>
      <c r="Z421" s="221">
        <f t="shared" ca="1" si="143"/>
        <v>30463500</v>
      </c>
      <c r="AA421" s="221">
        <f t="shared" ca="1" si="144"/>
        <v>30463500</v>
      </c>
      <c r="AB421" s="221">
        <f t="shared" ca="1" si="145"/>
        <v>30463500</v>
      </c>
      <c r="AC421" s="224">
        <f t="shared" ca="1" si="125"/>
        <v>0.35463081233708027</v>
      </c>
    </row>
    <row r="422" spans="1:29" x14ac:dyDescent="0.25">
      <c r="A422" s="195">
        <v>328</v>
      </c>
      <c r="B422" s="219">
        <f t="shared" ca="1" si="122"/>
        <v>0.48660761820728149</v>
      </c>
      <c r="C422" s="219">
        <f t="shared" ca="1" si="123"/>
        <v>0.79604528144728326</v>
      </c>
      <c r="D422" s="219">
        <f t="shared" ca="1" si="123"/>
        <v>0.86182423487367799</v>
      </c>
      <c r="E422" s="219">
        <f t="shared" ca="1" si="123"/>
        <v>0.38959284426257401</v>
      </c>
      <c r="F422" s="219">
        <f t="shared" ca="1" si="123"/>
        <v>0.1250806864823818</v>
      </c>
      <c r="G422" s="219">
        <f t="shared" ca="1" si="123"/>
        <v>0.99613613829046188</v>
      </c>
      <c r="H422" s="220">
        <f t="shared" ca="1" si="126"/>
        <v>108000000</v>
      </c>
      <c r="I422" s="212">
        <f t="shared" ca="1" si="127"/>
        <v>0.05</v>
      </c>
      <c r="J422" s="220">
        <f t="shared" ca="1" si="128"/>
        <v>5400000</v>
      </c>
      <c r="K422" s="222">
        <f t="shared" ca="1" si="129"/>
        <v>56</v>
      </c>
      <c r="L422" s="221">
        <f t="shared" ca="1" si="130"/>
        <v>65000000</v>
      </c>
      <c r="M422" s="221">
        <f t="shared" ca="1" si="131"/>
        <v>302400000</v>
      </c>
      <c r="N422" s="221">
        <f t="shared" ca="1" si="132"/>
        <v>24</v>
      </c>
      <c r="O422" s="221">
        <f t="shared" ca="1" si="133"/>
        <v>129600000</v>
      </c>
      <c r="P422" s="221">
        <f t="shared" ca="1" si="134"/>
        <v>31000000</v>
      </c>
      <c r="Q422" s="221">
        <f t="shared" ca="1" si="135"/>
        <v>10833333.333333334</v>
      </c>
      <c r="R422" s="221">
        <f t="shared" ca="1" si="136"/>
        <v>130966666.66666667</v>
      </c>
      <c r="S422" s="221">
        <f t="shared" ca="1" si="124"/>
        <v>44528666.666666672</v>
      </c>
      <c r="T422" s="221">
        <f t="shared" ca="1" si="137"/>
        <v>86438000</v>
      </c>
      <c r="U422" s="221">
        <f t="shared" ca="1" si="138"/>
        <v>97271333.333333328</v>
      </c>
      <c r="V422" s="221">
        <f t="shared" ca="1" si="139"/>
        <v>-65000000</v>
      </c>
      <c r="W422" s="221">
        <f t="shared" ca="1" si="140"/>
        <v>97271333.333333328</v>
      </c>
      <c r="X422" s="221">
        <f t="shared" ca="1" si="141"/>
        <v>97271333.333333328</v>
      </c>
      <c r="Y422" s="221">
        <f t="shared" ca="1" si="142"/>
        <v>97271333.333333328</v>
      </c>
      <c r="Z422" s="221">
        <f t="shared" ca="1" si="143"/>
        <v>97271333.333333328</v>
      </c>
      <c r="AA422" s="221">
        <f t="shared" ca="1" si="144"/>
        <v>97271333.333333328</v>
      </c>
      <c r="AB422" s="221">
        <f t="shared" ca="1" si="145"/>
        <v>97271333.333333328</v>
      </c>
      <c r="AC422" s="224">
        <f t="shared" ca="1" si="125"/>
        <v>1.4902063906192753</v>
      </c>
    </row>
    <row r="423" spans="1:29" x14ac:dyDescent="0.25">
      <c r="A423" s="26">
        <v>329</v>
      </c>
      <c r="B423" s="219">
        <f t="shared" ca="1" si="122"/>
        <v>0.65658584992224578</v>
      </c>
      <c r="C423" s="219">
        <f t="shared" ca="1" si="123"/>
        <v>2.4019256524744015E-2</v>
      </c>
      <c r="D423" s="219">
        <f t="shared" ca="1" si="123"/>
        <v>0.64938956855177798</v>
      </c>
      <c r="E423" s="219">
        <f t="shared" ca="1" si="123"/>
        <v>0.97753787940504322</v>
      </c>
      <c r="F423" s="219">
        <f t="shared" ca="1" si="123"/>
        <v>0.62110627485097314</v>
      </c>
      <c r="G423" s="219">
        <f t="shared" ca="1" si="123"/>
        <v>0.59876794077368101</v>
      </c>
      <c r="H423" s="220">
        <f t="shared" ca="1" si="126"/>
        <v>108000000</v>
      </c>
      <c r="I423" s="212">
        <f t="shared" ca="1" si="127"/>
        <v>0.01</v>
      </c>
      <c r="J423" s="220">
        <f t="shared" ca="1" si="128"/>
        <v>1080000</v>
      </c>
      <c r="K423" s="222">
        <f t="shared" ca="1" si="129"/>
        <v>56</v>
      </c>
      <c r="L423" s="221">
        <f t="shared" ca="1" si="130"/>
        <v>72000000</v>
      </c>
      <c r="M423" s="221">
        <f t="shared" ca="1" si="131"/>
        <v>60480000</v>
      </c>
      <c r="N423" s="221">
        <f t="shared" ca="1" si="132"/>
        <v>26</v>
      </c>
      <c r="O423" s="221">
        <f t="shared" ca="1" si="133"/>
        <v>28080000</v>
      </c>
      <c r="P423" s="221">
        <f t="shared" ca="1" si="134"/>
        <v>27000000</v>
      </c>
      <c r="Q423" s="221">
        <f t="shared" ca="1" si="135"/>
        <v>12000000</v>
      </c>
      <c r="R423" s="221">
        <f t="shared" ca="1" si="136"/>
        <v>-6600000</v>
      </c>
      <c r="S423" s="221">
        <f t="shared" ca="1" si="124"/>
        <v>-2244000</v>
      </c>
      <c r="T423" s="221">
        <f t="shared" ca="1" si="137"/>
        <v>-4356000</v>
      </c>
      <c r="U423" s="221">
        <f t="shared" ca="1" si="138"/>
        <v>7644000</v>
      </c>
      <c r="V423" s="221">
        <f t="shared" ca="1" si="139"/>
        <v>-72000000</v>
      </c>
      <c r="W423" s="221">
        <f t="shared" ca="1" si="140"/>
        <v>7644000</v>
      </c>
      <c r="X423" s="221">
        <f t="shared" ca="1" si="141"/>
        <v>7644000</v>
      </c>
      <c r="Y423" s="221">
        <f t="shared" ca="1" si="142"/>
        <v>7644000</v>
      </c>
      <c r="Z423" s="221">
        <f t="shared" ca="1" si="143"/>
        <v>7644000</v>
      </c>
      <c r="AA423" s="221">
        <f t="shared" ca="1" si="144"/>
        <v>7644000</v>
      </c>
      <c r="AB423" s="221">
        <f t="shared" ca="1" si="145"/>
        <v>7644000</v>
      </c>
      <c r="AC423" s="224">
        <f t="shared" ca="1" si="125"/>
        <v>-0.11539782088140493</v>
      </c>
    </row>
    <row r="424" spans="1:29" x14ac:dyDescent="0.25">
      <c r="A424" s="195">
        <v>330</v>
      </c>
      <c r="B424" s="219">
        <f t="shared" ca="1" si="122"/>
        <v>0.92465712380386522</v>
      </c>
      <c r="C424" s="219">
        <f t="shared" ca="1" si="123"/>
        <v>6.8096788584845247E-2</v>
      </c>
      <c r="D424" s="219">
        <f t="shared" ca="1" si="123"/>
        <v>5.3317274323393393E-3</v>
      </c>
      <c r="E424" s="219">
        <f t="shared" ca="1" si="123"/>
        <v>0.61850776480144076</v>
      </c>
      <c r="F424" s="219">
        <f t="shared" ca="1" si="123"/>
        <v>0.98206149215957717</v>
      </c>
      <c r="G424" s="219">
        <f t="shared" ca="1" si="123"/>
        <v>0.37940213937700529</v>
      </c>
      <c r="H424" s="220">
        <f t="shared" ca="1" si="126"/>
        <v>124000000</v>
      </c>
      <c r="I424" s="212">
        <f t="shared" ca="1" si="127"/>
        <v>0.02</v>
      </c>
      <c r="J424" s="220">
        <f t="shared" ca="1" si="128"/>
        <v>2480000</v>
      </c>
      <c r="K424" s="222">
        <f t="shared" ca="1" si="129"/>
        <v>60</v>
      </c>
      <c r="L424" s="221">
        <f t="shared" ca="1" si="130"/>
        <v>65000000</v>
      </c>
      <c r="M424" s="221">
        <f t="shared" ca="1" si="131"/>
        <v>148800000</v>
      </c>
      <c r="N424" s="221">
        <f t="shared" ca="1" si="132"/>
        <v>29</v>
      </c>
      <c r="O424" s="221">
        <f t="shared" ca="1" si="133"/>
        <v>71920000</v>
      </c>
      <c r="P424" s="221">
        <f t="shared" ca="1" si="134"/>
        <v>24000000</v>
      </c>
      <c r="Q424" s="221">
        <f t="shared" ca="1" si="135"/>
        <v>10833333.333333334</v>
      </c>
      <c r="R424" s="221">
        <f t="shared" ca="1" si="136"/>
        <v>42046666.666666664</v>
      </c>
      <c r="S424" s="221">
        <f t="shared" ca="1" si="124"/>
        <v>14295866.666666666</v>
      </c>
      <c r="T424" s="221">
        <f t="shared" ca="1" si="137"/>
        <v>27750800</v>
      </c>
      <c r="U424" s="221">
        <f t="shared" ca="1" si="138"/>
        <v>38584133.333333336</v>
      </c>
      <c r="V424" s="221">
        <f t="shared" ca="1" si="139"/>
        <v>-65000000</v>
      </c>
      <c r="W424" s="221">
        <f t="shared" ca="1" si="140"/>
        <v>38584133.333333336</v>
      </c>
      <c r="X424" s="221">
        <f t="shared" ca="1" si="141"/>
        <v>38584133.333333336</v>
      </c>
      <c r="Y424" s="221">
        <f t="shared" ca="1" si="142"/>
        <v>38584133.333333336</v>
      </c>
      <c r="Z424" s="221">
        <f t="shared" ca="1" si="143"/>
        <v>38584133.333333336</v>
      </c>
      <c r="AA424" s="221">
        <f t="shared" ca="1" si="144"/>
        <v>38584133.333333336</v>
      </c>
      <c r="AB424" s="221">
        <f t="shared" ca="1" si="145"/>
        <v>38584133.333333336</v>
      </c>
      <c r="AC424" s="224">
        <f t="shared" ca="1" si="125"/>
        <v>0.5509536826851853</v>
      </c>
    </row>
    <row r="425" spans="1:29" x14ac:dyDescent="0.25">
      <c r="A425" s="26">
        <v>331</v>
      </c>
      <c r="B425" s="219">
        <f t="shared" ca="1" si="122"/>
        <v>0.66970593879531781</v>
      </c>
      <c r="C425" s="219">
        <f t="shared" ca="1" si="123"/>
        <v>0.99098090865332888</v>
      </c>
      <c r="D425" s="219">
        <f t="shared" ca="1" si="123"/>
        <v>0.58822530251511973</v>
      </c>
      <c r="E425" s="219">
        <f t="shared" ca="1" si="123"/>
        <v>0.8838932045629192</v>
      </c>
      <c r="F425" s="219">
        <f t="shared" ca="1" si="123"/>
        <v>0.82020601061329546</v>
      </c>
      <c r="G425" s="219">
        <f t="shared" ca="1" si="123"/>
        <v>0.23124250533017143</v>
      </c>
      <c r="H425" s="220">
        <f t="shared" ca="1" si="126"/>
        <v>108000000</v>
      </c>
      <c r="I425" s="212">
        <f t="shared" ca="1" si="127"/>
        <v>0.06</v>
      </c>
      <c r="J425" s="220">
        <f t="shared" ca="1" si="128"/>
        <v>6480000</v>
      </c>
      <c r="K425" s="222">
        <f t="shared" ca="1" si="129"/>
        <v>56</v>
      </c>
      <c r="L425" s="221">
        <f t="shared" ca="1" si="130"/>
        <v>65000000</v>
      </c>
      <c r="M425" s="221">
        <f t="shared" ca="1" si="131"/>
        <v>362880000</v>
      </c>
      <c r="N425" s="221">
        <f t="shared" ca="1" si="132"/>
        <v>26</v>
      </c>
      <c r="O425" s="221">
        <f t="shared" ca="1" si="133"/>
        <v>168480000</v>
      </c>
      <c r="P425" s="221">
        <f t="shared" ca="1" si="134"/>
        <v>24000000</v>
      </c>
      <c r="Q425" s="221">
        <f t="shared" ca="1" si="135"/>
        <v>10833333.333333334</v>
      </c>
      <c r="R425" s="221">
        <f t="shared" ca="1" si="136"/>
        <v>159566666.66666666</v>
      </c>
      <c r="S425" s="221">
        <f t="shared" ca="1" si="124"/>
        <v>54252666.666666664</v>
      </c>
      <c r="T425" s="221">
        <f t="shared" ca="1" si="137"/>
        <v>105314000</v>
      </c>
      <c r="U425" s="221">
        <f t="shared" ca="1" si="138"/>
        <v>116147333.33333333</v>
      </c>
      <c r="V425" s="221">
        <f t="shared" ca="1" si="139"/>
        <v>-65000000</v>
      </c>
      <c r="W425" s="221">
        <f t="shared" ca="1" si="140"/>
        <v>116147333.33333333</v>
      </c>
      <c r="X425" s="221">
        <f t="shared" ca="1" si="141"/>
        <v>116147333.33333333</v>
      </c>
      <c r="Y425" s="221">
        <f t="shared" ca="1" si="142"/>
        <v>116147333.33333333</v>
      </c>
      <c r="Z425" s="221">
        <f t="shared" ca="1" si="143"/>
        <v>116147333.33333333</v>
      </c>
      <c r="AA425" s="221">
        <f t="shared" ca="1" si="144"/>
        <v>116147333.33333333</v>
      </c>
      <c r="AB425" s="221">
        <f t="shared" ca="1" si="145"/>
        <v>116147333.33333333</v>
      </c>
      <c r="AC425" s="224">
        <f t="shared" ca="1" si="125"/>
        <v>1.7830362869012797</v>
      </c>
    </row>
    <row r="426" spans="1:29" x14ac:dyDescent="0.25">
      <c r="A426" s="195">
        <v>332</v>
      </c>
      <c r="B426" s="219">
        <f t="shared" ca="1" si="122"/>
        <v>0.76554934236890848</v>
      </c>
      <c r="C426" s="219">
        <f t="shared" ca="1" si="123"/>
        <v>0.61532410473751298</v>
      </c>
      <c r="D426" s="219">
        <f t="shared" ca="1" si="123"/>
        <v>0.41371948241602219</v>
      </c>
      <c r="E426" s="219">
        <f t="shared" ca="1" si="123"/>
        <v>0.54772502610858276</v>
      </c>
      <c r="F426" s="219">
        <f t="shared" ca="1" si="123"/>
        <v>1.2972314507881832E-2</v>
      </c>
      <c r="G426" s="219">
        <f t="shared" ca="1" si="123"/>
        <v>0.1152935662299831</v>
      </c>
      <c r="H426" s="220">
        <f t="shared" ca="1" si="126"/>
        <v>108000000</v>
      </c>
      <c r="I426" s="212">
        <f t="shared" ca="1" si="127"/>
        <v>0.04</v>
      </c>
      <c r="J426" s="220">
        <f t="shared" ca="1" si="128"/>
        <v>4320000</v>
      </c>
      <c r="K426" s="222">
        <f t="shared" ca="1" si="129"/>
        <v>52</v>
      </c>
      <c r="L426" s="221">
        <f t="shared" ca="1" si="130"/>
        <v>65000000</v>
      </c>
      <c r="M426" s="221">
        <f t="shared" ca="1" si="131"/>
        <v>224640000</v>
      </c>
      <c r="N426" s="221">
        <f t="shared" ca="1" si="132"/>
        <v>24</v>
      </c>
      <c r="O426" s="221">
        <f t="shared" ca="1" si="133"/>
        <v>103680000</v>
      </c>
      <c r="P426" s="221">
        <f t="shared" ca="1" si="134"/>
        <v>20000000</v>
      </c>
      <c r="Q426" s="221">
        <f t="shared" ca="1" si="135"/>
        <v>10833333.333333334</v>
      </c>
      <c r="R426" s="221">
        <f t="shared" ca="1" si="136"/>
        <v>90126666.666666672</v>
      </c>
      <c r="S426" s="221">
        <f t="shared" ca="1" si="124"/>
        <v>30643066.666666672</v>
      </c>
      <c r="T426" s="221">
        <f t="shared" ca="1" si="137"/>
        <v>59483600</v>
      </c>
      <c r="U426" s="221">
        <f t="shared" ca="1" si="138"/>
        <v>70316933.333333328</v>
      </c>
      <c r="V426" s="221">
        <f t="shared" ca="1" si="139"/>
        <v>-65000000</v>
      </c>
      <c r="W426" s="221">
        <f t="shared" ca="1" si="140"/>
        <v>70316933.333333328</v>
      </c>
      <c r="X426" s="221">
        <f t="shared" ca="1" si="141"/>
        <v>70316933.333333328</v>
      </c>
      <c r="Y426" s="221">
        <f t="shared" ca="1" si="142"/>
        <v>70316933.333333328</v>
      </c>
      <c r="Z426" s="221">
        <f t="shared" ca="1" si="143"/>
        <v>70316933.333333328</v>
      </c>
      <c r="AA426" s="221">
        <f t="shared" ca="1" si="144"/>
        <v>70316933.333333328</v>
      </c>
      <c r="AB426" s="221">
        <f t="shared" ca="1" si="145"/>
        <v>70316933.333333328</v>
      </c>
      <c r="AC426" s="224">
        <f t="shared" ca="1" si="125"/>
        <v>1.0679669746049441</v>
      </c>
    </row>
    <row r="427" spans="1:29" x14ac:dyDescent="0.25">
      <c r="A427" s="26">
        <v>333</v>
      </c>
      <c r="B427" s="219">
        <f t="shared" ca="1" si="122"/>
        <v>4.3401544432383532E-2</v>
      </c>
      <c r="C427" s="219">
        <f t="shared" ca="1" si="123"/>
        <v>0.90897796935925501</v>
      </c>
      <c r="D427" s="219">
        <f t="shared" ca="1" si="123"/>
        <v>0.9223673280844602</v>
      </c>
      <c r="E427" s="219">
        <f t="shared" ca="1" si="123"/>
        <v>9.4255630254045153E-2</v>
      </c>
      <c r="F427" s="219">
        <f t="shared" ca="1" si="123"/>
        <v>0.98792088919554644</v>
      </c>
      <c r="G427" s="219">
        <f t="shared" ca="1" si="123"/>
        <v>0.41093795381069465</v>
      </c>
      <c r="H427" s="220">
        <f t="shared" ca="1" si="126"/>
        <v>80000000</v>
      </c>
      <c r="I427" s="212">
        <f t="shared" ca="1" si="127"/>
        <v>0.06</v>
      </c>
      <c r="J427" s="220">
        <f t="shared" ca="1" si="128"/>
        <v>4800000</v>
      </c>
      <c r="K427" s="222">
        <f t="shared" ca="1" si="129"/>
        <v>42</v>
      </c>
      <c r="L427" s="221">
        <f t="shared" ca="1" si="130"/>
        <v>60000000</v>
      </c>
      <c r="M427" s="221">
        <f t="shared" ca="1" si="131"/>
        <v>201600000</v>
      </c>
      <c r="N427" s="221">
        <f t="shared" ca="1" si="132"/>
        <v>29</v>
      </c>
      <c r="O427" s="221">
        <f t="shared" ca="1" si="133"/>
        <v>139200000</v>
      </c>
      <c r="P427" s="221">
        <f t="shared" ca="1" si="134"/>
        <v>27000000</v>
      </c>
      <c r="Q427" s="221">
        <f t="shared" ca="1" si="135"/>
        <v>10000000</v>
      </c>
      <c r="R427" s="221">
        <f t="shared" ca="1" si="136"/>
        <v>25400000</v>
      </c>
      <c r="S427" s="221">
        <f t="shared" ca="1" si="124"/>
        <v>8636000</v>
      </c>
      <c r="T427" s="221">
        <f t="shared" ca="1" si="137"/>
        <v>16764000</v>
      </c>
      <c r="U427" s="221">
        <f t="shared" ca="1" si="138"/>
        <v>26764000</v>
      </c>
      <c r="V427" s="221">
        <f t="shared" ca="1" si="139"/>
        <v>-60000000</v>
      </c>
      <c r="W427" s="221">
        <f t="shared" ca="1" si="140"/>
        <v>26764000</v>
      </c>
      <c r="X427" s="221">
        <f t="shared" ca="1" si="141"/>
        <v>26764000</v>
      </c>
      <c r="Y427" s="221">
        <f t="shared" ca="1" si="142"/>
        <v>26764000</v>
      </c>
      <c r="Z427" s="221">
        <f t="shared" ca="1" si="143"/>
        <v>26764000</v>
      </c>
      <c r="AA427" s="221">
        <f t="shared" ca="1" si="144"/>
        <v>26764000</v>
      </c>
      <c r="AB427" s="221">
        <f t="shared" ca="1" si="145"/>
        <v>26764000</v>
      </c>
      <c r="AC427" s="224">
        <f t="shared" ca="1" si="125"/>
        <v>0.38205731116456665</v>
      </c>
    </row>
    <row r="428" spans="1:29" x14ac:dyDescent="0.25">
      <c r="A428" s="195">
        <v>334</v>
      </c>
      <c r="B428" s="219">
        <f t="shared" ca="1" si="122"/>
        <v>6.4386826017304166E-3</v>
      </c>
      <c r="C428" s="219">
        <f t="shared" ca="1" si="123"/>
        <v>9.9951371965449121E-2</v>
      </c>
      <c r="D428" s="219">
        <f t="shared" ca="1" si="123"/>
        <v>0.435725863190354</v>
      </c>
      <c r="E428" s="219">
        <f t="shared" ca="1" si="123"/>
        <v>0.66626580518171286</v>
      </c>
      <c r="F428" s="219">
        <f t="shared" ca="1" si="123"/>
        <v>0.56940082599524866</v>
      </c>
      <c r="G428" s="219">
        <f t="shared" ca="1" si="123"/>
        <v>0.31612659434092738</v>
      </c>
      <c r="H428" s="220">
        <f t="shared" ca="1" si="126"/>
        <v>80000000</v>
      </c>
      <c r="I428" s="212">
        <f t="shared" ca="1" si="127"/>
        <v>0.02</v>
      </c>
      <c r="J428" s="220">
        <f t="shared" ca="1" si="128"/>
        <v>1600000</v>
      </c>
      <c r="K428" s="222">
        <f t="shared" ca="1" si="129"/>
        <v>38</v>
      </c>
      <c r="L428" s="221">
        <f t="shared" ca="1" si="130"/>
        <v>65000000</v>
      </c>
      <c r="M428" s="221">
        <f t="shared" ca="1" si="131"/>
        <v>60800000</v>
      </c>
      <c r="N428" s="221">
        <f t="shared" ca="1" si="132"/>
        <v>26</v>
      </c>
      <c r="O428" s="221">
        <f t="shared" ca="1" si="133"/>
        <v>41600000</v>
      </c>
      <c r="P428" s="221">
        <f t="shared" ca="1" si="134"/>
        <v>24000000</v>
      </c>
      <c r="Q428" s="221">
        <f t="shared" ca="1" si="135"/>
        <v>10833333.333333334</v>
      </c>
      <c r="R428" s="221">
        <f t="shared" ca="1" si="136"/>
        <v>-15633333.333333334</v>
      </c>
      <c r="S428" s="221">
        <f t="shared" ca="1" si="124"/>
        <v>-5315333.333333334</v>
      </c>
      <c r="T428" s="221">
        <f t="shared" ca="1" si="137"/>
        <v>-10318000</v>
      </c>
      <c r="U428" s="221">
        <f t="shared" ca="1" si="138"/>
        <v>515333.33333333395</v>
      </c>
      <c r="V428" s="221">
        <f t="shared" ca="1" si="139"/>
        <v>-65000000</v>
      </c>
      <c r="W428" s="221">
        <f t="shared" ca="1" si="140"/>
        <v>515333.33333333395</v>
      </c>
      <c r="X428" s="221">
        <f t="shared" ca="1" si="141"/>
        <v>515333.33333333395</v>
      </c>
      <c r="Y428" s="221">
        <f t="shared" ca="1" si="142"/>
        <v>515333.33333333395</v>
      </c>
      <c r="Z428" s="221">
        <f t="shared" ca="1" si="143"/>
        <v>515333.33333333395</v>
      </c>
      <c r="AA428" s="221">
        <f t="shared" ca="1" si="144"/>
        <v>515333.33333333395</v>
      </c>
      <c r="AB428" s="221">
        <f t="shared" ca="1" si="145"/>
        <v>515333.33333333395</v>
      </c>
      <c r="AC428" s="224">
        <f t="shared" ca="1" si="125"/>
        <v>-0.99990000000000001</v>
      </c>
    </row>
    <row r="429" spans="1:29" x14ac:dyDescent="0.25">
      <c r="A429" s="26">
        <v>335</v>
      </c>
      <c r="B429" s="219">
        <f t="shared" ca="1" si="122"/>
        <v>8.1358279278718415E-2</v>
      </c>
      <c r="C429" s="219">
        <f t="shared" ca="1" si="123"/>
        <v>0.22655709941104829</v>
      </c>
      <c r="D429" s="219">
        <f t="shared" ca="1" si="123"/>
        <v>0.31068747758756876</v>
      </c>
      <c r="E429" s="219">
        <f t="shared" ca="1" si="123"/>
        <v>0.92299574556033015</v>
      </c>
      <c r="F429" s="219">
        <f t="shared" ca="1" si="123"/>
        <v>0.96863070293270681</v>
      </c>
      <c r="G429" s="219">
        <f t="shared" ca="1" si="123"/>
        <v>0.70881959487369239</v>
      </c>
      <c r="H429" s="220">
        <f t="shared" ca="1" si="126"/>
        <v>80000000</v>
      </c>
      <c r="I429" s="212">
        <f t="shared" ca="1" si="127"/>
        <v>0.02</v>
      </c>
      <c r="J429" s="220">
        <f t="shared" ca="1" si="128"/>
        <v>1600000</v>
      </c>
      <c r="K429" s="222">
        <f t="shared" ca="1" si="129"/>
        <v>38</v>
      </c>
      <c r="L429" s="221">
        <f t="shared" ca="1" si="130"/>
        <v>72000000</v>
      </c>
      <c r="M429" s="221">
        <f t="shared" ca="1" si="131"/>
        <v>60800000</v>
      </c>
      <c r="N429" s="221">
        <f t="shared" ca="1" si="132"/>
        <v>29</v>
      </c>
      <c r="O429" s="221">
        <f t="shared" ca="1" si="133"/>
        <v>46400000</v>
      </c>
      <c r="P429" s="221">
        <f t="shared" ca="1" si="134"/>
        <v>27000000</v>
      </c>
      <c r="Q429" s="221">
        <f t="shared" ca="1" si="135"/>
        <v>12000000</v>
      </c>
      <c r="R429" s="221">
        <f t="shared" ca="1" si="136"/>
        <v>-24600000</v>
      </c>
      <c r="S429" s="221">
        <f t="shared" ca="1" si="124"/>
        <v>-8364000.0000000009</v>
      </c>
      <c r="T429" s="221">
        <f t="shared" ca="1" si="137"/>
        <v>-16236000</v>
      </c>
      <c r="U429" s="221">
        <f t="shared" ca="1" si="138"/>
        <v>-4236000</v>
      </c>
      <c r="V429" s="221">
        <f t="shared" ca="1" si="139"/>
        <v>-72000000</v>
      </c>
      <c r="W429" s="221">
        <f t="shared" ca="1" si="140"/>
        <v>-4236000</v>
      </c>
      <c r="X429" s="221">
        <f t="shared" ca="1" si="141"/>
        <v>-4236000</v>
      </c>
      <c r="Y429" s="221">
        <f t="shared" ca="1" si="142"/>
        <v>-4236000</v>
      </c>
      <c r="Z429" s="221">
        <f t="shared" ca="1" si="143"/>
        <v>-4236000</v>
      </c>
      <c r="AA429" s="221">
        <f t="shared" ca="1" si="144"/>
        <v>-4236000</v>
      </c>
      <c r="AB429" s="221">
        <f t="shared" ca="1" si="145"/>
        <v>-4236000</v>
      </c>
      <c r="AC429" s="224">
        <f t="shared" ca="1" si="125"/>
        <v>-0.99990000000000001</v>
      </c>
    </row>
    <row r="430" spans="1:29" x14ac:dyDescent="0.25">
      <c r="A430" s="195">
        <v>336</v>
      </c>
      <c r="B430" s="219">
        <f t="shared" ca="1" si="122"/>
        <v>0.775436191807932</v>
      </c>
      <c r="C430" s="219">
        <f t="shared" ca="1" si="123"/>
        <v>0.65793667697559999</v>
      </c>
      <c r="D430" s="219">
        <f t="shared" ca="1" si="123"/>
        <v>0.19616964937386938</v>
      </c>
      <c r="E430" s="219">
        <f t="shared" ca="1" si="123"/>
        <v>0.26612588500522505</v>
      </c>
      <c r="F430" s="219">
        <f t="shared" ca="1" si="123"/>
        <v>0.91639425027010624</v>
      </c>
      <c r="G430" s="219">
        <f t="shared" ca="1" si="123"/>
        <v>5.8913651485484331E-2</v>
      </c>
      <c r="H430" s="220">
        <f t="shared" ca="1" si="126"/>
        <v>108000000</v>
      </c>
      <c r="I430" s="212">
        <f t="shared" ca="1" si="127"/>
        <v>0.04</v>
      </c>
      <c r="J430" s="220">
        <f t="shared" ca="1" si="128"/>
        <v>4320000</v>
      </c>
      <c r="K430" s="222">
        <f t="shared" ca="1" si="129"/>
        <v>52</v>
      </c>
      <c r="L430" s="221">
        <f t="shared" ca="1" si="130"/>
        <v>65000000</v>
      </c>
      <c r="M430" s="221">
        <f t="shared" ca="1" si="131"/>
        <v>224640000</v>
      </c>
      <c r="N430" s="221">
        <f t="shared" ca="1" si="132"/>
        <v>29</v>
      </c>
      <c r="O430" s="221">
        <f t="shared" ca="1" si="133"/>
        <v>125280000</v>
      </c>
      <c r="P430" s="221">
        <f t="shared" ca="1" si="134"/>
        <v>20000000</v>
      </c>
      <c r="Q430" s="221">
        <f t="shared" ca="1" si="135"/>
        <v>10833333.333333334</v>
      </c>
      <c r="R430" s="221">
        <f t="shared" ca="1" si="136"/>
        <v>68526666.666666672</v>
      </c>
      <c r="S430" s="221">
        <f t="shared" ca="1" si="124"/>
        <v>23299066.666666672</v>
      </c>
      <c r="T430" s="221">
        <f t="shared" ca="1" si="137"/>
        <v>45227600</v>
      </c>
      <c r="U430" s="221">
        <f t="shared" ca="1" si="138"/>
        <v>56060933.333333336</v>
      </c>
      <c r="V430" s="221">
        <f t="shared" ca="1" si="139"/>
        <v>-65000000</v>
      </c>
      <c r="W430" s="221">
        <f t="shared" ca="1" si="140"/>
        <v>56060933.333333336</v>
      </c>
      <c r="X430" s="221">
        <f t="shared" ca="1" si="141"/>
        <v>56060933.333333336</v>
      </c>
      <c r="Y430" s="221">
        <f t="shared" ca="1" si="142"/>
        <v>56060933.333333336</v>
      </c>
      <c r="Z430" s="221">
        <f t="shared" ca="1" si="143"/>
        <v>56060933.333333336</v>
      </c>
      <c r="AA430" s="221">
        <f t="shared" ca="1" si="144"/>
        <v>56060933.333333336</v>
      </c>
      <c r="AB430" s="221">
        <f t="shared" ca="1" si="145"/>
        <v>56060933.333333336</v>
      </c>
      <c r="AC430" s="224">
        <f t="shared" ca="1" si="125"/>
        <v>0.84027058650566855</v>
      </c>
    </row>
    <row r="431" spans="1:29" x14ac:dyDescent="0.25">
      <c r="A431" s="26">
        <v>337</v>
      </c>
      <c r="B431" s="219">
        <f t="shared" ca="1" si="122"/>
        <v>0.39965501546526339</v>
      </c>
      <c r="C431" s="219">
        <f t="shared" ca="1" si="123"/>
        <v>0.55402192160672925</v>
      </c>
      <c r="D431" s="219">
        <f t="shared" ca="1" si="123"/>
        <v>0.82504413814820976</v>
      </c>
      <c r="E431" s="219">
        <f t="shared" ca="1" si="123"/>
        <v>2.8172845041818606E-2</v>
      </c>
      <c r="F431" s="219">
        <f t="shared" ca="1" si="123"/>
        <v>0.97645892690504466</v>
      </c>
      <c r="G431" s="219">
        <f t="shared" ca="1" si="123"/>
        <v>0.40035626866299445</v>
      </c>
      <c r="H431" s="220">
        <f t="shared" ca="1" si="126"/>
        <v>95000000</v>
      </c>
      <c r="I431" s="212">
        <f t="shared" ca="1" si="127"/>
        <v>0.04</v>
      </c>
      <c r="J431" s="220">
        <f t="shared" ca="1" si="128"/>
        <v>3800000</v>
      </c>
      <c r="K431" s="222">
        <f t="shared" ca="1" si="129"/>
        <v>49.5</v>
      </c>
      <c r="L431" s="221">
        <f t="shared" ca="1" si="130"/>
        <v>60000000</v>
      </c>
      <c r="M431" s="221">
        <f t="shared" ca="1" si="131"/>
        <v>188100000</v>
      </c>
      <c r="N431" s="221">
        <f t="shared" ca="1" si="132"/>
        <v>29</v>
      </c>
      <c r="O431" s="221">
        <f t="shared" ca="1" si="133"/>
        <v>110200000</v>
      </c>
      <c r="P431" s="221">
        <f t="shared" ca="1" si="134"/>
        <v>27000000</v>
      </c>
      <c r="Q431" s="221">
        <f t="shared" ca="1" si="135"/>
        <v>10000000</v>
      </c>
      <c r="R431" s="221">
        <f t="shared" ca="1" si="136"/>
        <v>40900000</v>
      </c>
      <c r="S431" s="221">
        <f t="shared" ca="1" si="124"/>
        <v>13906000.000000002</v>
      </c>
      <c r="T431" s="221">
        <f t="shared" ca="1" si="137"/>
        <v>26994000</v>
      </c>
      <c r="U431" s="221">
        <f t="shared" ca="1" si="138"/>
        <v>36994000</v>
      </c>
      <c r="V431" s="221">
        <f t="shared" ca="1" si="139"/>
        <v>-60000000</v>
      </c>
      <c r="W431" s="221">
        <f t="shared" ca="1" si="140"/>
        <v>36994000</v>
      </c>
      <c r="X431" s="221">
        <f t="shared" ca="1" si="141"/>
        <v>36994000</v>
      </c>
      <c r="Y431" s="221">
        <f t="shared" ca="1" si="142"/>
        <v>36994000</v>
      </c>
      <c r="Z431" s="221">
        <f t="shared" ca="1" si="143"/>
        <v>36994000</v>
      </c>
      <c r="AA431" s="221">
        <f t="shared" ca="1" si="144"/>
        <v>36994000</v>
      </c>
      <c r="AB431" s="221">
        <f t="shared" ca="1" si="145"/>
        <v>36994000</v>
      </c>
      <c r="AC431" s="224">
        <f t="shared" ca="1" si="125"/>
        <v>0.5763873665308592</v>
      </c>
    </row>
    <row r="432" spans="1:29" x14ac:dyDescent="0.25">
      <c r="A432" s="195">
        <v>338</v>
      </c>
      <c r="B432" s="219">
        <f t="shared" ca="1" si="122"/>
        <v>0.76148469569662591</v>
      </c>
      <c r="C432" s="219">
        <f t="shared" ca="1" si="123"/>
        <v>0.82301747959204374</v>
      </c>
      <c r="D432" s="219">
        <f t="shared" ca="1" si="123"/>
        <v>0.89557724182970566</v>
      </c>
      <c r="E432" s="219">
        <f t="shared" ca="1" si="123"/>
        <v>0.10872198373151898</v>
      </c>
      <c r="F432" s="219">
        <f t="shared" ca="1" si="123"/>
        <v>0.2443829302695697</v>
      </c>
      <c r="G432" s="219">
        <f t="shared" ca="1" si="123"/>
        <v>0.26950858776680131</v>
      </c>
      <c r="H432" s="220">
        <f t="shared" ca="1" si="126"/>
        <v>108000000</v>
      </c>
      <c r="I432" s="212">
        <f t="shared" ca="1" si="127"/>
        <v>0.05</v>
      </c>
      <c r="J432" s="220">
        <f t="shared" ca="1" si="128"/>
        <v>5400000</v>
      </c>
      <c r="K432" s="222">
        <f t="shared" ca="1" si="129"/>
        <v>56</v>
      </c>
      <c r="L432" s="221">
        <f t="shared" ca="1" si="130"/>
        <v>60000000</v>
      </c>
      <c r="M432" s="221">
        <f t="shared" ca="1" si="131"/>
        <v>302400000</v>
      </c>
      <c r="N432" s="221">
        <f t="shared" ca="1" si="132"/>
        <v>26</v>
      </c>
      <c r="O432" s="221">
        <f t="shared" ca="1" si="133"/>
        <v>140400000</v>
      </c>
      <c r="P432" s="221">
        <f t="shared" ca="1" si="134"/>
        <v>24000000</v>
      </c>
      <c r="Q432" s="221">
        <f t="shared" ca="1" si="135"/>
        <v>10000000</v>
      </c>
      <c r="R432" s="221">
        <f t="shared" ca="1" si="136"/>
        <v>128000000</v>
      </c>
      <c r="S432" s="221">
        <f t="shared" ca="1" si="124"/>
        <v>43520000</v>
      </c>
      <c r="T432" s="221">
        <f t="shared" ca="1" si="137"/>
        <v>84480000</v>
      </c>
      <c r="U432" s="221">
        <f t="shared" ca="1" si="138"/>
        <v>94480000</v>
      </c>
      <c r="V432" s="221">
        <f t="shared" ca="1" si="139"/>
        <v>-60000000</v>
      </c>
      <c r="W432" s="221">
        <f t="shared" ca="1" si="140"/>
        <v>94480000</v>
      </c>
      <c r="X432" s="221">
        <f t="shared" ca="1" si="141"/>
        <v>94480000</v>
      </c>
      <c r="Y432" s="221">
        <f t="shared" ca="1" si="142"/>
        <v>94480000</v>
      </c>
      <c r="Z432" s="221">
        <f t="shared" ca="1" si="143"/>
        <v>94480000</v>
      </c>
      <c r="AA432" s="221">
        <f t="shared" ca="1" si="144"/>
        <v>94480000</v>
      </c>
      <c r="AB432" s="221">
        <f t="shared" ca="1" si="145"/>
        <v>94480000</v>
      </c>
      <c r="AC432" s="224">
        <f t="shared" ca="1" si="125"/>
        <v>1.5691913412456793</v>
      </c>
    </row>
    <row r="433" spans="1:29" x14ac:dyDescent="0.25">
      <c r="A433" s="26">
        <v>339</v>
      </c>
      <c r="B433" s="219">
        <f t="shared" ca="1" si="122"/>
        <v>4.629545992192452E-3</v>
      </c>
      <c r="C433" s="219">
        <f t="shared" ca="1" si="123"/>
        <v>0.79073016810290342</v>
      </c>
      <c r="D433" s="219">
        <f t="shared" ca="1" si="123"/>
        <v>0.5822760612903416</v>
      </c>
      <c r="E433" s="219">
        <f t="shared" ca="1" si="123"/>
        <v>0.25792905651371067</v>
      </c>
      <c r="F433" s="219">
        <f t="shared" ca="1" si="123"/>
        <v>0.53746875066505462</v>
      </c>
      <c r="G433" s="219">
        <f t="shared" ca="1" si="123"/>
        <v>0.36102096464843347</v>
      </c>
      <c r="H433" s="220">
        <f t="shared" ca="1" si="126"/>
        <v>80000000</v>
      </c>
      <c r="I433" s="212">
        <f t="shared" ca="1" si="127"/>
        <v>0.05</v>
      </c>
      <c r="J433" s="220">
        <f t="shared" ca="1" si="128"/>
        <v>4000000</v>
      </c>
      <c r="K433" s="222">
        <f t="shared" ca="1" si="129"/>
        <v>42</v>
      </c>
      <c r="L433" s="221">
        <f t="shared" ca="1" si="130"/>
        <v>65000000</v>
      </c>
      <c r="M433" s="221">
        <f t="shared" ca="1" si="131"/>
        <v>168000000</v>
      </c>
      <c r="N433" s="221">
        <f t="shared" ca="1" si="132"/>
        <v>26</v>
      </c>
      <c r="O433" s="221">
        <f t="shared" ca="1" si="133"/>
        <v>104000000</v>
      </c>
      <c r="P433" s="221">
        <f t="shared" ca="1" si="134"/>
        <v>24000000</v>
      </c>
      <c r="Q433" s="221">
        <f t="shared" ca="1" si="135"/>
        <v>10833333.333333334</v>
      </c>
      <c r="R433" s="221">
        <f t="shared" ca="1" si="136"/>
        <v>29166666.666666664</v>
      </c>
      <c r="S433" s="221">
        <f t="shared" ca="1" si="124"/>
        <v>9916666.666666666</v>
      </c>
      <c r="T433" s="221">
        <f t="shared" ca="1" si="137"/>
        <v>19250000</v>
      </c>
      <c r="U433" s="221">
        <f t="shared" ca="1" si="138"/>
        <v>30083333.333333336</v>
      </c>
      <c r="V433" s="221">
        <f t="shared" ca="1" si="139"/>
        <v>-65000000</v>
      </c>
      <c r="W433" s="221">
        <f t="shared" ca="1" si="140"/>
        <v>30083333.333333336</v>
      </c>
      <c r="X433" s="221">
        <f t="shared" ca="1" si="141"/>
        <v>30083333.333333336</v>
      </c>
      <c r="Y433" s="221">
        <f t="shared" ca="1" si="142"/>
        <v>30083333.333333336</v>
      </c>
      <c r="Z433" s="221">
        <f t="shared" ca="1" si="143"/>
        <v>30083333.333333336</v>
      </c>
      <c r="AA433" s="221">
        <f t="shared" ca="1" si="144"/>
        <v>30083333.333333336</v>
      </c>
      <c r="AB433" s="221">
        <f t="shared" ca="1" si="145"/>
        <v>30083333.333333336</v>
      </c>
      <c r="AC433" s="224">
        <f t="shared" ca="1" si="125"/>
        <v>0.40183414002758511</v>
      </c>
    </row>
    <row r="434" spans="1:29" x14ac:dyDescent="0.25">
      <c r="A434" s="195">
        <v>340</v>
      </c>
      <c r="B434" s="219">
        <f t="shared" ca="1" si="122"/>
        <v>0.33894007602375709</v>
      </c>
      <c r="C434" s="219">
        <f t="shared" ca="1" si="123"/>
        <v>8.7452064943881913E-2</v>
      </c>
      <c r="D434" s="219">
        <f t="shared" ca="1" si="123"/>
        <v>0.2124885614985309</v>
      </c>
      <c r="E434" s="219">
        <f t="shared" ca="1" si="123"/>
        <v>0.45321021793234362</v>
      </c>
      <c r="F434" s="219">
        <f t="shared" ca="1" si="123"/>
        <v>0.44780443600612718</v>
      </c>
      <c r="G434" s="219">
        <f t="shared" ca="1" si="123"/>
        <v>0.95596234258939683</v>
      </c>
      <c r="H434" s="220">
        <f t="shared" ca="1" si="126"/>
        <v>95000000</v>
      </c>
      <c r="I434" s="212">
        <f t="shared" ca="1" si="127"/>
        <v>0.02</v>
      </c>
      <c r="J434" s="220">
        <f t="shared" ca="1" si="128"/>
        <v>1900000</v>
      </c>
      <c r="K434" s="222">
        <f t="shared" ca="1" si="129"/>
        <v>45.5</v>
      </c>
      <c r="L434" s="221">
        <f t="shared" ca="1" si="130"/>
        <v>65000000</v>
      </c>
      <c r="M434" s="221">
        <f t="shared" ca="1" si="131"/>
        <v>86450000</v>
      </c>
      <c r="N434" s="221">
        <f t="shared" ca="1" si="132"/>
        <v>26</v>
      </c>
      <c r="O434" s="221">
        <f t="shared" ca="1" si="133"/>
        <v>49400000</v>
      </c>
      <c r="P434" s="221">
        <f t="shared" ca="1" si="134"/>
        <v>31000000</v>
      </c>
      <c r="Q434" s="221">
        <f t="shared" ca="1" si="135"/>
        <v>10833333.333333334</v>
      </c>
      <c r="R434" s="221">
        <f t="shared" ca="1" si="136"/>
        <v>-4783333.333333334</v>
      </c>
      <c r="S434" s="221">
        <f t="shared" ca="1" si="124"/>
        <v>-1626333.3333333337</v>
      </c>
      <c r="T434" s="221">
        <f t="shared" ca="1" si="137"/>
        <v>-3157000</v>
      </c>
      <c r="U434" s="221">
        <f t="shared" ca="1" si="138"/>
        <v>7676333.333333334</v>
      </c>
      <c r="V434" s="221">
        <f t="shared" ca="1" si="139"/>
        <v>-65000000</v>
      </c>
      <c r="W434" s="221">
        <f t="shared" ca="1" si="140"/>
        <v>7676333.333333334</v>
      </c>
      <c r="X434" s="221">
        <f t="shared" ca="1" si="141"/>
        <v>7676333.333333334</v>
      </c>
      <c r="Y434" s="221">
        <f t="shared" ca="1" si="142"/>
        <v>7676333.333333334</v>
      </c>
      <c r="Z434" s="221">
        <f t="shared" ca="1" si="143"/>
        <v>7676333.333333334</v>
      </c>
      <c r="AA434" s="221">
        <f t="shared" ca="1" si="144"/>
        <v>7676333.333333334</v>
      </c>
      <c r="AB434" s="221">
        <f t="shared" ca="1" si="145"/>
        <v>7676333.333333334</v>
      </c>
      <c r="AC434" s="224">
        <f t="shared" ca="1" si="125"/>
        <v>-9.0352601301105895E-2</v>
      </c>
    </row>
    <row r="435" spans="1:29" x14ac:dyDescent="0.25">
      <c r="A435" s="26">
        <v>341</v>
      </c>
      <c r="B435" s="219">
        <f t="shared" ca="1" si="122"/>
        <v>0.83457457803324586</v>
      </c>
      <c r="C435" s="219">
        <f t="shared" ca="1" si="123"/>
        <v>0.37516525137545387</v>
      </c>
      <c r="D435" s="219">
        <f t="shared" ca="1" si="123"/>
        <v>0.32679607869237015</v>
      </c>
      <c r="E435" s="219">
        <f t="shared" ca="1" si="123"/>
        <v>0.42844973028803224</v>
      </c>
      <c r="F435" s="219">
        <f t="shared" ca="1" si="123"/>
        <v>0.1008574059949785</v>
      </c>
      <c r="G435" s="219">
        <f t="shared" ca="1" si="123"/>
        <v>0.90555014221157093</v>
      </c>
      <c r="H435" s="220">
        <f t="shared" ca="1" si="126"/>
        <v>124000000</v>
      </c>
      <c r="I435" s="212">
        <f t="shared" ca="1" si="127"/>
        <v>0.03</v>
      </c>
      <c r="J435" s="220">
        <f t="shared" ca="1" si="128"/>
        <v>3720000</v>
      </c>
      <c r="K435" s="222">
        <f t="shared" ca="1" si="129"/>
        <v>60</v>
      </c>
      <c r="L435" s="221">
        <f t="shared" ca="1" si="130"/>
        <v>65000000</v>
      </c>
      <c r="M435" s="221">
        <f t="shared" ca="1" si="131"/>
        <v>223200000</v>
      </c>
      <c r="N435" s="221">
        <f t="shared" ca="1" si="132"/>
        <v>24</v>
      </c>
      <c r="O435" s="221">
        <f t="shared" ca="1" si="133"/>
        <v>89280000</v>
      </c>
      <c r="P435" s="221">
        <f t="shared" ca="1" si="134"/>
        <v>31000000</v>
      </c>
      <c r="Q435" s="221">
        <f t="shared" ca="1" si="135"/>
        <v>10833333.333333334</v>
      </c>
      <c r="R435" s="221">
        <f t="shared" ca="1" si="136"/>
        <v>92086666.666666672</v>
      </c>
      <c r="S435" s="221">
        <f t="shared" ca="1" si="124"/>
        <v>31309466.666666672</v>
      </c>
      <c r="T435" s="221">
        <f t="shared" ca="1" si="137"/>
        <v>60777200</v>
      </c>
      <c r="U435" s="221">
        <f t="shared" ca="1" si="138"/>
        <v>71610533.333333328</v>
      </c>
      <c r="V435" s="221">
        <f t="shared" ca="1" si="139"/>
        <v>-65000000</v>
      </c>
      <c r="W435" s="221">
        <f t="shared" ca="1" si="140"/>
        <v>71610533.333333328</v>
      </c>
      <c r="X435" s="221">
        <f t="shared" ca="1" si="141"/>
        <v>71610533.333333328</v>
      </c>
      <c r="Y435" s="221">
        <f t="shared" ca="1" si="142"/>
        <v>71610533.333333328</v>
      </c>
      <c r="Z435" s="221">
        <f t="shared" ca="1" si="143"/>
        <v>71610533.333333328</v>
      </c>
      <c r="AA435" s="221">
        <f t="shared" ca="1" si="144"/>
        <v>71610533.333333328</v>
      </c>
      <c r="AB435" s="221">
        <f t="shared" ca="1" si="145"/>
        <v>71610533.333333328</v>
      </c>
      <c r="AC435" s="224">
        <f t="shared" ca="1" si="125"/>
        <v>1.0884218551390696</v>
      </c>
    </row>
    <row r="436" spans="1:29" x14ac:dyDescent="0.25">
      <c r="A436" s="195">
        <v>342</v>
      </c>
      <c r="B436" s="219">
        <f t="shared" ca="1" si="122"/>
        <v>0.602873942936339</v>
      </c>
      <c r="C436" s="219">
        <f t="shared" ca="1" si="123"/>
        <v>0.72272786411185985</v>
      </c>
      <c r="D436" s="219">
        <f t="shared" ca="1" si="123"/>
        <v>0.87905678538924725</v>
      </c>
      <c r="E436" s="219">
        <f t="shared" ca="1" si="123"/>
        <v>0.53677716424734701</v>
      </c>
      <c r="F436" s="219">
        <f t="shared" ca="1" si="123"/>
        <v>0.59076613093647923</v>
      </c>
      <c r="G436" s="219">
        <f t="shared" ca="1" si="123"/>
        <v>0.68835438846936614</v>
      </c>
      <c r="H436" s="220">
        <f t="shared" ca="1" si="126"/>
        <v>108000000</v>
      </c>
      <c r="I436" s="212">
        <f t="shared" ca="1" si="127"/>
        <v>0.05</v>
      </c>
      <c r="J436" s="220">
        <f t="shared" ca="1" si="128"/>
        <v>5400000</v>
      </c>
      <c r="K436" s="222">
        <f t="shared" ca="1" si="129"/>
        <v>56</v>
      </c>
      <c r="L436" s="221">
        <f t="shared" ca="1" si="130"/>
        <v>65000000</v>
      </c>
      <c r="M436" s="221">
        <f t="shared" ca="1" si="131"/>
        <v>302400000</v>
      </c>
      <c r="N436" s="221">
        <f t="shared" ca="1" si="132"/>
        <v>26</v>
      </c>
      <c r="O436" s="221">
        <f t="shared" ca="1" si="133"/>
        <v>140400000</v>
      </c>
      <c r="P436" s="221">
        <f t="shared" ca="1" si="134"/>
        <v>27000000</v>
      </c>
      <c r="Q436" s="221">
        <f t="shared" ca="1" si="135"/>
        <v>10833333.333333334</v>
      </c>
      <c r="R436" s="221">
        <f t="shared" ca="1" si="136"/>
        <v>124166666.66666667</v>
      </c>
      <c r="S436" s="221">
        <f t="shared" ca="1" si="124"/>
        <v>42216666.666666672</v>
      </c>
      <c r="T436" s="221">
        <f t="shared" ca="1" si="137"/>
        <v>81950000</v>
      </c>
      <c r="U436" s="221">
        <f t="shared" ca="1" si="138"/>
        <v>92783333.333333328</v>
      </c>
      <c r="V436" s="221">
        <f t="shared" ca="1" si="139"/>
        <v>-65000000</v>
      </c>
      <c r="W436" s="221">
        <f t="shared" ca="1" si="140"/>
        <v>92783333.333333328</v>
      </c>
      <c r="X436" s="221">
        <f t="shared" ca="1" si="141"/>
        <v>92783333.333333328</v>
      </c>
      <c r="Y436" s="221">
        <f t="shared" ca="1" si="142"/>
        <v>92783333.333333328</v>
      </c>
      <c r="Z436" s="221">
        <f t="shared" ca="1" si="143"/>
        <v>92783333.333333328</v>
      </c>
      <c r="AA436" s="221">
        <f t="shared" ca="1" si="144"/>
        <v>92783333.333333328</v>
      </c>
      <c r="AB436" s="221">
        <f t="shared" ca="1" si="145"/>
        <v>92783333.333333328</v>
      </c>
      <c r="AC436" s="224">
        <f t="shared" ca="1" si="125"/>
        <v>1.420335158312247</v>
      </c>
    </row>
    <row r="437" spans="1:29" x14ac:dyDescent="0.25">
      <c r="A437" s="26">
        <v>343</v>
      </c>
      <c r="B437" s="219">
        <f t="shared" ca="1" si="122"/>
        <v>0.89077355972228045</v>
      </c>
      <c r="C437" s="219">
        <f t="shared" ca="1" si="123"/>
        <v>5.8852502716154831E-2</v>
      </c>
      <c r="D437" s="219">
        <f t="shared" ca="1" si="123"/>
        <v>0.24097810679313092</v>
      </c>
      <c r="E437" s="219">
        <f t="shared" ca="1" si="123"/>
        <v>0.33166449976792389</v>
      </c>
      <c r="F437" s="219">
        <f t="shared" ca="1" si="123"/>
        <v>0.14430332508657162</v>
      </c>
      <c r="G437" s="219">
        <f t="shared" ca="1" si="123"/>
        <v>0.41041296198485178</v>
      </c>
      <c r="H437" s="220">
        <f t="shared" ca="1" si="126"/>
        <v>124000000</v>
      </c>
      <c r="I437" s="212">
        <f t="shared" ca="1" si="127"/>
        <v>0.02</v>
      </c>
      <c r="J437" s="220">
        <f t="shared" ca="1" si="128"/>
        <v>2480000</v>
      </c>
      <c r="K437" s="222">
        <f t="shared" ca="1" si="129"/>
        <v>60</v>
      </c>
      <c r="L437" s="221">
        <f t="shared" ca="1" si="130"/>
        <v>65000000</v>
      </c>
      <c r="M437" s="221">
        <f t="shared" ca="1" si="131"/>
        <v>148800000</v>
      </c>
      <c r="N437" s="221">
        <f t="shared" ca="1" si="132"/>
        <v>24</v>
      </c>
      <c r="O437" s="221">
        <f t="shared" ca="1" si="133"/>
        <v>59520000</v>
      </c>
      <c r="P437" s="221">
        <f t="shared" ca="1" si="134"/>
        <v>27000000</v>
      </c>
      <c r="Q437" s="221">
        <f t="shared" ca="1" si="135"/>
        <v>10833333.333333334</v>
      </c>
      <c r="R437" s="221">
        <f t="shared" ca="1" si="136"/>
        <v>51446666.666666664</v>
      </c>
      <c r="S437" s="221">
        <f t="shared" ca="1" si="124"/>
        <v>17491866.666666668</v>
      </c>
      <c r="T437" s="221">
        <f t="shared" ca="1" si="137"/>
        <v>33954800</v>
      </c>
      <c r="U437" s="221">
        <f t="shared" ca="1" si="138"/>
        <v>44788133.333333336</v>
      </c>
      <c r="V437" s="221">
        <f t="shared" ca="1" si="139"/>
        <v>-65000000</v>
      </c>
      <c r="W437" s="221">
        <f t="shared" ca="1" si="140"/>
        <v>44788133.333333336</v>
      </c>
      <c r="X437" s="221">
        <f t="shared" ca="1" si="141"/>
        <v>44788133.333333336</v>
      </c>
      <c r="Y437" s="221">
        <f t="shared" ca="1" si="142"/>
        <v>44788133.333333336</v>
      </c>
      <c r="Z437" s="221">
        <f t="shared" ca="1" si="143"/>
        <v>44788133.333333336</v>
      </c>
      <c r="AA437" s="221">
        <f t="shared" ca="1" si="144"/>
        <v>44788133.333333336</v>
      </c>
      <c r="AB437" s="221">
        <f t="shared" ca="1" si="145"/>
        <v>44788133.333333336</v>
      </c>
      <c r="AC437" s="224">
        <f t="shared" ca="1" si="125"/>
        <v>0.65558735229488962</v>
      </c>
    </row>
    <row r="438" spans="1:29" x14ac:dyDescent="0.25">
      <c r="A438" s="195">
        <v>344</v>
      </c>
      <c r="B438" s="219">
        <f t="shared" ca="1" si="122"/>
        <v>0.69140546123603064</v>
      </c>
      <c r="C438" s="219">
        <f t="shared" ca="1" si="123"/>
        <v>0.84005681722756154</v>
      </c>
      <c r="D438" s="219">
        <f t="shared" ca="1" si="123"/>
        <v>0.16566934359916652</v>
      </c>
      <c r="E438" s="219">
        <f t="shared" ca="1" si="123"/>
        <v>0.56523357092968729</v>
      </c>
      <c r="F438" s="219">
        <f t="shared" ca="1" si="123"/>
        <v>1.3466139083222028E-2</v>
      </c>
      <c r="G438" s="219">
        <f t="shared" ca="1" si="123"/>
        <v>0.2387876177768673</v>
      </c>
      <c r="H438" s="220">
        <f t="shared" ca="1" si="126"/>
        <v>108000000</v>
      </c>
      <c r="I438" s="212">
        <f t="shared" ca="1" si="127"/>
        <v>0.05</v>
      </c>
      <c r="J438" s="220">
        <f t="shared" ca="1" si="128"/>
        <v>5400000</v>
      </c>
      <c r="K438" s="222">
        <f t="shared" ca="1" si="129"/>
        <v>52</v>
      </c>
      <c r="L438" s="221">
        <f t="shared" ca="1" si="130"/>
        <v>65000000</v>
      </c>
      <c r="M438" s="221">
        <f t="shared" ca="1" si="131"/>
        <v>280800000</v>
      </c>
      <c r="N438" s="221">
        <f t="shared" ca="1" si="132"/>
        <v>24</v>
      </c>
      <c r="O438" s="221">
        <f t="shared" ca="1" si="133"/>
        <v>129600000</v>
      </c>
      <c r="P438" s="221">
        <f t="shared" ca="1" si="134"/>
        <v>24000000</v>
      </c>
      <c r="Q438" s="221">
        <f t="shared" ca="1" si="135"/>
        <v>10833333.333333334</v>
      </c>
      <c r="R438" s="221">
        <f t="shared" ca="1" si="136"/>
        <v>116366666.66666667</v>
      </c>
      <c r="S438" s="221">
        <f t="shared" ca="1" si="124"/>
        <v>39564666.666666672</v>
      </c>
      <c r="T438" s="221">
        <f t="shared" ca="1" si="137"/>
        <v>76802000</v>
      </c>
      <c r="U438" s="221">
        <f t="shared" ca="1" si="138"/>
        <v>87635333.333333328</v>
      </c>
      <c r="V438" s="221">
        <f t="shared" ca="1" si="139"/>
        <v>-65000000</v>
      </c>
      <c r="W438" s="221">
        <f t="shared" ca="1" si="140"/>
        <v>87635333.333333328</v>
      </c>
      <c r="X438" s="221">
        <f t="shared" ca="1" si="141"/>
        <v>87635333.333333328</v>
      </c>
      <c r="Y438" s="221">
        <f t="shared" ca="1" si="142"/>
        <v>87635333.333333328</v>
      </c>
      <c r="Z438" s="221">
        <f t="shared" ca="1" si="143"/>
        <v>87635333.333333328</v>
      </c>
      <c r="AA438" s="221">
        <f t="shared" ca="1" si="144"/>
        <v>87635333.333333328</v>
      </c>
      <c r="AB438" s="221">
        <f t="shared" ca="1" si="145"/>
        <v>87635333.333333328</v>
      </c>
      <c r="AC438" s="224">
        <f t="shared" ca="1" si="125"/>
        <v>1.3400239903501912</v>
      </c>
    </row>
    <row r="439" spans="1:29" x14ac:dyDescent="0.25">
      <c r="A439" s="26">
        <v>345</v>
      </c>
      <c r="B439" s="219">
        <f t="shared" ca="1" si="122"/>
        <v>0.79300542298998056</v>
      </c>
      <c r="C439" s="219">
        <f t="shared" ca="1" si="123"/>
        <v>5.5357747361047926E-2</v>
      </c>
      <c r="D439" s="219">
        <f t="shared" ca="1" si="123"/>
        <v>0.54255412580051576</v>
      </c>
      <c r="E439" s="219">
        <f t="shared" ca="1" si="123"/>
        <v>0.36878899555839906</v>
      </c>
      <c r="F439" s="219">
        <f t="shared" ca="1" si="123"/>
        <v>0.41622024997433993</v>
      </c>
      <c r="G439" s="219">
        <f t="shared" ca="1" si="123"/>
        <v>0.68051186037611333</v>
      </c>
      <c r="H439" s="220">
        <f t="shared" ca="1" si="126"/>
        <v>108000000</v>
      </c>
      <c r="I439" s="212">
        <f t="shared" ca="1" si="127"/>
        <v>0.02</v>
      </c>
      <c r="J439" s="220">
        <f t="shared" ca="1" si="128"/>
        <v>2160000</v>
      </c>
      <c r="K439" s="222">
        <f t="shared" ca="1" si="129"/>
        <v>56</v>
      </c>
      <c r="L439" s="221">
        <f t="shared" ca="1" si="130"/>
        <v>65000000</v>
      </c>
      <c r="M439" s="221">
        <f t="shared" ca="1" si="131"/>
        <v>120960000</v>
      </c>
      <c r="N439" s="221">
        <f t="shared" ca="1" si="132"/>
        <v>26</v>
      </c>
      <c r="O439" s="221">
        <f t="shared" ca="1" si="133"/>
        <v>56160000</v>
      </c>
      <c r="P439" s="221">
        <f t="shared" ca="1" si="134"/>
        <v>27000000</v>
      </c>
      <c r="Q439" s="221">
        <f t="shared" ca="1" si="135"/>
        <v>10833333.333333334</v>
      </c>
      <c r="R439" s="221">
        <f t="shared" ca="1" si="136"/>
        <v>26966666.666666664</v>
      </c>
      <c r="S439" s="221">
        <f t="shared" ca="1" si="124"/>
        <v>9168666.666666666</v>
      </c>
      <c r="T439" s="221">
        <f t="shared" ca="1" si="137"/>
        <v>17798000</v>
      </c>
      <c r="U439" s="221">
        <f t="shared" ca="1" si="138"/>
        <v>28631333.333333336</v>
      </c>
      <c r="V439" s="221">
        <f t="shared" ca="1" si="139"/>
        <v>-65000000</v>
      </c>
      <c r="W439" s="221">
        <f t="shared" ca="1" si="140"/>
        <v>28631333.333333336</v>
      </c>
      <c r="X439" s="221">
        <f t="shared" ca="1" si="141"/>
        <v>28631333.333333336</v>
      </c>
      <c r="Y439" s="221">
        <f t="shared" ca="1" si="142"/>
        <v>28631333.333333336</v>
      </c>
      <c r="Z439" s="221">
        <f t="shared" ca="1" si="143"/>
        <v>28631333.333333336</v>
      </c>
      <c r="AA439" s="221">
        <f t="shared" ca="1" si="144"/>
        <v>28631333.333333336</v>
      </c>
      <c r="AB439" s="221">
        <f t="shared" ca="1" si="145"/>
        <v>28631333.333333336</v>
      </c>
      <c r="AC439" s="224">
        <f t="shared" ca="1" si="125"/>
        <v>0.37542241511896179</v>
      </c>
    </row>
    <row r="440" spans="1:29" x14ac:dyDescent="0.25">
      <c r="A440" s="195">
        <v>346</v>
      </c>
      <c r="B440" s="219">
        <f t="shared" ca="1" si="122"/>
        <v>0.36919992546037761</v>
      </c>
      <c r="C440" s="219">
        <f t="shared" ca="1" si="123"/>
        <v>0.61762163608242671</v>
      </c>
      <c r="D440" s="219">
        <f t="shared" ca="1" si="123"/>
        <v>0.90700602433621469</v>
      </c>
      <c r="E440" s="219">
        <f t="shared" ca="1" si="123"/>
        <v>0.99590278436775515</v>
      </c>
      <c r="F440" s="219">
        <f t="shared" ca="1" si="123"/>
        <v>0.46819560436884811</v>
      </c>
      <c r="G440" s="219">
        <f t="shared" ca="1" si="123"/>
        <v>3.9436842514667725E-2</v>
      </c>
      <c r="H440" s="220">
        <f t="shared" ca="1" si="126"/>
        <v>95000000</v>
      </c>
      <c r="I440" s="212">
        <f t="shared" ca="1" si="127"/>
        <v>0.04</v>
      </c>
      <c r="J440" s="220">
        <f t="shared" ca="1" si="128"/>
        <v>3800000</v>
      </c>
      <c r="K440" s="222">
        <f t="shared" ca="1" si="129"/>
        <v>49.5</v>
      </c>
      <c r="L440" s="221">
        <f t="shared" ca="1" si="130"/>
        <v>72000000</v>
      </c>
      <c r="M440" s="221">
        <f t="shared" ca="1" si="131"/>
        <v>188100000</v>
      </c>
      <c r="N440" s="221">
        <f t="shared" ca="1" si="132"/>
        <v>26</v>
      </c>
      <c r="O440" s="221">
        <f t="shared" ca="1" si="133"/>
        <v>98800000</v>
      </c>
      <c r="P440" s="221">
        <f t="shared" ca="1" si="134"/>
        <v>20000000</v>
      </c>
      <c r="Q440" s="221">
        <f t="shared" ca="1" si="135"/>
        <v>12000000</v>
      </c>
      <c r="R440" s="221">
        <f t="shared" ca="1" si="136"/>
        <v>57300000</v>
      </c>
      <c r="S440" s="221">
        <f t="shared" ca="1" si="124"/>
        <v>19482000</v>
      </c>
      <c r="T440" s="221">
        <f t="shared" ca="1" si="137"/>
        <v>37818000</v>
      </c>
      <c r="U440" s="221">
        <f t="shared" ca="1" si="138"/>
        <v>49818000</v>
      </c>
      <c r="V440" s="221">
        <f t="shared" ca="1" si="139"/>
        <v>-72000000</v>
      </c>
      <c r="W440" s="221">
        <f t="shared" ca="1" si="140"/>
        <v>49818000</v>
      </c>
      <c r="X440" s="221">
        <f t="shared" ca="1" si="141"/>
        <v>49818000</v>
      </c>
      <c r="Y440" s="221">
        <f t="shared" ca="1" si="142"/>
        <v>49818000</v>
      </c>
      <c r="Z440" s="221">
        <f t="shared" ca="1" si="143"/>
        <v>49818000</v>
      </c>
      <c r="AA440" s="221">
        <f t="shared" ca="1" si="144"/>
        <v>49818000</v>
      </c>
      <c r="AB440" s="221">
        <f t="shared" ca="1" si="145"/>
        <v>49818000</v>
      </c>
      <c r="AC440" s="224">
        <f t="shared" ca="1" si="125"/>
        <v>0.65869211658430338</v>
      </c>
    </row>
    <row r="441" spans="1:29" x14ac:dyDescent="0.25">
      <c r="A441" s="26">
        <v>347</v>
      </c>
      <c r="B441" s="219">
        <f t="shared" ca="1" si="122"/>
        <v>0.65232422011741553</v>
      </c>
      <c r="C441" s="219">
        <f t="shared" ca="1" si="123"/>
        <v>0.50846861862278114</v>
      </c>
      <c r="D441" s="219">
        <f t="shared" ca="1" si="123"/>
        <v>0.33232249395190017</v>
      </c>
      <c r="E441" s="219">
        <f t="shared" ca="1" si="123"/>
        <v>0.95785255740471842</v>
      </c>
      <c r="F441" s="219">
        <f t="shared" ca="1" si="123"/>
        <v>2.7767996940691542E-2</v>
      </c>
      <c r="G441" s="219">
        <f t="shared" ca="1" si="123"/>
        <v>0.89531210645625192</v>
      </c>
      <c r="H441" s="220">
        <f t="shared" ca="1" si="126"/>
        <v>108000000</v>
      </c>
      <c r="I441" s="212">
        <f t="shared" ca="1" si="127"/>
        <v>0.04</v>
      </c>
      <c r="J441" s="220">
        <f t="shared" ca="1" si="128"/>
        <v>4320000</v>
      </c>
      <c r="K441" s="222">
        <f t="shared" ca="1" si="129"/>
        <v>52</v>
      </c>
      <c r="L441" s="221">
        <f t="shared" ca="1" si="130"/>
        <v>72000000</v>
      </c>
      <c r="M441" s="221">
        <f t="shared" ca="1" si="131"/>
        <v>224640000</v>
      </c>
      <c r="N441" s="221">
        <f t="shared" ca="1" si="132"/>
        <v>24</v>
      </c>
      <c r="O441" s="221">
        <f t="shared" ca="1" si="133"/>
        <v>103680000</v>
      </c>
      <c r="P441" s="221">
        <f t="shared" ca="1" si="134"/>
        <v>31000000</v>
      </c>
      <c r="Q441" s="221">
        <f t="shared" ca="1" si="135"/>
        <v>12000000</v>
      </c>
      <c r="R441" s="221">
        <f t="shared" ca="1" si="136"/>
        <v>77960000</v>
      </c>
      <c r="S441" s="221">
        <f t="shared" ca="1" si="124"/>
        <v>26506400.000000004</v>
      </c>
      <c r="T441" s="221">
        <f t="shared" ca="1" si="137"/>
        <v>51453600</v>
      </c>
      <c r="U441" s="221">
        <f t="shared" ca="1" si="138"/>
        <v>63453600</v>
      </c>
      <c r="V441" s="221">
        <f t="shared" ca="1" si="139"/>
        <v>-72000000</v>
      </c>
      <c r="W441" s="221">
        <f t="shared" ca="1" si="140"/>
        <v>63453600</v>
      </c>
      <c r="X441" s="221">
        <f t="shared" ca="1" si="141"/>
        <v>63453600</v>
      </c>
      <c r="Y441" s="221">
        <f t="shared" ca="1" si="142"/>
        <v>63453600</v>
      </c>
      <c r="Z441" s="221">
        <f t="shared" ca="1" si="143"/>
        <v>63453600</v>
      </c>
      <c r="AA441" s="221">
        <f t="shared" ca="1" si="144"/>
        <v>63453600</v>
      </c>
      <c r="AB441" s="221">
        <f t="shared" ca="1" si="145"/>
        <v>63453600</v>
      </c>
      <c r="AC441" s="224">
        <f t="shared" ca="1" si="125"/>
        <v>0.86001755544559755</v>
      </c>
    </row>
    <row r="442" spans="1:29" x14ac:dyDescent="0.25">
      <c r="A442" s="195">
        <v>348</v>
      </c>
      <c r="B442" s="219">
        <f t="shared" ca="1" si="122"/>
        <v>0.51154366562980846</v>
      </c>
      <c r="C442" s="219">
        <f t="shared" ca="1" si="123"/>
        <v>0.38708665413858223</v>
      </c>
      <c r="D442" s="219">
        <f t="shared" ca="1" si="123"/>
        <v>0.81253903620831391</v>
      </c>
      <c r="E442" s="219">
        <f t="shared" ca="1" si="123"/>
        <v>0.39697149665257525</v>
      </c>
      <c r="F442" s="219">
        <f t="shared" ca="1" si="123"/>
        <v>0.26607616176039128</v>
      </c>
      <c r="G442" s="219">
        <f t="shared" ca="1" si="123"/>
        <v>0.46687988061484853</v>
      </c>
      <c r="H442" s="220">
        <f t="shared" ca="1" si="126"/>
        <v>108000000</v>
      </c>
      <c r="I442" s="212">
        <f t="shared" ca="1" si="127"/>
        <v>0.03</v>
      </c>
      <c r="J442" s="220">
        <f t="shared" ca="1" si="128"/>
        <v>3240000</v>
      </c>
      <c r="K442" s="222">
        <f t="shared" ca="1" si="129"/>
        <v>56</v>
      </c>
      <c r="L442" s="221">
        <f t="shared" ca="1" si="130"/>
        <v>65000000</v>
      </c>
      <c r="M442" s="221">
        <f t="shared" ca="1" si="131"/>
        <v>181440000</v>
      </c>
      <c r="N442" s="221">
        <f t="shared" ca="1" si="132"/>
        <v>26</v>
      </c>
      <c r="O442" s="221">
        <f t="shared" ca="1" si="133"/>
        <v>84240000</v>
      </c>
      <c r="P442" s="221">
        <f t="shared" ca="1" si="134"/>
        <v>27000000</v>
      </c>
      <c r="Q442" s="221">
        <f t="shared" ca="1" si="135"/>
        <v>10833333.333333334</v>
      </c>
      <c r="R442" s="221">
        <f t="shared" ca="1" si="136"/>
        <v>59366666.666666664</v>
      </c>
      <c r="S442" s="221">
        <f t="shared" ca="1" si="124"/>
        <v>20184666.666666668</v>
      </c>
      <c r="T442" s="221">
        <f t="shared" ca="1" si="137"/>
        <v>39182000</v>
      </c>
      <c r="U442" s="221">
        <f t="shared" ca="1" si="138"/>
        <v>50015333.333333336</v>
      </c>
      <c r="V442" s="221">
        <f t="shared" ca="1" si="139"/>
        <v>-65000000</v>
      </c>
      <c r="W442" s="221">
        <f t="shared" ca="1" si="140"/>
        <v>50015333.333333336</v>
      </c>
      <c r="X442" s="221">
        <f t="shared" ca="1" si="141"/>
        <v>50015333.333333336</v>
      </c>
      <c r="Y442" s="221">
        <f t="shared" ca="1" si="142"/>
        <v>50015333.333333336</v>
      </c>
      <c r="Z442" s="221">
        <f t="shared" ca="1" si="143"/>
        <v>50015333.333333336</v>
      </c>
      <c r="AA442" s="221">
        <f t="shared" ca="1" si="144"/>
        <v>50015333.333333336</v>
      </c>
      <c r="AB442" s="221">
        <f t="shared" ca="1" si="145"/>
        <v>50015333.333333336</v>
      </c>
      <c r="AC442" s="224">
        <f t="shared" ca="1" si="125"/>
        <v>0.7419233968825163</v>
      </c>
    </row>
    <row r="443" spans="1:29" x14ac:dyDescent="0.25">
      <c r="A443" s="26">
        <v>349</v>
      </c>
      <c r="B443" s="219">
        <f t="shared" ca="1" si="122"/>
        <v>0.84877054093690751</v>
      </c>
      <c r="C443" s="219">
        <f t="shared" ca="1" si="123"/>
        <v>0.57369970634610556</v>
      </c>
      <c r="D443" s="219">
        <f t="shared" ca="1" si="123"/>
        <v>0.65499099970593033</v>
      </c>
      <c r="E443" s="219">
        <f t="shared" ca="1" si="123"/>
        <v>0.39989215492503893</v>
      </c>
      <c r="F443" s="219">
        <f t="shared" ca="1" si="123"/>
        <v>0.1704373171893695</v>
      </c>
      <c r="G443" s="219">
        <f t="shared" ca="1" si="123"/>
        <v>0.27450156764357803</v>
      </c>
      <c r="H443" s="220">
        <f t="shared" ca="1" si="126"/>
        <v>124000000</v>
      </c>
      <c r="I443" s="212">
        <f t="shared" ca="1" si="127"/>
        <v>0.04</v>
      </c>
      <c r="J443" s="220">
        <f t="shared" ca="1" si="128"/>
        <v>4960000</v>
      </c>
      <c r="K443" s="222">
        <f t="shared" ca="1" si="129"/>
        <v>64</v>
      </c>
      <c r="L443" s="221">
        <f t="shared" ca="1" si="130"/>
        <v>65000000</v>
      </c>
      <c r="M443" s="221">
        <f t="shared" ca="1" si="131"/>
        <v>317440000</v>
      </c>
      <c r="N443" s="221">
        <f t="shared" ca="1" si="132"/>
        <v>24</v>
      </c>
      <c r="O443" s="221">
        <f t="shared" ca="1" si="133"/>
        <v>119040000</v>
      </c>
      <c r="P443" s="221">
        <f t="shared" ca="1" si="134"/>
        <v>24000000</v>
      </c>
      <c r="Q443" s="221">
        <f t="shared" ca="1" si="135"/>
        <v>10833333.333333334</v>
      </c>
      <c r="R443" s="221">
        <f t="shared" ca="1" si="136"/>
        <v>163566666.66666666</v>
      </c>
      <c r="S443" s="221">
        <f t="shared" ca="1" si="124"/>
        <v>55612666.666666664</v>
      </c>
      <c r="T443" s="221">
        <f t="shared" ca="1" si="137"/>
        <v>107954000</v>
      </c>
      <c r="U443" s="221">
        <f t="shared" ca="1" si="138"/>
        <v>118787333.33333333</v>
      </c>
      <c r="V443" s="221">
        <f t="shared" ca="1" si="139"/>
        <v>-65000000</v>
      </c>
      <c r="W443" s="221">
        <f t="shared" ca="1" si="140"/>
        <v>118787333.33333333</v>
      </c>
      <c r="X443" s="221">
        <f t="shared" ca="1" si="141"/>
        <v>118787333.33333333</v>
      </c>
      <c r="Y443" s="221">
        <f t="shared" ca="1" si="142"/>
        <v>118787333.33333333</v>
      </c>
      <c r="Z443" s="221">
        <f t="shared" ca="1" si="143"/>
        <v>118787333.33333333</v>
      </c>
      <c r="AA443" s="221">
        <f t="shared" ca="1" si="144"/>
        <v>118787333.33333333</v>
      </c>
      <c r="AB443" s="221">
        <f t="shared" ca="1" si="145"/>
        <v>118787333.33333333</v>
      </c>
      <c r="AC443" s="224">
        <f t="shared" ca="1" si="125"/>
        <v>1.8238935849936655</v>
      </c>
    </row>
    <row r="444" spans="1:29" x14ac:dyDescent="0.25">
      <c r="A444" s="195">
        <v>350</v>
      </c>
      <c r="B444" s="219">
        <f t="shared" ca="1" si="122"/>
        <v>0.29710551650273087</v>
      </c>
      <c r="C444" s="219">
        <f t="shared" ca="1" si="123"/>
        <v>0.67880796058848769</v>
      </c>
      <c r="D444" s="219">
        <f t="shared" ca="1" si="123"/>
        <v>0.45458905814811135</v>
      </c>
      <c r="E444" s="219">
        <f t="shared" ca="1" si="123"/>
        <v>0.74136968128363967</v>
      </c>
      <c r="F444" s="219">
        <f t="shared" ca="1" si="123"/>
        <v>0.92950862102941156</v>
      </c>
      <c r="G444" s="219">
        <f t="shared" ca="1" si="123"/>
        <v>0.42138006522997351</v>
      </c>
      <c r="H444" s="220">
        <f t="shared" ca="1" si="126"/>
        <v>95000000</v>
      </c>
      <c r="I444" s="212">
        <f t="shared" ca="1" si="127"/>
        <v>0.04</v>
      </c>
      <c r="J444" s="220">
        <f t="shared" ca="1" si="128"/>
        <v>3800000</v>
      </c>
      <c r="K444" s="222">
        <f t="shared" ca="1" si="129"/>
        <v>49.5</v>
      </c>
      <c r="L444" s="221">
        <f t="shared" ca="1" si="130"/>
        <v>65000000</v>
      </c>
      <c r="M444" s="221">
        <f t="shared" ca="1" si="131"/>
        <v>188100000</v>
      </c>
      <c r="N444" s="221">
        <f t="shared" ca="1" si="132"/>
        <v>29</v>
      </c>
      <c r="O444" s="221">
        <f t="shared" ca="1" si="133"/>
        <v>110200000</v>
      </c>
      <c r="P444" s="221">
        <f t="shared" ca="1" si="134"/>
        <v>27000000</v>
      </c>
      <c r="Q444" s="221">
        <f t="shared" ca="1" si="135"/>
        <v>10833333.333333334</v>
      </c>
      <c r="R444" s="221">
        <f t="shared" ca="1" si="136"/>
        <v>40066666.666666664</v>
      </c>
      <c r="S444" s="221">
        <f t="shared" ca="1" si="124"/>
        <v>13622666.666666666</v>
      </c>
      <c r="T444" s="221">
        <f t="shared" ca="1" si="137"/>
        <v>26444000</v>
      </c>
      <c r="U444" s="221">
        <f t="shared" ca="1" si="138"/>
        <v>37277333.333333336</v>
      </c>
      <c r="V444" s="221">
        <f t="shared" ca="1" si="139"/>
        <v>-65000000</v>
      </c>
      <c r="W444" s="221">
        <f t="shared" ca="1" si="140"/>
        <v>37277333.333333336</v>
      </c>
      <c r="X444" s="221">
        <f t="shared" ca="1" si="141"/>
        <v>37277333.333333336</v>
      </c>
      <c r="Y444" s="221">
        <f t="shared" ca="1" si="142"/>
        <v>37277333.333333336</v>
      </c>
      <c r="Z444" s="221">
        <f t="shared" ca="1" si="143"/>
        <v>37277333.333333336</v>
      </c>
      <c r="AA444" s="221">
        <f t="shared" ca="1" si="144"/>
        <v>37277333.333333336</v>
      </c>
      <c r="AB444" s="221">
        <f t="shared" ca="1" si="145"/>
        <v>37277333.333333336</v>
      </c>
      <c r="AC444" s="224">
        <f t="shared" ca="1" si="125"/>
        <v>0.52853131330498537</v>
      </c>
    </row>
    <row r="445" spans="1:29" x14ac:dyDescent="0.25">
      <c r="A445" s="26">
        <v>351</v>
      </c>
      <c r="B445" s="219">
        <f t="shared" ca="1" si="122"/>
        <v>8.3839141223440716E-3</v>
      </c>
      <c r="C445" s="219">
        <f t="shared" ca="1" si="123"/>
        <v>0.31486256116781486</v>
      </c>
      <c r="D445" s="219">
        <f t="shared" ca="1" si="123"/>
        <v>0.71177813880763796</v>
      </c>
      <c r="E445" s="219">
        <f t="shared" ca="1" si="123"/>
        <v>0.52564886400378386</v>
      </c>
      <c r="F445" s="219">
        <f t="shared" ca="1" si="123"/>
        <v>0.30753621326776193</v>
      </c>
      <c r="G445" s="219">
        <f t="shared" ca="1" si="123"/>
        <v>2.6724576640211328E-2</v>
      </c>
      <c r="H445" s="220">
        <f t="shared" ca="1" si="126"/>
        <v>80000000</v>
      </c>
      <c r="I445" s="212">
        <f t="shared" ca="1" si="127"/>
        <v>0.03</v>
      </c>
      <c r="J445" s="220">
        <f t="shared" ca="1" si="128"/>
        <v>2400000</v>
      </c>
      <c r="K445" s="222">
        <f t="shared" ca="1" si="129"/>
        <v>42</v>
      </c>
      <c r="L445" s="221">
        <f t="shared" ca="1" si="130"/>
        <v>65000000</v>
      </c>
      <c r="M445" s="221">
        <f t="shared" ca="1" si="131"/>
        <v>100800000</v>
      </c>
      <c r="N445" s="221">
        <f t="shared" ca="1" si="132"/>
        <v>26</v>
      </c>
      <c r="O445" s="221">
        <f t="shared" ca="1" si="133"/>
        <v>62400000</v>
      </c>
      <c r="P445" s="221">
        <f t="shared" ca="1" si="134"/>
        <v>20000000</v>
      </c>
      <c r="Q445" s="221">
        <f t="shared" ca="1" si="135"/>
        <v>10833333.333333334</v>
      </c>
      <c r="R445" s="221">
        <f t="shared" ca="1" si="136"/>
        <v>7566666.666666666</v>
      </c>
      <c r="S445" s="221">
        <f t="shared" ca="1" si="124"/>
        <v>2572666.6666666665</v>
      </c>
      <c r="T445" s="221">
        <f t="shared" ca="1" si="137"/>
        <v>4994000</v>
      </c>
      <c r="U445" s="221">
        <f t="shared" ca="1" si="138"/>
        <v>15827333.333333334</v>
      </c>
      <c r="V445" s="221">
        <f t="shared" ca="1" si="139"/>
        <v>-65000000</v>
      </c>
      <c r="W445" s="221">
        <f t="shared" ca="1" si="140"/>
        <v>15827333.333333334</v>
      </c>
      <c r="X445" s="221">
        <f t="shared" ca="1" si="141"/>
        <v>15827333.333333334</v>
      </c>
      <c r="Y445" s="221">
        <f t="shared" ca="1" si="142"/>
        <v>15827333.333333334</v>
      </c>
      <c r="Z445" s="221">
        <f t="shared" ca="1" si="143"/>
        <v>15827333.333333334</v>
      </c>
      <c r="AA445" s="221">
        <f t="shared" ca="1" si="144"/>
        <v>15827333.333333334</v>
      </c>
      <c r="AB445" s="221">
        <f t="shared" ca="1" si="145"/>
        <v>15827333.333333334</v>
      </c>
      <c r="AC445" s="224">
        <f t="shared" ca="1" si="125"/>
        <v>0.12039435654485686</v>
      </c>
    </row>
    <row r="446" spans="1:29" x14ac:dyDescent="0.25">
      <c r="A446" s="195">
        <v>352</v>
      </c>
      <c r="B446" s="219">
        <f t="shared" ca="1" si="122"/>
        <v>0.45949770132272894</v>
      </c>
      <c r="C446" s="219">
        <f t="shared" ca="1" si="123"/>
        <v>0.82668499886527325</v>
      </c>
      <c r="D446" s="219">
        <f t="shared" ca="1" si="123"/>
        <v>0.50209976475477947</v>
      </c>
      <c r="E446" s="219">
        <f t="shared" ca="1" si="123"/>
        <v>0.21036049161597081</v>
      </c>
      <c r="F446" s="219">
        <f t="shared" ca="1" si="123"/>
        <v>0.82022648932985454</v>
      </c>
      <c r="G446" s="219">
        <f t="shared" ca="1" si="123"/>
        <v>0.49466196569196341</v>
      </c>
      <c r="H446" s="220">
        <f t="shared" ca="1" si="126"/>
        <v>108000000</v>
      </c>
      <c r="I446" s="212">
        <f t="shared" ca="1" si="127"/>
        <v>0.05</v>
      </c>
      <c r="J446" s="220">
        <f t="shared" ca="1" si="128"/>
        <v>5400000</v>
      </c>
      <c r="K446" s="222">
        <f t="shared" ca="1" si="129"/>
        <v>56</v>
      </c>
      <c r="L446" s="221">
        <f t="shared" ca="1" si="130"/>
        <v>65000000</v>
      </c>
      <c r="M446" s="221">
        <f t="shared" ca="1" si="131"/>
        <v>302400000</v>
      </c>
      <c r="N446" s="221">
        <f t="shared" ca="1" si="132"/>
        <v>26</v>
      </c>
      <c r="O446" s="221">
        <f t="shared" ca="1" si="133"/>
        <v>140400000</v>
      </c>
      <c r="P446" s="221">
        <f t="shared" ca="1" si="134"/>
        <v>27000000</v>
      </c>
      <c r="Q446" s="221">
        <f t="shared" ca="1" si="135"/>
        <v>10833333.333333334</v>
      </c>
      <c r="R446" s="221">
        <f t="shared" ca="1" si="136"/>
        <v>124166666.66666667</v>
      </c>
      <c r="S446" s="221">
        <f t="shared" ca="1" si="124"/>
        <v>42216666.666666672</v>
      </c>
      <c r="T446" s="221">
        <f t="shared" ca="1" si="137"/>
        <v>81950000</v>
      </c>
      <c r="U446" s="221">
        <f t="shared" ca="1" si="138"/>
        <v>92783333.333333328</v>
      </c>
      <c r="V446" s="221">
        <f t="shared" ca="1" si="139"/>
        <v>-65000000</v>
      </c>
      <c r="W446" s="221">
        <f t="shared" ca="1" si="140"/>
        <v>92783333.333333328</v>
      </c>
      <c r="X446" s="221">
        <f t="shared" ca="1" si="141"/>
        <v>92783333.333333328</v>
      </c>
      <c r="Y446" s="221">
        <f t="shared" ca="1" si="142"/>
        <v>92783333.333333328</v>
      </c>
      <c r="Z446" s="221">
        <f t="shared" ca="1" si="143"/>
        <v>92783333.333333328</v>
      </c>
      <c r="AA446" s="221">
        <f t="shared" ca="1" si="144"/>
        <v>92783333.333333328</v>
      </c>
      <c r="AB446" s="221">
        <f t="shared" ca="1" si="145"/>
        <v>92783333.333333328</v>
      </c>
      <c r="AC446" s="224">
        <f t="shared" ca="1" si="125"/>
        <v>1.420335158312247</v>
      </c>
    </row>
    <row r="447" spans="1:29" x14ac:dyDescent="0.25">
      <c r="A447" s="26">
        <v>353</v>
      </c>
      <c r="B447" s="219">
        <f t="shared" ca="1" si="122"/>
        <v>0.91725888669960698</v>
      </c>
      <c r="C447" s="219">
        <f t="shared" ca="1" si="123"/>
        <v>0.27614175935668217</v>
      </c>
      <c r="D447" s="219">
        <f t="shared" ca="1" si="123"/>
        <v>0.3827384591830395</v>
      </c>
      <c r="E447" s="219">
        <f t="shared" ca="1" si="123"/>
        <v>0.42353362201767586</v>
      </c>
      <c r="F447" s="219">
        <f t="shared" ca="1" si="123"/>
        <v>0.44445437975773294</v>
      </c>
      <c r="G447" s="219">
        <f t="shared" ca="1" si="123"/>
        <v>0.4516395471259721</v>
      </c>
      <c r="H447" s="220">
        <f t="shared" ca="1" si="126"/>
        <v>124000000</v>
      </c>
      <c r="I447" s="212">
        <f t="shared" ca="1" si="127"/>
        <v>0.03</v>
      </c>
      <c r="J447" s="220">
        <f t="shared" ca="1" si="128"/>
        <v>3720000</v>
      </c>
      <c r="K447" s="222">
        <f t="shared" ca="1" si="129"/>
        <v>60</v>
      </c>
      <c r="L447" s="221">
        <f t="shared" ca="1" si="130"/>
        <v>65000000</v>
      </c>
      <c r="M447" s="221">
        <f t="shared" ca="1" si="131"/>
        <v>223200000</v>
      </c>
      <c r="N447" s="221">
        <f t="shared" ca="1" si="132"/>
        <v>26</v>
      </c>
      <c r="O447" s="221">
        <f t="shared" ca="1" si="133"/>
        <v>96720000</v>
      </c>
      <c r="P447" s="221">
        <f t="shared" ca="1" si="134"/>
        <v>27000000</v>
      </c>
      <c r="Q447" s="221">
        <f t="shared" ca="1" si="135"/>
        <v>10833333.333333334</v>
      </c>
      <c r="R447" s="221">
        <f t="shared" ca="1" si="136"/>
        <v>88646666.666666672</v>
      </c>
      <c r="S447" s="221">
        <f t="shared" ca="1" si="124"/>
        <v>30139866.666666672</v>
      </c>
      <c r="T447" s="221">
        <f t="shared" ca="1" si="137"/>
        <v>58506800</v>
      </c>
      <c r="U447" s="221">
        <f t="shared" ca="1" si="138"/>
        <v>69340133.333333328</v>
      </c>
      <c r="V447" s="221">
        <f t="shared" ca="1" si="139"/>
        <v>-65000000</v>
      </c>
      <c r="W447" s="221">
        <f t="shared" ca="1" si="140"/>
        <v>69340133.333333328</v>
      </c>
      <c r="X447" s="221">
        <f t="shared" ca="1" si="141"/>
        <v>69340133.333333328</v>
      </c>
      <c r="Y447" s="221">
        <f t="shared" ca="1" si="142"/>
        <v>69340133.333333328</v>
      </c>
      <c r="Z447" s="221">
        <f t="shared" ca="1" si="143"/>
        <v>69340133.333333328</v>
      </c>
      <c r="AA447" s="221">
        <f t="shared" ca="1" si="144"/>
        <v>69340133.333333328</v>
      </c>
      <c r="AB447" s="221">
        <f t="shared" ca="1" si="145"/>
        <v>69340133.333333328</v>
      </c>
      <c r="AC447" s="224">
        <f t="shared" ca="1" si="125"/>
        <v>1.052503108796127</v>
      </c>
    </row>
    <row r="448" spans="1:29" x14ac:dyDescent="0.25">
      <c r="A448" s="195">
        <v>354</v>
      </c>
      <c r="B448" s="219">
        <f t="shared" ca="1" si="122"/>
        <v>0.99423396661687846</v>
      </c>
      <c r="C448" s="219">
        <f t="shared" ca="1" si="123"/>
        <v>0.48123032313078951</v>
      </c>
      <c r="D448" s="219">
        <f t="shared" ca="1" si="123"/>
        <v>0.69552113636159807</v>
      </c>
      <c r="E448" s="219">
        <f t="shared" ca="1" si="123"/>
        <v>0.27220790018869367</v>
      </c>
      <c r="F448" s="219">
        <f t="shared" ca="1" si="123"/>
        <v>0.25730412386705759</v>
      </c>
      <c r="G448" s="219">
        <f t="shared" ca="1" si="123"/>
        <v>0.5506149342199842</v>
      </c>
      <c r="H448" s="220">
        <f t="shared" ca="1" si="126"/>
        <v>124000000</v>
      </c>
      <c r="I448" s="212">
        <f t="shared" ca="1" si="127"/>
        <v>0.04</v>
      </c>
      <c r="J448" s="220">
        <f t="shared" ca="1" si="128"/>
        <v>4960000</v>
      </c>
      <c r="K448" s="222">
        <f t="shared" ca="1" si="129"/>
        <v>64</v>
      </c>
      <c r="L448" s="221">
        <f t="shared" ca="1" si="130"/>
        <v>65000000</v>
      </c>
      <c r="M448" s="221">
        <f t="shared" ca="1" si="131"/>
        <v>317440000</v>
      </c>
      <c r="N448" s="221">
        <f t="shared" ca="1" si="132"/>
        <v>26</v>
      </c>
      <c r="O448" s="221">
        <f t="shared" ca="1" si="133"/>
        <v>128960000</v>
      </c>
      <c r="P448" s="221">
        <f t="shared" ca="1" si="134"/>
        <v>27000000</v>
      </c>
      <c r="Q448" s="221">
        <f t="shared" ca="1" si="135"/>
        <v>10833333.333333334</v>
      </c>
      <c r="R448" s="221">
        <f t="shared" ca="1" si="136"/>
        <v>150646666.66666666</v>
      </c>
      <c r="S448" s="221">
        <f t="shared" ca="1" si="124"/>
        <v>51219866.666666664</v>
      </c>
      <c r="T448" s="221">
        <f t="shared" ca="1" si="137"/>
        <v>99426800</v>
      </c>
      <c r="U448" s="221">
        <f t="shared" ca="1" si="138"/>
        <v>110260133.33333333</v>
      </c>
      <c r="V448" s="221">
        <f t="shared" ca="1" si="139"/>
        <v>-65000000</v>
      </c>
      <c r="W448" s="221">
        <f t="shared" ca="1" si="140"/>
        <v>110260133.33333333</v>
      </c>
      <c r="X448" s="221">
        <f t="shared" ca="1" si="141"/>
        <v>110260133.33333333</v>
      </c>
      <c r="Y448" s="221">
        <f t="shared" ca="1" si="142"/>
        <v>110260133.33333333</v>
      </c>
      <c r="Z448" s="221">
        <f t="shared" ca="1" si="143"/>
        <v>110260133.33333333</v>
      </c>
      <c r="AA448" s="221">
        <f t="shared" ca="1" si="144"/>
        <v>110260133.33333333</v>
      </c>
      <c r="AB448" s="221">
        <f t="shared" ca="1" si="145"/>
        <v>110260133.33333333</v>
      </c>
      <c r="AC448" s="224">
        <f t="shared" ca="1" si="125"/>
        <v>1.6918511394032465</v>
      </c>
    </row>
    <row r="449" spans="1:29" x14ac:dyDescent="0.25">
      <c r="A449" s="26">
        <v>355</v>
      </c>
      <c r="B449" s="219">
        <f t="shared" ca="1" si="122"/>
        <v>6.0751183131373621E-2</v>
      </c>
      <c r="C449" s="219">
        <f t="shared" ca="1" si="123"/>
        <v>0.69858455926840701</v>
      </c>
      <c r="D449" s="219">
        <f t="shared" ca="1" si="123"/>
        <v>0.94129599067959258</v>
      </c>
      <c r="E449" s="219">
        <f t="shared" ca="1" si="123"/>
        <v>0.49056895314706617</v>
      </c>
      <c r="F449" s="219">
        <f t="shared" ca="1" si="123"/>
        <v>0.94001664032665477</v>
      </c>
      <c r="G449" s="219">
        <f t="shared" ca="1" si="123"/>
        <v>0.96205400124686746</v>
      </c>
      <c r="H449" s="220">
        <f t="shared" ca="1" si="126"/>
        <v>80000000</v>
      </c>
      <c r="I449" s="212">
        <f t="shared" ca="1" si="127"/>
        <v>0.04</v>
      </c>
      <c r="J449" s="220">
        <f t="shared" ca="1" si="128"/>
        <v>3200000</v>
      </c>
      <c r="K449" s="222">
        <f t="shared" ca="1" si="129"/>
        <v>42</v>
      </c>
      <c r="L449" s="221">
        <f t="shared" ca="1" si="130"/>
        <v>65000000</v>
      </c>
      <c r="M449" s="221">
        <f t="shared" ca="1" si="131"/>
        <v>134400000</v>
      </c>
      <c r="N449" s="221">
        <f t="shared" ca="1" si="132"/>
        <v>29</v>
      </c>
      <c r="O449" s="221">
        <f t="shared" ca="1" si="133"/>
        <v>92800000</v>
      </c>
      <c r="P449" s="221">
        <f t="shared" ca="1" si="134"/>
        <v>31000000</v>
      </c>
      <c r="Q449" s="221">
        <f t="shared" ca="1" si="135"/>
        <v>10833333.333333334</v>
      </c>
      <c r="R449" s="221">
        <f t="shared" ca="1" si="136"/>
        <v>-233333.33333333395</v>
      </c>
      <c r="S449" s="221">
        <f t="shared" ca="1" si="124"/>
        <v>-79333.333333333547</v>
      </c>
      <c r="T449" s="221">
        <f t="shared" ca="1" si="137"/>
        <v>-154000.00000000041</v>
      </c>
      <c r="U449" s="221">
        <f t="shared" ca="1" si="138"/>
        <v>10679333.333333334</v>
      </c>
      <c r="V449" s="221">
        <f t="shared" ca="1" si="139"/>
        <v>-65000000</v>
      </c>
      <c r="W449" s="221">
        <f t="shared" ca="1" si="140"/>
        <v>10679333.333333334</v>
      </c>
      <c r="X449" s="221">
        <f t="shared" ca="1" si="141"/>
        <v>10679333.333333334</v>
      </c>
      <c r="Y449" s="221">
        <f t="shared" ca="1" si="142"/>
        <v>10679333.333333334</v>
      </c>
      <c r="Z449" s="221">
        <f t="shared" ca="1" si="143"/>
        <v>10679333.333333334</v>
      </c>
      <c r="AA449" s="221">
        <f t="shared" ca="1" si="144"/>
        <v>10679333.333333334</v>
      </c>
      <c r="AB449" s="221">
        <f t="shared" ca="1" si="145"/>
        <v>10679333.333333334</v>
      </c>
      <c r="AC449" s="224">
        <f t="shared" ca="1" si="125"/>
        <v>-4.0754073870047369E-3</v>
      </c>
    </row>
    <row r="450" spans="1:29" x14ac:dyDescent="0.25">
      <c r="A450" s="195">
        <v>356</v>
      </c>
      <c r="B450" s="219">
        <f t="shared" ca="1" si="122"/>
        <v>0.48805646910946565</v>
      </c>
      <c r="C450" s="219">
        <f t="shared" ca="1" si="123"/>
        <v>0.90623076687956239</v>
      </c>
      <c r="D450" s="219">
        <f t="shared" ca="1" si="123"/>
        <v>0.58154930243787373</v>
      </c>
      <c r="E450" s="219">
        <f t="shared" ca="1" si="123"/>
        <v>0.35922481232615044</v>
      </c>
      <c r="F450" s="219">
        <f t="shared" ca="1" si="123"/>
        <v>0.99392303389539649</v>
      </c>
      <c r="G450" s="219">
        <f t="shared" ca="1" si="123"/>
        <v>0.37388580297296559</v>
      </c>
      <c r="H450" s="220">
        <f t="shared" ca="1" si="126"/>
        <v>108000000</v>
      </c>
      <c r="I450" s="212">
        <f t="shared" ca="1" si="127"/>
        <v>0.06</v>
      </c>
      <c r="J450" s="220">
        <f t="shared" ca="1" si="128"/>
        <v>6480000</v>
      </c>
      <c r="K450" s="222">
        <f t="shared" ca="1" si="129"/>
        <v>56</v>
      </c>
      <c r="L450" s="221">
        <f t="shared" ca="1" si="130"/>
        <v>65000000</v>
      </c>
      <c r="M450" s="221">
        <f t="shared" ca="1" si="131"/>
        <v>362880000</v>
      </c>
      <c r="N450" s="221">
        <f t="shared" ca="1" si="132"/>
        <v>29</v>
      </c>
      <c r="O450" s="221">
        <f t="shared" ca="1" si="133"/>
        <v>187920000</v>
      </c>
      <c r="P450" s="221">
        <f t="shared" ca="1" si="134"/>
        <v>24000000</v>
      </c>
      <c r="Q450" s="221">
        <f t="shared" ca="1" si="135"/>
        <v>10833333.333333334</v>
      </c>
      <c r="R450" s="221">
        <f t="shared" ca="1" si="136"/>
        <v>140126666.66666666</v>
      </c>
      <c r="S450" s="221">
        <f t="shared" ca="1" si="124"/>
        <v>47643066.666666664</v>
      </c>
      <c r="T450" s="221">
        <f t="shared" ca="1" si="137"/>
        <v>92483600</v>
      </c>
      <c r="U450" s="221">
        <f t="shared" ca="1" si="138"/>
        <v>103316933.33333333</v>
      </c>
      <c r="V450" s="221">
        <f t="shared" ca="1" si="139"/>
        <v>-65000000</v>
      </c>
      <c r="W450" s="221">
        <f t="shared" ca="1" si="140"/>
        <v>103316933.33333333</v>
      </c>
      <c r="X450" s="221">
        <f t="shared" ca="1" si="141"/>
        <v>103316933.33333333</v>
      </c>
      <c r="Y450" s="221">
        <f t="shared" ca="1" si="142"/>
        <v>103316933.33333333</v>
      </c>
      <c r="Z450" s="221">
        <f t="shared" ca="1" si="143"/>
        <v>103316933.33333333</v>
      </c>
      <c r="AA450" s="221">
        <f t="shared" ca="1" si="144"/>
        <v>103316933.33333333</v>
      </c>
      <c r="AB450" s="221">
        <f t="shared" ca="1" si="145"/>
        <v>103316933.33333333</v>
      </c>
      <c r="AC450" s="224">
        <f t="shared" ca="1" si="125"/>
        <v>1.5841536559465426</v>
      </c>
    </row>
    <row r="451" spans="1:29" x14ac:dyDescent="0.25">
      <c r="A451" s="26">
        <v>357</v>
      </c>
      <c r="B451" s="219">
        <f t="shared" ref="B451:B514" ca="1" si="146">RAND()</f>
        <v>0.63100254007459478</v>
      </c>
      <c r="C451" s="219">
        <f t="shared" ca="1" si="123"/>
        <v>0.64785597767145608</v>
      </c>
      <c r="D451" s="219">
        <f t="shared" ca="1" si="123"/>
        <v>0.37033666110557506</v>
      </c>
      <c r="E451" s="219">
        <f t="shared" ca="1" si="123"/>
        <v>0.3566277481255542</v>
      </c>
      <c r="F451" s="219">
        <f t="shared" ca="1" si="123"/>
        <v>4.1642829829470651E-2</v>
      </c>
      <c r="G451" s="219">
        <f t="shared" ca="1" si="123"/>
        <v>0.20352123067292716</v>
      </c>
      <c r="H451" s="220">
        <f t="shared" ca="1" si="126"/>
        <v>108000000</v>
      </c>
      <c r="I451" s="212">
        <f t="shared" ca="1" si="127"/>
        <v>0.04</v>
      </c>
      <c r="J451" s="220">
        <f t="shared" ca="1" si="128"/>
        <v>4320000</v>
      </c>
      <c r="K451" s="222">
        <f t="shared" ca="1" si="129"/>
        <v>52</v>
      </c>
      <c r="L451" s="221">
        <f t="shared" ca="1" si="130"/>
        <v>65000000</v>
      </c>
      <c r="M451" s="221">
        <f t="shared" ca="1" si="131"/>
        <v>224640000</v>
      </c>
      <c r="N451" s="221">
        <f t="shared" ca="1" si="132"/>
        <v>24</v>
      </c>
      <c r="O451" s="221">
        <f t="shared" ca="1" si="133"/>
        <v>103680000</v>
      </c>
      <c r="P451" s="221">
        <f t="shared" ca="1" si="134"/>
        <v>24000000</v>
      </c>
      <c r="Q451" s="221">
        <f t="shared" ca="1" si="135"/>
        <v>10833333.333333334</v>
      </c>
      <c r="R451" s="221">
        <f t="shared" ca="1" si="136"/>
        <v>86126666.666666672</v>
      </c>
      <c r="S451" s="221">
        <f t="shared" ca="1" si="124"/>
        <v>29283066.666666672</v>
      </c>
      <c r="T451" s="221">
        <f t="shared" ca="1" si="137"/>
        <v>56843600</v>
      </c>
      <c r="U451" s="221">
        <f t="shared" ca="1" si="138"/>
        <v>67676933.333333328</v>
      </c>
      <c r="V451" s="221">
        <f t="shared" ca="1" si="139"/>
        <v>-65000000</v>
      </c>
      <c r="W451" s="221">
        <f t="shared" ca="1" si="140"/>
        <v>67676933.333333328</v>
      </c>
      <c r="X451" s="221">
        <f t="shared" ca="1" si="141"/>
        <v>67676933.333333328</v>
      </c>
      <c r="Y451" s="221">
        <f t="shared" ca="1" si="142"/>
        <v>67676933.333333328</v>
      </c>
      <c r="Z451" s="221">
        <f t="shared" ca="1" si="143"/>
        <v>67676933.333333328</v>
      </c>
      <c r="AA451" s="221">
        <f t="shared" ca="1" si="144"/>
        <v>67676933.333333328</v>
      </c>
      <c r="AB451" s="221">
        <f t="shared" ca="1" si="145"/>
        <v>67676933.333333328</v>
      </c>
      <c r="AC451" s="224">
        <f t="shared" ca="1" si="125"/>
        <v>1.0261342296888913</v>
      </c>
    </row>
    <row r="452" spans="1:29" x14ac:dyDescent="0.25">
      <c r="A452" s="195">
        <v>358</v>
      </c>
      <c r="B452" s="219">
        <f t="shared" ca="1" si="146"/>
        <v>0.58720675306641501</v>
      </c>
      <c r="C452" s="219">
        <f t="shared" ca="1" si="123"/>
        <v>0.75540178972508609</v>
      </c>
      <c r="D452" s="219">
        <f t="shared" ca="1" si="123"/>
        <v>0.78844368599137549</v>
      </c>
      <c r="E452" s="219">
        <f t="shared" ca="1" si="123"/>
        <v>0.17432586513333226</v>
      </c>
      <c r="F452" s="219">
        <f t="shared" ca="1" si="123"/>
        <v>0.80978468025726669</v>
      </c>
      <c r="G452" s="219">
        <f t="shared" ca="1" si="123"/>
        <v>0.46520896205553453</v>
      </c>
      <c r="H452" s="220">
        <f t="shared" ca="1" si="126"/>
        <v>108000000</v>
      </c>
      <c r="I452" s="212">
        <f t="shared" ca="1" si="127"/>
        <v>0.05</v>
      </c>
      <c r="J452" s="220">
        <f t="shared" ca="1" si="128"/>
        <v>5400000</v>
      </c>
      <c r="K452" s="222">
        <f t="shared" ca="1" si="129"/>
        <v>56</v>
      </c>
      <c r="L452" s="221">
        <f t="shared" ca="1" si="130"/>
        <v>60000000</v>
      </c>
      <c r="M452" s="221">
        <f t="shared" ca="1" si="131"/>
        <v>302400000</v>
      </c>
      <c r="N452" s="221">
        <f t="shared" ca="1" si="132"/>
        <v>26</v>
      </c>
      <c r="O452" s="221">
        <f t="shared" ca="1" si="133"/>
        <v>140400000</v>
      </c>
      <c r="P452" s="221">
        <f t="shared" ca="1" si="134"/>
        <v>27000000</v>
      </c>
      <c r="Q452" s="221">
        <f t="shared" ca="1" si="135"/>
        <v>10000000</v>
      </c>
      <c r="R452" s="221">
        <f t="shared" ca="1" si="136"/>
        <v>125000000</v>
      </c>
      <c r="S452" s="221">
        <f t="shared" ca="1" si="124"/>
        <v>42500000</v>
      </c>
      <c r="T452" s="221">
        <f t="shared" ca="1" si="137"/>
        <v>82500000</v>
      </c>
      <c r="U452" s="221">
        <f t="shared" ca="1" si="138"/>
        <v>92500000</v>
      </c>
      <c r="V452" s="221">
        <f t="shared" ca="1" si="139"/>
        <v>-60000000</v>
      </c>
      <c r="W452" s="221">
        <f t="shared" ca="1" si="140"/>
        <v>92500000</v>
      </c>
      <c r="X452" s="221">
        <f t="shared" ca="1" si="141"/>
        <v>92500000</v>
      </c>
      <c r="Y452" s="221">
        <f t="shared" ca="1" si="142"/>
        <v>92500000</v>
      </c>
      <c r="Z452" s="221">
        <f t="shared" ca="1" si="143"/>
        <v>92500000</v>
      </c>
      <c r="AA452" s="221">
        <f t="shared" ca="1" si="144"/>
        <v>92500000</v>
      </c>
      <c r="AB452" s="221">
        <f t="shared" ca="1" si="145"/>
        <v>92500000</v>
      </c>
      <c r="AC452" s="224">
        <f t="shared" ca="1" si="125"/>
        <v>1.5358693200705971</v>
      </c>
    </row>
    <row r="453" spans="1:29" x14ac:dyDescent="0.25">
      <c r="A453" s="26">
        <v>359</v>
      </c>
      <c r="B453" s="219">
        <f t="shared" ca="1" si="146"/>
        <v>0.65885190092795654</v>
      </c>
      <c r="C453" s="219">
        <f t="shared" ca="1" si="123"/>
        <v>0.10914513750190236</v>
      </c>
      <c r="D453" s="219">
        <f t="shared" ca="1" si="123"/>
        <v>0.60646257454092878</v>
      </c>
      <c r="E453" s="219">
        <f t="shared" ca="1" si="123"/>
        <v>3.0099557424025369E-2</v>
      </c>
      <c r="F453" s="219">
        <f t="shared" ca="1" si="123"/>
        <v>0.10687499136309453</v>
      </c>
      <c r="G453" s="219">
        <f t="shared" ca="1" si="123"/>
        <v>1.2208797169768526E-2</v>
      </c>
      <c r="H453" s="220">
        <f t="shared" ca="1" si="126"/>
        <v>108000000</v>
      </c>
      <c r="I453" s="212">
        <f t="shared" ca="1" si="127"/>
        <v>0.02</v>
      </c>
      <c r="J453" s="220">
        <f t="shared" ca="1" si="128"/>
        <v>2160000</v>
      </c>
      <c r="K453" s="222">
        <f t="shared" ca="1" si="129"/>
        <v>56</v>
      </c>
      <c r="L453" s="221">
        <f t="shared" ca="1" si="130"/>
        <v>60000000</v>
      </c>
      <c r="M453" s="221">
        <f t="shared" ca="1" si="131"/>
        <v>120960000</v>
      </c>
      <c r="N453" s="221">
        <f t="shared" ca="1" si="132"/>
        <v>24</v>
      </c>
      <c r="O453" s="221">
        <f t="shared" ca="1" si="133"/>
        <v>51840000</v>
      </c>
      <c r="P453" s="221">
        <f t="shared" ca="1" si="134"/>
        <v>20000000</v>
      </c>
      <c r="Q453" s="221">
        <f t="shared" ca="1" si="135"/>
        <v>10000000</v>
      </c>
      <c r="R453" s="221">
        <f t="shared" ca="1" si="136"/>
        <v>39120000</v>
      </c>
      <c r="S453" s="221">
        <f t="shared" ca="1" si="124"/>
        <v>13300800.000000002</v>
      </c>
      <c r="T453" s="221">
        <f t="shared" ca="1" si="137"/>
        <v>25819200</v>
      </c>
      <c r="U453" s="221">
        <f t="shared" ca="1" si="138"/>
        <v>35819200</v>
      </c>
      <c r="V453" s="221">
        <f t="shared" ca="1" si="139"/>
        <v>-60000000</v>
      </c>
      <c r="W453" s="221">
        <f t="shared" ca="1" si="140"/>
        <v>35819200</v>
      </c>
      <c r="X453" s="221">
        <f t="shared" ca="1" si="141"/>
        <v>35819200</v>
      </c>
      <c r="Y453" s="221">
        <f t="shared" ca="1" si="142"/>
        <v>35819200</v>
      </c>
      <c r="Z453" s="221">
        <f t="shared" ca="1" si="143"/>
        <v>35819200</v>
      </c>
      <c r="AA453" s="221">
        <f t="shared" ca="1" si="144"/>
        <v>35819200</v>
      </c>
      <c r="AB453" s="221">
        <f t="shared" ca="1" si="145"/>
        <v>35819200</v>
      </c>
      <c r="AC453" s="224">
        <f t="shared" ca="1" si="125"/>
        <v>0.55471377547514478</v>
      </c>
    </row>
    <row r="454" spans="1:29" x14ac:dyDescent="0.25">
      <c r="A454" s="195">
        <v>360</v>
      </c>
      <c r="B454" s="219">
        <f t="shared" ca="1" si="146"/>
        <v>0.51852479845645405</v>
      </c>
      <c r="C454" s="219">
        <f t="shared" ca="1" si="123"/>
        <v>0.36809731984594118</v>
      </c>
      <c r="D454" s="219">
        <f t="shared" ca="1" si="123"/>
        <v>0.38812199010621584</v>
      </c>
      <c r="E454" s="219">
        <f t="shared" ca="1" si="123"/>
        <v>0.41967135882052498</v>
      </c>
      <c r="F454" s="219">
        <f t="shared" ca="1" si="123"/>
        <v>0.59955285696997829</v>
      </c>
      <c r="G454" s="219">
        <f t="shared" ca="1" si="123"/>
        <v>0.96626979711278771</v>
      </c>
      <c r="H454" s="220">
        <f t="shared" ca="1" si="126"/>
        <v>108000000</v>
      </c>
      <c r="I454" s="212">
        <f t="shared" ca="1" si="127"/>
        <v>0.03</v>
      </c>
      <c r="J454" s="220">
        <f t="shared" ca="1" si="128"/>
        <v>3240000</v>
      </c>
      <c r="K454" s="222">
        <f t="shared" ca="1" si="129"/>
        <v>52</v>
      </c>
      <c r="L454" s="221">
        <f t="shared" ca="1" si="130"/>
        <v>65000000</v>
      </c>
      <c r="M454" s="221">
        <f t="shared" ca="1" si="131"/>
        <v>168480000</v>
      </c>
      <c r="N454" s="221">
        <f t="shared" ca="1" si="132"/>
        <v>26</v>
      </c>
      <c r="O454" s="221">
        <f t="shared" ca="1" si="133"/>
        <v>84240000</v>
      </c>
      <c r="P454" s="221">
        <f t="shared" ca="1" si="134"/>
        <v>31000000</v>
      </c>
      <c r="Q454" s="221">
        <f t="shared" ca="1" si="135"/>
        <v>10833333.333333334</v>
      </c>
      <c r="R454" s="221">
        <f t="shared" ca="1" si="136"/>
        <v>42406666.666666664</v>
      </c>
      <c r="S454" s="221">
        <f t="shared" ca="1" si="124"/>
        <v>14418266.666666666</v>
      </c>
      <c r="T454" s="221">
        <f t="shared" ca="1" si="137"/>
        <v>27988400</v>
      </c>
      <c r="U454" s="221">
        <f t="shared" ca="1" si="138"/>
        <v>38821733.333333336</v>
      </c>
      <c r="V454" s="221">
        <f t="shared" ca="1" si="139"/>
        <v>-65000000</v>
      </c>
      <c r="W454" s="221">
        <f t="shared" ca="1" si="140"/>
        <v>38821733.333333336</v>
      </c>
      <c r="X454" s="221">
        <f t="shared" ca="1" si="141"/>
        <v>38821733.333333336</v>
      </c>
      <c r="Y454" s="221">
        <f t="shared" ca="1" si="142"/>
        <v>38821733.333333336</v>
      </c>
      <c r="Z454" s="221">
        <f t="shared" ca="1" si="143"/>
        <v>38821733.333333336</v>
      </c>
      <c r="AA454" s="221">
        <f t="shared" ca="1" si="144"/>
        <v>38821733.333333336</v>
      </c>
      <c r="AB454" s="221">
        <f t="shared" ca="1" si="145"/>
        <v>38821733.333333336</v>
      </c>
      <c r="AC454" s="224">
        <f t="shared" ca="1" si="125"/>
        <v>0.55501440551445413</v>
      </c>
    </row>
    <row r="455" spans="1:29" x14ac:dyDescent="0.25">
      <c r="A455" s="26">
        <v>361</v>
      </c>
      <c r="B455" s="219">
        <f t="shared" ca="1" si="146"/>
        <v>0.11083623401857301</v>
      </c>
      <c r="C455" s="219">
        <f t="shared" ca="1" si="123"/>
        <v>0.5395784296757653</v>
      </c>
      <c r="D455" s="219">
        <f t="shared" ca="1" si="123"/>
        <v>0.22360025222180602</v>
      </c>
      <c r="E455" s="219">
        <f t="shared" ca="1" si="123"/>
        <v>0.70177103618753267</v>
      </c>
      <c r="F455" s="219">
        <f t="shared" ca="1" si="123"/>
        <v>8.7571034879218357E-2</v>
      </c>
      <c r="G455" s="219">
        <f t="shared" ca="1" si="123"/>
        <v>0.64435602145006987</v>
      </c>
      <c r="H455" s="220">
        <f t="shared" ca="1" si="126"/>
        <v>95000000</v>
      </c>
      <c r="I455" s="212">
        <f t="shared" ca="1" si="127"/>
        <v>0.04</v>
      </c>
      <c r="J455" s="220">
        <f t="shared" ca="1" si="128"/>
        <v>3800000</v>
      </c>
      <c r="K455" s="222">
        <f t="shared" ca="1" si="129"/>
        <v>45.5</v>
      </c>
      <c r="L455" s="221">
        <f t="shared" ca="1" si="130"/>
        <v>65000000</v>
      </c>
      <c r="M455" s="221">
        <f t="shared" ca="1" si="131"/>
        <v>172900000</v>
      </c>
      <c r="N455" s="221">
        <f t="shared" ca="1" si="132"/>
        <v>24</v>
      </c>
      <c r="O455" s="221">
        <f t="shared" ca="1" si="133"/>
        <v>91200000</v>
      </c>
      <c r="P455" s="221">
        <f t="shared" ca="1" si="134"/>
        <v>27000000</v>
      </c>
      <c r="Q455" s="221">
        <f t="shared" ca="1" si="135"/>
        <v>10833333.333333334</v>
      </c>
      <c r="R455" s="221">
        <f t="shared" ca="1" si="136"/>
        <v>43866666.666666664</v>
      </c>
      <c r="S455" s="221">
        <f t="shared" ca="1" si="124"/>
        <v>14914666.666666666</v>
      </c>
      <c r="T455" s="221">
        <f t="shared" ca="1" si="137"/>
        <v>28952000</v>
      </c>
      <c r="U455" s="221">
        <f t="shared" ca="1" si="138"/>
        <v>39785333.333333336</v>
      </c>
      <c r="V455" s="221">
        <f t="shared" ca="1" si="139"/>
        <v>-65000000</v>
      </c>
      <c r="W455" s="221">
        <f t="shared" ca="1" si="140"/>
        <v>39785333.333333336</v>
      </c>
      <c r="X455" s="221">
        <f t="shared" ca="1" si="141"/>
        <v>39785333.333333336</v>
      </c>
      <c r="Y455" s="221">
        <f t="shared" ca="1" si="142"/>
        <v>39785333.333333336</v>
      </c>
      <c r="Z455" s="221">
        <f t="shared" ca="1" si="143"/>
        <v>39785333.333333336</v>
      </c>
      <c r="AA455" s="221">
        <f t="shared" ca="1" si="144"/>
        <v>39785333.333333336</v>
      </c>
      <c r="AB455" s="221">
        <f t="shared" ca="1" si="145"/>
        <v>39785333.333333336</v>
      </c>
      <c r="AC455" s="224">
        <f t="shared" ca="1" si="125"/>
        <v>0.5714347708691061</v>
      </c>
    </row>
    <row r="456" spans="1:29" x14ac:dyDescent="0.25">
      <c r="A456" s="195">
        <v>362</v>
      </c>
      <c r="B456" s="219">
        <f t="shared" ca="1" si="146"/>
        <v>0.76823096735823415</v>
      </c>
      <c r="C456" s="219">
        <f t="shared" ca="1" si="123"/>
        <v>0.99987402377569534</v>
      </c>
      <c r="D456" s="219">
        <f t="shared" ca="1" si="123"/>
        <v>0.62781794417502579</v>
      </c>
      <c r="E456" s="219">
        <f t="shared" ca="1" si="123"/>
        <v>0.40250889804642553</v>
      </c>
      <c r="F456" s="219">
        <f t="shared" ca="1" si="123"/>
        <v>0.6117282112863297</v>
      </c>
      <c r="G456" s="219">
        <f t="shared" ca="1" si="123"/>
        <v>3.1831630099103947E-3</v>
      </c>
      <c r="H456" s="220">
        <f t="shared" ca="1" si="126"/>
        <v>108000000</v>
      </c>
      <c r="I456" s="212">
        <f t="shared" ca="1" si="127"/>
        <v>0.06</v>
      </c>
      <c r="J456" s="220">
        <f t="shared" ca="1" si="128"/>
        <v>6480000</v>
      </c>
      <c r="K456" s="222">
        <f t="shared" ca="1" si="129"/>
        <v>56</v>
      </c>
      <c r="L456" s="221">
        <f t="shared" ca="1" si="130"/>
        <v>65000000</v>
      </c>
      <c r="M456" s="221">
        <f t="shared" ca="1" si="131"/>
        <v>362880000</v>
      </c>
      <c r="N456" s="221">
        <f t="shared" ca="1" si="132"/>
        <v>26</v>
      </c>
      <c r="O456" s="221">
        <f t="shared" ca="1" si="133"/>
        <v>168480000</v>
      </c>
      <c r="P456" s="221">
        <f t="shared" ca="1" si="134"/>
        <v>20000000</v>
      </c>
      <c r="Q456" s="221">
        <f t="shared" ca="1" si="135"/>
        <v>10833333.333333334</v>
      </c>
      <c r="R456" s="221">
        <f t="shared" ca="1" si="136"/>
        <v>163566666.66666666</v>
      </c>
      <c r="S456" s="221">
        <f t="shared" ca="1" si="124"/>
        <v>55612666.666666664</v>
      </c>
      <c r="T456" s="221">
        <f t="shared" ca="1" si="137"/>
        <v>107954000</v>
      </c>
      <c r="U456" s="221">
        <f t="shared" ca="1" si="138"/>
        <v>118787333.33333333</v>
      </c>
      <c r="V456" s="221">
        <f t="shared" ca="1" si="139"/>
        <v>-65000000</v>
      </c>
      <c r="W456" s="221">
        <f t="shared" ca="1" si="140"/>
        <v>118787333.33333333</v>
      </c>
      <c r="X456" s="221">
        <f t="shared" ca="1" si="141"/>
        <v>118787333.33333333</v>
      </c>
      <c r="Y456" s="221">
        <f t="shared" ca="1" si="142"/>
        <v>118787333.33333333</v>
      </c>
      <c r="Z456" s="221">
        <f t="shared" ca="1" si="143"/>
        <v>118787333.33333333</v>
      </c>
      <c r="AA456" s="221">
        <f t="shared" ca="1" si="144"/>
        <v>118787333.33333333</v>
      </c>
      <c r="AB456" s="221">
        <f t="shared" ca="1" si="145"/>
        <v>118787333.33333333</v>
      </c>
      <c r="AC456" s="224">
        <f t="shared" ca="1" si="125"/>
        <v>1.8238935849936655</v>
      </c>
    </row>
    <row r="457" spans="1:29" x14ac:dyDescent="0.25">
      <c r="A457" s="26">
        <v>363</v>
      </c>
      <c r="B457" s="219">
        <f t="shared" ca="1" si="146"/>
        <v>0.40288197110118185</v>
      </c>
      <c r="C457" s="219">
        <f t="shared" ca="1" si="123"/>
        <v>0.63761709382225129</v>
      </c>
      <c r="D457" s="219">
        <f t="shared" ca="1" si="123"/>
        <v>0.15021928570131049</v>
      </c>
      <c r="E457" s="219">
        <f t="shared" ca="1" si="123"/>
        <v>0.94614219552560685</v>
      </c>
      <c r="F457" s="219">
        <f t="shared" ca="1" si="123"/>
        <v>0.91476047732171195</v>
      </c>
      <c r="G457" s="219">
        <f t="shared" ca="1" si="123"/>
        <v>0.93167499805393494</v>
      </c>
      <c r="H457" s="220">
        <f t="shared" ca="1" si="126"/>
        <v>108000000</v>
      </c>
      <c r="I457" s="212">
        <f t="shared" ca="1" si="127"/>
        <v>0.04</v>
      </c>
      <c r="J457" s="220">
        <f t="shared" ca="1" si="128"/>
        <v>4320000</v>
      </c>
      <c r="K457" s="222">
        <f t="shared" ca="1" si="129"/>
        <v>52</v>
      </c>
      <c r="L457" s="221">
        <f t="shared" ca="1" si="130"/>
        <v>72000000</v>
      </c>
      <c r="M457" s="221">
        <f t="shared" ca="1" si="131"/>
        <v>224640000</v>
      </c>
      <c r="N457" s="221">
        <f t="shared" ca="1" si="132"/>
        <v>29</v>
      </c>
      <c r="O457" s="221">
        <f t="shared" ca="1" si="133"/>
        <v>125280000</v>
      </c>
      <c r="P457" s="221">
        <f t="shared" ca="1" si="134"/>
        <v>31000000</v>
      </c>
      <c r="Q457" s="221">
        <f t="shared" ca="1" si="135"/>
        <v>12000000</v>
      </c>
      <c r="R457" s="221">
        <f t="shared" ca="1" si="136"/>
        <v>56360000</v>
      </c>
      <c r="S457" s="221">
        <f t="shared" ca="1" si="124"/>
        <v>19162400</v>
      </c>
      <c r="T457" s="221">
        <f t="shared" ca="1" si="137"/>
        <v>37197600</v>
      </c>
      <c r="U457" s="221">
        <f t="shared" ca="1" si="138"/>
        <v>49197600</v>
      </c>
      <c r="V457" s="221">
        <f t="shared" ca="1" si="139"/>
        <v>-72000000</v>
      </c>
      <c r="W457" s="221">
        <f t="shared" ca="1" si="140"/>
        <v>49197600</v>
      </c>
      <c r="X457" s="221">
        <f t="shared" ca="1" si="141"/>
        <v>49197600</v>
      </c>
      <c r="Y457" s="221">
        <f t="shared" ca="1" si="142"/>
        <v>49197600</v>
      </c>
      <c r="Z457" s="221">
        <f t="shared" ca="1" si="143"/>
        <v>49197600</v>
      </c>
      <c r="AA457" s="221">
        <f t="shared" ca="1" si="144"/>
        <v>49197600</v>
      </c>
      <c r="AB457" s="221">
        <f t="shared" ca="1" si="145"/>
        <v>49197600</v>
      </c>
      <c r="AC457" s="224">
        <f t="shared" ca="1" si="125"/>
        <v>0.64935939058040737</v>
      </c>
    </row>
    <row r="458" spans="1:29" x14ac:dyDescent="0.25">
      <c r="A458" s="195">
        <v>364</v>
      </c>
      <c r="B458" s="219">
        <f t="shared" ca="1" si="146"/>
        <v>0.80560130623844162</v>
      </c>
      <c r="C458" s="219">
        <f t="shared" ca="1" si="123"/>
        <v>0.85441127488649871</v>
      </c>
      <c r="D458" s="219">
        <f t="shared" ca="1" si="123"/>
        <v>8.9693110746971061E-2</v>
      </c>
      <c r="E458" s="219">
        <f t="shared" ca="1" si="123"/>
        <v>0.49668872377245854</v>
      </c>
      <c r="F458" s="219">
        <f t="shared" ca="1" si="123"/>
        <v>0.93472006451415746</v>
      </c>
      <c r="G458" s="219">
        <f t="shared" ca="1" si="123"/>
        <v>0.84668486441581459</v>
      </c>
      <c r="H458" s="220">
        <f t="shared" ca="1" si="126"/>
        <v>124000000</v>
      </c>
      <c r="I458" s="212">
        <f t="shared" ca="1" si="127"/>
        <v>0.05</v>
      </c>
      <c r="J458" s="220">
        <f t="shared" ca="1" si="128"/>
        <v>6200000</v>
      </c>
      <c r="K458" s="222">
        <f t="shared" ca="1" si="129"/>
        <v>60</v>
      </c>
      <c r="L458" s="221">
        <f t="shared" ca="1" si="130"/>
        <v>65000000</v>
      </c>
      <c r="M458" s="221">
        <f t="shared" ca="1" si="131"/>
        <v>372000000</v>
      </c>
      <c r="N458" s="221">
        <f t="shared" ca="1" si="132"/>
        <v>29</v>
      </c>
      <c r="O458" s="221">
        <f t="shared" ca="1" si="133"/>
        <v>179800000</v>
      </c>
      <c r="P458" s="221">
        <f t="shared" ca="1" si="134"/>
        <v>31000000</v>
      </c>
      <c r="Q458" s="221">
        <f t="shared" ca="1" si="135"/>
        <v>10833333.333333334</v>
      </c>
      <c r="R458" s="221">
        <f t="shared" ca="1" si="136"/>
        <v>150366666.66666666</v>
      </c>
      <c r="S458" s="221">
        <f t="shared" ca="1" si="124"/>
        <v>51124666.666666664</v>
      </c>
      <c r="T458" s="221">
        <f t="shared" ca="1" si="137"/>
        <v>99242000</v>
      </c>
      <c r="U458" s="221">
        <f t="shared" ca="1" si="138"/>
        <v>110075333.33333333</v>
      </c>
      <c r="V458" s="221">
        <f t="shared" ca="1" si="139"/>
        <v>-65000000</v>
      </c>
      <c r="W458" s="221">
        <f t="shared" ca="1" si="140"/>
        <v>110075333.33333333</v>
      </c>
      <c r="X458" s="221">
        <f t="shared" ca="1" si="141"/>
        <v>110075333.33333333</v>
      </c>
      <c r="Y458" s="221">
        <f t="shared" ca="1" si="142"/>
        <v>110075333.33333333</v>
      </c>
      <c r="Z458" s="221">
        <f t="shared" ca="1" si="143"/>
        <v>110075333.33333333</v>
      </c>
      <c r="AA458" s="221">
        <f t="shared" ca="1" si="144"/>
        <v>110075333.33333333</v>
      </c>
      <c r="AB458" s="221">
        <f t="shared" ca="1" si="145"/>
        <v>110075333.33333333</v>
      </c>
      <c r="AC458" s="224">
        <f t="shared" ca="1" si="125"/>
        <v>1.6889870131516762</v>
      </c>
    </row>
    <row r="459" spans="1:29" x14ac:dyDescent="0.25">
      <c r="A459" s="26">
        <v>365</v>
      </c>
      <c r="B459" s="219">
        <f t="shared" ca="1" si="146"/>
        <v>0.88212371324788896</v>
      </c>
      <c r="C459" s="219">
        <f t="shared" ca="1" si="123"/>
        <v>0.7595495856618999</v>
      </c>
      <c r="D459" s="219">
        <f t="shared" ca="1" si="123"/>
        <v>0.75615469268569491</v>
      </c>
      <c r="E459" s="219">
        <f t="shared" ca="1" si="123"/>
        <v>0.52787022387283045</v>
      </c>
      <c r="F459" s="219">
        <f t="shared" ca="1" si="123"/>
        <v>0.20870598526896289</v>
      </c>
      <c r="G459" s="219">
        <f t="shared" ca="1" si="123"/>
        <v>0.60276211635433508</v>
      </c>
      <c r="H459" s="220">
        <f t="shared" ca="1" si="126"/>
        <v>124000000</v>
      </c>
      <c r="I459" s="212">
        <f t="shared" ca="1" si="127"/>
        <v>0.05</v>
      </c>
      <c r="J459" s="220">
        <f t="shared" ca="1" si="128"/>
        <v>6200000</v>
      </c>
      <c r="K459" s="222">
        <f t="shared" ca="1" si="129"/>
        <v>64</v>
      </c>
      <c r="L459" s="221">
        <f t="shared" ca="1" si="130"/>
        <v>65000000</v>
      </c>
      <c r="M459" s="221">
        <f t="shared" ca="1" si="131"/>
        <v>396800000</v>
      </c>
      <c r="N459" s="221">
        <f t="shared" ca="1" si="132"/>
        <v>26</v>
      </c>
      <c r="O459" s="221">
        <f t="shared" ca="1" si="133"/>
        <v>161200000</v>
      </c>
      <c r="P459" s="221">
        <f t="shared" ca="1" si="134"/>
        <v>27000000</v>
      </c>
      <c r="Q459" s="221">
        <f t="shared" ca="1" si="135"/>
        <v>10833333.333333334</v>
      </c>
      <c r="R459" s="221">
        <f t="shared" ca="1" si="136"/>
        <v>197766666.66666666</v>
      </c>
      <c r="S459" s="221">
        <f t="shared" ca="1" si="124"/>
        <v>67240666.666666672</v>
      </c>
      <c r="T459" s="221">
        <f t="shared" ca="1" si="137"/>
        <v>130525999.99999999</v>
      </c>
      <c r="U459" s="221">
        <f t="shared" ca="1" si="138"/>
        <v>141359333.33333331</v>
      </c>
      <c r="V459" s="221">
        <f t="shared" ca="1" si="139"/>
        <v>-65000000</v>
      </c>
      <c r="W459" s="221">
        <f t="shared" ca="1" si="140"/>
        <v>141359333.33333331</v>
      </c>
      <c r="X459" s="221">
        <f t="shared" ca="1" si="141"/>
        <v>141359333.33333331</v>
      </c>
      <c r="Y459" s="221">
        <f t="shared" ca="1" si="142"/>
        <v>141359333.33333331</v>
      </c>
      <c r="Z459" s="221">
        <f t="shared" ca="1" si="143"/>
        <v>141359333.33333331</v>
      </c>
      <c r="AA459" s="221">
        <f t="shared" ca="1" si="144"/>
        <v>141359333.33333331</v>
      </c>
      <c r="AB459" s="221">
        <f t="shared" ca="1" si="145"/>
        <v>141359333.33333331</v>
      </c>
      <c r="AC459" s="224">
        <f t="shared" ca="1" si="125"/>
        <v>2.1726264328061236</v>
      </c>
    </row>
    <row r="460" spans="1:29" x14ac:dyDescent="0.25">
      <c r="A460" s="195">
        <v>366</v>
      </c>
      <c r="B460" s="219">
        <f t="shared" ca="1" si="146"/>
        <v>0.65956433923046143</v>
      </c>
      <c r="C460" s="219">
        <f t="shared" ca="1" si="123"/>
        <v>0.36856926915535781</v>
      </c>
      <c r="D460" s="219">
        <f t="shared" ca="1" si="123"/>
        <v>0.32244714632031279</v>
      </c>
      <c r="E460" s="219">
        <f t="shared" ca="1" si="123"/>
        <v>0.51759952189343827</v>
      </c>
      <c r="F460" s="219">
        <f t="shared" ca="1" si="123"/>
        <v>0.19710310349522986</v>
      </c>
      <c r="G460" s="219">
        <f t="shared" ca="1" si="123"/>
        <v>0.24081861790325643</v>
      </c>
      <c r="H460" s="220">
        <f t="shared" ca="1" si="126"/>
        <v>108000000</v>
      </c>
      <c r="I460" s="212">
        <f t="shared" ca="1" si="127"/>
        <v>0.03</v>
      </c>
      <c r="J460" s="220">
        <f t="shared" ca="1" si="128"/>
        <v>3240000</v>
      </c>
      <c r="K460" s="222">
        <f t="shared" ca="1" si="129"/>
        <v>52</v>
      </c>
      <c r="L460" s="221">
        <f t="shared" ca="1" si="130"/>
        <v>65000000</v>
      </c>
      <c r="M460" s="221">
        <f t="shared" ca="1" si="131"/>
        <v>168480000</v>
      </c>
      <c r="N460" s="221">
        <f t="shared" ca="1" si="132"/>
        <v>24</v>
      </c>
      <c r="O460" s="221">
        <f t="shared" ca="1" si="133"/>
        <v>77760000</v>
      </c>
      <c r="P460" s="221">
        <f t="shared" ca="1" si="134"/>
        <v>24000000</v>
      </c>
      <c r="Q460" s="221">
        <f t="shared" ca="1" si="135"/>
        <v>10833333.333333334</v>
      </c>
      <c r="R460" s="221">
        <f t="shared" ca="1" si="136"/>
        <v>55886666.666666664</v>
      </c>
      <c r="S460" s="221">
        <f t="shared" ca="1" si="124"/>
        <v>19001466.666666668</v>
      </c>
      <c r="T460" s="221">
        <f t="shared" ca="1" si="137"/>
        <v>36885200</v>
      </c>
      <c r="U460" s="221">
        <f t="shared" ca="1" si="138"/>
        <v>47718533.333333336</v>
      </c>
      <c r="V460" s="221">
        <f t="shared" ca="1" si="139"/>
        <v>-65000000</v>
      </c>
      <c r="W460" s="221">
        <f t="shared" ca="1" si="140"/>
        <v>47718533.333333336</v>
      </c>
      <c r="X460" s="221">
        <f t="shared" ca="1" si="141"/>
        <v>47718533.333333336</v>
      </c>
      <c r="Y460" s="221">
        <f t="shared" ca="1" si="142"/>
        <v>47718533.333333336</v>
      </c>
      <c r="Z460" s="221">
        <f t="shared" ca="1" si="143"/>
        <v>47718533.333333336</v>
      </c>
      <c r="AA460" s="221">
        <f t="shared" ca="1" si="144"/>
        <v>47718533.333333336</v>
      </c>
      <c r="AB460" s="221">
        <f t="shared" ca="1" si="145"/>
        <v>47718533.333333336</v>
      </c>
      <c r="AC460" s="224">
        <f t="shared" ca="1" si="125"/>
        <v>0.70415952123070236</v>
      </c>
    </row>
    <row r="461" spans="1:29" x14ac:dyDescent="0.25">
      <c r="A461" s="26">
        <v>367</v>
      </c>
      <c r="B461" s="219">
        <f t="shared" ca="1" si="146"/>
        <v>0.30222636275642112</v>
      </c>
      <c r="C461" s="219">
        <f t="shared" ca="1" si="123"/>
        <v>0.61702107991153987</v>
      </c>
      <c r="D461" s="219">
        <f t="shared" ca="1" si="123"/>
        <v>0.16339497243983669</v>
      </c>
      <c r="E461" s="219">
        <f t="shared" ca="1" si="123"/>
        <v>0.11340706513732712</v>
      </c>
      <c r="F461" s="219">
        <f t="shared" ca="1" si="123"/>
        <v>0.46612826711144317</v>
      </c>
      <c r="G461" s="219">
        <f t="shared" ca="1" si="123"/>
        <v>0.58996315599557914</v>
      </c>
      <c r="H461" s="220">
        <f t="shared" ca="1" si="126"/>
        <v>95000000</v>
      </c>
      <c r="I461" s="212">
        <f t="shared" ca="1" si="127"/>
        <v>0.04</v>
      </c>
      <c r="J461" s="220">
        <f t="shared" ca="1" si="128"/>
        <v>3800000</v>
      </c>
      <c r="K461" s="222">
        <f t="shared" ca="1" si="129"/>
        <v>45.5</v>
      </c>
      <c r="L461" s="221">
        <f t="shared" ca="1" si="130"/>
        <v>60000000</v>
      </c>
      <c r="M461" s="221">
        <f t="shared" ca="1" si="131"/>
        <v>172900000</v>
      </c>
      <c r="N461" s="221">
        <f t="shared" ca="1" si="132"/>
        <v>26</v>
      </c>
      <c r="O461" s="221">
        <f t="shared" ca="1" si="133"/>
        <v>98800000</v>
      </c>
      <c r="P461" s="221">
        <f t="shared" ca="1" si="134"/>
        <v>27000000</v>
      </c>
      <c r="Q461" s="221">
        <f t="shared" ca="1" si="135"/>
        <v>10000000</v>
      </c>
      <c r="R461" s="221">
        <f t="shared" ca="1" si="136"/>
        <v>37100000</v>
      </c>
      <c r="S461" s="221">
        <f t="shared" ca="1" si="124"/>
        <v>12614000</v>
      </c>
      <c r="T461" s="221">
        <f t="shared" ca="1" si="137"/>
        <v>24486000</v>
      </c>
      <c r="U461" s="221">
        <f t="shared" ca="1" si="138"/>
        <v>34486000</v>
      </c>
      <c r="V461" s="221">
        <f t="shared" ca="1" si="139"/>
        <v>-60000000</v>
      </c>
      <c r="W461" s="221">
        <f t="shared" ca="1" si="140"/>
        <v>34486000</v>
      </c>
      <c r="X461" s="221">
        <f t="shared" ca="1" si="141"/>
        <v>34486000</v>
      </c>
      <c r="Y461" s="221">
        <f t="shared" ca="1" si="142"/>
        <v>34486000</v>
      </c>
      <c r="Z461" s="221">
        <f t="shared" ca="1" si="143"/>
        <v>34486000</v>
      </c>
      <c r="AA461" s="221">
        <f t="shared" ca="1" si="144"/>
        <v>34486000</v>
      </c>
      <c r="AB461" s="221">
        <f t="shared" ca="1" si="145"/>
        <v>34486000</v>
      </c>
      <c r="AC461" s="224">
        <f t="shared" ca="1" si="125"/>
        <v>0.52995142800142037</v>
      </c>
    </row>
    <row r="462" spans="1:29" x14ac:dyDescent="0.25">
      <c r="A462" s="195">
        <v>368</v>
      </c>
      <c r="B462" s="219">
        <f t="shared" ca="1" si="146"/>
        <v>0.6954049583725922</v>
      </c>
      <c r="C462" s="219">
        <f t="shared" ca="1" si="123"/>
        <v>0.73809143187081827</v>
      </c>
      <c r="D462" s="219">
        <f t="shared" ca="1" si="123"/>
        <v>0.58359235592898806</v>
      </c>
      <c r="E462" s="219">
        <f t="shared" ref="C462:G513" ca="1" si="147">RAND()</f>
        <v>6.9919876748191778E-2</v>
      </c>
      <c r="F462" s="219">
        <f t="shared" ca="1" si="147"/>
        <v>0.62049070553623575</v>
      </c>
      <c r="G462" s="219">
        <f t="shared" ca="1" si="147"/>
        <v>0.69452039196059101</v>
      </c>
      <c r="H462" s="220">
        <f t="shared" ca="1" si="126"/>
        <v>108000000</v>
      </c>
      <c r="I462" s="212">
        <f t="shared" ca="1" si="127"/>
        <v>0.05</v>
      </c>
      <c r="J462" s="220">
        <f t="shared" ca="1" si="128"/>
        <v>5400000</v>
      </c>
      <c r="K462" s="222">
        <f t="shared" ca="1" si="129"/>
        <v>56</v>
      </c>
      <c r="L462" s="221">
        <f t="shared" ca="1" si="130"/>
        <v>60000000</v>
      </c>
      <c r="M462" s="221">
        <f t="shared" ca="1" si="131"/>
        <v>302400000</v>
      </c>
      <c r="N462" s="221">
        <f t="shared" ca="1" si="132"/>
        <v>26</v>
      </c>
      <c r="O462" s="221">
        <f t="shared" ca="1" si="133"/>
        <v>140400000</v>
      </c>
      <c r="P462" s="221">
        <f t="shared" ca="1" si="134"/>
        <v>27000000</v>
      </c>
      <c r="Q462" s="221">
        <f t="shared" ca="1" si="135"/>
        <v>10000000</v>
      </c>
      <c r="R462" s="221">
        <f t="shared" ca="1" si="136"/>
        <v>125000000</v>
      </c>
      <c r="S462" s="221">
        <f t="shared" ca="1" si="124"/>
        <v>42500000</v>
      </c>
      <c r="T462" s="221">
        <f t="shared" ca="1" si="137"/>
        <v>82500000</v>
      </c>
      <c r="U462" s="221">
        <f t="shared" ca="1" si="138"/>
        <v>92500000</v>
      </c>
      <c r="V462" s="221">
        <f t="shared" ca="1" si="139"/>
        <v>-60000000</v>
      </c>
      <c r="W462" s="221">
        <f t="shared" ca="1" si="140"/>
        <v>92500000</v>
      </c>
      <c r="X462" s="221">
        <f t="shared" ca="1" si="141"/>
        <v>92500000</v>
      </c>
      <c r="Y462" s="221">
        <f t="shared" ca="1" si="142"/>
        <v>92500000</v>
      </c>
      <c r="Z462" s="221">
        <f t="shared" ca="1" si="143"/>
        <v>92500000</v>
      </c>
      <c r="AA462" s="221">
        <f t="shared" ca="1" si="144"/>
        <v>92500000</v>
      </c>
      <c r="AB462" s="221">
        <f t="shared" ca="1" si="145"/>
        <v>92500000</v>
      </c>
      <c r="AC462" s="224">
        <f t="shared" ca="1" si="125"/>
        <v>1.5358693200705971</v>
      </c>
    </row>
    <row r="463" spans="1:29" x14ac:dyDescent="0.25">
      <c r="A463" s="26">
        <v>369</v>
      </c>
      <c r="B463" s="219">
        <f t="shared" ca="1" si="146"/>
        <v>0.16380190780443882</v>
      </c>
      <c r="C463" s="219">
        <f t="shared" ca="1" si="147"/>
        <v>0.71351767006748568</v>
      </c>
      <c r="D463" s="219">
        <f t="shared" ca="1" si="147"/>
        <v>0.60036547098750015</v>
      </c>
      <c r="E463" s="219">
        <f t="shared" ca="1" si="147"/>
        <v>0.96765355146122778</v>
      </c>
      <c r="F463" s="219">
        <f t="shared" ca="1" si="147"/>
        <v>0.99522903110497807</v>
      </c>
      <c r="G463" s="219">
        <f t="shared" ca="1" si="147"/>
        <v>0.12734488970281765</v>
      </c>
      <c r="H463" s="220">
        <f t="shared" ca="1" si="126"/>
        <v>95000000</v>
      </c>
      <c r="I463" s="212">
        <f t="shared" ca="1" si="127"/>
        <v>0.05</v>
      </c>
      <c r="J463" s="220">
        <f t="shared" ca="1" si="128"/>
        <v>4750000</v>
      </c>
      <c r="K463" s="222">
        <f t="shared" ca="1" si="129"/>
        <v>49.5</v>
      </c>
      <c r="L463" s="221">
        <f t="shared" ca="1" si="130"/>
        <v>72000000</v>
      </c>
      <c r="M463" s="221">
        <f t="shared" ca="1" si="131"/>
        <v>235125000</v>
      </c>
      <c r="N463" s="221">
        <f t="shared" ca="1" si="132"/>
        <v>29</v>
      </c>
      <c r="O463" s="221">
        <f t="shared" ca="1" si="133"/>
        <v>137750000</v>
      </c>
      <c r="P463" s="221">
        <f t="shared" ca="1" si="134"/>
        <v>20000000</v>
      </c>
      <c r="Q463" s="221">
        <f t="shared" ca="1" si="135"/>
        <v>12000000</v>
      </c>
      <c r="R463" s="221">
        <f t="shared" ca="1" si="136"/>
        <v>65375000</v>
      </c>
      <c r="S463" s="221">
        <f t="shared" ca="1" si="124"/>
        <v>22227500</v>
      </c>
      <c r="T463" s="221">
        <f t="shared" ca="1" si="137"/>
        <v>43147500</v>
      </c>
      <c r="U463" s="221">
        <f t="shared" ca="1" si="138"/>
        <v>55147500</v>
      </c>
      <c r="V463" s="221">
        <f t="shared" ca="1" si="139"/>
        <v>-72000000</v>
      </c>
      <c r="W463" s="221">
        <f t="shared" ca="1" si="140"/>
        <v>55147500</v>
      </c>
      <c r="X463" s="221">
        <f t="shared" ca="1" si="141"/>
        <v>55147500</v>
      </c>
      <c r="Y463" s="221">
        <f t="shared" ca="1" si="142"/>
        <v>55147500</v>
      </c>
      <c r="Z463" s="221">
        <f t="shared" ca="1" si="143"/>
        <v>55147500</v>
      </c>
      <c r="AA463" s="221">
        <f t="shared" ca="1" si="144"/>
        <v>55147500</v>
      </c>
      <c r="AB463" s="221">
        <f t="shared" ca="1" si="145"/>
        <v>55147500</v>
      </c>
      <c r="AC463" s="224">
        <f t="shared" ca="1" si="125"/>
        <v>0.73816271154830471</v>
      </c>
    </row>
    <row r="464" spans="1:29" x14ac:dyDescent="0.25">
      <c r="A464" s="195">
        <v>370</v>
      </c>
      <c r="B464" s="219">
        <f t="shared" ca="1" si="146"/>
        <v>0.193883215504701</v>
      </c>
      <c r="C464" s="219">
        <f t="shared" ca="1" si="147"/>
        <v>0.93318063418143626</v>
      </c>
      <c r="D464" s="219">
        <f t="shared" ca="1" si="147"/>
        <v>8.1292173904988663E-2</v>
      </c>
      <c r="E464" s="219">
        <f t="shared" ca="1" si="147"/>
        <v>0.56388587200833062</v>
      </c>
      <c r="F464" s="219">
        <f t="shared" ca="1" si="147"/>
        <v>9.771922138096234E-2</v>
      </c>
      <c r="G464" s="219">
        <f t="shared" ca="1" si="147"/>
        <v>0.13343379536999533</v>
      </c>
      <c r="H464" s="220">
        <f t="shared" ca="1" si="126"/>
        <v>95000000</v>
      </c>
      <c r="I464" s="212">
        <f t="shared" ca="1" si="127"/>
        <v>0.06</v>
      </c>
      <c r="J464" s="220">
        <f t="shared" ca="1" si="128"/>
        <v>5700000</v>
      </c>
      <c r="K464" s="222">
        <f t="shared" ca="1" si="129"/>
        <v>45.5</v>
      </c>
      <c r="L464" s="221">
        <f t="shared" ca="1" si="130"/>
        <v>65000000</v>
      </c>
      <c r="M464" s="221">
        <f t="shared" ca="1" si="131"/>
        <v>259350000</v>
      </c>
      <c r="N464" s="221">
        <f t="shared" ca="1" si="132"/>
        <v>24</v>
      </c>
      <c r="O464" s="221">
        <f t="shared" ca="1" si="133"/>
        <v>136800000</v>
      </c>
      <c r="P464" s="221">
        <f t="shared" ca="1" si="134"/>
        <v>20000000</v>
      </c>
      <c r="Q464" s="221">
        <f t="shared" ca="1" si="135"/>
        <v>10833333.333333334</v>
      </c>
      <c r="R464" s="221">
        <f t="shared" ca="1" si="136"/>
        <v>91716666.666666672</v>
      </c>
      <c r="S464" s="221">
        <f t="shared" ca="1" si="124"/>
        <v>31183666.666666672</v>
      </c>
      <c r="T464" s="221">
        <f t="shared" ca="1" si="137"/>
        <v>60533000</v>
      </c>
      <c r="U464" s="221">
        <f t="shared" ca="1" si="138"/>
        <v>71366333.333333328</v>
      </c>
      <c r="V464" s="221">
        <f t="shared" ca="1" si="139"/>
        <v>-65000000</v>
      </c>
      <c r="W464" s="221">
        <f t="shared" ca="1" si="140"/>
        <v>71366333.333333328</v>
      </c>
      <c r="X464" s="221">
        <f t="shared" ca="1" si="141"/>
        <v>71366333.333333328</v>
      </c>
      <c r="Y464" s="221">
        <f t="shared" ca="1" si="142"/>
        <v>71366333.333333328</v>
      </c>
      <c r="Z464" s="221">
        <f t="shared" ca="1" si="143"/>
        <v>71366333.333333328</v>
      </c>
      <c r="AA464" s="221">
        <f t="shared" ca="1" si="144"/>
        <v>71366333.333333328</v>
      </c>
      <c r="AB464" s="221">
        <f t="shared" ca="1" si="145"/>
        <v>71366333.333333328</v>
      </c>
      <c r="AC464" s="224">
        <f t="shared" ca="1" si="125"/>
        <v>1.0845625314302958</v>
      </c>
    </row>
    <row r="465" spans="1:29" x14ac:dyDescent="0.25">
      <c r="A465" s="26">
        <v>371</v>
      </c>
      <c r="B465" s="219">
        <f t="shared" ca="1" si="146"/>
        <v>0.30776351187191853</v>
      </c>
      <c r="C465" s="219">
        <f t="shared" ca="1" si="147"/>
        <v>0.96539408448835407</v>
      </c>
      <c r="D465" s="219">
        <f t="shared" ca="1" si="147"/>
        <v>0.8599079136440283</v>
      </c>
      <c r="E465" s="219">
        <f t="shared" ca="1" si="147"/>
        <v>0.16070810559209425</v>
      </c>
      <c r="F465" s="219">
        <f t="shared" ca="1" si="147"/>
        <v>0.43303538522780272</v>
      </c>
      <c r="G465" s="219">
        <f t="shared" ca="1" si="147"/>
        <v>0.24426226481490931</v>
      </c>
      <c r="H465" s="220">
        <f t="shared" ca="1" si="126"/>
        <v>95000000</v>
      </c>
      <c r="I465" s="212">
        <f t="shared" ca="1" si="127"/>
        <v>0.06</v>
      </c>
      <c r="J465" s="220">
        <f t="shared" ca="1" si="128"/>
        <v>5700000</v>
      </c>
      <c r="K465" s="222">
        <f t="shared" ca="1" si="129"/>
        <v>49.5</v>
      </c>
      <c r="L465" s="221">
        <f t="shared" ca="1" si="130"/>
        <v>60000000</v>
      </c>
      <c r="M465" s="221">
        <f t="shared" ca="1" si="131"/>
        <v>282150000</v>
      </c>
      <c r="N465" s="221">
        <f t="shared" ca="1" si="132"/>
        <v>26</v>
      </c>
      <c r="O465" s="221">
        <f t="shared" ca="1" si="133"/>
        <v>148200000</v>
      </c>
      <c r="P465" s="221">
        <f t="shared" ca="1" si="134"/>
        <v>24000000</v>
      </c>
      <c r="Q465" s="221">
        <f t="shared" ca="1" si="135"/>
        <v>10000000</v>
      </c>
      <c r="R465" s="221">
        <f t="shared" ca="1" si="136"/>
        <v>99950000</v>
      </c>
      <c r="S465" s="221">
        <f t="shared" ca="1" si="124"/>
        <v>33983000</v>
      </c>
      <c r="T465" s="221">
        <f t="shared" ca="1" si="137"/>
        <v>65967000</v>
      </c>
      <c r="U465" s="221">
        <f t="shared" ca="1" si="138"/>
        <v>75967000</v>
      </c>
      <c r="V465" s="221">
        <f t="shared" ca="1" si="139"/>
        <v>-60000000</v>
      </c>
      <c r="W465" s="221">
        <f t="shared" ca="1" si="140"/>
        <v>75967000</v>
      </c>
      <c r="X465" s="221">
        <f t="shared" ca="1" si="141"/>
        <v>75967000</v>
      </c>
      <c r="Y465" s="221">
        <f t="shared" ca="1" si="142"/>
        <v>75967000</v>
      </c>
      <c r="Z465" s="221">
        <f t="shared" ca="1" si="143"/>
        <v>75967000</v>
      </c>
      <c r="AA465" s="221">
        <f t="shared" ca="1" si="144"/>
        <v>75967000</v>
      </c>
      <c r="AB465" s="221">
        <f t="shared" ca="1" si="145"/>
        <v>75967000</v>
      </c>
      <c r="AC465" s="224">
        <f t="shared" ca="1" si="125"/>
        <v>1.2565263880088167</v>
      </c>
    </row>
    <row r="466" spans="1:29" x14ac:dyDescent="0.25">
      <c r="A466" s="195">
        <v>372</v>
      </c>
      <c r="B466" s="219">
        <f t="shared" ca="1" si="146"/>
        <v>0.25970675540299748</v>
      </c>
      <c r="C466" s="219">
        <f t="shared" ca="1" si="147"/>
        <v>9.0899999286611743E-2</v>
      </c>
      <c r="D466" s="219">
        <f t="shared" ca="1" si="147"/>
        <v>0.40098530194886173</v>
      </c>
      <c r="E466" s="219">
        <f t="shared" ca="1" si="147"/>
        <v>0.88840677857290906</v>
      </c>
      <c r="F466" s="219">
        <f t="shared" ca="1" si="147"/>
        <v>3.1619098072103391E-2</v>
      </c>
      <c r="G466" s="219">
        <f t="shared" ca="1" si="147"/>
        <v>0.30327939202918375</v>
      </c>
      <c r="H466" s="220">
        <f t="shared" ca="1" si="126"/>
        <v>95000000</v>
      </c>
      <c r="I466" s="212">
        <f t="shared" ca="1" si="127"/>
        <v>0.02</v>
      </c>
      <c r="J466" s="220">
        <f t="shared" ca="1" si="128"/>
        <v>1900000</v>
      </c>
      <c r="K466" s="222">
        <f t="shared" ca="1" si="129"/>
        <v>45.5</v>
      </c>
      <c r="L466" s="221">
        <f t="shared" ca="1" si="130"/>
        <v>65000000</v>
      </c>
      <c r="M466" s="221">
        <f t="shared" ca="1" si="131"/>
        <v>86450000</v>
      </c>
      <c r="N466" s="221">
        <f t="shared" ca="1" si="132"/>
        <v>24</v>
      </c>
      <c r="O466" s="221">
        <f t="shared" ca="1" si="133"/>
        <v>45600000</v>
      </c>
      <c r="P466" s="221">
        <f t="shared" ca="1" si="134"/>
        <v>24000000</v>
      </c>
      <c r="Q466" s="221">
        <f t="shared" ca="1" si="135"/>
        <v>10833333.333333334</v>
      </c>
      <c r="R466" s="221">
        <f t="shared" ca="1" si="136"/>
        <v>6016666.666666666</v>
      </c>
      <c r="S466" s="221">
        <f t="shared" ca="1" si="124"/>
        <v>2045666.6666666665</v>
      </c>
      <c r="T466" s="221">
        <f t="shared" ca="1" si="137"/>
        <v>3970999.9999999995</v>
      </c>
      <c r="U466" s="221">
        <f t="shared" ca="1" si="138"/>
        <v>14804333.333333334</v>
      </c>
      <c r="V466" s="221">
        <f t="shared" ca="1" si="139"/>
        <v>-65000000</v>
      </c>
      <c r="W466" s="221">
        <f t="shared" ca="1" si="140"/>
        <v>14804333.333333334</v>
      </c>
      <c r="X466" s="221">
        <f t="shared" ca="1" si="141"/>
        <v>14804333.333333334</v>
      </c>
      <c r="Y466" s="221">
        <f t="shared" ca="1" si="142"/>
        <v>14804333.333333334</v>
      </c>
      <c r="Z466" s="221">
        <f t="shared" ca="1" si="143"/>
        <v>14804333.333333334</v>
      </c>
      <c r="AA466" s="221">
        <f t="shared" ca="1" si="144"/>
        <v>14804333.333333334</v>
      </c>
      <c r="AB466" s="221">
        <f t="shared" ca="1" si="145"/>
        <v>14804333.333333334</v>
      </c>
      <c r="AC466" s="224">
        <f t="shared" ca="1" si="125"/>
        <v>9.7248336928593249E-2</v>
      </c>
    </row>
    <row r="467" spans="1:29" x14ac:dyDescent="0.25">
      <c r="A467" s="26">
        <v>373</v>
      </c>
      <c r="B467" s="219">
        <f t="shared" ca="1" si="146"/>
        <v>0.10019553714189966</v>
      </c>
      <c r="C467" s="219">
        <f t="shared" ca="1" si="147"/>
        <v>0.61759991004131831</v>
      </c>
      <c r="D467" s="219">
        <f t="shared" ca="1" si="147"/>
        <v>0.46762874158228973</v>
      </c>
      <c r="E467" s="219">
        <f t="shared" ca="1" si="147"/>
        <v>0.16033247179959842</v>
      </c>
      <c r="F467" s="219">
        <f t="shared" ca="1" si="147"/>
        <v>0.52668739201726611</v>
      </c>
      <c r="G467" s="219">
        <f t="shared" ca="1" si="147"/>
        <v>2.3843561225847965E-2</v>
      </c>
      <c r="H467" s="220">
        <f t="shared" ca="1" si="126"/>
        <v>95000000</v>
      </c>
      <c r="I467" s="212">
        <f t="shared" ca="1" si="127"/>
        <v>0.04</v>
      </c>
      <c r="J467" s="220">
        <f t="shared" ca="1" si="128"/>
        <v>3800000</v>
      </c>
      <c r="K467" s="222">
        <f t="shared" ca="1" si="129"/>
        <v>49.5</v>
      </c>
      <c r="L467" s="221">
        <f t="shared" ca="1" si="130"/>
        <v>60000000</v>
      </c>
      <c r="M467" s="221">
        <f t="shared" ca="1" si="131"/>
        <v>188100000</v>
      </c>
      <c r="N467" s="221">
        <f t="shared" ca="1" si="132"/>
        <v>26</v>
      </c>
      <c r="O467" s="221">
        <f t="shared" ca="1" si="133"/>
        <v>98800000</v>
      </c>
      <c r="P467" s="221">
        <f t="shared" ca="1" si="134"/>
        <v>20000000</v>
      </c>
      <c r="Q467" s="221">
        <f t="shared" ca="1" si="135"/>
        <v>10000000</v>
      </c>
      <c r="R467" s="221">
        <f t="shared" ca="1" si="136"/>
        <v>59300000</v>
      </c>
      <c r="S467" s="221">
        <f t="shared" ca="1" si="124"/>
        <v>20162000</v>
      </c>
      <c r="T467" s="221">
        <f t="shared" ca="1" si="137"/>
        <v>39138000</v>
      </c>
      <c r="U467" s="221">
        <f t="shared" ca="1" si="138"/>
        <v>49138000</v>
      </c>
      <c r="V467" s="221">
        <f t="shared" ca="1" si="139"/>
        <v>-60000000</v>
      </c>
      <c r="W467" s="221">
        <f t="shared" ca="1" si="140"/>
        <v>49138000</v>
      </c>
      <c r="X467" s="221">
        <f t="shared" ca="1" si="141"/>
        <v>49138000</v>
      </c>
      <c r="Y467" s="221">
        <f t="shared" ca="1" si="142"/>
        <v>49138000</v>
      </c>
      <c r="Z467" s="221">
        <f t="shared" ca="1" si="143"/>
        <v>49138000</v>
      </c>
      <c r="AA467" s="221">
        <f t="shared" ca="1" si="144"/>
        <v>49138000</v>
      </c>
      <c r="AB467" s="221">
        <f t="shared" ca="1" si="145"/>
        <v>49138000</v>
      </c>
      <c r="AC467" s="224">
        <f t="shared" ca="1" si="125"/>
        <v>0.79443667476421953</v>
      </c>
    </row>
    <row r="468" spans="1:29" x14ac:dyDescent="0.25">
      <c r="A468" s="195">
        <v>374</v>
      </c>
      <c r="B468" s="219">
        <f t="shared" ca="1" si="146"/>
        <v>0.17070040799168429</v>
      </c>
      <c r="C468" s="219">
        <f t="shared" ca="1" si="147"/>
        <v>0.28521145298266948</v>
      </c>
      <c r="D468" s="219">
        <f t="shared" ca="1" si="147"/>
        <v>8.4418078615670966E-2</v>
      </c>
      <c r="E468" s="219">
        <f t="shared" ca="1" si="147"/>
        <v>0.96656389198837589</v>
      </c>
      <c r="F468" s="219">
        <f t="shared" ca="1" si="147"/>
        <v>0.79400651686568557</v>
      </c>
      <c r="G468" s="219">
        <f t="shared" ca="1" si="147"/>
        <v>0.21539665157107624</v>
      </c>
      <c r="H468" s="220">
        <f t="shared" ca="1" si="126"/>
        <v>95000000</v>
      </c>
      <c r="I468" s="212">
        <f t="shared" ca="1" si="127"/>
        <v>0.03</v>
      </c>
      <c r="J468" s="220">
        <f t="shared" ca="1" si="128"/>
        <v>2850000</v>
      </c>
      <c r="K468" s="222">
        <f t="shared" ca="1" si="129"/>
        <v>45.5</v>
      </c>
      <c r="L468" s="221">
        <f t="shared" ca="1" si="130"/>
        <v>72000000</v>
      </c>
      <c r="M468" s="221">
        <f t="shared" ca="1" si="131"/>
        <v>129675000</v>
      </c>
      <c r="N468" s="221">
        <f t="shared" ca="1" si="132"/>
        <v>26</v>
      </c>
      <c r="O468" s="221">
        <f t="shared" ca="1" si="133"/>
        <v>74100000</v>
      </c>
      <c r="P468" s="221">
        <f t="shared" ca="1" si="134"/>
        <v>24000000</v>
      </c>
      <c r="Q468" s="221">
        <f t="shared" ca="1" si="135"/>
        <v>12000000</v>
      </c>
      <c r="R468" s="221">
        <f t="shared" ca="1" si="136"/>
        <v>19575000</v>
      </c>
      <c r="S468" s="221">
        <f t="shared" ca="1" si="124"/>
        <v>6655500.0000000009</v>
      </c>
      <c r="T468" s="221">
        <f t="shared" ca="1" si="137"/>
        <v>12919500</v>
      </c>
      <c r="U468" s="221">
        <f t="shared" ca="1" si="138"/>
        <v>24919500</v>
      </c>
      <c r="V468" s="221">
        <f t="shared" ca="1" si="139"/>
        <v>-72000000</v>
      </c>
      <c r="W468" s="221">
        <f t="shared" ca="1" si="140"/>
        <v>24919500</v>
      </c>
      <c r="X468" s="221">
        <f t="shared" ca="1" si="141"/>
        <v>24919500</v>
      </c>
      <c r="Y468" s="221">
        <f t="shared" ca="1" si="142"/>
        <v>24919500</v>
      </c>
      <c r="Z468" s="221">
        <f t="shared" ca="1" si="143"/>
        <v>24919500</v>
      </c>
      <c r="AA468" s="221">
        <f t="shared" ca="1" si="144"/>
        <v>24919500</v>
      </c>
      <c r="AB468" s="221">
        <f t="shared" ca="1" si="145"/>
        <v>24919500</v>
      </c>
      <c r="AC468" s="224">
        <f t="shared" ca="1" si="125"/>
        <v>0.25933712549322951</v>
      </c>
    </row>
    <row r="469" spans="1:29" x14ac:dyDescent="0.25">
      <c r="A469" s="26">
        <v>375</v>
      </c>
      <c r="B469" s="219">
        <f t="shared" ca="1" si="146"/>
        <v>0.17594297832838302</v>
      </c>
      <c r="C469" s="219">
        <f t="shared" ca="1" si="147"/>
        <v>0.54857357450872468</v>
      </c>
      <c r="D469" s="219">
        <f t="shared" ca="1" si="147"/>
        <v>4.3160232664450904E-3</v>
      </c>
      <c r="E469" s="219">
        <f t="shared" ca="1" si="147"/>
        <v>0.49565886705123663</v>
      </c>
      <c r="F469" s="219">
        <f t="shared" ca="1" si="147"/>
        <v>0.3619532841684272</v>
      </c>
      <c r="G469" s="219">
        <f t="shared" ca="1" si="147"/>
        <v>0.40904159700250542</v>
      </c>
      <c r="H469" s="220">
        <f t="shared" ca="1" si="126"/>
        <v>95000000</v>
      </c>
      <c r="I469" s="212">
        <f t="shared" ca="1" si="127"/>
        <v>0.04</v>
      </c>
      <c r="J469" s="220">
        <f t="shared" ca="1" si="128"/>
        <v>3800000</v>
      </c>
      <c r="K469" s="222">
        <f t="shared" ca="1" si="129"/>
        <v>45.5</v>
      </c>
      <c r="L469" s="221">
        <f t="shared" ca="1" si="130"/>
        <v>65000000</v>
      </c>
      <c r="M469" s="221">
        <f t="shared" ca="1" si="131"/>
        <v>172900000</v>
      </c>
      <c r="N469" s="221">
        <f t="shared" ca="1" si="132"/>
        <v>26</v>
      </c>
      <c r="O469" s="221">
        <f t="shared" ca="1" si="133"/>
        <v>98800000</v>
      </c>
      <c r="P469" s="221">
        <f t="shared" ca="1" si="134"/>
        <v>27000000</v>
      </c>
      <c r="Q469" s="221">
        <f t="shared" ca="1" si="135"/>
        <v>10833333.333333334</v>
      </c>
      <c r="R469" s="221">
        <f t="shared" ca="1" si="136"/>
        <v>36266666.666666664</v>
      </c>
      <c r="S469" s="221">
        <f t="shared" ca="1" si="124"/>
        <v>12330666.666666666</v>
      </c>
      <c r="T469" s="221">
        <f t="shared" ca="1" si="137"/>
        <v>23936000</v>
      </c>
      <c r="U469" s="221">
        <f t="shared" ca="1" si="138"/>
        <v>34769333.333333336</v>
      </c>
      <c r="V469" s="221">
        <f t="shared" ca="1" si="139"/>
        <v>-65000000</v>
      </c>
      <c r="W469" s="221">
        <f t="shared" ca="1" si="140"/>
        <v>34769333.333333336</v>
      </c>
      <c r="X469" s="221">
        <f t="shared" ca="1" si="141"/>
        <v>34769333.333333336</v>
      </c>
      <c r="Y469" s="221">
        <f t="shared" ca="1" si="142"/>
        <v>34769333.333333336</v>
      </c>
      <c r="Z469" s="221">
        <f t="shared" ca="1" si="143"/>
        <v>34769333.333333336</v>
      </c>
      <c r="AA469" s="221">
        <f t="shared" ca="1" si="144"/>
        <v>34769333.333333336</v>
      </c>
      <c r="AB469" s="221">
        <f t="shared" ca="1" si="145"/>
        <v>34769333.333333336</v>
      </c>
      <c r="AC469" s="224">
        <f t="shared" ca="1" si="125"/>
        <v>0.48504141412043889</v>
      </c>
    </row>
    <row r="470" spans="1:29" x14ac:dyDescent="0.25">
      <c r="A470" s="195">
        <v>376</v>
      </c>
      <c r="B470" s="219">
        <f t="shared" ca="1" si="146"/>
        <v>0.43233962451815289</v>
      </c>
      <c r="C470" s="219">
        <f t="shared" ca="1" si="147"/>
        <v>0.81295700401042981</v>
      </c>
      <c r="D470" s="219">
        <f t="shared" ca="1" si="147"/>
        <v>0.89452078911174904</v>
      </c>
      <c r="E470" s="219">
        <f t="shared" ca="1" si="147"/>
        <v>0.98766821508641478</v>
      </c>
      <c r="F470" s="219">
        <f t="shared" ca="1" si="147"/>
        <v>3.0302868726370003E-2</v>
      </c>
      <c r="G470" s="219">
        <f t="shared" ca="1" si="147"/>
        <v>0.36970245877100749</v>
      </c>
      <c r="H470" s="220">
        <f t="shared" ca="1" si="126"/>
        <v>108000000</v>
      </c>
      <c r="I470" s="212">
        <f t="shared" ca="1" si="127"/>
        <v>0.05</v>
      </c>
      <c r="J470" s="220">
        <f t="shared" ca="1" si="128"/>
        <v>5400000</v>
      </c>
      <c r="K470" s="222">
        <f t="shared" ca="1" si="129"/>
        <v>56</v>
      </c>
      <c r="L470" s="221">
        <f t="shared" ca="1" si="130"/>
        <v>72000000</v>
      </c>
      <c r="M470" s="221">
        <f t="shared" ca="1" si="131"/>
        <v>302400000</v>
      </c>
      <c r="N470" s="221">
        <f t="shared" ca="1" si="132"/>
        <v>24</v>
      </c>
      <c r="O470" s="221">
        <f t="shared" ca="1" si="133"/>
        <v>129600000</v>
      </c>
      <c r="P470" s="221">
        <f t="shared" ca="1" si="134"/>
        <v>24000000</v>
      </c>
      <c r="Q470" s="221">
        <f t="shared" ca="1" si="135"/>
        <v>12000000</v>
      </c>
      <c r="R470" s="221">
        <f t="shared" ca="1" si="136"/>
        <v>136800000</v>
      </c>
      <c r="S470" s="221">
        <f t="shared" ca="1" si="124"/>
        <v>46512000</v>
      </c>
      <c r="T470" s="221">
        <f t="shared" ca="1" si="137"/>
        <v>90288000</v>
      </c>
      <c r="U470" s="221">
        <f t="shared" ca="1" si="138"/>
        <v>102288000</v>
      </c>
      <c r="V470" s="221">
        <f t="shared" ca="1" si="139"/>
        <v>-72000000</v>
      </c>
      <c r="W470" s="221">
        <f t="shared" ca="1" si="140"/>
        <v>102288000</v>
      </c>
      <c r="X470" s="221">
        <f t="shared" ca="1" si="141"/>
        <v>102288000</v>
      </c>
      <c r="Y470" s="221">
        <f t="shared" ca="1" si="142"/>
        <v>102288000</v>
      </c>
      <c r="Z470" s="221">
        <f t="shared" ca="1" si="143"/>
        <v>102288000</v>
      </c>
      <c r="AA470" s="221">
        <f t="shared" ca="1" si="144"/>
        <v>102288000</v>
      </c>
      <c r="AB470" s="221">
        <f t="shared" ca="1" si="145"/>
        <v>102288000</v>
      </c>
      <c r="AC470" s="224">
        <f t="shared" ca="1" si="125"/>
        <v>1.4134782733910649</v>
      </c>
    </row>
    <row r="471" spans="1:29" x14ac:dyDescent="0.25">
      <c r="A471" s="26">
        <v>377</v>
      </c>
      <c r="B471" s="219">
        <f t="shared" ca="1" si="146"/>
        <v>0.42231101766939627</v>
      </c>
      <c r="C471" s="219">
        <f t="shared" ca="1" si="147"/>
        <v>0.66176796117330638</v>
      </c>
      <c r="D471" s="219">
        <f t="shared" ca="1" si="147"/>
        <v>0.55623504755135433</v>
      </c>
      <c r="E471" s="219">
        <f t="shared" ca="1" si="147"/>
        <v>0.37813795893457891</v>
      </c>
      <c r="F471" s="219">
        <f t="shared" ca="1" si="147"/>
        <v>0.21452567973433068</v>
      </c>
      <c r="G471" s="219">
        <f t="shared" ca="1" si="147"/>
        <v>0.67173506459731547</v>
      </c>
      <c r="H471" s="220">
        <f t="shared" ca="1" si="126"/>
        <v>108000000</v>
      </c>
      <c r="I471" s="212">
        <f t="shared" ca="1" si="127"/>
        <v>0.04</v>
      </c>
      <c r="J471" s="220">
        <f t="shared" ca="1" si="128"/>
        <v>4320000</v>
      </c>
      <c r="K471" s="222">
        <f t="shared" ca="1" si="129"/>
        <v>56</v>
      </c>
      <c r="L471" s="221">
        <f t="shared" ca="1" si="130"/>
        <v>65000000</v>
      </c>
      <c r="M471" s="221">
        <f t="shared" ca="1" si="131"/>
        <v>241920000</v>
      </c>
      <c r="N471" s="221">
        <f t="shared" ca="1" si="132"/>
        <v>26</v>
      </c>
      <c r="O471" s="221">
        <f t="shared" ca="1" si="133"/>
        <v>112320000</v>
      </c>
      <c r="P471" s="221">
        <f t="shared" ca="1" si="134"/>
        <v>27000000</v>
      </c>
      <c r="Q471" s="221">
        <f t="shared" ca="1" si="135"/>
        <v>10833333.333333334</v>
      </c>
      <c r="R471" s="221">
        <f t="shared" ca="1" si="136"/>
        <v>91766666.666666672</v>
      </c>
      <c r="S471" s="221">
        <f t="shared" ca="1" si="124"/>
        <v>31200666.666666672</v>
      </c>
      <c r="T471" s="221">
        <f t="shared" ca="1" si="137"/>
        <v>60566000</v>
      </c>
      <c r="U471" s="221">
        <f t="shared" ca="1" si="138"/>
        <v>71399333.333333328</v>
      </c>
      <c r="V471" s="221">
        <f t="shared" ca="1" si="139"/>
        <v>-65000000</v>
      </c>
      <c r="W471" s="221">
        <f t="shared" ca="1" si="140"/>
        <v>71399333.333333328</v>
      </c>
      <c r="X471" s="221">
        <f t="shared" ca="1" si="141"/>
        <v>71399333.333333328</v>
      </c>
      <c r="Y471" s="221">
        <f t="shared" ca="1" si="142"/>
        <v>71399333.333333328</v>
      </c>
      <c r="Z471" s="221">
        <f t="shared" ca="1" si="143"/>
        <v>71399333.333333328</v>
      </c>
      <c r="AA471" s="221">
        <f t="shared" ca="1" si="144"/>
        <v>71399333.333333328</v>
      </c>
      <c r="AB471" s="221">
        <f t="shared" ca="1" si="145"/>
        <v>71399333.333333328</v>
      </c>
      <c r="AC471" s="224">
        <f t="shared" ca="1" si="125"/>
        <v>1.0850841167107332</v>
      </c>
    </row>
    <row r="472" spans="1:29" x14ac:dyDescent="0.25">
      <c r="A472" s="195">
        <v>378</v>
      </c>
      <c r="B472" s="219">
        <f t="shared" ca="1" si="146"/>
        <v>0.34560379952066422</v>
      </c>
      <c r="C472" s="219">
        <f t="shared" ca="1" si="147"/>
        <v>0.2986473694968963</v>
      </c>
      <c r="D472" s="219">
        <f t="shared" ca="1" si="147"/>
        <v>0.70994808413239896</v>
      </c>
      <c r="E472" s="219">
        <f t="shared" ca="1" si="147"/>
        <v>0.86227698571391398</v>
      </c>
      <c r="F472" s="219">
        <f t="shared" ca="1" si="147"/>
        <v>0.90899499798480621</v>
      </c>
      <c r="G472" s="219">
        <f t="shared" ca="1" si="147"/>
        <v>0.14540923288736318</v>
      </c>
      <c r="H472" s="220">
        <f t="shared" ca="1" si="126"/>
        <v>95000000</v>
      </c>
      <c r="I472" s="212">
        <f t="shared" ca="1" si="127"/>
        <v>0.03</v>
      </c>
      <c r="J472" s="220">
        <f t="shared" ca="1" si="128"/>
        <v>2850000</v>
      </c>
      <c r="K472" s="222">
        <f t="shared" ca="1" si="129"/>
        <v>49.5</v>
      </c>
      <c r="L472" s="221">
        <f t="shared" ca="1" si="130"/>
        <v>65000000</v>
      </c>
      <c r="M472" s="221">
        <f t="shared" ca="1" si="131"/>
        <v>141075000</v>
      </c>
      <c r="N472" s="221">
        <f t="shared" ca="1" si="132"/>
        <v>29</v>
      </c>
      <c r="O472" s="221">
        <f t="shared" ca="1" si="133"/>
        <v>82650000</v>
      </c>
      <c r="P472" s="221">
        <f t="shared" ca="1" si="134"/>
        <v>20000000</v>
      </c>
      <c r="Q472" s="221">
        <f t="shared" ca="1" si="135"/>
        <v>10833333.333333334</v>
      </c>
      <c r="R472" s="221">
        <f t="shared" ca="1" si="136"/>
        <v>27591666.666666664</v>
      </c>
      <c r="S472" s="221">
        <f t="shared" ca="1" si="124"/>
        <v>9381166.666666666</v>
      </c>
      <c r="T472" s="221">
        <f t="shared" ca="1" si="137"/>
        <v>18210500</v>
      </c>
      <c r="U472" s="221">
        <f t="shared" ca="1" si="138"/>
        <v>29043833.333333336</v>
      </c>
      <c r="V472" s="221">
        <f t="shared" ca="1" si="139"/>
        <v>-65000000</v>
      </c>
      <c r="W472" s="221">
        <f t="shared" ca="1" si="140"/>
        <v>29043833.333333336</v>
      </c>
      <c r="X472" s="221">
        <f t="shared" ca="1" si="141"/>
        <v>29043833.333333336</v>
      </c>
      <c r="Y472" s="221">
        <f t="shared" ca="1" si="142"/>
        <v>29043833.333333336</v>
      </c>
      <c r="Z472" s="221">
        <f t="shared" ca="1" si="143"/>
        <v>29043833.333333336</v>
      </c>
      <c r="AA472" s="221">
        <f t="shared" ca="1" si="144"/>
        <v>29043833.333333336</v>
      </c>
      <c r="AB472" s="221">
        <f t="shared" ca="1" si="145"/>
        <v>29043833.333333336</v>
      </c>
      <c r="AC472" s="224">
        <f t="shared" ca="1" si="125"/>
        <v>0.38296037555770024</v>
      </c>
    </row>
    <row r="473" spans="1:29" x14ac:dyDescent="0.25">
      <c r="A473" s="26">
        <v>379</v>
      </c>
      <c r="B473" s="219">
        <f t="shared" ca="1" si="146"/>
        <v>0.50302345749518351</v>
      </c>
      <c r="C473" s="219">
        <f t="shared" ca="1" si="147"/>
        <v>0.13056142121598879</v>
      </c>
      <c r="D473" s="219">
        <f t="shared" ca="1" si="147"/>
        <v>0.10710660858331567</v>
      </c>
      <c r="E473" s="219">
        <f t="shared" ca="1" si="147"/>
        <v>0.35467988495487524</v>
      </c>
      <c r="F473" s="219">
        <f t="shared" ca="1" si="147"/>
        <v>0.15472246808844325</v>
      </c>
      <c r="G473" s="219">
        <f t="shared" ca="1" si="147"/>
        <v>0.96392035631440287</v>
      </c>
      <c r="H473" s="220">
        <f t="shared" ca="1" si="126"/>
        <v>108000000</v>
      </c>
      <c r="I473" s="212">
        <f t="shared" ca="1" si="127"/>
        <v>0.02</v>
      </c>
      <c r="J473" s="220">
        <f t="shared" ca="1" si="128"/>
        <v>2160000</v>
      </c>
      <c r="K473" s="222">
        <f t="shared" ca="1" si="129"/>
        <v>52</v>
      </c>
      <c r="L473" s="221">
        <f t="shared" ca="1" si="130"/>
        <v>65000000</v>
      </c>
      <c r="M473" s="221">
        <f t="shared" ca="1" si="131"/>
        <v>112320000</v>
      </c>
      <c r="N473" s="221">
        <f t="shared" ca="1" si="132"/>
        <v>24</v>
      </c>
      <c r="O473" s="221">
        <f t="shared" ca="1" si="133"/>
        <v>51840000</v>
      </c>
      <c r="P473" s="221">
        <f t="shared" ca="1" si="134"/>
        <v>31000000</v>
      </c>
      <c r="Q473" s="221">
        <f t="shared" ca="1" si="135"/>
        <v>10833333.333333334</v>
      </c>
      <c r="R473" s="221">
        <f t="shared" ca="1" si="136"/>
        <v>18646666.666666664</v>
      </c>
      <c r="S473" s="221">
        <f t="shared" ca="1" si="124"/>
        <v>6339866.666666666</v>
      </c>
      <c r="T473" s="221">
        <f t="shared" ca="1" si="137"/>
        <v>12306799.999999998</v>
      </c>
      <c r="U473" s="221">
        <f t="shared" ca="1" si="138"/>
        <v>23140133.333333332</v>
      </c>
      <c r="V473" s="221">
        <f t="shared" ca="1" si="139"/>
        <v>-65000000</v>
      </c>
      <c r="W473" s="221">
        <f t="shared" ca="1" si="140"/>
        <v>23140133.333333332</v>
      </c>
      <c r="X473" s="221">
        <f t="shared" ca="1" si="141"/>
        <v>23140133.333333332</v>
      </c>
      <c r="Y473" s="221">
        <f t="shared" ca="1" si="142"/>
        <v>23140133.333333332</v>
      </c>
      <c r="Z473" s="221">
        <f t="shared" ca="1" si="143"/>
        <v>23140133.333333332</v>
      </c>
      <c r="AA473" s="221">
        <f t="shared" ca="1" si="144"/>
        <v>23140133.333333332</v>
      </c>
      <c r="AB473" s="221">
        <f t="shared" ca="1" si="145"/>
        <v>23140133.333333332</v>
      </c>
      <c r="AC473" s="224">
        <f t="shared" ca="1" si="125"/>
        <v>0.27192307261296067</v>
      </c>
    </row>
    <row r="474" spans="1:29" x14ac:dyDescent="0.25">
      <c r="A474" s="195">
        <v>380</v>
      </c>
      <c r="B474" s="219">
        <f t="shared" ca="1" si="146"/>
        <v>0.91136279978920198</v>
      </c>
      <c r="C474" s="219">
        <f t="shared" ca="1" si="147"/>
        <v>6.3271797067765423E-2</v>
      </c>
      <c r="D474" s="219">
        <f t="shared" ca="1" si="147"/>
        <v>0.80934791580469712</v>
      </c>
      <c r="E474" s="219">
        <f t="shared" ca="1" si="147"/>
        <v>0.63051795634591246</v>
      </c>
      <c r="F474" s="219">
        <f t="shared" ca="1" si="147"/>
        <v>0.44444982693473778</v>
      </c>
      <c r="G474" s="219">
        <f t="shared" ca="1" si="147"/>
        <v>0.52127263690604508</v>
      </c>
      <c r="H474" s="220">
        <f t="shared" ca="1" si="126"/>
        <v>124000000</v>
      </c>
      <c r="I474" s="212">
        <f t="shared" ca="1" si="127"/>
        <v>0.02</v>
      </c>
      <c r="J474" s="220">
        <f t="shared" ca="1" si="128"/>
        <v>2480000</v>
      </c>
      <c r="K474" s="222">
        <f t="shared" ca="1" si="129"/>
        <v>64</v>
      </c>
      <c r="L474" s="221">
        <f t="shared" ca="1" si="130"/>
        <v>65000000</v>
      </c>
      <c r="M474" s="221">
        <f t="shared" ca="1" si="131"/>
        <v>158720000</v>
      </c>
      <c r="N474" s="221">
        <f t="shared" ca="1" si="132"/>
        <v>26</v>
      </c>
      <c r="O474" s="221">
        <f t="shared" ca="1" si="133"/>
        <v>64480000</v>
      </c>
      <c r="P474" s="221">
        <f t="shared" ca="1" si="134"/>
        <v>27000000</v>
      </c>
      <c r="Q474" s="221">
        <f t="shared" ca="1" si="135"/>
        <v>10833333.333333334</v>
      </c>
      <c r="R474" s="221">
        <f t="shared" ca="1" si="136"/>
        <v>56406666.666666664</v>
      </c>
      <c r="S474" s="221">
        <f t="shared" ca="1" si="124"/>
        <v>19178266.666666668</v>
      </c>
      <c r="T474" s="221">
        <f t="shared" ca="1" si="137"/>
        <v>37228400</v>
      </c>
      <c r="U474" s="221">
        <f t="shared" ca="1" si="138"/>
        <v>48061733.333333336</v>
      </c>
      <c r="V474" s="221">
        <f t="shared" ca="1" si="139"/>
        <v>-65000000</v>
      </c>
      <c r="W474" s="221">
        <f t="shared" ca="1" si="140"/>
        <v>48061733.333333336</v>
      </c>
      <c r="X474" s="221">
        <f t="shared" ca="1" si="141"/>
        <v>48061733.333333336</v>
      </c>
      <c r="Y474" s="221">
        <f t="shared" ca="1" si="142"/>
        <v>48061733.333333336</v>
      </c>
      <c r="Z474" s="221">
        <f t="shared" ca="1" si="143"/>
        <v>48061733.333333336</v>
      </c>
      <c r="AA474" s="221">
        <f t="shared" ca="1" si="144"/>
        <v>48061733.333333336</v>
      </c>
      <c r="AB474" s="221">
        <f t="shared" ca="1" si="145"/>
        <v>48061733.333333336</v>
      </c>
      <c r="AC474" s="224">
        <f t="shared" ca="1" si="125"/>
        <v>0.70981848429423722</v>
      </c>
    </row>
    <row r="475" spans="1:29" x14ac:dyDescent="0.25">
      <c r="A475" s="26">
        <v>381</v>
      </c>
      <c r="B475" s="219">
        <f t="shared" ca="1" si="146"/>
        <v>9.7163287141053378E-2</v>
      </c>
      <c r="C475" s="219">
        <f t="shared" ca="1" si="147"/>
        <v>0.29574854475665258</v>
      </c>
      <c r="D475" s="219">
        <f t="shared" ca="1" si="147"/>
        <v>0.47456592558765409</v>
      </c>
      <c r="E475" s="219">
        <f t="shared" ca="1" si="147"/>
        <v>0.28916885384267976</v>
      </c>
      <c r="F475" s="219">
        <f t="shared" ca="1" si="147"/>
        <v>0.57596909399880958</v>
      </c>
      <c r="G475" s="219">
        <f t="shared" ca="1" si="147"/>
        <v>0.87092234281200109</v>
      </c>
      <c r="H475" s="220">
        <f t="shared" ca="1" si="126"/>
        <v>80000000</v>
      </c>
      <c r="I475" s="212">
        <f t="shared" ca="1" si="127"/>
        <v>0.03</v>
      </c>
      <c r="J475" s="220">
        <f t="shared" ca="1" si="128"/>
        <v>2400000</v>
      </c>
      <c r="K475" s="222">
        <f t="shared" ca="1" si="129"/>
        <v>42</v>
      </c>
      <c r="L475" s="221">
        <f t="shared" ca="1" si="130"/>
        <v>65000000</v>
      </c>
      <c r="M475" s="221">
        <f t="shared" ca="1" si="131"/>
        <v>100800000</v>
      </c>
      <c r="N475" s="221">
        <f t="shared" ca="1" si="132"/>
        <v>26</v>
      </c>
      <c r="O475" s="221">
        <f t="shared" ca="1" si="133"/>
        <v>62400000</v>
      </c>
      <c r="P475" s="221">
        <f t="shared" ca="1" si="134"/>
        <v>31000000</v>
      </c>
      <c r="Q475" s="221">
        <f t="shared" ca="1" si="135"/>
        <v>10833333.333333334</v>
      </c>
      <c r="R475" s="221">
        <f t="shared" ca="1" si="136"/>
        <v>-3433333.333333334</v>
      </c>
      <c r="S475" s="221">
        <f t="shared" ca="1" si="124"/>
        <v>-1167333.3333333337</v>
      </c>
      <c r="T475" s="221">
        <f t="shared" ca="1" si="137"/>
        <v>-2266000</v>
      </c>
      <c r="U475" s="221">
        <f t="shared" ca="1" si="138"/>
        <v>8567333.333333334</v>
      </c>
      <c r="V475" s="221">
        <f t="shared" ca="1" si="139"/>
        <v>-65000000</v>
      </c>
      <c r="W475" s="221">
        <f t="shared" ca="1" si="140"/>
        <v>8567333.333333334</v>
      </c>
      <c r="X475" s="221">
        <f t="shared" ca="1" si="141"/>
        <v>8567333.333333334</v>
      </c>
      <c r="Y475" s="221">
        <f t="shared" ca="1" si="142"/>
        <v>8567333.333333334</v>
      </c>
      <c r="Z475" s="221">
        <f t="shared" ca="1" si="143"/>
        <v>8567333.333333334</v>
      </c>
      <c r="AA475" s="221">
        <f t="shared" ca="1" si="144"/>
        <v>8567333.333333334</v>
      </c>
      <c r="AB475" s="221">
        <f t="shared" ca="1" si="145"/>
        <v>8567333.333333334</v>
      </c>
      <c r="AC475" s="224">
        <f t="shared" ca="1" si="125"/>
        <v>-6.3191011968247612E-2</v>
      </c>
    </row>
    <row r="476" spans="1:29" x14ac:dyDescent="0.25">
      <c r="A476" s="195">
        <v>382</v>
      </c>
      <c r="B476" s="219">
        <f t="shared" ca="1" si="146"/>
        <v>0.93990379249874989</v>
      </c>
      <c r="C476" s="219">
        <f t="shared" ca="1" si="147"/>
        <v>0.52769976885885894</v>
      </c>
      <c r="D476" s="219">
        <f t="shared" ca="1" si="147"/>
        <v>0.3023088048219551</v>
      </c>
      <c r="E476" s="219">
        <f t="shared" ca="1" si="147"/>
        <v>0.41903797321072067</v>
      </c>
      <c r="F476" s="219">
        <f t="shared" ca="1" si="147"/>
        <v>2.3742808370163182E-2</v>
      </c>
      <c r="G476" s="219">
        <f t="shared" ca="1" si="147"/>
        <v>0.17256373046602391</v>
      </c>
      <c r="H476" s="220">
        <f t="shared" ca="1" si="126"/>
        <v>124000000</v>
      </c>
      <c r="I476" s="212">
        <f t="shared" ca="1" si="127"/>
        <v>0.04</v>
      </c>
      <c r="J476" s="220">
        <f t="shared" ca="1" si="128"/>
        <v>4960000</v>
      </c>
      <c r="K476" s="222">
        <f t="shared" ca="1" si="129"/>
        <v>60</v>
      </c>
      <c r="L476" s="221">
        <f t="shared" ca="1" si="130"/>
        <v>65000000</v>
      </c>
      <c r="M476" s="221">
        <f t="shared" ca="1" si="131"/>
        <v>297600000</v>
      </c>
      <c r="N476" s="221">
        <f t="shared" ca="1" si="132"/>
        <v>24</v>
      </c>
      <c r="O476" s="221">
        <f t="shared" ca="1" si="133"/>
        <v>119040000</v>
      </c>
      <c r="P476" s="221">
        <f t="shared" ca="1" si="134"/>
        <v>24000000</v>
      </c>
      <c r="Q476" s="221">
        <f t="shared" ca="1" si="135"/>
        <v>10833333.333333334</v>
      </c>
      <c r="R476" s="221">
        <f t="shared" ca="1" si="136"/>
        <v>143726666.66666666</v>
      </c>
      <c r="S476" s="221">
        <f t="shared" ca="1" si="124"/>
        <v>48867066.666666664</v>
      </c>
      <c r="T476" s="221">
        <f t="shared" ca="1" si="137"/>
        <v>94859600</v>
      </c>
      <c r="U476" s="221">
        <f t="shared" ca="1" si="138"/>
        <v>105692933.33333333</v>
      </c>
      <c r="V476" s="221">
        <f t="shared" ca="1" si="139"/>
        <v>-65000000</v>
      </c>
      <c r="W476" s="221">
        <f t="shared" ca="1" si="140"/>
        <v>105692933.33333333</v>
      </c>
      <c r="X476" s="221">
        <f t="shared" ca="1" si="141"/>
        <v>105692933.33333333</v>
      </c>
      <c r="Y476" s="221">
        <f t="shared" ca="1" si="142"/>
        <v>105692933.33333333</v>
      </c>
      <c r="Z476" s="221">
        <f t="shared" ca="1" si="143"/>
        <v>105692933.33333333</v>
      </c>
      <c r="AA476" s="221">
        <f t="shared" ca="1" si="144"/>
        <v>105692933.33333333</v>
      </c>
      <c r="AB476" s="221">
        <f t="shared" ca="1" si="145"/>
        <v>105692933.33333333</v>
      </c>
      <c r="AC476" s="224">
        <f t="shared" ca="1" si="125"/>
        <v>1.6210297826687037</v>
      </c>
    </row>
    <row r="477" spans="1:29" x14ac:dyDescent="0.25">
      <c r="A477" s="26">
        <v>383</v>
      </c>
      <c r="B477" s="219">
        <f t="shared" ca="1" si="146"/>
        <v>7.2770567961335519E-3</v>
      </c>
      <c r="C477" s="219">
        <f t="shared" ca="1" si="147"/>
        <v>0.52279047197874051</v>
      </c>
      <c r="D477" s="219">
        <f t="shared" ca="1" si="147"/>
        <v>0.39859357721442157</v>
      </c>
      <c r="E477" s="219">
        <f t="shared" ca="1" si="147"/>
        <v>0.17795498146898625</v>
      </c>
      <c r="F477" s="219">
        <f t="shared" ca="1" si="147"/>
        <v>0.10991756106618134</v>
      </c>
      <c r="G477" s="219">
        <f t="shared" ca="1" si="147"/>
        <v>0.62090679241021629</v>
      </c>
      <c r="H477" s="220">
        <f t="shared" ca="1" si="126"/>
        <v>80000000</v>
      </c>
      <c r="I477" s="212">
        <f t="shared" ca="1" si="127"/>
        <v>0.04</v>
      </c>
      <c r="J477" s="220">
        <f t="shared" ca="1" si="128"/>
        <v>3200000</v>
      </c>
      <c r="K477" s="222">
        <f t="shared" ca="1" si="129"/>
        <v>38</v>
      </c>
      <c r="L477" s="221">
        <f t="shared" ca="1" si="130"/>
        <v>60000000</v>
      </c>
      <c r="M477" s="221">
        <f t="shared" ca="1" si="131"/>
        <v>121600000</v>
      </c>
      <c r="N477" s="221">
        <f t="shared" ca="1" si="132"/>
        <v>24</v>
      </c>
      <c r="O477" s="221">
        <f t="shared" ca="1" si="133"/>
        <v>76800000</v>
      </c>
      <c r="P477" s="221">
        <f t="shared" ca="1" si="134"/>
        <v>27000000</v>
      </c>
      <c r="Q477" s="221">
        <f t="shared" ca="1" si="135"/>
        <v>10000000</v>
      </c>
      <c r="R477" s="221">
        <f t="shared" ca="1" si="136"/>
        <v>7800000</v>
      </c>
      <c r="S477" s="221">
        <f t="shared" ca="1" si="124"/>
        <v>2652000</v>
      </c>
      <c r="T477" s="221">
        <f t="shared" ca="1" si="137"/>
        <v>5148000</v>
      </c>
      <c r="U477" s="221">
        <f t="shared" ca="1" si="138"/>
        <v>15148000</v>
      </c>
      <c r="V477" s="221">
        <f t="shared" ca="1" si="139"/>
        <v>-60000000</v>
      </c>
      <c r="W477" s="221">
        <f t="shared" ca="1" si="140"/>
        <v>15148000</v>
      </c>
      <c r="X477" s="221">
        <f t="shared" ca="1" si="141"/>
        <v>15148000</v>
      </c>
      <c r="Y477" s="221">
        <f t="shared" ca="1" si="142"/>
        <v>15148000</v>
      </c>
      <c r="Z477" s="221">
        <f t="shared" ca="1" si="143"/>
        <v>15148000</v>
      </c>
      <c r="AA477" s="221">
        <f t="shared" ca="1" si="144"/>
        <v>15148000</v>
      </c>
      <c r="AB477" s="221">
        <f t="shared" ca="1" si="145"/>
        <v>15148000</v>
      </c>
      <c r="AC477" s="224">
        <f t="shared" ca="1" si="125"/>
        <v>0.13331492342423035</v>
      </c>
    </row>
    <row r="478" spans="1:29" x14ac:dyDescent="0.25">
      <c r="A478" s="195">
        <v>384</v>
      </c>
      <c r="B478" s="219">
        <f t="shared" ca="1" si="146"/>
        <v>5.6311305496124286E-2</v>
      </c>
      <c r="C478" s="219">
        <f t="shared" ca="1" si="147"/>
        <v>0.83440642894033801</v>
      </c>
      <c r="D478" s="219">
        <f t="shared" ca="1" si="147"/>
        <v>0.70776529340689642</v>
      </c>
      <c r="E478" s="219">
        <f t="shared" ca="1" si="147"/>
        <v>0.3593049212710645</v>
      </c>
      <c r="F478" s="219">
        <f t="shared" ca="1" si="147"/>
        <v>0.50674574018481244</v>
      </c>
      <c r="G478" s="219">
        <f t="shared" ca="1" si="147"/>
        <v>0.4389472275055295</v>
      </c>
      <c r="H478" s="220">
        <f t="shared" ca="1" si="126"/>
        <v>80000000</v>
      </c>
      <c r="I478" s="212">
        <f t="shared" ca="1" si="127"/>
        <v>0.05</v>
      </c>
      <c r="J478" s="220">
        <f t="shared" ca="1" si="128"/>
        <v>4000000</v>
      </c>
      <c r="K478" s="222">
        <f t="shared" ca="1" si="129"/>
        <v>42</v>
      </c>
      <c r="L478" s="221">
        <f t="shared" ca="1" si="130"/>
        <v>65000000</v>
      </c>
      <c r="M478" s="221">
        <f t="shared" ca="1" si="131"/>
        <v>168000000</v>
      </c>
      <c r="N478" s="221">
        <f t="shared" ca="1" si="132"/>
        <v>26</v>
      </c>
      <c r="O478" s="221">
        <f t="shared" ca="1" si="133"/>
        <v>104000000</v>
      </c>
      <c r="P478" s="221">
        <f t="shared" ca="1" si="134"/>
        <v>27000000</v>
      </c>
      <c r="Q478" s="221">
        <f t="shared" ca="1" si="135"/>
        <v>10833333.333333334</v>
      </c>
      <c r="R478" s="221">
        <f t="shared" ca="1" si="136"/>
        <v>26166666.666666664</v>
      </c>
      <c r="S478" s="221">
        <f t="shared" ca="1" si="124"/>
        <v>8896666.666666666</v>
      </c>
      <c r="T478" s="221">
        <f t="shared" ca="1" si="137"/>
        <v>17270000</v>
      </c>
      <c r="U478" s="221">
        <f t="shared" ca="1" si="138"/>
        <v>28103333.333333336</v>
      </c>
      <c r="V478" s="221">
        <f t="shared" ca="1" si="139"/>
        <v>-65000000</v>
      </c>
      <c r="W478" s="221">
        <f t="shared" ca="1" si="140"/>
        <v>28103333.333333336</v>
      </c>
      <c r="X478" s="221">
        <f t="shared" ca="1" si="141"/>
        <v>28103333.333333336</v>
      </c>
      <c r="Y478" s="221">
        <f t="shared" ca="1" si="142"/>
        <v>28103333.333333336</v>
      </c>
      <c r="Z478" s="221">
        <f t="shared" ca="1" si="143"/>
        <v>28103333.333333336</v>
      </c>
      <c r="AA478" s="221">
        <f t="shared" ca="1" si="144"/>
        <v>28103333.333333336</v>
      </c>
      <c r="AB478" s="221">
        <f t="shared" ca="1" si="145"/>
        <v>28103333.333333336</v>
      </c>
      <c r="AC478" s="224">
        <f t="shared" ca="1" si="125"/>
        <v>0.36573168022788671</v>
      </c>
    </row>
    <row r="479" spans="1:29" x14ac:dyDescent="0.25">
      <c r="A479" s="26">
        <v>385</v>
      </c>
      <c r="B479" s="219">
        <f t="shared" ca="1" si="146"/>
        <v>0.58088316290051312</v>
      </c>
      <c r="C479" s="219">
        <f t="shared" ca="1" si="147"/>
        <v>0.63783452178299682</v>
      </c>
      <c r="D479" s="219">
        <f t="shared" ca="1" si="147"/>
        <v>6.4292247563368488E-2</v>
      </c>
      <c r="E479" s="219">
        <f t="shared" ca="1" si="147"/>
        <v>0.95448792019731343</v>
      </c>
      <c r="F479" s="219">
        <f t="shared" ca="1" si="147"/>
        <v>0.41965093772982376</v>
      </c>
      <c r="G479" s="219">
        <f t="shared" ca="1" si="147"/>
        <v>5.4073064599702847E-2</v>
      </c>
      <c r="H479" s="220">
        <f t="shared" ca="1" si="126"/>
        <v>108000000</v>
      </c>
      <c r="I479" s="212">
        <f t="shared" ca="1" si="127"/>
        <v>0.04</v>
      </c>
      <c r="J479" s="220">
        <f t="shared" ca="1" si="128"/>
        <v>4320000</v>
      </c>
      <c r="K479" s="222">
        <f t="shared" ca="1" si="129"/>
        <v>52</v>
      </c>
      <c r="L479" s="221">
        <f t="shared" ca="1" si="130"/>
        <v>72000000</v>
      </c>
      <c r="M479" s="221">
        <f t="shared" ca="1" si="131"/>
        <v>224640000</v>
      </c>
      <c r="N479" s="221">
        <f t="shared" ca="1" si="132"/>
        <v>26</v>
      </c>
      <c r="O479" s="221">
        <f t="shared" ca="1" si="133"/>
        <v>112320000</v>
      </c>
      <c r="P479" s="221">
        <f t="shared" ca="1" si="134"/>
        <v>20000000</v>
      </c>
      <c r="Q479" s="221">
        <f t="shared" ca="1" si="135"/>
        <v>12000000</v>
      </c>
      <c r="R479" s="221">
        <f t="shared" ca="1" si="136"/>
        <v>80320000</v>
      </c>
      <c r="S479" s="221">
        <f t="shared" ca="1" si="124"/>
        <v>27308800.000000004</v>
      </c>
      <c r="T479" s="221">
        <f t="shared" ca="1" si="137"/>
        <v>53011200</v>
      </c>
      <c r="U479" s="221">
        <f t="shared" ca="1" si="138"/>
        <v>65011200</v>
      </c>
      <c r="V479" s="221">
        <f t="shared" ca="1" si="139"/>
        <v>-72000000</v>
      </c>
      <c r="W479" s="221">
        <f t="shared" ca="1" si="140"/>
        <v>65011200</v>
      </c>
      <c r="X479" s="221">
        <f t="shared" ca="1" si="141"/>
        <v>65011200</v>
      </c>
      <c r="Y479" s="221">
        <f t="shared" ca="1" si="142"/>
        <v>65011200</v>
      </c>
      <c r="Z479" s="221">
        <f t="shared" ca="1" si="143"/>
        <v>65011200</v>
      </c>
      <c r="AA479" s="221">
        <f t="shared" ca="1" si="144"/>
        <v>65011200</v>
      </c>
      <c r="AB479" s="221">
        <f t="shared" ca="1" si="145"/>
        <v>65011200</v>
      </c>
      <c r="AC479" s="224">
        <f t="shared" ca="1" si="125"/>
        <v>0.88265505111084375</v>
      </c>
    </row>
    <row r="480" spans="1:29" x14ac:dyDescent="0.25">
      <c r="A480" s="195">
        <v>386</v>
      </c>
      <c r="B480" s="219">
        <f t="shared" ca="1" si="146"/>
        <v>0.27307078655844985</v>
      </c>
      <c r="C480" s="219">
        <f t="shared" ca="1" si="147"/>
        <v>0.61878659762056598</v>
      </c>
      <c r="D480" s="219">
        <f t="shared" ca="1" si="147"/>
        <v>0.5058948091724188</v>
      </c>
      <c r="E480" s="219">
        <f t="shared" ca="1" si="147"/>
        <v>6.6345822662765563E-3</v>
      </c>
      <c r="F480" s="219">
        <f t="shared" ca="1" si="147"/>
        <v>0.68282232949061872</v>
      </c>
      <c r="G480" s="219">
        <f t="shared" ca="1" si="147"/>
        <v>0.68025985187022964</v>
      </c>
      <c r="H480" s="220">
        <f t="shared" ca="1" si="126"/>
        <v>95000000</v>
      </c>
      <c r="I480" s="212">
        <f t="shared" ca="1" si="127"/>
        <v>0.04</v>
      </c>
      <c r="J480" s="220">
        <f t="shared" ca="1" si="128"/>
        <v>3800000</v>
      </c>
      <c r="K480" s="222">
        <f t="shared" ca="1" si="129"/>
        <v>49.5</v>
      </c>
      <c r="L480" s="221">
        <f t="shared" ca="1" si="130"/>
        <v>60000000</v>
      </c>
      <c r="M480" s="221">
        <f t="shared" ca="1" si="131"/>
        <v>188100000</v>
      </c>
      <c r="N480" s="221">
        <f t="shared" ca="1" si="132"/>
        <v>26</v>
      </c>
      <c r="O480" s="221">
        <f t="shared" ca="1" si="133"/>
        <v>98800000</v>
      </c>
      <c r="P480" s="221">
        <f t="shared" ca="1" si="134"/>
        <v>27000000</v>
      </c>
      <c r="Q480" s="221">
        <f t="shared" ca="1" si="135"/>
        <v>10000000</v>
      </c>
      <c r="R480" s="221">
        <f t="shared" ca="1" si="136"/>
        <v>52300000</v>
      </c>
      <c r="S480" s="221">
        <f t="shared" ref="S480:S543" ca="1" si="148">R480*$C$25</f>
        <v>17782000</v>
      </c>
      <c r="T480" s="221">
        <f t="shared" ca="1" si="137"/>
        <v>34518000</v>
      </c>
      <c r="U480" s="221">
        <f t="shared" ca="1" si="138"/>
        <v>44518000</v>
      </c>
      <c r="V480" s="221">
        <f t="shared" ca="1" si="139"/>
        <v>-60000000</v>
      </c>
      <c r="W480" s="221">
        <f t="shared" ca="1" si="140"/>
        <v>44518000</v>
      </c>
      <c r="X480" s="221">
        <f t="shared" ca="1" si="141"/>
        <v>44518000</v>
      </c>
      <c r="Y480" s="221">
        <f t="shared" ca="1" si="142"/>
        <v>44518000</v>
      </c>
      <c r="Z480" s="221">
        <f t="shared" ca="1" si="143"/>
        <v>44518000</v>
      </c>
      <c r="AA480" s="221">
        <f t="shared" ca="1" si="144"/>
        <v>44518000</v>
      </c>
      <c r="AB480" s="221">
        <f t="shared" ca="1" si="145"/>
        <v>44518000</v>
      </c>
      <c r="AC480" s="224">
        <f t="shared" ref="AC480:AC543" ca="1" si="149">IF(W480/-V480&lt;0.1,-0.9999,IRR(V480:AB480))</f>
        <v>0.7125551818905973</v>
      </c>
    </row>
    <row r="481" spans="1:29" x14ac:dyDescent="0.25">
      <c r="A481" s="26">
        <v>387</v>
      </c>
      <c r="B481" s="219">
        <f t="shared" ca="1" si="146"/>
        <v>4.6183422826667986E-2</v>
      </c>
      <c r="C481" s="219">
        <f t="shared" ca="1" si="147"/>
        <v>0.80072888563371125</v>
      </c>
      <c r="D481" s="219">
        <f t="shared" ca="1" si="147"/>
        <v>3.345434298056027E-2</v>
      </c>
      <c r="E481" s="219">
        <f t="shared" ca="1" si="147"/>
        <v>0.66191460636693533</v>
      </c>
      <c r="F481" s="219">
        <f t="shared" ca="1" si="147"/>
        <v>0.86596477849992082</v>
      </c>
      <c r="G481" s="219">
        <f t="shared" ca="1" si="147"/>
        <v>0.54770140350733398</v>
      </c>
      <c r="H481" s="220">
        <f t="shared" ref="H481:H544" ca="1" si="150">IF(B481&lt;$C$6,$C$7,IF(B481&lt;$C$6+$D$6,$D$7,IF(B481&lt;$C$6+$D$6+$E$6,$E$7,$F$7)))</f>
        <v>80000000</v>
      </c>
      <c r="I481" s="212">
        <f t="shared" ref="I481:I544" ca="1" si="151">IF(C481&lt;$C$9,$C$10,IF(C481&lt;$C$9+$D$9,$D$10,IF(C481&lt;$C$9+$D$9+$E$9,$E$10,IF(C481&lt;$C$9+$D$9+$E$9+$F$9,$F$10,IF(C481&lt;$C$9+$D$9+$E$9+$F$9+$G$9,$G$10,$H$10)))))</f>
        <v>0.05</v>
      </c>
      <c r="J481" s="220">
        <f t="shared" ref="J481:J544" ca="1" si="152">H481*I481</f>
        <v>4000000</v>
      </c>
      <c r="K481" s="222">
        <f t="shared" ref="K481:K544" ca="1" si="153">(H481/2000000)+IF(D481&lt;$C$21,$C$22,$D$22)</f>
        <v>38</v>
      </c>
      <c r="L481" s="221">
        <f t="shared" ref="L481:L544" ca="1" si="154">IF(E481&lt;$C$12,$C$13,IF(E481&lt;$C$12+$D$12,$D$13,$E$13))</f>
        <v>65000000</v>
      </c>
      <c r="M481" s="221">
        <f t="shared" ref="M481:M544" ca="1" si="155">J481*K481</f>
        <v>152000000</v>
      </c>
      <c r="N481" s="221">
        <f t="shared" ref="N481:N544" ca="1" si="156">IF(F481&lt;$C$15,$C$16,IF(F481&lt;$C$15+$D$15,$D$16,$E$16))</f>
        <v>29</v>
      </c>
      <c r="O481" s="221">
        <f t="shared" ref="O481:O544" ca="1" si="157">N481*J481</f>
        <v>116000000</v>
      </c>
      <c r="P481" s="221">
        <f t="shared" ref="P481:P544" ca="1" si="158">IF(G481&lt;$C$18,$C$19,IF(G481&lt;$C$18+$D$18,$D$19,IF(G481&lt;$C$18+$D$18+$E$18,$E$19,$F$19)))</f>
        <v>27000000</v>
      </c>
      <c r="Q481" s="221">
        <f t="shared" ref="Q481:Q544" ca="1" si="159">L481/$C$24</f>
        <v>10833333.333333334</v>
      </c>
      <c r="R481" s="221">
        <f t="shared" ref="R481:R544" ca="1" si="160">M481-O481-P481-Q481</f>
        <v>-1833333.333333334</v>
      </c>
      <c r="S481" s="221">
        <f t="shared" ca="1" si="148"/>
        <v>-623333.3333333336</v>
      </c>
      <c r="T481" s="221">
        <f t="shared" ref="T481:T544" ca="1" si="161">R481-S481</f>
        <v>-1210000.0000000005</v>
      </c>
      <c r="U481" s="221">
        <f t="shared" ref="U481:U544" ca="1" si="162">T481+Q481</f>
        <v>9623333.333333334</v>
      </c>
      <c r="V481" s="221">
        <f t="shared" ref="V481:V544" ca="1" si="163">-L481</f>
        <v>-65000000</v>
      </c>
      <c r="W481" s="221">
        <f t="shared" ref="W481:W544" ca="1" si="164">U481</f>
        <v>9623333.333333334</v>
      </c>
      <c r="X481" s="221">
        <f t="shared" ref="X481:X544" ca="1" si="165">U481</f>
        <v>9623333.333333334</v>
      </c>
      <c r="Y481" s="221">
        <f t="shared" ref="Y481:Y544" ca="1" si="166">U481</f>
        <v>9623333.333333334</v>
      </c>
      <c r="Z481" s="221">
        <f t="shared" ref="Z481:Z544" ca="1" si="167">U481</f>
        <v>9623333.333333334</v>
      </c>
      <c r="AA481" s="221">
        <f t="shared" ref="AA481:AA544" ca="1" si="168">U481</f>
        <v>9623333.333333334</v>
      </c>
      <c r="AB481" s="221">
        <f t="shared" ref="AB481:AB544" ca="1" si="169">U481</f>
        <v>9623333.333333334</v>
      </c>
      <c r="AC481" s="224">
        <f t="shared" ca="1" si="149"/>
        <v>-3.2824395454185251E-2</v>
      </c>
    </row>
    <row r="482" spans="1:29" x14ac:dyDescent="0.25">
      <c r="A482" s="195">
        <v>388</v>
      </c>
      <c r="B482" s="219">
        <f t="shared" ca="1" si="146"/>
        <v>0.30374836260693061</v>
      </c>
      <c r="C482" s="219">
        <f t="shared" ca="1" si="147"/>
        <v>0.91448080640846463</v>
      </c>
      <c r="D482" s="219">
        <f t="shared" ca="1" si="147"/>
        <v>0.86253804471106088</v>
      </c>
      <c r="E482" s="219">
        <f t="shared" ca="1" si="147"/>
        <v>0.59343431848448769</v>
      </c>
      <c r="F482" s="219">
        <f t="shared" ca="1" si="147"/>
        <v>0.87085249248049323</v>
      </c>
      <c r="G482" s="219">
        <f t="shared" ca="1" si="147"/>
        <v>0.87948630873057931</v>
      </c>
      <c r="H482" s="220">
        <f t="shared" ca="1" si="150"/>
        <v>95000000</v>
      </c>
      <c r="I482" s="212">
        <f t="shared" ca="1" si="151"/>
        <v>0.06</v>
      </c>
      <c r="J482" s="220">
        <f t="shared" ca="1" si="152"/>
        <v>5700000</v>
      </c>
      <c r="K482" s="222">
        <f t="shared" ca="1" si="153"/>
        <v>49.5</v>
      </c>
      <c r="L482" s="221">
        <f t="shared" ca="1" si="154"/>
        <v>65000000</v>
      </c>
      <c r="M482" s="221">
        <f t="shared" ca="1" si="155"/>
        <v>282150000</v>
      </c>
      <c r="N482" s="221">
        <f t="shared" ca="1" si="156"/>
        <v>29</v>
      </c>
      <c r="O482" s="221">
        <f t="shared" ca="1" si="157"/>
        <v>165300000</v>
      </c>
      <c r="P482" s="221">
        <f t="shared" ca="1" si="158"/>
        <v>31000000</v>
      </c>
      <c r="Q482" s="221">
        <f t="shared" ca="1" si="159"/>
        <v>10833333.333333334</v>
      </c>
      <c r="R482" s="221">
        <f t="shared" ca="1" si="160"/>
        <v>75016666.666666672</v>
      </c>
      <c r="S482" s="221">
        <f t="shared" ca="1" si="148"/>
        <v>25505666.666666672</v>
      </c>
      <c r="T482" s="221">
        <f t="shared" ca="1" si="161"/>
        <v>49511000</v>
      </c>
      <c r="U482" s="221">
        <f t="shared" ca="1" si="162"/>
        <v>60344333.333333336</v>
      </c>
      <c r="V482" s="221">
        <f t="shared" ca="1" si="163"/>
        <v>-65000000</v>
      </c>
      <c r="W482" s="221">
        <f t="shared" ca="1" si="164"/>
        <v>60344333.333333336</v>
      </c>
      <c r="X482" s="221">
        <f t="shared" ca="1" si="165"/>
        <v>60344333.333333336</v>
      </c>
      <c r="Y482" s="221">
        <f t="shared" ca="1" si="166"/>
        <v>60344333.333333336</v>
      </c>
      <c r="Z482" s="221">
        <f t="shared" ca="1" si="167"/>
        <v>60344333.333333336</v>
      </c>
      <c r="AA482" s="221">
        <f t="shared" ca="1" si="168"/>
        <v>60344333.333333336</v>
      </c>
      <c r="AB482" s="221">
        <f t="shared" ca="1" si="169"/>
        <v>60344333.333333336</v>
      </c>
      <c r="AC482" s="224">
        <f t="shared" ca="1" si="149"/>
        <v>0.90920499209069261</v>
      </c>
    </row>
    <row r="483" spans="1:29" x14ac:dyDescent="0.25">
      <c r="A483" s="26">
        <v>389</v>
      </c>
      <c r="B483" s="219">
        <f t="shared" ca="1" si="146"/>
        <v>0.89349682760440663</v>
      </c>
      <c r="C483" s="219">
        <f t="shared" ca="1" si="147"/>
        <v>0.2246059038656204</v>
      </c>
      <c r="D483" s="219">
        <f t="shared" ca="1" si="147"/>
        <v>0.60715018209668126</v>
      </c>
      <c r="E483" s="219">
        <f t="shared" ca="1" si="147"/>
        <v>0.78227017828635581</v>
      </c>
      <c r="F483" s="219">
        <f t="shared" ca="1" si="147"/>
        <v>1.7562816748520893E-3</v>
      </c>
      <c r="G483" s="219">
        <f t="shared" ca="1" si="147"/>
        <v>0.37585932976146719</v>
      </c>
      <c r="H483" s="220">
        <f t="shared" ca="1" si="150"/>
        <v>124000000</v>
      </c>
      <c r="I483" s="212">
        <f t="shared" ca="1" si="151"/>
        <v>0.02</v>
      </c>
      <c r="J483" s="220">
        <f t="shared" ca="1" si="152"/>
        <v>2480000</v>
      </c>
      <c r="K483" s="222">
        <f t="shared" ca="1" si="153"/>
        <v>64</v>
      </c>
      <c r="L483" s="221">
        <f t="shared" ca="1" si="154"/>
        <v>65000000</v>
      </c>
      <c r="M483" s="221">
        <f t="shared" ca="1" si="155"/>
        <v>158720000</v>
      </c>
      <c r="N483" s="221">
        <f t="shared" ca="1" si="156"/>
        <v>24</v>
      </c>
      <c r="O483" s="221">
        <f t="shared" ca="1" si="157"/>
        <v>59520000</v>
      </c>
      <c r="P483" s="221">
        <f t="shared" ca="1" si="158"/>
        <v>24000000</v>
      </c>
      <c r="Q483" s="221">
        <f t="shared" ca="1" si="159"/>
        <v>10833333.333333334</v>
      </c>
      <c r="R483" s="221">
        <f t="shared" ca="1" si="160"/>
        <v>64366666.666666664</v>
      </c>
      <c r="S483" s="221">
        <f t="shared" ca="1" si="148"/>
        <v>21884666.666666668</v>
      </c>
      <c r="T483" s="221">
        <f t="shared" ca="1" si="161"/>
        <v>42482000</v>
      </c>
      <c r="U483" s="221">
        <f t="shared" ca="1" si="162"/>
        <v>53315333.333333336</v>
      </c>
      <c r="V483" s="221">
        <f t="shared" ca="1" si="163"/>
        <v>-65000000</v>
      </c>
      <c r="W483" s="221">
        <f t="shared" ca="1" si="164"/>
        <v>53315333.333333336</v>
      </c>
      <c r="X483" s="221">
        <f t="shared" ca="1" si="165"/>
        <v>53315333.333333336</v>
      </c>
      <c r="Y483" s="221">
        <f t="shared" ca="1" si="166"/>
        <v>53315333.333333336</v>
      </c>
      <c r="Z483" s="221">
        <f t="shared" ca="1" si="167"/>
        <v>53315333.333333336</v>
      </c>
      <c r="AA483" s="221">
        <f t="shared" ca="1" si="168"/>
        <v>53315333.333333336</v>
      </c>
      <c r="AB483" s="221">
        <f t="shared" ca="1" si="169"/>
        <v>53315333.333333336</v>
      </c>
      <c r="AC483" s="224">
        <f t="shared" ca="1" si="149"/>
        <v>0.79577776865036665</v>
      </c>
    </row>
    <row r="484" spans="1:29" x14ac:dyDescent="0.25">
      <c r="A484" s="195">
        <v>390</v>
      </c>
      <c r="B484" s="219">
        <f t="shared" ca="1" si="146"/>
        <v>0.21868888480876869</v>
      </c>
      <c r="C484" s="219">
        <f t="shared" ca="1" si="147"/>
        <v>0.70695088255672944</v>
      </c>
      <c r="D484" s="219">
        <f t="shared" ca="1" si="147"/>
        <v>0.82023325387615098</v>
      </c>
      <c r="E484" s="219">
        <f t="shared" ca="1" si="147"/>
        <v>0.89088198676499919</v>
      </c>
      <c r="F484" s="219">
        <f t="shared" ca="1" si="147"/>
        <v>0.63979565624227908</v>
      </c>
      <c r="G484" s="219">
        <f t="shared" ca="1" si="147"/>
        <v>0.19674128065047314</v>
      </c>
      <c r="H484" s="220">
        <f t="shared" ca="1" si="150"/>
        <v>95000000</v>
      </c>
      <c r="I484" s="212">
        <f t="shared" ca="1" si="151"/>
        <v>0.05</v>
      </c>
      <c r="J484" s="220">
        <f t="shared" ca="1" si="152"/>
        <v>4750000</v>
      </c>
      <c r="K484" s="222">
        <f t="shared" ca="1" si="153"/>
        <v>49.5</v>
      </c>
      <c r="L484" s="221">
        <f t="shared" ca="1" si="154"/>
        <v>65000000</v>
      </c>
      <c r="M484" s="221">
        <f t="shared" ca="1" si="155"/>
        <v>235125000</v>
      </c>
      <c r="N484" s="221">
        <f t="shared" ca="1" si="156"/>
        <v>26</v>
      </c>
      <c r="O484" s="221">
        <f t="shared" ca="1" si="157"/>
        <v>123500000</v>
      </c>
      <c r="P484" s="221">
        <f t="shared" ca="1" si="158"/>
        <v>24000000</v>
      </c>
      <c r="Q484" s="221">
        <f t="shared" ca="1" si="159"/>
        <v>10833333.333333334</v>
      </c>
      <c r="R484" s="221">
        <f t="shared" ca="1" si="160"/>
        <v>76791666.666666672</v>
      </c>
      <c r="S484" s="221">
        <f t="shared" ca="1" si="148"/>
        <v>26109166.666666672</v>
      </c>
      <c r="T484" s="221">
        <f t="shared" ca="1" si="161"/>
        <v>50682500</v>
      </c>
      <c r="U484" s="221">
        <f t="shared" ca="1" si="162"/>
        <v>61515833.333333336</v>
      </c>
      <c r="V484" s="221">
        <f t="shared" ca="1" si="163"/>
        <v>-65000000</v>
      </c>
      <c r="W484" s="221">
        <f t="shared" ca="1" si="164"/>
        <v>61515833.333333336</v>
      </c>
      <c r="X484" s="221">
        <f t="shared" ca="1" si="165"/>
        <v>61515833.333333336</v>
      </c>
      <c r="Y484" s="221">
        <f t="shared" ca="1" si="166"/>
        <v>61515833.333333336</v>
      </c>
      <c r="Z484" s="221">
        <f t="shared" ca="1" si="167"/>
        <v>61515833.333333336</v>
      </c>
      <c r="AA484" s="221">
        <f t="shared" ca="1" si="168"/>
        <v>61515833.333333336</v>
      </c>
      <c r="AB484" s="221">
        <f t="shared" ca="1" si="169"/>
        <v>61515833.333333336</v>
      </c>
      <c r="AC484" s="224">
        <f t="shared" ca="1" si="149"/>
        <v>0.92796968424020609</v>
      </c>
    </row>
    <row r="485" spans="1:29" x14ac:dyDescent="0.25">
      <c r="A485" s="26">
        <v>391</v>
      </c>
      <c r="B485" s="219">
        <f t="shared" ca="1" si="146"/>
        <v>0.30168809767909699</v>
      </c>
      <c r="C485" s="219">
        <f t="shared" ca="1" si="147"/>
        <v>0.26769820583682291</v>
      </c>
      <c r="D485" s="219">
        <f t="shared" ca="1" si="147"/>
        <v>0.42791407306284024</v>
      </c>
      <c r="E485" s="219">
        <f t="shared" ca="1" si="147"/>
        <v>0.55273464319443721</v>
      </c>
      <c r="F485" s="219">
        <f t="shared" ca="1" si="147"/>
        <v>0.87996567082842647</v>
      </c>
      <c r="G485" s="219">
        <f t="shared" ca="1" si="147"/>
        <v>0.70035989192038994</v>
      </c>
      <c r="H485" s="220">
        <f t="shared" ca="1" si="150"/>
        <v>95000000</v>
      </c>
      <c r="I485" s="212">
        <f t="shared" ca="1" si="151"/>
        <v>0.03</v>
      </c>
      <c r="J485" s="220">
        <f t="shared" ca="1" si="152"/>
        <v>2850000</v>
      </c>
      <c r="K485" s="222">
        <f t="shared" ca="1" si="153"/>
        <v>45.5</v>
      </c>
      <c r="L485" s="221">
        <f t="shared" ca="1" si="154"/>
        <v>65000000</v>
      </c>
      <c r="M485" s="221">
        <f t="shared" ca="1" si="155"/>
        <v>129675000</v>
      </c>
      <c r="N485" s="221">
        <f t="shared" ca="1" si="156"/>
        <v>29</v>
      </c>
      <c r="O485" s="221">
        <f t="shared" ca="1" si="157"/>
        <v>82650000</v>
      </c>
      <c r="P485" s="221">
        <f t="shared" ca="1" si="158"/>
        <v>27000000</v>
      </c>
      <c r="Q485" s="221">
        <f t="shared" ca="1" si="159"/>
        <v>10833333.333333334</v>
      </c>
      <c r="R485" s="221">
        <f t="shared" ca="1" si="160"/>
        <v>9191666.666666666</v>
      </c>
      <c r="S485" s="221">
        <f t="shared" ca="1" si="148"/>
        <v>3125166.6666666665</v>
      </c>
      <c r="T485" s="221">
        <f t="shared" ca="1" si="161"/>
        <v>6066500</v>
      </c>
      <c r="U485" s="221">
        <f t="shared" ca="1" si="162"/>
        <v>16899833.333333336</v>
      </c>
      <c r="V485" s="221">
        <f t="shared" ca="1" si="163"/>
        <v>-65000000</v>
      </c>
      <c r="W485" s="221">
        <f t="shared" ca="1" si="164"/>
        <v>16899833.333333336</v>
      </c>
      <c r="X485" s="221">
        <f t="shared" ca="1" si="165"/>
        <v>16899833.333333336</v>
      </c>
      <c r="Y485" s="221">
        <f t="shared" ca="1" si="166"/>
        <v>16899833.333333336</v>
      </c>
      <c r="Z485" s="221">
        <f t="shared" ca="1" si="167"/>
        <v>16899833.333333336</v>
      </c>
      <c r="AA485" s="221">
        <f t="shared" ca="1" si="168"/>
        <v>16899833.333333336</v>
      </c>
      <c r="AB485" s="221">
        <f t="shared" ca="1" si="169"/>
        <v>16899833.333333336</v>
      </c>
      <c r="AC485" s="224">
        <f t="shared" ca="1" si="149"/>
        <v>0.1440241851716455</v>
      </c>
    </row>
    <row r="486" spans="1:29" x14ac:dyDescent="0.25">
      <c r="A486" s="195">
        <v>392</v>
      </c>
      <c r="B486" s="219">
        <f t="shared" ca="1" si="146"/>
        <v>9.0588939990922546E-2</v>
      </c>
      <c r="C486" s="219">
        <f t="shared" ca="1" si="147"/>
        <v>0.32682338485058182</v>
      </c>
      <c r="D486" s="219">
        <f t="shared" ca="1" si="147"/>
        <v>0.80524946880720805</v>
      </c>
      <c r="E486" s="219">
        <f t="shared" ca="1" si="147"/>
        <v>0.45774050019790924</v>
      </c>
      <c r="F486" s="219">
        <f t="shared" ca="1" si="147"/>
        <v>0.2558033746281384</v>
      </c>
      <c r="G486" s="219">
        <f t="shared" ca="1" si="147"/>
        <v>0.42854696987054353</v>
      </c>
      <c r="H486" s="220">
        <f t="shared" ca="1" si="150"/>
        <v>80000000</v>
      </c>
      <c r="I486" s="212">
        <f t="shared" ca="1" si="151"/>
        <v>0.03</v>
      </c>
      <c r="J486" s="220">
        <f t="shared" ca="1" si="152"/>
        <v>2400000</v>
      </c>
      <c r="K486" s="222">
        <f t="shared" ca="1" si="153"/>
        <v>42</v>
      </c>
      <c r="L486" s="221">
        <f t="shared" ca="1" si="154"/>
        <v>65000000</v>
      </c>
      <c r="M486" s="221">
        <f t="shared" ca="1" si="155"/>
        <v>100800000</v>
      </c>
      <c r="N486" s="221">
        <f t="shared" ca="1" si="156"/>
        <v>26</v>
      </c>
      <c r="O486" s="221">
        <f t="shared" ca="1" si="157"/>
        <v>62400000</v>
      </c>
      <c r="P486" s="221">
        <f t="shared" ca="1" si="158"/>
        <v>27000000</v>
      </c>
      <c r="Q486" s="221">
        <f t="shared" ca="1" si="159"/>
        <v>10833333.333333334</v>
      </c>
      <c r="R486" s="221">
        <f t="shared" ca="1" si="160"/>
        <v>566666.66666666605</v>
      </c>
      <c r="S486" s="221">
        <f t="shared" ca="1" si="148"/>
        <v>192666.66666666648</v>
      </c>
      <c r="T486" s="221">
        <f t="shared" ca="1" si="161"/>
        <v>373999.99999999953</v>
      </c>
      <c r="U486" s="221">
        <f t="shared" ca="1" si="162"/>
        <v>11207333.333333334</v>
      </c>
      <c r="V486" s="221">
        <f t="shared" ca="1" si="163"/>
        <v>-65000000</v>
      </c>
      <c r="W486" s="221">
        <f t="shared" ca="1" si="164"/>
        <v>11207333.333333334</v>
      </c>
      <c r="X486" s="221">
        <f t="shared" ca="1" si="165"/>
        <v>11207333.333333334</v>
      </c>
      <c r="Y486" s="221">
        <f t="shared" ca="1" si="166"/>
        <v>11207333.333333334</v>
      </c>
      <c r="Z486" s="221">
        <f t="shared" ca="1" si="167"/>
        <v>11207333.333333334</v>
      </c>
      <c r="AA486" s="221">
        <f t="shared" ca="1" si="168"/>
        <v>11207333.333333334</v>
      </c>
      <c r="AB486" s="221">
        <f t="shared" ca="1" si="169"/>
        <v>11207333.333333334</v>
      </c>
      <c r="AC486" s="224">
        <f t="shared" ca="1" si="149"/>
        <v>9.7843507324149037E-3</v>
      </c>
    </row>
    <row r="487" spans="1:29" x14ac:dyDescent="0.25">
      <c r="A487" s="26">
        <v>393</v>
      </c>
      <c r="B487" s="219">
        <f t="shared" ca="1" si="146"/>
        <v>0.74582304432871116</v>
      </c>
      <c r="C487" s="219">
        <f t="shared" ca="1" si="147"/>
        <v>0.42935408721816715</v>
      </c>
      <c r="D487" s="219">
        <f t="shared" ca="1" si="147"/>
        <v>0.64068175272253813</v>
      </c>
      <c r="E487" s="219">
        <f t="shared" ca="1" si="147"/>
        <v>0.43455764732765467</v>
      </c>
      <c r="F487" s="219">
        <f t="shared" ca="1" si="147"/>
        <v>0.41739386509214449</v>
      </c>
      <c r="G487" s="219">
        <f t="shared" ca="1" si="147"/>
        <v>0.307589209232905</v>
      </c>
      <c r="H487" s="220">
        <f t="shared" ca="1" si="150"/>
        <v>108000000</v>
      </c>
      <c r="I487" s="212">
        <f t="shared" ca="1" si="151"/>
        <v>0.03</v>
      </c>
      <c r="J487" s="220">
        <f t="shared" ca="1" si="152"/>
        <v>3240000</v>
      </c>
      <c r="K487" s="222">
        <f t="shared" ca="1" si="153"/>
        <v>56</v>
      </c>
      <c r="L487" s="221">
        <f t="shared" ca="1" si="154"/>
        <v>65000000</v>
      </c>
      <c r="M487" s="221">
        <f t="shared" ca="1" si="155"/>
        <v>181440000</v>
      </c>
      <c r="N487" s="221">
        <f t="shared" ca="1" si="156"/>
        <v>26</v>
      </c>
      <c r="O487" s="221">
        <f t="shared" ca="1" si="157"/>
        <v>84240000</v>
      </c>
      <c r="P487" s="221">
        <f t="shared" ca="1" si="158"/>
        <v>24000000</v>
      </c>
      <c r="Q487" s="221">
        <f t="shared" ca="1" si="159"/>
        <v>10833333.333333334</v>
      </c>
      <c r="R487" s="221">
        <f t="shared" ca="1" si="160"/>
        <v>62366666.666666664</v>
      </c>
      <c r="S487" s="221">
        <f t="shared" ca="1" si="148"/>
        <v>21204666.666666668</v>
      </c>
      <c r="T487" s="221">
        <f t="shared" ca="1" si="161"/>
        <v>41162000</v>
      </c>
      <c r="U487" s="221">
        <f t="shared" ca="1" si="162"/>
        <v>51995333.333333336</v>
      </c>
      <c r="V487" s="221">
        <f t="shared" ca="1" si="163"/>
        <v>-65000000</v>
      </c>
      <c r="W487" s="221">
        <f t="shared" ca="1" si="164"/>
        <v>51995333.333333336</v>
      </c>
      <c r="X487" s="221">
        <f t="shared" ca="1" si="165"/>
        <v>51995333.333333336</v>
      </c>
      <c r="Y487" s="221">
        <f t="shared" ca="1" si="166"/>
        <v>51995333.333333336</v>
      </c>
      <c r="Z487" s="221">
        <f t="shared" ca="1" si="167"/>
        <v>51995333.333333336</v>
      </c>
      <c r="AA487" s="221">
        <f t="shared" ca="1" si="168"/>
        <v>51995333.333333336</v>
      </c>
      <c r="AB487" s="221">
        <f t="shared" ca="1" si="169"/>
        <v>51995333.333333336</v>
      </c>
      <c r="AC487" s="224">
        <f t="shared" ca="1" si="149"/>
        <v>0.77428898108093702</v>
      </c>
    </row>
    <row r="488" spans="1:29" x14ac:dyDescent="0.25">
      <c r="A488" s="195">
        <v>394</v>
      </c>
      <c r="B488" s="219">
        <f t="shared" ca="1" si="146"/>
        <v>0.39508208321897509</v>
      </c>
      <c r="C488" s="219">
        <f t="shared" ca="1" si="147"/>
        <v>0.69661413595050903</v>
      </c>
      <c r="D488" s="219">
        <f t="shared" ca="1" si="147"/>
        <v>0.18921001203430365</v>
      </c>
      <c r="E488" s="219">
        <f t="shared" ca="1" si="147"/>
        <v>0.62966467793815806</v>
      </c>
      <c r="F488" s="219">
        <f t="shared" ca="1" si="147"/>
        <v>8.3357676800120184E-2</v>
      </c>
      <c r="G488" s="219">
        <f t="shared" ca="1" si="147"/>
        <v>0.38617543899553497</v>
      </c>
      <c r="H488" s="220">
        <f t="shared" ca="1" si="150"/>
        <v>95000000</v>
      </c>
      <c r="I488" s="212">
        <f t="shared" ca="1" si="151"/>
        <v>0.04</v>
      </c>
      <c r="J488" s="220">
        <f t="shared" ca="1" si="152"/>
        <v>3800000</v>
      </c>
      <c r="K488" s="222">
        <f t="shared" ca="1" si="153"/>
        <v>45.5</v>
      </c>
      <c r="L488" s="221">
        <f t="shared" ca="1" si="154"/>
        <v>65000000</v>
      </c>
      <c r="M488" s="221">
        <f t="shared" ca="1" si="155"/>
        <v>172900000</v>
      </c>
      <c r="N488" s="221">
        <f t="shared" ca="1" si="156"/>
        <v>24</v>
      </c>
      <c r="O488" s="221">
        <f t="shared" ca="1" si="157"/>
        <v>91200000</v>
      </c>
      <c r="P488" s="221">
        <f t="shared" ca="1" si="158"/>
        <v>24000000</v>
      </c>
      <c r="Q488" s="221">
        <f t="shared" ca="1" si="159"/>
        <v>10833333.333333334</v>
      </c>
      <c r="R488" s="221">
        <f t="shared" ca="1" si="160"/>
        <v>46866666.666666664</v>
      </c>
      <c r="S488" s="221">
        <f t="shared" ca="1" si="148"/>
        <v>15934666.666666666</v>
      </c>
      <c r="T488" s="221">
        <f t="shared" ca="1" si="161"/>
        <v>30932000</v>
      </c>
      <c r="U488" s="221">
        <f t="shared" ca="1" si="162"/>
        <v>41765333.333333336</v>
      </c>
      <c r="V488" s="221">
        <f t="shared" ca="1" si="163"/>
        <v>-65000000</v>
      </c>
      <c r="W488" s="221">
        <f t="shared" ca="1" si="164"/>
        <v>41765333.333333336</v>
      </c>
      <c r="X488" s="221">
        <f t="shared" ca="1" si="165"/>
        <v>41765333.333333336</v>
      </c>
      <c r="Y488" s="221">
        <f t="shared" ca="1" si="166"/>
        <v>41765333.333333336</v>
      </c>
      <c r="Z488" s="221">
        <f t="shared" ca="1" si="167"/>
        <v>41765333.333333336</v>
      </c>
      <c r="AA488" s="221">
        <f t="shared" ca="1" si="168"/>
        <v>41765333.333333336</v>
      </c>
      <c r="AB488" s="221">
        <f t="shared" ca="1" si="169"/>
        <v>41765333.333333336</v>
      </c>
      <c r="AC488" s="224">
        <f t="shared" ca="1" si="149"/>
        <v>0.60494801027344391</v>
      </c>
    </row>
    <row r="489" spans="1:29" x14ac:dyDescent="0.25">
      <c r="A489" s="26">
        <v>395</v>
      </c>
      <c r="B489" s="219">
        <f t="shared" ca="1" si="146"/>
        <v>0.69064522442396536</v>
      </c>
      <c r="C489" s="219">
        <f t="shared" ca="1" si="147"/>
        <v>0.94450544283357052</v>
      </c>
      <c r="D489" s="219">
        <f t="shared" ca="1" si="147"/>
        <v>0.56562740406920153</v>
      </c>
      <c r="E489" s="219">
        <f t="shared" ca="1" si="147"/>
        <v>0.82596571963435339</v>
      </c>
      <c r="F489" s="219">
        <f t="shared" ca="1" si="147"/>
        <v>0.80126216409891093</v>
      </c>
      <c r="G489" s="219">
        <f t="shared" ca="1" si="147"/>
        <v>0.82949751703457364</v>
      </c>
      <c r="H489" s="220">
        <f t="shared" ca="1" si="150"/>
        <v>108000000</v>
      </c>
      <c r="I489" s="212">
        <f t="shared" ca="1" si="151"/>
        <v>0.06</v>
      </c>
      <c r="J489" s="220">
        <f t="shared" ca="1" si="152"/>
        <v>6480000</v>
      </c>
      <c r="K489" s="222">
        <f t="shared" ca="1" si="153"/>
        <v>56</v>
      </c>
      <c r="L489" s="221">
        <f t="shared" ca="1" si="154"/>
        <v>65000000</v>
      </c>
      <c r="M489" s="221">
        <f t="shared" ca="1" si="155"/>
        <v>362880000</v>
      </c>
      <c r="N489" s="221">
        <f t="shared" ca="1" si="156"/>
        <v>26</v>
      </c>
      <c r="O489" s="221">
        <f t="shared" ca="1" si="157"/>
        <v>168480000</v>
      </c>
      <c r="P489" s="221">
        <f t="shared" ca="1" si="158"/>
        <v>31000000</v>
      </c>
      <c r="Q489" s="221">
        <f t="shared" ca="1" si="159"/>
        <v>10833333.333333334</v>
      </c>
      <c r="R489" s="221">
        <f t="shared" ca="1" si="160"/>
        <v>152566666.66666666</v>
      </c>
      <c r="S489" s="221">
        <f t="shared" ca="1" si="148"/>
        <v>51872666.666666664</v>
      </c>
      <c r="T489" s="221">
        <f t="shared" ca="1" si="161"/>
        <v>100694000</v>
      </c>
      <c r="U489" s="221">
        <f t="shared" ca="1" si="162"/>
        <v>111527333.33333333</v>
      </c>
      <c r="V489" s="221">
        <f t="shared" ca="1" si="163"/>
        <v>-65000000</v>
      </c>
      <c r="W489" s="221">
        <f t="shared" ca="1" si="164"/>
        <v>111527333.33333333</v>
      </c>
      <c r="X489" s="221">
        <f t="shared" ca="1" si="165"/>
        <v>111527333.33333333</v>
      </c>
      <c r="Y489" s="221">
        <f t="shared" ca="1" si="166"/>
        <v>111527333.33333333</v>
      </c>
      <c r="Z489" s="221">
        <f t="shared" ca="1" si="167"/>
        <v>111527333.33333333</v>
      </c>
      <c r="AA489" s="221">
        <f t="shared" ca="1" si="168"/>
        <v>111527333.33333333</v>
      </c>
      <c r="AB489" s="221">
        <f t="shared" ca="1" si="169"/>
        <v>111527333.33333333</v>
      </c>
      <c r="AC489" s="224">
        <f t="shared" ca="1" si="149"/>
        <v>1.7114877300621183</v>
      </c>
    </row>
    <row r="490" spans="1:29" x14ac:dyDescent="0.25">
      <c r="A490" s="195">
        <v>396</v>
      </c>
      <c r="B490" s="219">
        <f t="shared" ca="1" si="146"/>
        <v>0.37213803639360232</v>
      </c>
      <c r="C490" s="219">
        <f t="shared" ca="1" si="147"/>
        <v>0.35168693669572537</v>
      </c>
      <c r="D490" s="219">
        <f t="shared" ca="1" si="147"/>
        <v>0.41769934639812767</v>
      </c>
      <c r="E490" s="219">
        <f t="shared" ca="1" si="147"/>
        <v>0.98507614542780642</v>
      </c>
      <c r="F490" s="219">
        <f t="shared" ca="1" si="147"/>
        <v>0.89659138729846377</v>
      </c>
      <c r="G490" s="219">
        <f t="shared" ca="1" si="147"/>
        <v>0.32417347118051321</v>
      </c>
      <c r="H490" s="220">
        <f t="shared" ca="1" si="150"/>
        <v>95000000</v>
      </c>
      <c r="I490" s="212">
        <f t="shared" ca="1" si="151"/>
        <v>0.03</v>
      </c>
      <c r="J490" s="220">
        <f t="shared" ca="1" si="152"/>
        <v>2850000</v>
      </c>
      <c r="K490" s="222">
        <f t="shared" ca="1" si="153"/>
        <v>45.5</v>
      </c>
      <c r="L490" s="221">
        <f t="shared" ca="1" si="154"/>
        <v>72000000</v>
      </c>
      <c r="M490" s="221">
        <f t="shared" ca="1" si="155"/>
        <v>129675000</v>
      </c>
      <c r="N490" s="221">
        <f t="shared" ca="1" si="156"/>
        <v>29</v>
      </c>
      <c r="O490" s="221">
        <f t="shared" ca="1" si="157"/>
        <v>82650000</v>
      </c>
      <c r="P490" s="221">
        <f t="shared" ca="1" si="158"/>
        <v>24000000</v>
      </c>
      <c r="Q490" s="221">
        <f t="shared" ca="1" si="159"/>
        <v>12000000</v>
      </c>
      <c r="R490" s="221">
        <f t="shared" ca="1" si="160"/>
        <v>11025000</v>
      </c>
      <c r="S490" s="221">
        <f t="shared" ca="1" si="148"/>
        <v>3748500.0000000005</v>
      </c>
      <c r="T490" s="221">
        <f t="shared" ca="1" si="161"/>
        <v>7276500</v>
      </c>
      <c r="U490" s="221">
        <f t="shared" ca="1" si="162"/>
        <v>19276500</v>
      </c>
      <c r="V490" s="221">
        <f t="shared" ca="1" si="163"/>
        <v>-72000000</v>
      </c>
      <c r="W490" s="221">
        <f t="shared" ca="1" si="164"/>
        <v>19276500</v>
      </c>
      <c r="X490" s="221">
        <f t="shared" ca="1" si="165"/>
        <v>19276500</v>
      </c>
      <c r="Y490" s="221">
        <f t="shared" ca="1" si="166"/>
        <v>19276500</v>
      </c>
      <c r="Z490" s="221">
        <f t="shared" ca="1" si="167"/>
        <v>19276500</v>
      </c>
      <c r="AA490" s="221">
        <f t="shared" ca="1" si="168"/>
        <v>19276500</v>
      </c>
      <c r="AB490" s="221">
        <f t="shared" ca="1" si="169"/>
        <v>19276500</v>
      </c>
      <c r="AC490" s="224">
        <f t="shared" ca="1" si="149"/>
        <v>0.15489496626503274</v>
      </c>
    </row>
    <row r="491" spans="1:29" x14ac:dyDescent="0.25">
      <c r="A491" s="26">
        <v>397</v>
      </c>
      <c r="B491" s="219">
        <f t="shared" ca="1" si="146"/>
        <v>0.57326283338148254</v>
      </c>
      <c r="C491" s="219">
        <f t="shared" ca="1" si="147"/>
        <v>0.36034352075726983</v>
      </c>
      <c r="D491" s="219">
        <f t="shared" ca="1" si="147"/>
        <v>0.79480187517395373</v>
      </c>
      <c r="E491" s="219">
        <f t="shared" ca="1" si="147"/>
        <v>0.33638234663750133</v>
      </c>
      <c r="F491" s="219">
        <f t="shared" ca="1" si="147"/>
        <v>0.52673786518029708</v>
      </c>
      <c r="G491" s="219">
        <f t="shared" ca="1" si="147"/>
        <v>0.72433874520372443</v>
      </c>
      <c r="H491" s="220">
        <f t="shared" ca="1" si="150"/>
        <v>108000000</v>
      </c>
      <c r="I491" s="212">
        <f t="shared" ca="1" si="151"/>
        <v>0.03</v>
      </c>
      <c r="J491" s="220">
        <f t="shared" ca="1" si="152"/>
        <v>3240000</v>
      </c>
      <c r="K491" s="222">
        <f t="shared" ca="1" si="153"/>
        <v>56</v>
      </c>
      <c r="L491" s="221">
        <f t="shared" ca="1" si="154"/>
        <v>65000000</v>
      </c>
      <c r="M491" s="221">
        <f t="shared" ca="1" si="155"/>
        <v>181440000</v>
      </c>
      <c r="N491" s="221">
        <f t="shared" ca="1" si="156"/>
        <v>26</v>
      </c>
      <c r="O491" s="221">
        <f t="shared" ca="1" si="157"/>
        <v>84240000</v>
      </c>
      <c r="P491" s="221">
        <f t="shared" ca="1" si="158"/>
        <v>27000000</v>
      </c>
      <c r="Q491" s="221">
        <f t="shared" ca="1" si="159"/>
        <v>10833333.333333334</v>
      </c>
      <c r="R491" s="221">
        <f t="shared" ca="1" si="160"/>
        <v>59366666.666666664</v>
      </c>
      <c r="S491" s="221">
        <f t="shared" ca="1" si="148"/>
        <v>20184666.666666668</v>
      </c>
      <c r="T491" s="221">
        <f t="shared" ca="1" si="161"/>
        <v>39182000</v>
      </c>
      <c r="U491" s="221">
        <f t="shared" ca="1" si="162"/>
        <v>50015333.333333336</v>
      </c>
      <c r="V491" s="221">
        <f t="shared" ca="1" si="163"/>
        <v>-65000000</v>
      </c>
      <c r="W491" s="221">
        <f t="shared" ca="1" si="164"/>
        <v>50015333.333333336</v>
      </c>
      <c r="X491" s="221">
        <f t="shared" ca="1" si="165"/>
        <v>50015333.333333336</v>
      </c>
      <c r="Y491" s="221">
        <f t="shared" ca="1" si="166"/>
        <v>50015333.333333336</v>
      </c>
      <c r="Z491" s="221">
        <f t="shared" ca="1" si="167"/>
        <v>50015333.333333336</v>
      </c>
      <c r="AA491" s="221">
        <f t="shared" ca="1" si="168"/>
        <v>50015333.333333336</v>
      </c>
      <c r="AB491" s="221">
        <f t="shared" ca="1" si="169"/>
        <v>50015333.333333336</v>
      </c>
      <c r="AC491" s="224">
        <f t="shared" ca="1" si="149"/>
        <v>0.7419233968825163</v>
      </c>
    </row>
    <row r="492" spans="1:29" x14ac:dyDescent="0.25">
      <c r="A492" s="195">
        <v>398</v>
      </c>
      <c r="B492" s="219">
        <f t="shared" ca="1" si="146"/>
        <v>0.79133816185564509</v>
      </c>
      <c r="C492" s="219">
        <f t="shared" ca="1" si="147"/>
        <v>0.69091545775296348</v>
      </c>
      <c r="D492" s="219">
        <f t="shared" ca="1" si="147"/>
        <v>0.2533221043925622</v>
      </c>
      <c r="E492" s="219">
        <f t="shared" ca="1" si="147"/>
        <v>0.41997721481039252</v>
      </c>
      <c r="F492" s="219">
        <f t="shared" ca="1" si="147"/>
        <v>0.13525324685564433</v>
      </c>
      <c r="G492" s="219">
        <f t="shared" ca="1" si="147"/>
        <v>8.987459165438072E-2</v>
      </c>
      <c r="H492" s="220">
        <f t="shared" ca="1" si="150"/>
        <v>108000000</v>
      </c>
      <c r="I492" s="212">
        <f t="shared" ca="1" si="151"/>
        <v>0.04</v>
      </c>
      <c r="J492" s="220">
        <f t="shared" ca="1" si="152"/>
        <v>4320000</v>
      </c>
      <c r="K492" s="222">
        <f t="shared" ca="1" si="153"/>
        <v>52</v>
      </c>
      <c r="L492" s="221">
        <f t="shared" ca="1" si="154"/>
        <v>65000000</v>
      </c>
      <c r="M492" s="221">
        <f t="shared" ca="1" si="155"/>
        <v>224640000</v>
      </c>
      <c r="N492" s="221">
        <f t="shared" ca="1" si="156"/>
        <v>24</v>
      </c>
      <c r="O492" s="221">
        <f t="shared" ca="1" si="157"/>
        <v>103680000</v>
      </c>
      <c r="P492" s="221">
        <f t="shared" ca="1" si="158"/>
        <v>20000000</v>
      </c>
      <c r="Q492" s="221">
        <f t="shared" ca="1" si="159"/>
        <v>10833333.333333334</v>
      </c>
      <c r="R492" s="221">
        <f t="shared" ca="1" si="160"/>
        <v>90126666.666666672</v>
      </c>
      <c r="S492" s="221">
        <f t="shared" ca="1" si="148"/>
        <v>30643066.666666672</v>
      </c>
      <c r="T492" s="221">
        <f t="shared" ca="1" si="161"/>
        <v>59483600</v>
      </c>
      <c r="U492" s="221">
        <f t="shared" ca="1" si="162"/>
        <v>70316933.333333328</v>
      </c>
      <c r="V492" s="221">
        <f t="shared" ca="1" si="163"/>
        <v>-65000000</v>
      </c>
      <c r="W492" s="221">
        <f t="shared" ca="1" si="164"/>
        <v>70316933.333333328</v>
      </c>
      <c r="X492" s="221">
        <f t="shared" ca="1" si="165"/>
        <v>70316933.333333328</v>
      </c>
      <c r="Y492" s="221">
        <f t="shared" ca="1" si="166"/>
        <v>70316933.333333328</v>
      </c>
      <c r="Z492" s="221">
        <f t="shared" ca="1" si="167"/>
        <v>70316933.333333328</v>
      </c>
      <c r="AA492" s="221">
        <f t="shared" ca="1" si="168"/>
        <v>70316933.333333328</v>
      </c>
      <c r="AB492" s="221">
        <f t="shared" ca="1" si="169"/>
        <v>70316933.333333328</v>
      </c>
      <c r="AC492" s="224">
        <f t="shared" ca="1" si="149"/>
        <v>1.0679669746049441</v>
      </c>
    </row>
    <row r="493" spans="1:29" x14ac:dyDescent="0.25">
      <c r="A493" s="26">
        <v>399</v>
      </c>
      <c r="B493" s="219">
        <f t="shared" ca="1" si="146"/>
        <v>0.85070921684214773</v>
      </c>
      <c r="C493" s="219">
        <f t="shared" ca="1" si="147"/>
        <v>0.12513691874684119</v>
      </c>
      <c r="D493" s="219">
        <f t="shared" ca="1" si="147"/>
        <v>0.2984488863275796</v>
      </c>
      <c r="E493" s="219">
        <f t="shared" ca="1" si="147"/>
        <v>0.95135329143119818</v>
      </c>
      <c r="F493" s="219">
        <f t="shared" ca="1" si="147"/>
        <v>0.18419947516819823</v>
      </c>
      <c r="G493" s="219">
        <f t="shared" ca="1" si="147"/>
        <v>0.45842106747998801</v>
      </c>
      <c r="H493" s="220">
        <f t="shared" ca="1" si="150"/>
        <v>124000000</v>
      </c>
      <c r="I493" s="212">
        <f t="shared" ca="1" si="151"/>
        <v>0.02</v>
      </c>
      <c r="J493" s="220">
        <f t="shared" ca="1" si="152"/>
        <v>2480000</v>
      </c>
      <c r="K493" s="222">
        <f t="shared" ca="1" si="153"/>
        <v>60</v>
      </c>
      <c r="L493" s="221">
        <f t="shared" ca="1" si="154"/>
        <v>72000000</v>
      </c>
      <c r="M493" s="221">
        <f t="shared" ca="1" si="155"/>
        <v>148800000</v>
      </c>
      <c r="N493" s="221">
        <f t="shared" ca="1" si="156"/>
        <v>24</v>
      </c>
      <c r="O493" s="221">
        <f t="shared" ca="1" si="157"/>
        <v>59520000</v>
      </c>
      <c r="P493" s="221">
        <f t="shared" ca="1" si="158"/>
        <v>27000000</v>
      </c>
      <c r="Q493" s="221">
        <f t="shared" ca="1" si="159"/>
        <v>12000000</v>
      </c>
      <c r="R493" s="221">
        <f t="shared" ca="1" si="160"/>
        <v>50280000</v>
      </c>
      <c r="S493" s="221">
        <f t="shared" ca="1" si="148"/>
        <v>17095200</v>
      </c>
      <c r="T493" s="221">
        <f t="shared" ca="1" si="161"/>
        <v>33184800</v>
      </c>
      <c r="U493" s="221">
        <f t="shared" ca="1" si="162"/>
        <v>45184800</v>
      </c>
      <c r="V493" s="221">
        <f t="shared" ca="1" si="163"/>
        <v>-72000000</v>
      </c>
      <c r="W493" s="221">
        <f t="shared" ca="1" si="164"/>
        <v>45184800</v>
      </c>
      <c r="X493" s="221">
        <f t="shared" ca="1" si="165"/>
        <v>45184800</v>
      </c>
      <c r="Y493" s="221">
        <f t="shared" ca="1" si="166"/>
        <v>45184800</v>
      </c>
      <c r="Z493" s="221">
        <f t="shared" ca="1" si="167"/>
        <v>45184800</v>
      </c>
      <c r="AA493" s="221">
        <f t="shared" ca="1" si="168"/>
        <v>45184800</v>
      </c>
      <c r="AB493" s="221">
        <f t="shared" ca="1" si="169"/>
        <v>45184800</v>
      </c>
      <c r="AC493" s="224">
        <f t="shared" ca="1" si="149"/>
        <v>0.58850736530907732</v>
      </c>
    </row>
    <row r="494" spans="1:29" x14ac:dyDescent="0.25">
      <c r="A494" s="195">
        <v>400</v>
      </c>
      <c r="B494" s="219">
        <f t="shared" ca="1" si="146"/>
        <v>0.24142382201550705</v>
      </c>
      <c r="C494" s="219">
        <f t="shared" ca="1" si="147"/>
        <v>0.99661158019276008</v>
      </c>
      <c r="D494" s="219">
        <f t="shared" ca="1" si="147"/>
        <v>0.58382590641757426</v>
      </c>
      <c r="E494" s="219">
        <f t="shared" ca="1" si="147"/>
        <v>0.27215032453135746</v>
      </c>
      <c r="F494" s="219">
        <f t="shared" ca="1" si="147"/>
        <v>0.58408528410362381</v>
      </c>
      <c r="G494" s="219">
        <f t="shared" ca="1" si="147"/>
        <v>0.1995250551129234</v>
      </c>
      <c r="H494" s="220">
        <f t="shared" ca="1" si="150"/>
        <v>95000000</v>
      </c>
      <c r="I494" s="212">
        <f t="shared" ca="1" si="151"/>
        <v>0.06</v>
      </c>
      <c r="J494" s="220">
        <f t="shared" ca="1" si="152"/>
        <v>5700000</v>
      </c>
      <c r="K494" s="222">
        <f t="shared" ca="1" si="153"/>
        <v>49.5</v>
      </c>
      <c r="L494" s="221">
        <f t="shared" ca="1" si="154"/>
        <v>65000000</v>
      </c>
      <c r="M494" s="221">
        <f t="shared" ca="1" si="155"/>
        <v>282150000</v>
      </c>
      <c r="N494" s="221">
        <f t="shared" ca="1" si="156"/>
        <v>26</v>
      </c>
      <c r="O494" s="221">
        <f t="shared" ca="1" si="157"/>
        <v>148200000</v>
      </c>
      <c r="P494" s="221">
        <f t="shared" ca="1" si="158"/>
        <v>24000000</v>
      </c>
      <c r="Q494" s="221">
        <f t="shared" ca="1" si="159"/>
        <v>10833333.333333334</v>
      </c>
      <c r="R494" s="221">
        <f t="shared" ca="1" si="160"/>
        <v>99116666.666666672</v>
      </c>
      <c r="S494" s="221">
        <f t="shared" ca="1" si="148"/>
        <v>33699666.666666672</v>
      </c>
      <c r="T494" s="221">
        <f t="shared" ca="1" si="161"/>
        <v>65417000</v>
      </c>
      <c r="U494" s="221">
        <f t="shared" ca="1" si="162"/>
        <v>76250333.333333328</v>
      </c>
      <c r="V494" s="221">
        <f t="shared" ca="1" si="163"/>
        <v>-65000000</v>
      </c>
      <c r="W494" s="221">
        <f t="shared" ca="1" si="164"/>
        <v>76250333.333333328</v>
      </c>
      <c r="X494" s="221">
        <f t="shared" ca="1" si="165"/>
        <v>76250333.333333328</v>
      </c>
      <c r="Y494" s="221">
        <f t="shared" ca="1" si="166"/>
        <v>76250333.333333328</v>
      </c>
      <c r="Z494" s="221">
        <f t="shared" ca="1" si="167"/>
        <v>76250333.333333328</v>
      </c>
      <c r="AA494" s="221">
        <f t="shared" ca="1" si="168"/>
        <v>76250333.333333328</v>
      </c>
      <c r="AB494" s="221">
        <f t="shared" ca="1" si="169"/>
        <v>76250333.333333328</v>
      </c>
      <c r="AC494" s="224">
        <f t="shared" ca="1" si="149"/>
        <v>1.1615820459092121</v>
      </c>
    </row>
    <row r="495" spans="1:29" x14ac:dyDescent="0.25">
      <c r="A495" s="26">
        <v>401</v>
      </c>
      <c r="B495" s="219">
        <f t="shared" ca="1" si="146"/>
        <v>3.2574509477975355E-2</v>
      </c>
      <c r="C495" s="219">
        <f t="shared" ca="1" si="147"/>
        <v>5.5707604570557345E-3</v>
      </c>
      <c r="D495" s="219">
        <f t="shared" ca="1" si="147"/>
        <v>0.39936224321022062</v>
      </c>
      <c r="E495" s="219">
        <f t="shared" ca="1" si="147"/>
        <v>0.58763145815158957</v>
      </c>
      <c r="F495" s="219">
        <f t="shared" ca="1" si="147"/>
        <v>0.44927727269406303</v>
      </c>
      <c r="G495" s="219">
        <f t="shared" ca="1" si="147"/>
        <v>0.7003669349474696</v>
      </c>
      <c r="H495" s="220">
        <f t="shared" ca="1" si="150"/>
        <v>80000000</v>
      </c>
      <c r="I495" s="212">
        <f t="shared" ca="1" si="151"/>
        <v>0.01</v>
      </c>
      <c r="J495" s="220">
        <f t="shared" ca="1" si="152"/>
        <v>800000</v>
      </c>
      <c r="K495" s="222">
        <f t="shared" ca="1" si="153"/>
        <v>38</v>
      </c>
      <c r="L495" s="221">
        <f t="shared" ca="1" si="154"/>
        <v>65000000</v>
      </c>
      <c r="M495" s="221">
        <f t="shared" ca="1" si="155"/>
        <v>30400000</v>
      </c>
      <c r="N495" s="221">
        <f t="shared" ca="1" si="156"/>
        <v>26</v>
      </c>
      <c r="O495" s="221">
        <f t="shared" ca="1" si="157"/>
        <v>20800000</v>
      </c>
      <c r="P495" s="221">
        <f t="shared" ca="1" si="158"/>
        <v>27000000</v>
      </c>
      <c r="Q495" s="221">
        <f t="shared" ca="1" si="159"/>
        <v>10833333.333333334</v>
      </c>
      <c r="R495" s="221">
        <f t="shared" ca="1" si="160"/>
        <v>-28233333.333333336</v>
      </c>
      <c r="S495" s="221">
        <f t="shared" ca="1" si="148"/>
        <v>-9599333.333333334</v>
      </c>
      <c r="T495" s="221">
        <f t="shared" ca="1" si="161"/>
        <v>-18634000</v>
      </c>
      <c r="U495" s="221">
        <f t="shared" ca="1" si="162"/>
        <v>-7800666.666666666</v>
      </c>
      <c r="V495" s="221">
        <f t="shared" ca="1" si="163"/>
        <v>-65000000</v>
      </c>
      <c r="W495" s="221">
        <f t="shared" ca="1" si="164"/>
        <v>-7800666.666666666</v>
      </c>
      <c r="X495" s="221">
        <f t="shared" ca="1" si="165"/>
        <v>-7800666.666666666</v>
      </c>
      <c r="Y495" s="221">
        <f t="shared" ca="1" si="166"/>
        <v>-7800666.666666666</v>
      </c>
      <c r="Z495" s="221">
        <f t="shared" ca="1" si="167"/>
        <v>-7800666.666666666</v>
      </c>
      <c r="AA495" s="221">
        <f t="shared" ca="1" si="168"/>
        <v>-7800666.666666666</v>
      </c>
      <c r="AB495" s="221">
        <f t="shared" ca="1" si="169"/>
        <v>-7800666.666666666</v>
      </c>
      <c r="AC495" s="224">
        <f t="shared" ca="1" si="149"/>
        <v>-0.99990000000000001</v>
      </c>
    </row>
    <row r="496" spans="1:29" x14ac:dyDescent="0.25">
      <c r="A496" s="195">
        <v>402</v>
      </c>
      <c r="B496" s="219">
        <f t="shared" ca="1" si="146"/>
        <v>0.83089836591640931</v>
      </c>
      <c r="C496" s="219">
        <f t="shared" ca="1" si="147"/>
        <v>0.30633305308332326</v>
      </c>
      <c r="D496" s="219">
        <f t="shared" ca="1" si="147"/>
        <v>0.47410542286846191</v>
      </c>
      <c r="E496" s="219">
        <f t="shared" ca="1" si="147"/>
        <v>0.40382884947367348</v>
      </c>
      <c r="F496" s="219">
        <f t="shared" ca="1" si="147"/>
        <v>0.96508501468310748</v>
      </c>
      <c r="G496" s="219">
        <f t="shared" ca="1" si="147"/>
        <v>0.99650897176539044</v>
      </c>
      <c r="H496" s="220">
        <f t="shared" ca="1" si="150"/>
        <v>124000000</v>
      </c>
      <c r="I496" s="212">
        <f t="shared" ca="1" si="151"/>
        <v>0.03</v>
      </c>
      <c r="J496" s="220">
        <f t="shared" ca="1" si="152"/>
        <v>3720000</v>
      </c>
      <c r="K496" s="222">
        <f t="shared" ca="1" si="153"/>
        <v>64</v>
      </c>
      <c r="L496" s="221">
        <f t="shared" ca="1" si="154"/>
        <v>65000000</v>
      </c>
      <c r="M496" s="221">
        <f t="shared" ca="1" si="155"/>
        <v>238080000</v>
      </c>
      <c r="N496" s="221">
        <f t="shared" ca="1" si="156"/>
        <v>29</v>
      </c>
      <c r="O496" s="221">
        <f t="shared" ca="1" si="157"/>
        <v>107880000</v>
      </c>
      <c r="P496" s="221">
        <f t="shared" ca="1" si="158"/>
        <v>31000000</v>
      </c>
      <c r="Q496" s="221">
        <f t="shared" ca="1" si="159"/>
        <v>10833333.333333334</v>
      </c>
      <c r="R496" s="221">
        <f t="shared" ca="1" si="160"/>
        <v>88366666.666666672</v>
      </c>
      <c r="S496" s="221">
        <f t="shared" ca="1" si="148"/>
        <v>30044666.666666672</v>
      </c>
      <c r="T496" s="221">
        <f t="shared" ca="1" si="161"/>
        <v>58322000</v>
      </c>
      <c r="U496" s="221">
        <f t="shared" ca="1" si="162"/>
        <v>69155333.333333328</v>
      </c>
      <c r="V496" s="221">
        <f t="shared" ca="1" si="163"/>
        <v>-65000000</v>
      </c>
      <c r="W496" s="221">
        <f t="shared" ca="1" si="164"/>
        <v>69155333.333333328</v>
      </c>
      <c r="X496" s="221">
        <f t="shared" ca="1" si="165"/>
        <v>69155333.333333328</v>
      </c>
      <c r="Y496" s="221">
        <f t="shared" ca="1" si="166"/>
        <v>69155333.333333328</v>
      </c>
      <c r="Z496" s="221">
        <f t="shared" ca="1" si="167"/>
        <v>69155333.333333328</v>
      </c>
      <c r="AA496" s="221">
        <f t="shared" ca="1" si="168"/>
        <v>69155333.333333328</v>
      </c>
      <c r="AB496" s="221">
        <f t="shared" ca="1" si="169"/>
        <v>69155333.333333328</v>
      </c>
      <c r="AC496" s="224">
        <f t="shared" ca="1" si="149"/>
        <v>1.0495756713219082</v>
      </c>
    </row>
    <row r="497" spans="1:29" x14ac:dyDescent="0.25">
      <c r="A497" s="26">
        <v>403</v>
      </c>
      <c r="B497" s="219">
        <f t="shared" ca="1" si="146"/>
        <v>0.98559216171963815</v>
      </c>
      <c r="C497" s="219">
        <f t="shared" ca="1" si="147"/>
        <v>0.78128977489278717</v>
      </c>
      <c r="D497" s="219">
        <f t="shared" ca="1" si="147"/>
        <v>0.81555346821292751</v>
      </c>
      <c r="E497" s="219">
        <f t="shared" ca="1" si="147"/>
        <v>0.91198003247018755</v>
      </c>
      <c r="F497" s="219">
        <f t="shared" ca="1" si="147"/>
        <v>0.94452014041131527</v>
      </c>
      <c r="G497" s="219">
        <f t="shared" ca="1" si="147"/>
        <v>0.13234317081389002</v>
      </c>
      <c r="H497" s="220">
        <f t="shared" ca="1" si="150"/>
        <v>124000000</v>
      </c>
      <c r="I497" s="212">
        <f t="shared" ca="1" si="151"/>
        <v>0.05</v>
      </c>
      <c r="J497" s="220">
        <f t="shared" ca="1" si="152"/>
        <v>6200000</v>
      </c>
      <c r="K497" s="222">
        <f t="shared" ca="1" si="153"/>
        <v>64</v>
      </c>
      <c r="L497" s="221">
        <f t="shared" ca="1" si="154"/>
        <v>72000000</v>
      </c>
      <c r="M497" s="221">
        <f t="shared" ca="1" si="155"/>
        <v>396800000</v>
      </c>
      <c r="N497" s="221">
        <f t="shared" ca="1" si="156"/>
        <v>29</v>
      </c>
      <c r="O497" s="221">
        <f t="shared" ca="1" si="157"/>
        <v>179800000</v>
      </c>
      <c r="P497" s="221">
        <f t="shared" ca="1" si="158"/>
        <v>20000000</v>
      </c>
      <c r="Q497" s="221">
        <f t="shared" ca="1" si="159"/>
        <v>12000000</v>
      </c>
      <c r="R497" s="221">
        <f t="shared" ca="1" si="160"/>
        <v>185000000</v>
      </c>
      <c r="S497" s="221">
        <f t="shared" ca="1" si="148"/>
        <v>62900000.000000007</v>
      </c>
      <c r="T497" s="221">
        <f t="shared" ca="1" si="161"/>
        <v>122100000</v>
      </c>
      <c r="U497" s="221">
        <f t="shared" ca="1" si="162"/>
        <v>134100000</v>
      </c>
      <c r="V497" s="221">
        <f t="shared" ca="1" si="163"/>
        <v>-72000000</v>
      </c>
      <c r="W497" s="221">
        <f t="shared" ca="1" si="164"/>
        <v>134100000</v>
      </c>
      <c r="X497" s="221">
        <f t="shared" ca="1" si="165"/>
        <v>134100000</v>
      </c>
      <c r="Y497" s="221">
        <f t="shared" ca="1" si="166"/>
        <v>134100000</v>
      </c>
      <c r="Z497" s="221">
        <f t="shared" ca="1" si="167"/>
        <v>134100000</v>
      </c>
      <c r="AA497" s="221">
        <f t="shared" ca="1" si="168"/>
        <v>134100000</v>
      </c>
      <c r="AB497" s="221">
        <f t="shared" ca="1" si="169"/>
        <v>134100000</v>
      </c>
      <c r="AC497" s="224">
        <f t="shared" ca="1" si="149"/>
        <v>1.859090198153361</v>
      </c>
    </row>
    <row r="498" spans="1:29" x14ac:dyDescent="0.25">
      <c r="A498" s="195">
        <v>404</v>
      </c>
      <c r="B498" s="219">
        <f t="shared" ca="1" si="146"/>
        <v>0.82084638274826738</v>
      </c>
      <c r="C498" s="219">
        <f t="shared" ca="1" si="147"/>
        <v>0.35866534083028123</v>
      </c>
      <c r="D498" s="219">
        <f t="shared" ca="1" si="147"/>
        <v>0.55198903729446458</v>
      </c>
      <c r="E498" s="219">
        <f t="shared" ca="1" si="147"/>
        <v>0.51387091517667693</v>
      </c>
      <c r="F498" s="219">
        <f t="shared" ca="1" si="147"/>
        <v>0.31272783330484877</v>
      </c>
      <c r="G498" s="219">
        <f t="shared" ca="1" si="147"/>
        <v>0.62488281418167635</v>
      </c>
      <c r="H498" s="220">
        <f t="shared" ca="1" si="150"/>
        <v>124000000</v>
      </c>
      <c r="I498" s="212">
        <f t="shared" ca="1" si="151"/>
        <v>0.03</v>
      </c>
      <c r="J498" s="220">
        <f t="shared" ca="1" si="152"/>
        <v>3720000</v>
      </c>
      <c r="K498" s="222">
        <f t="shared" ca="1" si="153"/>
        <v>64</v>
      </c>
      <c r="L498" s="221">
        <f t="shared" ca="1" si="154"/>
        <v>65000000</v>
      </c>
      <c r="M498" s="221">
        <f t="shared" ca="1" si="155"/>
        <v>238080000</v>
      </c>
      <c r="N498" s="221">
        <f t="shared" ca="1" si="156"/>
        <v>26</v>
      </c>
      <c r="O498" s="221">
        <f t="shared" ca="1" si="157"/>
        <v>96720000</v>
      </c>
      <c r="P498" s="221">
        <f t="shared" ca="1" si="158"/>
        <v>27000000</v>
      </c>
      <c r="Q498" s="221">
        <f t="shared" ca="1" si="159"/>
        <v>10833333.333333334</v>
      </c>
      <c r="R498" s="221">
        <f t="shared" ca="1" si="160"/>
        <v>103526666.66666667</v>
      </c>
      <c r="S498" s="221">
        <f t="shared" ca="1" si="148"/>
        <v>35199066.666666672</v>
      </c>
      <c r="T498" s="221">
        <f t="shared" ca="1" si="161"/>
        <v>68327600</v>
      </c>
      <c r="U498" s="221">
        <f t="shared" ca="1" si="162"/>
        <v>79160933.333333328</v>
      </c>
      <c r="V498" s="221">
        <f t="shared" ca="1" si="163"/>
        <v>-65000000</v>
      </c>
      <c r="W498" s="221">
        <f t="shared" ca="1" si="164"/>
        <v>79160933.333333328</v>
      </c>
      <c r="X498" s="221">
        <f t="shared" ca="1" si="165"/>
        <v>79160933.333333328</v>
      </c>
      <c r="Y498" s="221">
        <f t="shared" ca="1" si="166"/>
        <v>79160933.333333328</v>
      </c>
      <c r="Z498" s="221">
        <f t="shared" ca="1" si="167"/>
        <v>79160933.333333328</v>
      </c>
      <c r="AA498" s="221">
        <f t="shared" ca="1" si="168"/>
        <v>79160933.333333328</v>
      </c>
      <c r="AB498" s="221">
        <f t="shared" ca="1" si="169"/>
        <v>79160933.333333328</v>
      </c>
      <c r="AC498" s="224">
        <f t="shared" ca="1" si="149"/>
        <v>1.2073313869640074</v>
      </c>
    </row>
    <row r="499" spans="1:29" x14ac:dyDescent="0.25">
      <c r="A499" s="26">
        <v>405</v>
      </c>
      <c r="B499" s="219">
        <f t="shared" ca="1" si="146"/>
        <v>0.4850751731671108</v>
      </c>
      <c r="C499" s="219">
        <f t="shared" ca="1" si="147"/>
        <v>0.41468506706163288</v>
      </c>
      <c r="D499" s="219">
        <f t="shared" ca="1" si="147"/>
        <v>0.37681480188659544</v>
      </c>
      <c r="E499" s="219">
        <f t="shared" ca="1" si="147"/>
        <v>0.12927451563014425</v>
      </c>
      <c r="F499" s="219">
        <f t="shared" ca="1" si="147"/>
        <v>6.397139228311377E-2</v>
      </c>
      <c r="G499" s="219">
        <f t="shared" ca="1" si="147"/>
        <v>0.70327411808606732</v>
      </c>
      <c r="H499" s="220">
        <f t="shared" ca="1" si="150"/>
        <v>108000000</v>
      </c>
      <c r="I499" s="212">
        <f t="shared" ca="1" si="151"/>
        <v>0.03</v>
      </c>
      <c r="J499" s="220">
        <f t="shared" ca="1" si="152"/>
        <v>3240000</v>
      </c>
      <c r="K499" s="222">
        <f t="shared" ca="1" si="153"/>
        <v>52</v>
      </c>
      <c r="L499" s="221">
        <f t="shared" ca="1" si="154"/>
        <v>60000000</v>
      </c>
      <c r="M499" s="221">
        <f t="shared" ca="1" si="155"/>
        <v>168480000</v>
      </c>
      <c r="N499" s="221">
        <f t="shared" ca="1" si="156"/>
        <v>24</v>
      </c>
      <c r="O499" s="221">
        <f t="shared" ca="1" si="157"/>
        <v>77760000</v>
      </c>
      <c r="P499" s="221">
        <f t="shared" ca="1" si="158"/>
        <v>27000000</v>
      </c>
      <c r="Q499" s="221">
        <f t="shared" ca="1" si="159"/>
        <v>10000000</v>
      </c>
      <c r="R499" s="221">
        <f t="shared" ca="1" si="160"/>
        <v>53720000</v>
      </c>
      <c r="S499" s="221">
        <f t="shared" ca="1" si="148"/>
        <v>18264800</v>
      </c>
      <c r="T499" s="221">
        <f t="shared" ca="1" si="161"/>
        <v>35455200</v>
      </c>
      <c r="U499" s="221">
        <f t="shared" ca="1" si="162"/>
        <v>45455200</v>
      </c>
      <c r="V499" s="221">
        <f t="shared" ca="1" si="163"/>
        <v>-60000000</v>
      </c>
      <c r="W499" s="221">
        <f t="shared" ca="1" si="164"/>
        <v>45455200</v>
      </c>
      <c r="X499" s="221">
        <f t="shared" ca="1" si="165"/>
        <v>45455200</v>
      </c>
      <c r="Y499" s="221">
        <f t="shared" ca="1" si="166"/>
        <v>45455200</v>
      </c>
      <c r="Z499" s="221">
        <f t="shared" ca="1" si="167"/>
        <v>45455200</v>
      </c>
      <c r="AA499" s="221">
        <f t="shared" ca="1" si="168"/>
        <v>45455200</v>
      </c>
      <c r="AB499" s="221">
        <f t="shared" ca="1" si="169"/>
        <v>45455200</v>
      </c>
      <c r="AC499" s="224">
        <f t="shared" ca="1" si="149"/>
        <v>0.72925456890297924</v>
      </c>
    </row>
    <row r="500" spans="1:29" x14ac:dyDescent="0.25">
      <c r="A500" s="195">
        <v>406</v>
      </c>
      <c r="B500" s="219">
        <f t="shared" ca="1" si="146"/>
        <v>0.90537709641013331</v>
      </c>
      <c r="C500" s="219">
        <f t="shared" ca="1" si="147"/>
        <v>0.68799795400710362</v>
      </c>
      <c r="D500" s="219">
        <f t="shared" ca="1" si="147"/>
        <v>0.5164125654012125</v>
      </c>
      <c r="E500" s="219">
        <f t="shared" ca="1" si="147"/>
        <v>5.9999372908298043E-2</v>
      </c>
      <c r="F500" s="219">
        <f t="shared" ca="1" si="147"/>
        <v>0.21455406528882814</v>
      </c>
      <c r="G500" s="219">
        <f t="shared" ca="1" si="147"/>
        <v>0.82738893659895441</v>
      </c>
      <c r="H500" s="220">
        <f t="shared" ca="1" si="150"/>
        <v>124000000</v>
      </c>
      <c r="I500" s="212">
        <f t="shared" ca="1" si="151"/>
        <v>0.04</v>
      </c>
      <c r="J500" s="220">
        <f t="shared" ca="1" si="152"/>
        <v>4960000</v>
      </c>
      <c r="K500" s="222">
        <f t="shared" ca="1" si="153"/>
        <v>64</v>
      </c>
      <c r="L500" s="221">
        <f t="shared" ca="1" si="154"/>
        <v>60000000</v>
      </c>
      <c r="M500" s="221">
        <f t="shared" ca="1" si="155"/>
        <v>317440000</v>
      </c>
      <c r="N500" s="221">
        <f t="shared" ca="1" si="156"/>
        <v>26</v>
      </c>
      <c r="O500" s="221">
        <f t="shared" ca="1" si="157"/>
        <v>128960000</v>
      </c>
      <c r="P500" s="221">
        <f t="shared" ca="1" si="158"/>
        <v>31000000</v>
      </c>
      <c r="Q500" s="221">
        <f t="shared" ca="1" si="159"/>
        <v>10000000</v>
      </c>
      <c r="R500" s="221">
        <f t="shared" ca="1" si="160"/>
        <v>147480000</v>
      </c>
      <c r="S500" s="221">
        <f t="shared" ca="1" si="148"/>
        <v>50143200</v>
      </c>
      <c r="T500" s="221">
        <f t="shared" ca="1" si="161"/>
        <v>97336800</v>
      </c>
      <c r="U500" s="221">
        <f t="shared" ca="1" si="162"/>
        <v>107336800</v>
      </c>
      <c r="V500" s="221">
        <f t="shared" ca="1" si="163"/>
        <v>-60000000</v>
      </c>
      <c r="W500" s="221">
        <f t="shared" ca="1" si="164"/>
        <v>107336800</v>
      </c>
      <c r="X500" s="221">
        <f t="shared" ca="1" si="165"/>
        <v>107336800</v>
      </c>
      <c r="Y500" s="221">
        <f t="shared" ca="1" si="166"/>
        <v>107336800</v>
      </c>
      <c r="Z500" s="221">
        <f t="shared" ca="1" si="167"/>
        <v>107336800</v>
      </c>
      <c r="AA500" s="221">
        <f t="shared" ca="1" si="168"/>
        <v>107336800</v>
      </c>
      <c r="AB500" s="221">
        <f t="shared" ca="1" si="169"/>
        <v>107336800</v>
      </c>
      <c r="AC500" s="224">
        <f t="shared" ca="1" si="149"/>
        <v>1.7851136575212201</v>
      </c>
    </row>
    <row r="501" spans="1:29" x14ac:dyDescent="0.25">
      <c r="A501" s="26">
        <v>407</v>
      </c>
      <c r="B501" s="219">
        <f t="shared" ca="1" si="146"/>
        <v>7.5797995840500398E-2</v>
      </c>
      <c r="C501" s="219">
        <f t="shared" ca="1" si="147"/>
        <v>0.26484255591060923</v>
      </c>
      <c r="D501" s="219">
        <f t="shared" ca="1" si="147"/>
        <v>0.24034621704799186</v>
      </c>
      <c r="E501" s="219">
        <f t="shared" ca="1" si="147"/>
        <v>7.1744846060267098E-2</v>
      </c>
      <c r="F501" s="219">
        <f t="shared" ca="1" si="147"/>
        <v>0.65228881745670997</v>
      </c>
      <c r="G501" s="219">
        <f t="shared" ca="1" si="147"/>
        <v>0.68122660948880775</v>
      </c>
      <c r="H501" s="220">
        <f t="shared" ca="1" si="150"/>
        <v>80000000</v>
      </c>
      <c r="I501" s="212">
        <f t="shared" ca="1" si="151"/>
        <v>0.03</v>
      </c>
      <c r="J501" s="220">
        <f t="shared" ca="1" si="152"/>
        <v>2400000</v>
      </c>
      <c r="K501" s="222">
        <f t="shared" ca="1" si="153"/>
        <v>38</v>
      </c>
      <c r="L501" s="221">
        <f t="shared" ca="1" si="154"/>
        <v>60000000</v>
      </c>
      <c r="M501" s="221">
        <f t="shared" ca="1" si="155"/>
        <v>91200000</v>
      </c>
      <c r="N501" s="221">
        <f t="shared" ca="1" si="156"/>
        <v>26</v>
      </c>
      <c r="O501" s="221">
        <f t="shared" ca="1" si="157"/>
        <v>62400000</v>
      </c>
      <c r="P501" s="221">
        <f t="shared" ca="1" si="158"/>
        <v>27000000</v>
      </c>
      <c r="Q501" s="221">
        <f t="shared" ca="1" si="159"/>
        <v>10000000</v>
      </c>
      <c r="R501" s="221">
        <f t="shared" ca="1" si="160"/>
        <v>-8200000</v>
      </c>
      <c r="S501" s="221">
        <f t="shared" ca="1" si="148"/>
        <v>-2788000</v>
      </c>
      <c r="T501" s="221">
        <f t="shared" ca="1" si="161"/>
        <v>-5412000</v>
      </c>
      <c r="U501" s="221">
        <f t="shared" ca="1" si="162"/>
        <v>4588000</v>
      </c>
      <c r="V501" s="221">
        <f t="shared" ca="1" si="163"/>
        <v>-60000000</v>
      </c>
      <c r="W501" s="221">
        <f t="shared" ca="1" si="164"/>
        <v>4588000</v>
      </c>
      <c r="X501" s="221">
        <f t="shared" ca="1" si="165"/>
        <v>4588000</v>
      </c>
      <c r="Y501" s="221">
        <f t="shared" ca="1" si="166"/>
        <v>4588000</v>
      </c>
      <c r="Z501" s="221">
        <f t="shared" ca="1" si="167"/>
        <v>4588000</v>
      </c>
      <c r="AA501" s="221">
        <f t="shared" ca="1" si="168"/>
        <v>4588000</v>
      </c>
      <c r="AB501" s="221">
        <f t="shared" ca="1" si="169"/>
        <v>4588000</v>
      </c>
      <c r="AC501" s="224">
        <f t="shared" ca="1" si="149"/>
        <v>-0.99990000000000001</v>
      </c>
    </row>
    <row r="502" spans="1:29" x14ac:dyDescent="0.25">
      <c r="A502" s="195">
        <v>408</v>
      </c>
      <c r="B502" s="219">
        <f t="shared" ca="1" si="146"/>
        <v>0.5061451288849298</v>
      </c>
      <c r="C502" s="219">
        <f t="shared" ca="1" si="147"/>
        <v>0.58527204129730626</v>
      </c>
      <c r="D502" s="219">
        <f t="shared" ca="1" si="147"/>
        <v>0.14521075238446479</v>
      </c>
      <c r="E502" s="219">
        <f t="shared" ca="1" si="147"/>
        <v>0.29959945996261739</v>
      </c>
      <c r="F502" s="219">
        <f t="shared" ca="1" si="147"/>
        <v>0.62770121869750373</v>
      </c>
      <c r="G502" s="219">
        <f t="shared" ca="1" si="147"/>
        <v>0.58033338564502135</v>
      </c>
      <c r="H502" s="220">
        <f t="shared" ca="1" si="150"/>
        <v>108000000</v>
      </c>
      <c r="I502" s="212">
        <f t="shared" ca="1" si="151"/>
        <v>0.04</v>
      </c>
      <c r="J502" s="220">
        <f t="shared" ca="1" si="152"/>
        <v>4320000</v>
      </c>
      <c r="K502" s="222">
        <f t="shared" ca="1" si="153"/>
        <v>52</v>
      </c>
      <c r="L502" s="221">
        <f t="shared" ca="1" si="154"/>
        <v>65000000</v>
      </c>
      <c r="M502" s="221">
        <f t="shared" ca="1" si="155"/>
        <v>224640000</v>
      </c>
      <c r="N502" s="221">
        <f t="shared" ca="1" si="156"/>
        <v>26</v>
      </c>
      <c r="O502" s="221">
        <f t="shared" ca="1" si="157"/>
        <v>112320000</v>
      </c>
      <c r="P502" s="221">
        <f t="shared" ca="1" si="158"/>
        <v>27000000</v>
      </c>
      <c r="Q502" s="221">
        <f t="shared" ca="1" si="159"/>
        <v>10833333.333333334</v>
      </c>
      <c r="R502" s="221">
        <f t="shared" ca="1" si="160"/>
        <v>74486666.666666672</v>
      </c>
      <c r="S502" s="221">
        <f t="shared" ca="1" si="148"/>
        <v>25325466.666666672</v>
      </c>
      <c r="T502" s="221">
        <f t="shared" ca="1" si="161"/>
        <v>49161200</v>
      </c>
      <c r="U502" s="221">
        <f t="shared" ca="1" si="162"/>
        <v>59994533.333333336</v>
      </c>
      <c r="V502" s="221">
        <f t="shared" ca="1" si="163"/>
        <v>-65000000</v>
      </c>
      <c r="W502" s="221">
        <f t="shared" ca="1" si="164"/>
        <v>59994533.333333336</v>
      </c>
      <c r="X502" s="221">
        <f t="shared" ca="1" si="165"/>
        <v>59994533.333333336</v>
      </c>
      <c r="Y502" s="221">
        <f t="shared" ca="1" si="166"/>
        <v>59994533.333333336</v>
      </c>
      <c r="Z502" s="221">
        <f t="shared" ca="1" si="167"/>
        <v>59994533.333333336</v>
      </c>
      <c r="AA502" s="221">
        <f t="shared" ca="1" si="168"/>
        <v>59994533.333333336</v>
      </c>
      <c r="AB502" s="221">
        <f t="shared" ca="1" si="169"/>
        <v>59994533.333333336</v>
      </c>
      <c r="AC502" s="224">
        <f t="shared" ca="1" si="149"/>
        <v>0.90359509258123194</v>
      </c>
    </row>
    <row r="503" spans="1:29" x14ac:dyDescent="0.25">
      <c r="A503" s="26">
        <v>409</v>
      </c>
      <c r="B503" s="219">
        <f t="shared" ca="1" si="146"/>
        <v>0.70074104121403524</v>
      </c>
      <c r="C503" s="219">
        <f t="shared" ca="1" si="147"/>
        <v>0.30183457480559928</v>
      </c>
      <c r="D503" s="219">
        <f t="shared" ca="1" si="147"/>
        <v>0.40744988080868805</v>
      </c>
      <c r="E503" s="219">
        <f t="shared" ca="1" si="147"/>
        <v>0.92026132687396511</v>
      </c>
      <c r="F503" s="219">
        <f t="shared" ca="1" si="147"/>
        <v>0.97350883012071732</v>
      </c>
      <c r="G503" s="219">
        <f t="shared" ca="1" si="147"/>
        <v>0.69257133325372833</v>
      </c>
      <c r="H503" s="220">
        <f t="shared" ca="1" si="150"/>
        <v>108000000</v>
      </c>
      <c r="I503" s="212">
        <f t="shared" ca="1" si="151"/>
        <v>0.03</v>
      </c>
      <c r="J503" s="220">
        <f t="shared" ca="1" si="152"/>
        <v>3240000</v>
      </c>
      <c r="K503" s="222">
        <f t="shared" ca="1" si="153"/>
        <v>52</v>
      </c>
      <c r="L503" s="221">
        <f t="shared" ca="1" si="154"/>
        <v>72000000</v>
      </c>
      <c r="M503" s="221">
        <f t="shared" ca="1" si="155"/>
        <v>168480000</v>
      </c>
      <c r="N503" s="221">
        <f t="shared" ca="1" si="156"/>
        <v>29</v>
      </c>
      <c r="O503" s="221">
        <f t="shared" ca="1" si="157"/>
        <v>93960000</v>
      </c>
      <c r="P503" s="221">
        <f t="shared" ca="1" si="158"/>
        <v>27000000</v>
      </c>
      <c r="Q503" s="221">
        <f t="shared" ca="1" si="159"/>
        <v>12000000</v>
      </c>
      <c r="R503" s="221">
        <f t="shared" ca="1" si="160"/>
        <v>35520000</v>
      </c>
      <c r="S503" s="221">
        <f t="shared" ca="1" si="148"/>
        <v>12076800</v>
      </c>
      <c r="T503" s="221">
        <f t="shared" ca="1" si="161"/>
        <v>23443200</v>
      </c>
      <c r="U503" s="221">
        <f t="shared" ca="1" si="162"/>
        <v>35443200</v>
      </c>
      <c r="V503" s="221">
        <f t="shared" ca="1" si="163"/>
        <v>-72000000</v>
      </c>
      <c r="W503" s="221">
        <f t="shared" ca="1" si="164"/>
        <v>35443200</v>
      </c>
      <c r="X503" s="221">
        <f t="shared" ca="1" si="165"/>
        <v>35443200</v>
      </c>
      <c r="Y503" s="221">
        <f t="shared" ca="1" si="166"/>
        <v>35443200</v>
      </c>
      <c r="Z503" s="221">
        <f t="shared" ca="1" si="167"/>
        <v>35443200</v>
      </c>
      <c r="AA503" s="221">
        <f t="shared" ca="1" si="168"/>
        <v>35443200</v>
      </c>
      <c r="AB503" s="221">
        <f t="shared" ca="1" si="169"/>
        <v>35443200</v>
      </c>
      <c r="AC503" s="224">
        <f t="shared" ca="1" si="149"/>
        <v>0.43616523045704403</v>
      </c>
    </row>
    <row r="504" spans="1:29" x14ac:dyDescent="0.25">
      <c r="A504" s="195">
        <v>410</v>
      </c>
      <c r="B504" s="219">
        <f t="shared" ca="1" si="146"/>
        <v>0.7485838010261886</v>
      </c>
      <c r="C504" s="219">
        <f t="shared" ca="1" si="147"/>
        <v>0.51471873873428131</v>
      </c>
      <c r="D504" s="219">
        <f t="shared" ca="1" si="147"/>
        <v>0.8781538808974626</v>
      </c>
      <c r="E504" s="219">
        <f t="shared" ca="1" si="147"/>
        <v>0.81996451722923014</v>
      </c>
      <c r="F504" s="219">
        <f t="shared" ca="1" si="147"/>
        <v>0.32756431529622476</v>
      </c>
      <c r="G504" s="219">
        <f t="shared" ca="1" si="147"/>
        <v>4.597679629169793E-3</v>
      </c>
      <c r="H504" s="220">
        <f t="shared" ca="1" si="150"/>
        <v>108000000</v>
      </c>
      <c r="I504" s="212">
        <f t="shared" ca="1" si="151"/>
        <v>0.04</v>
      </c>
      <c r="J504" s="220">
        <f t="shared" ca="1" si="152"/>
        <v>4320000</v>
      </c>
      <c r="K504" s="222">
        <f t="shared" ca="1" si="153"/>
        <v>56</v>
      </c>
      <c r="L504" s="221">
        <f t="shared" ca="1" si="154"/>
        <v>65000000</v>
      </c>
      <c r="M504" s="221">
        <f t="shared" ca="1" si="155"/>
        <v>241920000</v>
      </c>
      <c r="N504" s="221">
        <f t="shared" ca="1" si="156"/>
        <v>26</v>
      </c>
      <c r="O504" s="221">
        <f t="shared" ca="1" si="157"/>
        <v>112320000</v>
      </c>
      <c r="P504" s="221">
        <f t="shared" ca="1" si="158"/>
        <v>20000000</v>
      </c>
      <c r="Q504" s="221">
        <f t="shared" ca="1" si="159"/>
        <v>10833333.333333334</v>
      </c>
      <c r="R504" s="221">
        <f t="shared" ca="1" si="160"/>
        <v>98766666.666666672</v>
      </c>
      <c r="S504" s="221">
        <f t="shared" ca="1" si="148"/>
        <v>33580666.666666672</v>
      </c>
      <c r="T504" s="221">
        <f t="shared" ca="1" si="161"/>
        <v>65186000</v>
      </c>
      <c r="U504" s="221">
        <f t="shared" ca="1" si="162"/>
        <v>76019333.333333328</v>
      </c>
      <c r="V504" s="221">
        <f t="shared" ca="1" si="163"/>
        <v>-65000000</v>
      </c>
      <c r="W504" s="221">
        <f t="shared" ca="1" si="164"/>
        <v>76019333.333333328</v>
      </c>
      <c r="X504" s="221">
        <f t="shared" ca="1" si="165"/>
        <v>76019333.333333328</v>
      </c>
      <c r="Y504" s="221">
        <f t="shared" ca="1" si="166"/>
        <v>76019333.333333328</v>
      </c>
      <c r="Z504" s="221">
        <f t="shared" ca="1" si="167"/>
        <v>76019333.333333328</v>
      </c>
      <c r="AA504" s="221">
        <f t="shared" ca="1" si="168"/>
        <v>76019333.333333328</v>
      </c>
      <c r="AB504" s="221">
        <f t="shared" ca="1" si="169"/>
        <v>76019333.333333328</v>
      </c>
      <c r="AC504" s="224">
        <f t="shared" ca="1" si="149"/>
        <v>1.1579466610317213</v>
      </c>
    </row>
    <row r="505" spans="1:29" x14ac:dyDescent="0.25">
      <c r="A505" s="26">
        <v>411</v>
      </c>
      <c r="B505" s="219">
        <f t="shared" ca="1" si="146"/>
        <v>0.22117404955374875</v>
      </c>
      <c r="C505" s="219">
        <f t="shared" ca="1" si="147"/>
        <v>0.97013805412728316</v>
      </c>
      <c r="D505" s="219">
        <f t="shared" ca="1" si="147"/>
        <v>0.71573036424744141</v>
      </c>
      <c r="E505" s="219">
        <f t="shared" ca="1" si="147"/>
        <v>0.27570213711124347</v>
      </c>
      <c r="F505" s="219">
        <f t="shared" ca="1" si="147"/>
        <v>0.33433506752562392</v>
      </c>
      <c r="G505" s="219">
        <f t="shared" ca="1" si="147"/>
        <v>8.0660556188567378E-2</v>
      </c>
      <c r="H505" s="220">
        <f t="shared" ca="1" si="150"/>
        <v>95000000</v>
      </c>
      <c r="I505" s="212">
        <f t="shared" ca="1" si="151"/>
        <v>0.06</v>
      </c>
      <c r="J505" s="220">
        <f t="shared" ca="1" si="152"/>
        <v>5700000</v>
      </c>
      <c r="K505" s="222">
        <f t="shared" ca="1" si="153"/>
        <v>49.5</v>
      </c>
      <c r="L505" s="221">
        <f t="shared" ca="1" si="154"/>
        <v>65000000</v>
      </c>
      <c r="M505" s="221">
        <f t="shared" ca="1" si="155"/>
        <v>282150000</v>
      </c>
      <c r="N505" s="221">
        <f t="shared" ca="1" si="156"/>
        <v>26</v>
      </c>
      <c r="O505" s="221">
        <f t="shared" ca="1" si="157"/>
        <v>148200000</v>
      </c>
      <c r="P505" s="221">
        <f t="shared" ca="1" si="158"/>
        <v>20000000</v>
      </c>
      <c r="Q505" s="221">
        <f t="shared" ca="1" si="159"/>
        <v>10833333.333333334</v>
      </c>
      <c r="R505" s="221">
        <f t="shared" ca="1" si="160"/>
        <v>103116666.66666667</v>
      </c>
      <c r="S505" s="221">
        <f t="shared" ca="1" si="148"/>
        <v>35059666.666666672</v>
      </c>
      <c r="T505" s="221">
        <f t="shared" ca="1" si="161"/>
        <v>68057000</v>
      </c>
      <c r="U505" s="221">
        <f t="shared" ca="1" si="162"/>
        <v>78890333.333333328</v>
      </c>
      <c r="V505" s="221">
        <f t="shared" ca="1" si="163"/>
        <v>-65000000</v>
      </c>
      <c r="W505" s="221">
        <f t="shared" ca="1" si="164"/>
        <v>78890333.333333328</v>
      </c>
      <c r="X505" s="221">
        <f t="shared" ca="1" si="165"/>
        <v>78890333.333333328</v>
      </c>
      <c r="Y505" s="221">
        <f t="shared" ca="1" si="166"/>
        <v>78890333.333333328</v>
      </c>
      <c r="Z505" s="221">
        <f t="shared" ca="1" si="167"/>
        <v>78890333.333333328</v>
      </c>
      <c r="AA505" s="221">
        <f t="shared" ca="1" si="168"/>
        <v>78890333.333333328</v>
      </c>
      <c r="AB505" s="221">
        <f t="shared" ca="1" si="169"/>
        <v>78890333.333333328</v>
      </c>
      <c r="AC505" s="224">
        <f t="shared" ca="1" si="149"/>
        <v>1.203082286200662</v>
      </c>
    </row>
    <row r="506" spans="1:29" x14ac:dyDescent="0.25">
      <c r="A506" s="195">
        <v>412</v>
      </c>
      <c r="B506" s="219">
        <f t="shared" ca="1" si="146"/>
        <v>0.68447891135822481</v>
      </c>
      <c r="C506" s="219">
        <f t="shared" ca="1" si="147"/>
        <v>0.93784085010168172</v>
      </c>
      <c r="D506" s="219">
        <f t="shared" ca="1" si="147"/>
        <v>0.64005416848717955</v>
      </c>
      <c r="E506" s="219">
        <f t="shared" ca="1" si="147"/>
        <v>0.45322426941399352</v>
      </c>
      <c r="F506" s="219">
        <f t="shared" ca="1" si="147"/>
        <v>0.55746812061238793</v>
      </c>
      <c r="G506" s="219">
        <f t="shared" ca="1" si="147"/>
        <v>7.3483683627263985E-2</v>
      </c>
      <c r="H506" s="220">
        <f t="shared" ca="1" si="150"/>
        <v>108000000</v>
      </c>
      <c r="I506" s="212">
        <f t="shared" ca="1" si="151"/>
        <v>0.06</v>
      </c>
      <c r="J506" s="220">
        <f t="shared" ca="1" si="152"/>
        <v>6480000</v>
      </c>
      <c r="K506" s="222">
        <f t="shared" ca="1" si="153"/>
        <v>56</v>
      </c>
      <c r="L506" s="221">
        <f t="shared" ca="1" si="154"/>
        <v>65000000</v>
      </c>
      <c r="M506" s="221">
        <f t="shared" ca="1" si="155"/>
        <v>362880000</v>
      </c>
      <c r="N506" s="221">
        <f t="shared" ca="1" si="156"/>
        <v>26</v>
      </c>
      <c r="O506" s="221">
        <f t="shared" ca="1" si="157"/>
        <v>168480000</v>
      </c>
      <c r="P506" s="221">
        <f t="shared" ca="1" si="158"/>
        <v>20000000</v>
      </c>
      <c r="Q506" s="221">
        <f t="shared" ca="1" si="159"/>
        <v>10833333.333333334</v>
      </c>
      <c r="R506" s="221">
        <f t="shared" ca="1" si="160"/>
        <v>163566666.66666666</v>
      </c>
      <c r="S506" s="221">
        <f t="shared" ca="1" si="148"/>
        <v>55612666.666666664</v>
      </c>
      <c r="T506" s="221">
        <f t="shared" ca="1" si="161"/>
        <v>107954000</v>
      </c>
      <c r="U506" s="221">
        <f t="shared" ca="1" si="162"/>
        <v>118787333.33333333</v>
      </c>
      <c r="V506" s="221">
        <f t="shared" ca="1" si="163"/>
        <v>-65000000</v>
      </c>
      <c r="W506" s="221">
        <f t="shared" ca="1" si="164"/>
        <v>118787333.33333333</v>
      </c>
      <c r="X506" s="221">
        <f t="shared" ca="1" si="165"/>
        <v>118787333.33333333</v>
      </c>
      <c r="Y506" s="221">
        <f t="shared" ca="1" si="166"/>
        <v>118787333.33333333</v>
      </c>
      <c r="Z506" s="221">
        <f t="shared" ca="1" si="167"/>
        <v>118787333.33333333</v>
      </c>
      <c r="AA506" s="221">
        <f t="shared" ca="1" si="168"/>
        <v>118787333.33333333</v>
      </c>
      <c r="AB506" s="221">
        <f t="shared" ca="1" si="169"/>
        <v>118787333.33333333</v>
      </c>
      <c r="AC506" s="224">
        <f t="shared" ca="1" si="149"/>
        <v>1.8238935849936655</v>
      </c>
    </row>
    <row r="507" spans="1:29" x14ac:dyDescent="0.25">
      <c r="A507" s="26">
        <v>413</v>
      </c>
      <c r="B507" s="219">
        <f t="shared" ca="1" si="146"/>
        <v>0.2047095769134134</v>
      </c>
      <c r="C507" s="219">
        <f t="shared" ca="1" si="147"/>
        <v>0.35890133458256057</v>
      </c>
      <c r="D507" s="219">
        <f t="shared" ca="1" si="147"/>
        <v>8.0793096217202542E-2</v>
      </c>
      <c r="E507" s="219">
        <f t="shared" ca="1" si="147"/>
        <v>0.71228524129951654</v>
      </c>
      <c r="F507" s="219">
        <f t="shared" ca="1" si="147"/>
        <v>0.26623951674008417</v>
      </c>
      <c r="G507" s="219">
        <f t="shared" ca="1" si="147"/>
        <v>0.52036568996630039</v>
      </c>
      <c r="H507" s="220">
        <f t="shared" ca="1" si="150"/>
        <v>95000000</v>
      </c>
      <c r="I507" s="212">
        <f t="shared" ca="1" si="151"/>
        <v>0.03</v>
      </c>
      <c r="J507" s="220">
        <f t="shared" ca="1" si="152"/>
        <v>2850000</v>
      </c>
      <c r="K507" s="222">
        <f t="shared" ca="1" si="153"/>
        <v>45.5</v>
      </c>
      <c r="L507" s="221">
        <f t="shared" ca="1" si="154"/>
        <v>65000000</v>
      </c>
      <c r="M507" s="221">
        <f t="shared" ca="1" si="155"/>
        <v>129675000</v>
      </c>
      <c r="N507" s="221">
        <f t="shared" ca="1" si="156"/>
        <v>26</v>
      </c>
      <c r="O507" s="221">
        <f t="shared" ca="1" si="157"/>
        <v>74100000</v>
      </c>
      <c r="P507" s="221">
        <f t="shared" ca="1" si="158"/>
        <v>27000000</v>
      </c>
      <c r="Q507" s="221">
        <f t="shared" ca="1" si="159"/>
        <v>10833333.333333334</v>
      </c>
      <c r="R507" s="221">
        <f t="shared" ca="1" si="160"/>
        <v>17741666.666666664</v>
      </c>
      <c r="S507" s="221">
        <f t="shared" ca="1" si="148"/>
        <v>6032166.666666666</v>
      </c>
      <c r="T507" s="221">
        <f t="shared" ca="1" si="161"/>
        <v>11709499.999999998</v>
      </c>
      <c r="U507" s="221">
        <f t="shared" ca="1" si="162"/>
        <v>22542833.333333332</v>
      </c>
      <c r="V507" s="221">
        <f t="shared" ca="1" si="163"/>
        <v>-65000000</v>
      </c>
      <c r="W507" s="221">
        <f t="shared" ca="1" si="164"/>
        <v>22542833.333333332</v>
      </c>
      <c r="X507" s="221">
        <f t="shared" ca="1" si="165"/>
        <v>22542833.333333332</v>
      </c>
      <c r="Y507" s="221">
        <f t="shared" ca="1" si="166"/>
        <v>22542833.333333332</v>
      </c>
      <c r="Z507" s="221">
        <f t="shared" ca="1" si="167"/>
        <v>22542833.333333332</v>
      </c>
      <c r="AA507" s="221">
        <f t="shared" ca="1" si="168"/>
        <v>22542833.333333332</v>
      </c>
      <c r="AB507" s="221">
        <f t="shared" ca="1" si="169"/>
        <v>22542833.333333332</v>
      </c>
      <c r="AC507" s="224">
        <f t="shared" ca="1" si="149"/>
        <v>0.26024202901788174</v>
      </c>
    </row>
    <row r="508" spans="1:29" x14ac:dyDescent="0.25">
      <c r="A508" s="195">
        <v>414</v>
      </c>
      <c r="B508" s="219">
        <f t="shared" ca="1" si="146"/>
        <v>0.31386331077529261</v>
      </c>
      <c r="C508" s="219">
        <f t="shared" ca="1" si="147"/>
        <v>0.1164901620280292</v>
      </c>
      <c r="D508" s="219">
        <f t="shared" ca="1" si="147"/>
        <v>4.4679232856129736E-2</v>
      </c>
      <c r="E508" s="219">
        <f t="shared" ca="1" si="147"/>
        <v>0.17989252687769286</v>
      </c>
      <c r="F508" s="219">
        <f t="shared" ca="1" si="147"/>
        <v>0.36510357926837167</v>
      </c>
      <c r="G508" s="219">
        <f t="shared" ca="1" si="147"/>
        <v>0.31247891371716452</v>
      </c>
      <c r="H508" s="220">
        <f t="shared" ca="1" si="150"/>
        <v>95000000</v>
      </c>
      <c r="I508" s="212">
        <f t="shared" ca="1" si="151"/>
        <v>0.02</v>
      </c>
      <c r="J508" s="220">
        <f t="shared" ca="1" si="152"/>
        <v>1900000</v>
      </c>
      <c r="K508" s="222">
        <f t="shared" ca="1" si="153"/>
        <v>45.5</v>
      </c>
      <c r="L508" s="221">
        <f t="shared" ca="1" si="154"/>
        <v>60000000</v>
      </c>
      <c r="M508" s="221">
        <f t="shared" ca="1" si="155"/>
        <v>86450000</v>
      </c>
      <c r="N508" s="221">
        <f t="shared" ca="1" si="156"/>
        <v>26</v>
      </c>
      <c r="O508" s="221">
        <f t="shared" ca="1" si="157"/>
        <v>49400000</v>
      </c>
      <c r="P508" s="221">
        <f t="shared" ca="1" si="158"/>
        <v>24000000</v>
      </c>
      <c r="Q508" s="221">
        <f t="shared" ca="1" si="159"/>
        <v>10000000</v>
      </c>
      <c r="R508" s="221">
        <f t="shared" ca="1" si="160"/>
        <v>3050000</v>
      </c>
      <c r="S508" s="221">
        <f t="shared" ca="1" si="148"/>
        <v>1037000.0000000001</v>
      </c>
      <c r="T508" s="221">
        <f t="shared" ca="1" si="161"/>
        <v>2013000</v>
      </c>
      <c r="U508" s="221">
        <f t="shared" ca="1" si="162"/>
        <v>12013000</v>
      </c>
      <c r="V508" s="221">
        <f t="shared" ca="1" si="163"/>
        <v>-60000000</v>
      </c>
      <c r="W508" s="221">
        <f t="shared" ca="1" si="164"/>
        <v>12013000</v>
      </c>
      <c r="X508" s="221">
        <f t="shared" ca="1" si="165"/>
        <v>12013000</v>
      </c>
      <c r="Y508" s="221">
        <f t="shared" ca="1" si="166"/>
        <v>12013000</v>
      </c>
      <c r="Z508" s="221">
        <f t="shared" ca="1" si="167"/>
        <v>12013000</v>
      </c>
      <c r="AA508" s="221">
        <f t="shared" ca="1" si="168"/>
        <v>12013000</v>
      </c>
      <c r="AB508" s="221">
        <f t="shared" ca="1" si="169"/>
        <v>12013000</v>
      </c>
      <c r="AC508" s="224">
        <f t="shared" ca="1" si="149"/>
        <v>5.5059442284958626E-2</v>
      </c>
    </row>
    <row r="509" spans="1:29" x14ac:dyDescent="0.25">
      <c r="A509" s="26">
        <v>415</v>
      </c>
      <c r="B509" s="219">
        <f t="shared" ca="1" si="146"/>
        <v>0.53696630897177722</v>
      </c>
      <c r="C509" s="219">
        <f t="shared" ca="1" si="147"/>
        <v>0.8454197861697863</v>
      </c>
      <c r="D509" s="219">
        <f t="shared" ca="1" si="147"/>
        <v>0.88502404025552373</v>
      </c>
      <c r="E509" s="219">
        <f t="shared" ca="1" si="147"/>
        <v>0.79003209428781807</v>
      </c>
      <c r="F509" s="219">
        <f t="shared" ca="1" si="147"/>
        <v>0.47581439502659062</v>
      </c>
      <c r="G509" s="219">
        <f t="shared" ca="1" si="147"/>
        <v>0.2815227370098029</v>
      </c>
      <c r="H509" s="220">
        <f t="shared" ca="1" si="150"/>
        <v>108000000</v>
      </c>
      <c r="I509" s="212">
        <f t="shared" ca="1" si="151"/>
        <v>0.05</v>
      </c>
      <c r="J509" s="220">
        <f t="shared" ca="1" si="152"/>
        <v>5400000</v>
      </c>
      <c r="K509" s="222">
        <f t="shared" ca="1" si="153"/>
        <v>56</v>
      </c>
      <c r="L509" s="221">
        <f t="shared" ca="1" si="154"/>
        <v>65000000</v>
      </c>
      <c r="M509" s="221">
        <f t="shared" ca="1" si="155"/>
        <v>302400000</v>
      </c>
      <c r="N509" s="221">
        <f t="shared" ca="1" si="156"/>
        <v>26</v>
      </c>
      <c r="O509" s="221">
        <f t="shared" ca="1" si="157"/>
        <v>140400000</v>
      </c>
      <c r="P509" s="221">
        <f t="shared" ca="1" si="158"/>
        <v>24000000</v>
      </c>
      <c r="Q509" s="221">
        <f t="shared" ca="1" si="159"/>
        <v>10833333.333333334</v>
      </c>
      <c r="R509" s="221">
        <f t="shared" ca="1" si="160"/>
        <v>127166666.66666667</v>
      </c>
      <c r="S509" s="221">
        <f t="shared" ca="1" si="148"/>
        <v>43236666.666666672</v>
      </c>
      <c r="T509" s="221">
        <f t="shared" ca="1" si="161"/>
        <v>83930000</v>
      </c>
      <c r="U509" s="221">
        <f t="shared" ca="1" si="162"/>
        <v>94763333.333333328</v>
      </c>
      <c r="V509" s="221">
        <f t="shared" ca="1" si="163"/>
        <v>-65000000</v>
      </c>
      <c r="W509" s="221">
        <f t="shared" ca="1" si="164"/>
        <v>94763333.333333328</v>
      </c>
      <c r="X509" s="221">
        <f t="shared" ca="1" si="165"/>
        <v>94763333.333333328</v>
      </c>
      <c r="Y509" s="221">
        <f t="shared" ca="1" si="166"/>
        <v>94763333.333333328</v>
      </c>
      <c r="Z509" s="221">
        <f t="shared" ca="1" si="167"/>
        <v>94763333.333333328</v>
      </c>
      <c r="AA509" s="221">
        <f t="shared" ca="1" si="168"/>
        <v>94763333.333333328</v>
      </c>
      <c r="AB509" s="221">
        <f t="shared" ca="1" si="169"/>
        <v>94763333.333333328</v>
      </c>
      <c r="AC509" s="224">
        <f t="shared" ca="1" si="149"/>
        <v>1.4511757177478146</v>
      </c>
    </row>
    <row r="510" spans="1:29" x14ac:dyDescent="0.25">
      <c r="A510" s="195">
        <v>416</v>
      </c>
      <c r="B510" s="219">
        <f t="shared" ca="1" si="146"/>
        <v>0.90686945511125039</v>
      </c>
      <c r="C510" s="219">
        <f t="shared" ca="1" si="147"/>
        <v>0.3329652027889467</v>
      </c>
      <c r="D510" s="219">
        <f t="shared" ca="1" si="147"/>
        <v>0.84288567565729766</v>
      </c>
      <c r="E510" s="219">
        <f t="shared" ca="1" si="147"/>
        <v>0.4243951927377928</v>
      </c>
      <c r="F510" s="219">
        <f t="shared" ca="1" si="147"/>
        <v>0.34688453157262511</v>
      </c>
      <c r="G510" s="219">
        <f t="shared" ca="1" si="147"/>
        <v>0.70060443377124348</v>
      </c>
      <c r="H510" s="220">
        <f t="shared" ca="1" si="150"/>
        <v>124000000</v>
      </c>
      <c r="I510" s="212">
        <f t="shared" ca="1" si="151"/>
        <v>0.03</v>
      </c>
      <c r="J510" s="220">
        <f t="shared" ca="1" si="152"/>
        <v>3720000</v>
      </c>
      <c r="K510" s="222">
        <f t="shared" ca="1" si="153"/>
        <v>64</v>
      </c>
      <c r="L510" s="221">
        <f t="shared" ca="1" si="154"/>
        <v>65000000</v>
      </c>
      <c r="M510" s="221">
        <f t="shared" ca="1" si="155"/>
        <v>238080000</v>
      </c>
      <c r="N510" s="221">
        <f t="shared" ca="1" si="156"/>
        <v>26</v>
      </c>
      <c r="O510" s="221">
        <f t="shared" ca="1" si="157"/>
        <v>96720000</v>
      </c>
      <c r="P510" s="221">
        <f t="shared" ca="1" si="158"/>
        <v>27000000</v>
      </c>
      <c r="Q510" s="221">
        <f t="shared" ca="1" si="159"/>
        <v>10833333.333333334</v>
      </c>
      <c r="R510" s="221">
        <f t="shared" ca="1" si="160"/>
        <v>103526666.66666667</v>
      </c>
      <c r="S510" s="221">
        <f t="shared" ca="1" si="148"/>
        <v>35199066.666666672</v>
      </c>
      <c r="T510" s="221">
        <f t="shared" ca="1" si="161"/>
        <v>68327600</v>
      </c>
      <c r="U510" s="221">
        <f t="shared" ca="1" si="162"/>
        <v>79160933.333333328</v>
      </c>
      <c r="V510" s="221">
        <f t="shared" ca="1" si="163"/>
        <v>-65000000</v>
      </c>
      <c r="W510" s="221">
        <f t="shared" ca="1" si="164"/>
        <v>79160933.333333328</v>
      </c>
      <c r="X510" s="221">
        <f t="shared" ca="1" si="165"/>
        <v>79160933.333333328</v>
      </c>
      <c r="Y510" s="221">
        <f t="shared" ca="1" si="166"/>
        <v>79160933.333333328</v>
      </c>
      <c r="Z510" s="221">
        <f t="shared" ca="1" si="167"/>
        <v>79160933.333333328</v>
      </c>
      <c r="AA510" s="221">
        <f t="shared" ca="1" si="168"/>
        <v>79160933.333333328</v>
      </c>
      <c r="AB510" s="221">
        <f t="shared" ca="1" si="169"/>
        <v>79160933.333333328</v>
      </c>
      <c r="AC510" s="224">
        <f t="shared" ca="1" si="149"/>
        <v>1.2073313869640074</v>
      </c>
    </row>
    <row r="511" spans="1:29" x14ac:dyDescent="0.25">
      <c r="A511" s="26">
        <v>417</v>
      </c>
      <c r="B511" s="219">
        <f t="shared" ca="1" si="146"/>
        <v>0.94077938596299926</v>
      </c>
      <c r="C511" s="219">
        <f t="shared" ca="1" si="147"/>
        <v>0.1964346867766289</v>
      </c>
      <c r="D511" s="219">
        <f t="shared" ca="1" si="147"/>
        <v>0.98749551594061935</v>
      </c>
      <c r="E511" s="219">
        <f t="shared" ca="1" si="147"/>
        <v>0.23549868574010857</v>
      </c>
      <c r="F511" s="219">
        <f t="shared" ca="1" si="147"/>
        <v>0.46986429144290809</v>
      </c>
      <c r="G511" s="219">
        <f t="shared" ca="1" si="147"/>
        <v>0.42288485581874746</v>
      </c>
      <c r="H511" s="220">
        <f t="shared" ca="1" si="150"/>
        <v>124000000</v>
      </c>
      <c r="I511" s="212">
        <f t="shared" ca="1" si="151"/>
        <v>0.02</v>
      </c>
      <c r="J511" s="220">
        <f t="shared" ca="1" si="152"/>
        <v>2480000</v>
      </c>
      <c r="K511" s="222">
        <f t="shared" ca="1" si="153"/>
        <v>64</v>
      </c>
      <c r="L511" s="221">
        <f t="shared" ca="1" si="154"/>
        <v>65000000</v>
      </c>
      <c r="M511" s="221">
        <f t="shared" ca="1" si="155"/>
        <v>158720000</v>
      </c>
      <c r="N511" s="221">
        <f t="shared" ca="1" si="156"/>
        <v>26</v>
      </c>
      <c r="O511" s="221">
        <f t="shared" ca="1" si="157"/>
        <v>64480000</v>
      </c>
      <c r="P511" s="221">
        <f t="shared" ca="1" si="158"/>
        <v>27000000</v>
      </c>
      <c r="Q511" s="221">
        <f t="shared" ca="1" si="159"/>
        <v>10833333.333333334</v>
      </c>
      <c r="R511" s="221">
        <f t="shared" ca="1" si="160"/>
        <v>56406666.666666664</v>
      </c>
      <c r="S511" s="221">
        <f t="shared" ca="1" si="148"/>
        <v>19178266.666666668</v>
      </c>
      <c r="T511" s="221">
        <f t="shared" ca="1" si="161"/>
        <v>37228400</v>
      </c>
      <c r="U511" s="221">
        <f t="shared" ca="1" si="162"/>
        <v>48061733.333333336</v>
      </c>
      <c r="V511" s="221">
        <f t="shared" ca="1" si="163"/>
        <v>-65000000</v>
      </c>
      <c r="W511" s="221">
        <f t="shared" ca="1" si="164"/>
        <v>48061733.333333336</v>
      </c>
      <c r="X511" s="221">
        <f t="shared" ca="1" si="165"/>
        <v>48061733.333333336</v>
      </c>
      <c r="Y511" s="221">
        <f t="shared" ca="1" si="166"/>
        <v>48061733.333333336</v>
      </c>
      <c r="Z511" s="221">
        <f t="shared" ca="1" si="167"/>
        <v>48061733.333333336</v>
      </c>
      <c r="AA511" s="221">
        <f t="shared" ca="1" si="168"/>
        <v>48061733.333333336</v>
      </c>
      <c r="AB511" s="221">
        <f t="shared" ca="1" si="169"/>
        <v>48061733.333333336</v>
      </c>
      <c r="AC511" s="224">
        <f t="shared" ca="1" si="149"/>
        <v>0.70981848429423722</v>
      </c>
    </row>
    <row r="512" spans="1:29" x14ac:dyDescent="0.25">
      <c r="A512" s="195">
        <v>418</v>
      </c>
      <c r="B512" s="219">
        <f t="shared" ca="1" si="146"/>
        <v>0.95377631743495517</v>
      </c>
      <c r="C512" s="219">
        <f t="shared" ca="1" si="147"/>
        <v>0.84973534975330067</v>
      </c>
      <c r="D512" s="219">
        <f t="shared" ca="1" si="147"/>
        <v>0.12759399281822703</v>
      </c>
      <c r="E512" s="219">
        <f t="shared" ca="1" si="147"/>
        <v>0.68294135343862283</v>
      </c>
      <c r="F512" s="219">
        <f t="shared" ca="1" si="147"/>
        <v>0.43490382237008429</v>
      </c>
      <c r="G512" s="219">
        <f t="shared" ca="1" si="147"/>
        <v>0.19999809740478147</v>
      </c>
      <c r="H512" s="220">
        <f t="shared" ca="1" si="150"/>
        <v>124000000</v>
      </c>
      <c r="I512" s="212">
        <f t="shared" ca="1" si="151"/>
        <v>0.05</v>
      </c>
      <c r="J512" s="220">
        <f t="shared" ca="1" si="152"/>
        <v>6200000</v>
      </c>
      <c r="K512" s="222">
        <f t="shared" ca="1" si="153"/>
        <v>60</v>
      </c>
      <c r="L512" s="221">
        <f t="shared" ca="1" si="154"/>
        <v>65000000</v>
      </c>
      <c r="M512" s="221">
        <f t="shared" ca="1" si="155"/>
        <v>372000000</v>
      </c>
      <c r="N512" s="221">
        <f t="shared" ca="1" si="156"/>
        <v>26</v>
      </c>
      <c r="O512" s="221">
        <f t="shared" ca="1" si="157"/>
        <v>161200000</v>
      </c>
      <c r="P512" s="221">
        <f t="shared" ca="1" si="158"/>
        <v>24000000</v>
      </c>
      <c r="Q512" s="221">
        <f t="shared" ca="1" si="159"/>
        <v>10833333.333333334</v>
      </c>
      <c r="R512" s="221">
        <f t="shared" ca="1" si="160"/>
        <v>175966666.66666666</v>
      </c>
      <c r="S512" s="221">
        <f t="shared" ca="1" si="148"/>
        <v>59828666.666666664</v>
      </c>
      <c r="T512" s="221">
        <f t="shared" ca="1" si="161"/>
        <v>116138000</v>
      </c>
      <c r="U512" s="221">
        <f t="shared" ca="1" si="162"/>
        <v>126971333.33333333</v>
      </c>
      <c r="V512" s="221">
        <f t="shared" ca="1" si="163"/>
        <v>-65000000</v>
      </c>
      <c r="W512" s="221">
        <f t="shared" ca="1" si="164"/>
        <v>126971333.33333333</v>
      </c>
      <c r="X512" s="221">
        <f t="shared" ca="1" si="165"/>
        <v>126971333.33333333</v>
      </c>
      <c r="Y512" s="221">
        <f t="shared" ca="1" si="166"/>
        <v>126971333.33333333</v>
      </c>
      <c r="Z512" s="221">
        <f t="shared" ca="1" si="167"/>
        <v>126971333.33333333</v>
      </c>
      <c r="AA512" s="221">
        <f t="shared" ca="1" si="168"/>
        <v>126971333.33333333</v>
      </c>
      <c r="AB512" s="221">
        <f t="shared" ca="1" si="169"/>
        <v>126971333.33333333</v>
      </c>
      <c r="AC512" s="224">
        <f t="shared" ca="1" si="149"/>
        <v>1.9504439255307831</v>
      </c>
    </row>
    <row r="513" spans="1:29" x14ac:dyDescent="0.25">
      <c r="A513" s="26">
        <v>419</v>
      </c>
      <c r="B513" s="219">
        <f t="shared" ca="1" si="146"/>
        <v>0.46913223296518591</v>
      </c>
      <c r="C513" s="219">
        <f t="shared" ca="1" si="147"/>
        <v>0.25240844502706594</v>
      </c>
      <c r="D513" s="219">
        <f t="shared" ca="1" si="147"/>
        <v>0.83303835542588434</v>
      </c>
      <c r="E513" s="219">
        <f t="shared" ref="C513:G564" ca="1" si="170">RAND()</f>
        <v>0.26123766708494722</v>
      </c>
      <c r="F513" s="219">
        <f t="shared" ca="1" si="170"/>
        <v>0.48043963286309443</v>
      </c>
      <c r="G513" s="219">
        <f t="shared" ca="1" si="170"/>
        <v>0.57999446859922865</v>
      </c>
      <c r="H513" s="220">
        <f t="shared" ca="1" si="150"/>
        <v>108000000</v>
      </c>
      <c r="I513" s="212">
        <f t="shared" ca="1" si="151"/>
        <v>0.03</v>
      </c>
      <c r="J513" s="220">
        <f t="shared" ca="1" si="152"/>
        <v>3240000</v>
      </c>
      <c r="K513" s="222">
        <f t="shared" ca="1" si="153"/>
        <v>56</v>
      </c>
      <c r="L513" s="221">
        <f t="shared" ca="1" si="154"/>
        <v>65000000</v>
      </c>
      <c r="M513" s="221">
        <f t="shared" ca="1" si="155"/>
        <v>181440000</v>
      </c>
      <c r="N513" s="221">
        <f t="shared" ca="1" si="156"/>
        <v>26</v>
      </c>
      <c r="O513" s="221">
        <f t="shared" ca="1" si="157"/>
        <v>84240000</v>
      </c>
      <c r="P513" s="221">
        <f t="shared" ca="1" si="158"/>
        <v>27000000</v>
      </c>
      <c r="Q513" s="221">
        <f t="shared" ca="1" si="159"/>
        <v>10833333.333333334</v>
      </c>
      <c r="R513" s="221">
        <f t="shared" ca="1" si="160"/>
        <v>59366666.666666664</v>
      </c>
      <c r="S513" s="221">
        <f t="shared" ca="1" si="148"/>
        <v>20184666.666666668</v>
      </c>
      <c r="T513" s="221">
        <f t="shared" ca="1" si="161"/>
        <v>39182000</v>
      </c>
      <c r="U513" s="221">
        <f t="shared" ca="1" si="162"/>
        <v>50015333.333333336</v>
      </c>
      <c r="V513" s="221">
        <f t="shared" ca="1" si="163"/>
        <v>-65000000</v>
      </c>
      <c r="W513" s="221">
        <f t="shared" ca="1" si="164"/>
        <v>50015333.333333336</v>
      </c>
      <c r="X513" s="221">
        <f t="shared" ca="1" si="165"/>
        <v>50015333.333333336</v>
      </c>
      <c r="Y513" s="221">
        <f t="shared" ca="1" si="166"/>
        <v>50015333.333333336</v>
      </c>
      <c r="Z513" s="221">
        <f t="shared" ca="1" si="167"/>
        <v>50015333.333333336</v>
      </c>
      <c r="AA513" s="221">
        <f t="shared" ca="1" si="168"/>
        <v>50015333.333333336</v>
      </c>
      <c r="AB513" s="221">
        <f t="shared" ca="1" si="169"/>
        <v>50015333.333333336</v>
      </c>
      <c r="AC513" s="224">
        <f t="shared" ca="1" si="149"/>
        <v>0.7419233968825163</v>
      </c>
    </row>
    <row r="514" spans="1:29" x14ac:dyDescent="0.25">
      <c r="A514" s="195">
        <v>420</v>
      </c>
      <c r="B514" s="219">
        <f t="shared" ca="1" si="146"/>
        <v>0.76066139876032601</v>
      </c>
      <c r="C514" s="219">
        <f t="shared" ca="1" si="170"/>
        <v>0.66447687069486505</v>
      </c>
      <c r="D514" s="219">
        <f t="shared" ca="1" si="170"/>
        <v>0.77824569272643285</v>
      </c>
      <c r="E514" s="219">
        <f t="shared" ca="1" si="170"/>
        <v>6.4450674406646868E-2</v>
      </c>
      <c r="F514" s="219">
        <f t="shared" ca="1" si="170"/>
        <v>0.72094345384264791</v>
      </c>
      <c r="G514" s="219">
        <f t="shared" ca="1" si="170"/>
        <v>0.8052719849078448</v>
      </c>
      <c r="H514" s="220">
        <f t="shared" ca="1" si="150"/>
        <v>108000000</v>
      </c>
      <c r="I514" s="212">
        <f t="shared" ca="1" si="151"/>
        <v>0.04</v>
      </c>
      <c r="J514" s="220">
        <f t="shared" ca="1" si="152"/>
        <v>4320000</v>
      </c>
      <c r="K514" s="222">
        <f t="shared" ca="1" si="153"/>
        <v>56</v>
      </c>
      <c r="L514" s="221">
        <f t="shared" ca="1" si="154"/>
        <v>60000000</v>
      </c>
      <c r="M514" s="221">
        <f t="shared" ca="1" si="155"/>
        <v>241920000</v>
      </c>
      <c r="N514" s="221">
        <f t="shared" ca="1" si="156"/>
        <v>26</v>
      </c>
      <c r="O514" s="221">
        <f t="shared" ca="1" si="157"/>
        <v>112320000</v>
      </c>
      <c r="P514" s="221">
        <f t="shared" ca="1" si="158"/>
        <v>31000000</v>
      </c>
      <c r="Q514" s="221">
        <f t="shared" ca="1" si="159"/>
        <v>10000000</v>
      </c>
      <c r="R514" s="221">
        <f t="shared" ca="1" si="160"/>
        <v>88600000</v>
      </c>
      <c r="S514" s="221">
        <f t="shared" ca="1" si="148"/>
        <v>30124000.000000004</v>
      </c>
      <c r="T514" s="221">
        <f t="shared" ca="1" si="161"/>
        <v>58476000</v>
      </c>
      <c r="U514" s="221">
        <f t="shared" ca="1" si="162"/>
        <v>68476000</v>
      </c>
      <c r="V514" s="221">
        <f t="shared" ca="1" si="163"/>
        <v>-60000000</v>
      </c>
      <c r="W514" s="221">
        <f t="shared" ca="1" si="164"/>
        <v>68476000</v>
      </c>
      <c r="X514" s="221">
        <f t="shared" ca="1" si="165"/>
        <v>68476000</v>
      </c>
      <c r="Y514" s="221">
        <f t="shared" ca="1" si="166"/>
        <v>68476000</v>
      </c>
      <c r="Z514" s="221">
        <f t="shared" ca="1" si="167"/>
        <v>68476000</v>
      </c>
      <c r="AA514" s="221">
        <f t="shared" ca="1" si="168"/>
        <v>68476000</v>
      </c>
      <c r="AB514" s="221">
        <f t="shared" ca="1" si="169"/>
        <v>68476000</v>
      </c>
      <c r="AC514" s="224">
        <f t="shared" ca="1" si="149"/>
        <v>1.129011503885105</v>
      </c>
    </row>
    <row r="515" spans="1:29" x14ac:dyDescent="0.25">
      <c r="A515" s="26">
        <v>421</v>
      </c>
      <c r="B515" s="219">
        <f t="shared" ref="B515:B578" ca="1" si="171">RAND()</f>
        <v>0.83715434181278625</v>
      </c>
      <c r="C515" s="219">
        <f t="shared" ca="1" si="170"/>
        <v>2.0818179284973537E-2</v>
      </c>
      <c r="D515" s="219">
        <f t="shared" ca="1" si="170"/>
        <v>0.67100367852137377</v>
      </c>
      <c r="E515" s="219">
        <f t="shared" ca="1" si="170"/>
        <v>0.50573258089403339</v>
      </c>
      <c r="F515" s="219">
        <f t="shared" ca="1" si="170"/>
        <v>0.86913428562889394</v>
      </c>
      <c r="G515" s="219">
        <f t="shared" ca="1" si="170"/>
        <v>0.76343762462168718</v>
      </c>
      <c r="H515" s="220">
        <f t="shared" ca="1" si="150"/>
        <v>124000000</v>
      </c>
      <c r="I515" s="212">
        <f t="shared" ca="1" si="151"/>
        <v>0.01</v>
      </c>
      <c r="J515" s="220">
        <f t="shared" ca="1" si="152"/>
        <v>1240000</v>
      </c>
      <c r="K515" s="222">
        <f t="shared" ca="1" si="153"/>
        <v>64</v>
      </c>
      <c r="L515" s="221">
        <f t="shared" ca="1" si="154"/>
        <v>65000000</v>
      </c>
      <c r="M515" s="221">
        <f t="shared" ca="1" si="155"/>
        <v>79360000</v>
      </c>
      <c r="N515" s="221">
        <f t="shared" ca="1" si="156"/>
        <v>29</v>
      </c>
      <c r="O515" s="221">
        <f t="shared" ca="1" si="157"/>
        <v>35960000</v>
      </c>
      <c r="P515" s="221">
        <f t="shared" ca="1" si="158"/>
        <v>27000000</v>
      </c>
      <c r="Q515" s="221">
        <f t="shared" ca="1" si="159"/>
        <v>10833333.333333334</v>
      </c>
      <c r="R515" s="221">
        <f t="shared" ca="1" si="160"/>
        <v>5566666.666666666</v>
      </c>
      <c r="S515" s="221">
        <f t="shared" ca="1" si="148"/>
        <v>1892666.6666666665</v>
      </c>
      <c r="T515" s="221">
        <f t="shared" ca="1" si="161"/>
        <v>3673999.9999999995</v>
      </c>
      <c r="U515" s="221">
        <f t="shared" ca="1" si="162"/>
        <v>14507333.333333334</v>
      </c>
      <c r="V515" s="221">
        <f t="shared" ca="1" si="163"/>
        <v>-65000000</v>
      </c>
      <c r="W515" s="221">
        <f t="shared" ca="1" si="164"/>
        <v>14507333.333333334</v>
      </c>
      <c r="X515" s="221">
        <f t="shared" ca="1" si="165"/>
        <v>14507333.333333334</v>
      </c>
      <c r="Y515" s="221">
        <f t="shared" ca="1" si="166"/>
        <v>14507333.333333334</v>
      </c>
      <c r="Z515" s="221">
        <f t="shared" ca="1" si="167"/>
        <v>14507333.333333334</v>
      </c>
      <c r="AA515" s="221">
        <f t="shared" ca="1" si="168"/>
        <v>14507333.333333334</v>
      </c>
      <c r="AB515" s="221">
        <f t="shared" ca="1" si="169"/>
        <v>14507333.333333334</v>
      </c>
      <c r="AC515" s="224">
        <f t="shared" ca="1" si="149"/>
        <v>9.0406080229650243E-2</v>
      </c>
    </row>
    <row r="516" spans="1:29" x14ac:dyDescent="0.25">
      <c r="A516" s="195">
        <v>422</v>
      </c>
      <c r="B516" s="219">
        <f t="shared" ca="1" si="171"/>
        <v>0.60161529635645217</v>
      </c>
      <c r="C516" s="219">
        <f t="shared" ca="1" si="170"/>
        <v>0.28633026630432024</v>
      </c>
      <c r="D516" s="219">
        <f t="shared" ca="1" si="170"/>
        <v>0.46965210681640723</v>
      </c>
      <c r="E516" s="219">
        <f t="shared" ca="1" si="170"/>
        <v>0.20077410514563587</v>
      </c>
      <c r="F516" s="219">
        <f t="shared" ca="1" si="170"/>
        <v>0.96126838007749227</v>
      </c>
      <c r="G516" s="219">
        <f t="shared" ca="1" si="170"/>
        <v>7.919800450018244E-2</v>
      </c>
      <c r="H516" s="220">
        <f t="shared" ca="1" si="150"/>
        <v>108000000</v>
      </c>
      <c r="I516" s="212">
        <f t="shared" ca="1" si="151"/>
        <v>0.03</v>
      </c>
      <c r="J516" s="220">
        <f t="shared" ca="1" si="152"/>
        <v>3240000</v>
      </c>
      <c r="K516" s="222">
        <f t="shared" ca="1" si="153"/>
        <v>56</v>
      </c>
      <c r="L516" s="221">
        <f t="shared" ca="1" si="154"/>
        <v>65000000</v>
      </c>
      <c r="M516" s="221">
        <f t="shared" ca="1" si="155"/>
        <v>181440000</v>
      </c>
      <c r="N516" s="221">
        <f t="shared" ca="1" si="156"/>
        <v>29</v>
      </c>
      <c r="O516" s="221">
        <f t="shared" ca="1" si="157"/>
        <v>93960000</v>
      </c>
      <c r="P516" s="221">
        <f t="shared" ca="1" si="158"/>
        <v>20000000</v>
      </c>
      <c r="Q516" s="221">
        <f t="shared" ca="1" si="159"/>
        <v>10833333.333333334</v>
      </c>
      <c r="R516" s="221">
        <f t="shared" ca="1" si="160"/>
        <v>56646666.666666664</v>
      </c>
      <c r="S516" s="221">
        <f t="shared" ca="1" si="148"/>
        <v>19259866.666666668</v>
      </c>
      <c r="T516" s="221">
        <f t="shared" ca="1" si="161"/>
        <v>37386800</v>
      </c>
      <c r="U516" s="221">
        <f t="shared" ca="1" si="162"/>
        <v>48220133.333333336</v>
      </c>
      <c r="V516" s="221">
        <f t="shared" ca="1" si="163"/>
        <v>-65000000</v>
      </c>
      <c r="W516" s="221">
        <f t="shared" ca="1" si="164"/>
        <v>48220133.333333336</v>
      </c>
      <c r="X516" s="221">
        <f t="shared" ca="1" si="165"/>
        <v>48220133.333333336</v>
      </c>
      <c r="Y516" s="221">
        <f t="shared" ca="1" si="166"/>
        <v>48220133.333333336</v>
      </c>
      <c r="Z516" s="221">
        <f t="shared" ca="1" si="167"/>
        <v>48220133.333333336</v>
      </c>
      <c r="AA516" s="221">
        <f t="shared" ca="1" si="168"/>
        <v>48220133.333333336</v>
      </c>
      <c r="AB516" s="221">
        <f t="shared" ca="1" si="169"/>
        <v>48220133.333333336</v>
      </c>
      <c r="AC516" s="224">
        <f t="shared" ca="1" si="149"/>
        <v>0.71242834505151276</v>
      </c>
    </row>
    <row r="517" spans="1:29" x14ac:dyDescent="0.25">
      <c r="A517" s="26">
        <v>423</v>
      </c>
      <c r="B517" s="219">
        <f t="shared" ca="1" si="171"/>
        <v>1.0332565161251139E-2</v>
      </c>
      <c r="C517" s="219">
        <f t="shared" ca="1" si="170"/>
        <v>0.64768632790564573</v>
      </c>
      <c r="D517" s="219">
        <f t="shared" ca="1" si="170"/>
        <v>0.65133695971466632</v>
      </c>
      <c r="E517" s="219">
        <f t="shared" ca="1" si="170"/>
        <v>9.6885067017701498E-2</v>
      </c>
      <c r="F517" s="219">
        <f t="shared" ca="1" si="170"/>
        <v>0.14180193361392712</v>
      </c>
      <c r="G517" s="219">
        <f t="shared" ca="1" si="170"/>
        <v>0.29835633266172013</v>
      </c>
      <c r="H517" s="220">
        <f t="shared" ca="1" si="150"/>
        <v>80000000</v>
      </c>
      <c r="I517" s="212">
        <f t="shared" ca="1" si="151"/>
        <v>0.04</v>
      </c>
      <c r="J517" s="220">
        <f t="shared" ca="1" si="152"/>
        <v>3200000</v>
      </c>
      <c r="K517" s="222">
        <f t="shared" ca="1" si="153"/>
        <v>42</v>
      </c>
      <c r="L517" s="221">
        <f t="shared" ca="1" si="154"/>
        <v>60000000</v>
      </c>
      <c r="M517" s="221">
        <f t="shared" ca="1" si="155"/>
        <v>134400000</v>
      </c>
      <c r="N517" s="221">
        <f t="shared" ca="1" si="156"/>
        <v>24</v>
      </c>
      <c r="O517" s="221">
        <f t="shared" ca="1" si="157"/>
        <v>76800000</v>
      </c>
      <c r="P517" s="221">
        <f t="shared" ca="1" si="158"/>
        <v>24000000</v>
      </c>
      <c r="Q517" s="221">
        <f t="shared" ca="1" si="159"/>
        <v>10000000</v>
      </c>
      <c r="R517" s="221">
        <f t="shared" ca="1" si="160"/>
        <v>23600000</v>
      </c>
      <c r="S517" s="221">
        <f t="shared" ca="1" si="148"/>
        <v>8024000.0000000009</v>
      </c>
      <c r="T517" s="221">
        <f t="shared" ca="1" si="161"/>
        <v>15576000</v>
      </c>
      <c r="U517" s="221">
        <f t="shared" ca="1" si="162"/>
        <v>25576000</v>
      </c>
      <c r="V517" s="221">
        <f t="shared" ca="1" si="163"/>
        <v>-60000000</v>
      </c>
      <c r="W517" s="221">
        <f t="shared" ca="1" si="164"/>
        <v>25576000</v>
      </c>
      <c r="X517" s="221">
        <f t="shared" ca="1" si="165"/>
        <v>25576000</v>
      </c>
      <c r="Y517" s="221">
        <f t="shared" ca="1" si="166"/>
        <v>25576000</v>
      </c>
      <c r="Z517" s="221">
        <f t="shared" ca="1" si="167"/>
        <v>25576000</v>
      </c>
      <c r="AA517" s="221">
        <f t="shared" ca="1" si="168"/>
        <v>25576000</v>
      </c>
      <c r="AB517" s="221">
        <f t="shared" ca="1" si="169"/>
        <v>25576000</v>
      </c>
      <c r="AC517" s="224">
        <f t="shared" ca="1" si="149"/>
        <v>0.35843149675255215</v>
      </c>
    </row>
    <row r="518" spans="1:29" x14ac:dyDescent="0.25">
      <c r="A518" s="195">
        <v>424</v>
      </c>
      <c r="B518" s="219">
        <f t="shared" ca="1" si="171"/>
        <v>0.17967831264893874</v>
      </c>
      <c r="C518" s="219">
        <f t="shared" ca="1" si="170"/>
        <v>4.99625820362537E-2</v>
      </c>
      <c r="D518" s="219">
        <f t="shared" ca="1" si="170"/>
        <v>0.5330517655635042</v>
      </c>
      <c r="E518" s="219">
        <f t="shared" ca="1" si="170"/>
        <v>0.49285003017676399</v>
      </c>
      <c r="F518" s="219">
        <f t="shared" ca="1" si="170"/>
        <v>0.78477187275354421</v>
      </c>
      <c r="G518" s="219">
        <f t="shared" ca="1" si="170"/>
        <v>0.63073690885173161</v>
      </c>
      <c r="H518" s="220">
        <f t="shared" ca="1" si="150"/>
        <v>95000000</v>
      </c>
      <c r="I518" s="212">
        <f t="shared" ca="1" si="151"/>
        <v>0.01</v>
      </c>
      <c r="J518" s="220">
        <f t="shared" ca="1" si="152"/>
        <v>950000</v>
      </c>
      <c r="K518" s="222">
        <f t="shared" ca="1" si="153"/>
        <v>49.5</v>
      </c>
      <c r="L518" s="221">
        <f t="shared" ca="1" si="154"/>
        <v>65000000</v>
      </c>
      <c r="M518" s="221">
        <f t="shared" ca="1" si="155"/>
        <v>47025000</v>
      </c>
      <c r="N518" s="221">
        <f t="shared" ca="1" si="156"/>
        <v>26</v>
      </c>
      <c r="O518" s="221">
        <f t="shared" ca="1" si="157"/>
        <v>24700000</v>
      </c>
      <c r="P518" s="221">
        <f t="shared" ca="1" si="158"/>
        <v>27000000</v>
      </c>
      <c r="Q518" s="221">
        <f t="shared" ca="1" si="159"/>
        <v>10833333.333333334</v>
      </c>
      <c r="R518" s="221">
        <f t="shared" ca="1" si="160"/>
        <v>-15508333.333333334</v>
      </c>
      <c r="S518" s="221">
        <f t="shared" ca="1" si="148"/>
        <v>-5272833.333333334</v>
      </c>
      <c r="T518" s="221">
        <f t="shared" ca="1" si="161"/>
        <v>-10235500</v>
      </c>
      <c r="U518" s="221">
        <f t="shared" ca="1" si="162"/>
        <v>597833.33333333395</v>
      </c>
      <c r="V518" s="221">
        <f t="shared" ca="1" si="163"/>
        <v>-65000000</v>
      </c>
      <c r="W518" s="221">
        <f t="shared" ca="1" si="164"/>
        <v>597833.33333333395</v>
      </c>
      <c r="X518" s="221">
        <f t="shared" ca="1" si="165"/>
        <v>597833.33333333395</v>
      </c>
      <c r="Y518" s="221">
        <f t="shared" ca="1" si="166"/>
        <v>597833.33333333395</v>
      </c>
      <c r="Z518" s="221">
        <f t="shared" ca="1" si="167"/>
        <v>597833.33333333395</v>
      </c>
      <c r="AA518" s="221">
        <f t="shared" ca="1" si="168"/>
        <v>597833.33333333395</v>
      </c>
      <c r="AB518" s="221">
        <f t="shared" ca="1" si="169"/>
        <v>597833.33333333395</v>
      </c>
      <c r="AC518" s="224">
        <f t="shared" ca="1" si="149"/>
        <v>-0.99990000000000001</v>
      </c>
    </row>
    <row r="519" spans="1:29" x14ac:dyDescent="0.25">
      <c r="A519" s="26">
        <v>425</v>
      </c>
      <c r="B519" s="219">
        <f t="shared" ca="1" si="171"/>
        <v>5.2126756443148348E-2</v>
      </c>
      <c r="C519" s="219">
        <f t="shared" ca="1" si="170"/>
        <v>9.06629576536917E-2</v>
      </c>
      <c r="D519" s="219">
        <f t="shared" ca="1" si="170"/>
        <v>0.86885729120168764</v>
      </c>
      <c r="E519" s="219">
        <f t="shared" ca="1" si="170"/>
        <v>0.27574328625576561</v>
      </c>
      <c r="F519" s="219">
        <f t="shared" ca="1" si="170"/>
        <v>0.10652707305303</v>
      </c>
      <c r="G519" s="219">
        <f t="shared" ca="1" si="170"/>
        <v>0.66659319531630179</v>
      </c>
      <c r="H519" s="220">
        <f t="shared" ca="1" si="150"/>
        <v>80000000</v>
      </c>
      <c r="I519" s="212">
        <f t="shared" ca="1" si="151"/>
        <v>0.02</v>
      </c>
      <c r="J519" s="220">
        <f t="shared" ca="1" si="152"/>
        <v>1600000</v>
      </c>
      <c r="K519" s="222">
        <f t="shared" ca="1" si="153"/>
        <v>42</v>
      </c>
      <c r="L519" s="221">
        <f t="shared" ca="1" si="154"/>
        <v>65000000</v>
      </c>
      <c r="M519" s="221">
        <f t="shared" ca="1" si="155"/>
        <v>67200000</v>
      </c>
      <c r="N519" s="221">
        <f t="shared" ca="1" si="156"/>
        <v>24</v>
      </c>
      <c r="O519" s="221">
        <f t="shared" ca="1" si="157"/>
        <v>38400000</v>
      </c>
      <c r="P519" s="221">
        <f t="shared" ca="1" si="158"/>
        <v>27000000</v>
      </c>
      <c r="Q519" s="221">
        <f t="shared" ca="1" si="159"/>
        <v>10833333.333333334</v>
      </c>
      <c r="R519" s="221">
        <f t="shared" ca="1" si="160"/>
        <v>-9033333.333333334</v>
      </c>
      <c r="S519" s="221">
        <f t="shared" ca="1" si="148"/>
        <v>-3071333.333333334</v>
      </c>
      <c r="T519" s="221">
        <f t="shared" ca="1" si="161"/>
        <v>-5962000</v>
      </c>
      <c r="U519" s="221">
        <f t="shared" ca="1" si="162"/>
        <v>4871333.333333334</v>
      </c>
      <c r="V519" s="221">
        <f t="shared" ca="1" si="163"/>
        <v>-65000000</v>
      </c>
      <c r="W519" s="221">
        <f t="shared" ca="1" si="164"/>
        <v>4871333.333333334</v>
      </c>
      <c r="X519" s="221">
        <f t="shared" ca="1" si="165"/>
        <v>4871333.333333334</v>
      </c>
      <c r="Y519" s="221">
        <f t="shared" ca="1" si="166"/>
        <v>4871333.333333334</v>
      </c>
      <c r="Z519" s="221">
        <f t="shared" ca="1" si="167"/>
        <v>4871333.333333334</v>
      </c>
      <c r="AA519" s="221">
        <f t="shared" ca="1" si="168"/>
        <v>4871333.333333334</v>
      </c>
      <c r="AB519" s="221">
        <f t="shared" ca="1" si="169"/>
        <v>4871333.333333334</v>
      </c>
      <c r="AC519" s="224">
        <f t="shared" ca="1" si="149"/>
        <v>-0.99990000000000001</v>
      </c>
    </row>
    <row r="520" spans="1:29" x14ac:dyDescent="0.25">
      <c r="A520" s="195">
        <v>426</v>
      </c>
      <c r="B520" s="219">
        <f t="shared" ca="1" si="171"/>
        <v>0.44733386285818377</v>
      </c>
      <c r="C520" s="219">
        <f t="shared" ca="1" si="170"/>
        <v>0.55084334308028782</v>
      </c>
      <c r="D520" s="219">
        <f t="shared" ca="1" si="170"/>
        <v>0.6418148237353013</v>
      </c>
      <c r="E520" s="219">
        <f t="shared" ca="1" si="170"/>
        <v>0.68214388113874203</v>
      </c>
      <c r="F520" s="219">
        <f t="shared" ca="1" si="170"/>
        <v>0.62610904434333658</v>
      </c>
      <c r="G520" s="219">
        <f t="shared" ca="1" si="170"/>
        <v>0.72055206265421834</v>
      </c>
      <c r="H520" s="220">
        <f t="shared" ca="1" si="150"/>
        <v>108000000</v>
      </c>
      <c r="I520" s="212">
        <f t="shared" ca="1" si="151"/>
        <v>0.04</v>
      </c>
      <c r="J520" s="220">
        <f t="shared" ca="1" si="152"/>
        <v>4320000</v>
      </c>
      <c r="K520" s="222">
        <f t="shared" ca="1" si="153"/>
        <v>56</v>
      </c>
      <c r="L520" s="221">
        <f t="shared" ca="1" si="154"/>
        <v>65000000</v>
      </c>
      <c r="M520" s="221">
        <f t="shared" ca="1" si="155"/>
        <v>241920000</v>
      </c>
      <c r="N520" s="221">
        <f t="shared" ca="1" si="156"/>
        <v>26</v>
      </c>
      <c r="O520" s="221">
        <f t="shared" ca="1" si="157"/>
        <v>112320000</v>
      </c>
      <c r="P520" s="221">
        <f t="shared" ca="1" si="158"/>
        <v>27000000</v>
      </c>
      <c r="Q520" s="221">
        <f t="shared" ca="1" si="159"/>
        <v>10833333.333333334</v>
      </c>
      <c r="R520" s="221">
        <f t="shared" ca="1" si="160"/>
        <v>91766666.666666672</v>
      </c>
      <c r="S520" s="221">
        <f t="shared" ca="1" si="148"/>
        <v>31200666.666666672</v>
      </c>
      <c r="T520" s="221">
        <f t="shared" ca="1" si="161"/>
        <v>60566000</v>
      </c>
      <c r="U520" s="221">
        <f t="shared" ca="1" si="162"/>
        <v>71399333.333333328</v>
      </c>
      <c r="V520" s="221">
        <f t="shared" ca="1" si="163"/>
        <v>-65000000</v>
      </c>
      <c r="W520" s="221">
        <f t="shared" ca="1" si="164"/>
        <v>71399333.333333328</v>
      </c>
      <c r="X520" s="221">
        <f t="shared" ca="1" si="165"/>
        <v>71399333.333333328</v>
      </c>
      <c r="Y520" s="221">
        <f t="shared" ca="1" si="166"/>
        <v>71399333.333333328</v>
      </c>
      <c r="Z520" s="221">
        <f t="shared" ca="1" si="167"/>
        <v>71399333.333333328</v>
      </c>
      <c r="AA520" s="221">
        <f t="shared" ca="1" si="168"/>
        <v>71399333.333333328</v>
      </c>
      <c r="AB520" s="221">
        <f t="shared" ca="1" si="169"/>
        <v>71399333.333333328</v>
      </c>
      <c r="AC520" s="224">
        <f t="shared" ca="1" si="149"/>
        <v>1.0850841167107332</v>
      </c>
    </row>
    <row r="521" spans="1:29" x14ac:dyDescent="0.25">
      <c r="A521" s="26">
        <v>427</v>
      </c>
      <c r="B521" s="219">
        <f t="shared" ca="1" si="171"/>
        <v>0.51710334009573966</v>
      </c>
      <c r="C521" s="219">
        <f t="shared" ca="1" si="170"/>
        <v>0.61233511696708154</v>
      </c>
      <c r="D521" s="219">
        <f t="shared" ca="1" si="170"/>
        <v>0.66445915200128292</v>
      </c>
      <c r="E521" s="219">
        <f t="shared" ca="1" si="170"/>
        <v>0.94323195267079252</v>
      </c>
      <c r="F521" s="219">
        <f t="shared" ca="1" si="170"/>
        <v>1.3719799001940092E-2</v>
      </c>
      <c r="G521" s="219">
        <f t="shared" ca="1" si="170"/>
        <v>8.2038495730486605E-2</v>
      </c>
      <c r="H521" s="220">
        <f t="shared" ca="1" si="150"/>
        <v>108000000</v>
      </c>
      <c r="I521" s="212">
        <f t="shared" ca="1" si="151"/>
        <v>0.04</v>
      </c>
      <c r="J521" s="220">
        <f t="shared" ca="1" si="152"/>
        <v>4320000</v>
      </c>
      <c r="K521" s="222">
        <f t="shared" ca="1" si="153"/>
        <v>56</v>
      </c>
      <c r="L521" s="221">
        <f t="shared" ca="1" si="154"/>
        <v>72000000</v>
      </c>
      <c r="M521" s="221">
        <f t="shared" ca="1" si="155"/>
        <v>241920000</v>
      </c>
      <c r="N521" s="221">
        <f t="shared" ca="1" si="156"/>
        <v>24</v>
      </c>
      <c r="O521" s="221">
        <f t="shared" ca="1" si="157"/>
        <v>103680000</v>
      </c>
      <c r="P521" s="221">
        <f t="shared" ca="1" si="158"/>
        <v>20000000</v>
      </c>
      <c r="Q521" s="221">
        <f t="shared" ca="1" si="159"/>
        <v>12000000</v>
      </c>
      <c r="R521" s="221">
        <f t="shared" ca="1" si="160"/>
        <v>106240000</v>
      </c>
      <c r="S521" s="221">
        <f t="shared" ca="1" si="148"/>
        <v>36121600</v>
      </c>
      <c r="T521" s="221">
        <f t="shared" ca="1" si="161"/>
        <v>70118400</v>
      </c>
      <c r="U521" s="221">
        <f t="shared" ca="1" si="162"/>
        <v>82118400</v>
      </c>
      <c r="V521" s="221">
        <f t="shared" ca="1" si="163"/>
        <v>-72000000</v>
      </c>
      <c r="W521" s="221">
        <f t="shared" ca="1" si="164"/>
        <v>82118400</v>
      </c>
      <c r="X521" s="221">
        <f t="shared" ca="1" si="165"/>
        <v>82118400</v>
      </c>
      <c r="Y521" s="221">
        <f t="shared" ca="1" si="166"/>
        <v>82118400</v>
      </c>
      <c r="Z521" s="221">
        <f t="shared" ca="1" si="167"/>
        <v>82118400</v>
      </c>
      <c r="AA521" s="221">
        <f t="shared" ca="1" si="168"/>
        <v>82118400</v>
      </c>
      <c r="AB521" s="221">
        <f t="shared" ca="1" si="169"/>
        <v>82118400</v>
      </c>
      <c r="AC521" s="224">
        <f t="shared" ca="1" si="149"/>
        <v>1.1282600773685494</v>
      </c>
    </row>
    <row r="522" spans="1:29" x14ac:dyDescent="0.25">
      <c r="A522" s="195">
        <v>428</v>
      </c>
      <c r="B522" s="219">
        <f t="shared" ca="1" si="171"/>
        <v>0.49560914532884526</v>
      </c>
      <c r="C522" s="219">
        <f t="shared" ca="1" si="170"/>
        <v>0.4391471261342561</v>
      </c>
      <c r="D522" s="219">
        <f t="shared" ca="1" si="170"/>
        <v>0.19722994050372156</v>
      </c>
      <c r="E522" s="219">
        <f t="shared" ca="1" si="170"/>
        <v>0.68595655558890667</v>
      </c>
      <c r="F522" s="219">
        <f t="shared" ca="1" si="170"/>
        <v>6.1901236496436307E-2</v>
      </c>
      <c r="G522" s="219">
        <f t="shared" ca="1" si="170"/>
        <v>0.65948733649719204</v>
      </c>
      <c r="H522" s="220">
        <f t="shared" ca="1" si="150"/>
        <v>108000000</v>
      </c>
      <c r="I522" s="212">
        <f t="shared" ca="1" si="151"/>
        <v>0.03</v>
      </c>
      <c r="J522" s="220">
        <f t="shared" ca="1" si="152"/>
        <v>3240000</v>
      </c>
      <c r="K522" s="222">
        <f t="shared" ca="1" si="153"/>
        <v>52</v>
      </c>
      <c r="L522" s="221">
        <f t="shared" ca="1" si="154"/>
        <v>65000000</v>
      </c>
      <c r="M522" s="221">
        <f t="shared" ca="1" si="155"/>
        <v>168480000</v>
      </c>
      <c r="N522" s="221">
        <f t="shared" ca="1" si="156"/>
        <v>24</v>
      </c>
      <c r="O522" s="221">
        <f t="shared" ca="1" si="157"/>
        <v>77760000</v>
      </c>
      <c r="P522" s="221">
        <f t="shared" ca="1" si="158"/>
        <v>27000000</v>
      </c>
      <c r="Q522" s="221">
        <f t="shared" ca="1" si="159"/>
        <v>10833333.333333334</v>
      </c>
      <c r="R522" s="221">
        <f t="shared" ca="1" si="160"/>
        <v>52886666.666666664</v>
      </c>
      <c r="S522" s="221">
        <f t="shared" ca="1" si="148"/>
        <v>17981466.666666668</v>
      </c>
      <c r="T522" s="221">
        <f t="shared" ca="1" si="161"/>
        <v>34905200</v>
      </c>
      <c r="U522" s="221">
        <f t="shared" ca="1" si="162"/>
        <v>45738533.333333336</v>
      </c>
      <c r="V522" s="221">
        <f t="shared" ca="1" si="163"/>
        <v>-65000000</v>
      </c>
      <c r="W522" s="221">
        <f t="shared" ca="1" si="164"/>
        <v>45738533.333333336</v>
      </c>
      <c r="X522" s="221">
        <f t="shared" ca="1" si="165"/>
        <v>45738533.333333336</v>
      </c>
      <c r="Y522" s="221">
        <f t="shared" ca="1" si="166"/>
        <v>45738533.333333336</v>
      </c>
      <c r="Z522" s="221">
        <f t="shared" ca="1" si="167"/>
        <v>45738533.333333336</v>
      </c>
      <c r="AA522" s="221">
        <f t="shared" ca="1" si="168"/>
        <v>45738533.333333336</v>
      </c>
      <c r="AB522" s="221">
        <f t="shared" ca="1" si="169"/>
        <v>45738533.333333336</v>
      </c>
      <c r="AC522" s="224">
        <f t="shared" ca="1" si="149"/>
        <v>0.67139235342804349</v>
      </c>
    </row>
    <row r="523" spans="1:29" x14ac:dyDescent="0.25">
      <c r="A523" s="26">
        <v>429</v>
      </c>
      <c r="B523" s="219">
        <f t="shared" ca="1" si="171"/>
        <v>0.24491345526915687</v>
      </c>
      <c r="C523" s="219">
        <f t="shared" ca="1" si="170"/>
        <v>0.66129972602227172</v>
      </c>
      <c r="D523" s="219">
        <f t="shared" ca="1" si="170"/>
        <v>0.6101500636956978</v>
      </c>
      <c r="E523" s="219">
        <f t="shared" ca="1" si="170"/>
        <v>0.80499175992138639</v>
      </c>
      <c r="F523" s="219">
        <f t="shared" ca="1" si="170"/>
        <v>0.44866160125250498</v>
      </c>
      <c r="G523" s="219">
        <f t="shared" ca="1" si="170"/>
        <v>0.48692997206605948</v>
      </c>
      <c r="H523" s="220">
        <f t="shared" ca="1" si="150"/>
        <v>95000000</v>
      </c>
      <c r="I523" s="212">
        <f t="shared" ca="1" si="151"/>
        <v>0.04</v>
      </c>
      <c r="J523" s="220">
        <f t="shared" ca="1" si="152"/>
        <v>3800000</v>
      </c>
      <c r="K523" s="222">
        <f t="shared" ca="1" si="153"/>
        <v>49.5</v>
      </c>
      <c r="L523" s="221">
        <f t="shared" ca="1" si="154"/>
        <v>65000000</v>
      </c>
      <c r="M523" s="221">
        <f t="shared" ca="1" si="155"/>
        <v>188100000</v>
      </c>
      <c r="N523" s="221">
        <f t="shared" ca="1" si="156"/>
        <v>26</v>
      </c>
      <c r="O523" s="221">
        <f t="shared" ca="1" si="157"/>
        <v>98800000</v>
      </c>
      <c r="P523" s="221">
        <f t="shared" ca="1" si="158"/>
        <v>27000000</v>
      </c>
      <c r="Q523" s="221">
        <f t="shared" ca="1" si="159"/>
        <v>10833333.333333334</v>
      </c>
      <c r="R523" s="221">
        <f t="shared" ca="1" si="160"/>
        <v>51466666.666666664</v>
      </c>
      <c r="S523" s="221">
        <f t="shared" ca="1" si="148"/>
        <v>17498666.666666668</v>
      </c>
      <c r="T523" s="221">
        <f t="shared" ca="1" si="161"/>
        <v>33968000</v>
      </c>
      <c r="U523" s="221">
        <f t="shared" ca="1" si="162"/>
        <v>44801333.333333336</v>
      </c>
      <c r="V523" s="221">
        <f t="shared" ca="1" si="163"/>
        <v>-65000000</v>
      </c>
      <c r="W523" s="221">
        <f t="shared" ca="1" si="164"/>
        <v>44801333.333333336</v>
      </c>
      <c r="X523" s="221">
        <f t="shared" ca="1" si="165"/>
        <v>44801333.333333336</v>
      </c>
      <c r="Y523" s="221">
        <f t="shared" ca="1" si="166"/>
        <v>44801333.333333336</v>
      </c>
      <c r="Z523" s="221">
        <f t="shared" ca="1" si="167"/>
        <v>44801333.333333336</v>
      </c>
      <c r="AA523" s="221">
        <f t="shared" ca="1" si="168"/>
        <v>44801333.333333336</v>
      </c>
      <c r="AB523" s="221">
        <f t="shared" ca="1" si="169"/>
        <v>44801333.333333336</v>
      </c>
      <c r="AC523" s="224">
        <f t="shared" ca="1" si="149"/>
        <v>0.65580722611003384</v>
      </c>
    </row>
    <row r="524" spans="1:29" x14ac:dyDescent="0.25">
      <c r="A524" s="195">
        <v>430</v>
      </c>
      <c r="B524" s="219">
        <f t="shared" ca="1" si="171"/>
        <v>0.16407357675722734</v>
      </c>
      <c r="C524" s="219">
        <f t="shared" ca="1" si="170"/>
        <v>0.3695820754248077</v>
      </c>
      <c r="D524" s="219">
        <f t="shared" ca="1" si="170"/>
        <v>0.16890730600261972</v>
      </c>
      <c r="E524" s="219">
        <f t="shared" ca="1" si="170"/>
        <v>0.52734413299081584</v>
      </c>
      <c r="F524" s="219">
        <f t="shared" ca="1" si="170"/>
        <v>0.20997254671367382</v>
      </c>
      <c r="G524" s="219">
        <f t="shared" ca="1" si="170"/>
        <v>6.6605211130251751E-3</v>
      </c>
      <c r="H524" s="220">
        <f t="shared" ca="1" si="150"/>
        <v>95000000</v>
      </c>
      <c r="I524" s="212">
        <f t="shared" ca="1" si="151"/>
        <v>0.03</v>
      </c>
      <c r="J524" s="220">
        <f t="shared" ca="1" si="152"/>
        <v>2850000</v>
      </c>
      <c r="K524" s="222">
        <f t="shared" ca="1" si="153"/>
        <v>45.5</v>
      </c>
      <c r="L524" s="221">
        <f t="shared" ca="1" si="154"/>
        <v>65000000</v>
      </c>
      <c r="M524" s="221">
        <f t="shared" ca="1" si="155"/>
        <v>129675000</v>
      </c>
      <c r="N524" s="221">
        <f t="shared" ca="1" si="156"/>
        <v>26</v>
      </c>
      <c r="O524" s="221">
        <f t="shared" ca="1" si="157"/>
        <v>74100000</v>
      </c>
      <c r="P524" s="221">
        <f t="shared" ca="1" si="158"/>
        <v>20000000</v>
      </c>
      <c r="Q524" s="221">
        <f t="shared" ca="1" si="159"/>
        <v>10833333.333333334</v>
      </c>
      <c r="R524" s="221">
        <f t="shared" ca="1" si="160"/>
        <v>24741666.666666664</v>
      </c>
      <c r="S524" s="221">
        <f t="shared" ca="1" si="148"/>
        <v>8412166.666666666</v>
      </c>
      <c r="T524" s="221">
        <f t="shared" ca="1" si="161"/>
        <v>16329499.999999998</v>
      </c>
      <c r="U524" s="221">
        <f t="shared" ca="1" si="162"/>
        <v>27162833.333333332</v>
      </c>
      <c r="V524" s="221">
        <f t="shared" ca="1" si="163"/>
        <v>-65000000</v>
      </c>
      <c r="W524" s="221">
        <f t="shared" ca="1" si="164"/>
        <v>27162833.333333332</v>
      </c>
      <c r="X524" s="221">
        <f t="shared" ca="1" si="165"/>
        <v>27162833.333333332</v>
      </c>
      <c r="Y524" s="221">
        <f t="shared" ca="1" si="166"/>
        <v>27162833.333333332</v>
      </c>
      <c r="Z524" s="221">
        <f t="shared" ca="1" si="167"/>
        <v>27162833.333333332</v>
      </c>
      <c r="AA524" s="221">
        <f t="shared" ca="1" si="168"/>
        <v>27162833.333333332</v>
      </c>
      <c r="AB524" s="221">
        <f t="shared" ca="1" si="169"/>
        <v>27162833.333333332</v>
      </c>
      <c r="AC524" s="224">
        <f t="shared" ca="1" si="149"/>
        <v>0.34834703417598112</v>
      </c>
    </row>
    <row r="525" spans="1:29" x14ac:dyDescent="0.25">
      <c r="A525" s="26">
        <v>431</v>
      </c>
      <c r="B525" s="219">
        <f t="shared" ca="1" si="171"/>
        <v>0.17839617551366738</v>
      </c>
      <c r="C525" s="219">
        <f t="shared" ca="1" si="170"/>
        <v>0.21500564600510941</v>
      </c>
      <c r="D525" s="219">
        <f t="shared" ca="1" si="170"/>
        <v>0.27369411928314613</v>
      </c>
      <c r="E525" s="219">
        <f t="shared" ca="1" si="170"/>
        <v>0.2673157945348702</v>
      </c>
      <c r="F525" s="219">
        <f t="shared" ca="1" si="170"/>
        <v>0.8309644858531845</v>
      </c>
      <c r="G525" s="219">
        <f t="shared" ca="1" si="170"/>
        <v>0.13542661098949338</v>
      </c>
      <c r="H525" s="220">
        <f t="shared" ca="1" si="150"/>
        <v>95000000</v>
      </c>
      <c r="I525" s="212">
        <f t="shared" ca="1" si="151"/>
        <v>0.02</v>
      </c>
      <c r="J525" s="220">
        <f t="shared" ca="1" si="152"/>
        <v>1900000</v>
      </c>
      <c r="K525" s="222">
        <f t="shared" ca="1" si="153"/>
        <v>45.5</v>
      </c>
      <c r="L525" s="221">
        <f t="shared" ca="1" si="154"/>
        <v>65000000</v>
      </c>
      <c r="M525" s="221">
        <f t="shared" ca="1" si="155"/>
        <v>86450000</v>
      </c>
      <c r="N525" s="221">
        <f t="shared" ca="1" si="156"/>
        <v>26</v>
      </c>
      <c r="O525" s="221">
        <f t="shared" ca="1" si="157"/>
        <v>49400000</v>
      </c>
      <c r="P525" s="221">
        <f t="shared" ca="1" si="158"/>
        <v>20000000</v>
      </c>
      <c r="Q525" s="221">
        <f t="shared" ca="1" si="159"/>
        <v>10833333.333333334</v>
      </c>
      <c r="R525" s="221">
        <f t="shared" ca="1" si="160"/>
        <v>6216666.666666666</v>
      </c>
      <c r="S525" s="221">
        <f t="shared" ca="1" si="148"/>
        <v>2113666.6666666665</v>
      </c>
      <c r="T525" s="221">
        <f t="shared" ca="1" si="161"/>
        <v>4102999.9999999995</v>
      </c>
      <c r="U525" s="221">
        <f t="shared" ca="1" si="162"/>
        <v>14936333.333333334</v>
      </c>
      <c r="V525" s="221">
        <f t="shared" ca="1" si="163"/>
        <v>-65000000</v>
      </c>
      <c r="W525" s="221">
        <f t="shared" ca="1" si="164"/>
        <v>14936333.333333334</v>
      </c>
      <c r="X525" s="221">
        <f t="shared" ca="1" si="165"/>
        <v>14936333.333333334</v>
      </c>
      <c r="Y525" s="221">
        <f t="shared" ca="1" si="166"/>
        <v>14936333.333333334</v>
      </c>
      <c r="Z525" s="221">
        <f t="shared" ca="1" si="167"/>
        <v>14936333.333333334</v>
      </c>
      <c r="AA525" s="221">
        <f t="shared" ca="1" si="168"/>
        <v>14936333.333333334</v>
      </c>
      <c r="AB525" s="221">
        <f t="shared" ca="1" si="169"/>
        <v>14936333.333333334</v>
      </c>
      <c r="AC525" s="224">
        <f t="shared" ca="1" si="149"/>
        <v>0.10027098010284941</v>
      </c>
    </row>
    <row r="526" spans="1:29" x14ac:dyDescent="0.25">
      <c r="A526" s="195">
        <v>432</v>
      </c>
      <c r="B526" s="219">
        <f t="shared" ca="1" si="171"/>
        <v>0.17475210655726781</v>
      </c>
      <c r="C526" s="219">
        <f t="shared" ca="1" si="170"/>
        <v>0.78001787699564995</v>
      </c>
      <c r="D526" s="219">
        <f t="shared" ca="1" si="170"/>
        <v>0.98247430580152939</v>
      </c>
      <c r="E526" s="219">
        <f t="shared" ca="1" si="170"/>
        <v>9.8504139372713295E-2</v>
      </c>
      <c r="F526" s="219">
        <f t="shared" ca="1" si="170"/>
        <v>0.50065763009062758</v>
      </c>
      <c r="G526" s="219">
        <f t="shared" ca="1" si="170"/>
        <v>0.19229601268952046</v>
      </c>
      <c r="H526" s="220">
        <f t="shared" ca="1" si="150"/>
        <v>95000000</v>
      </c>
      <c r="I526" s="212">
        <f t="shared" ca="1" si="151"/>
        <v>0.05</v>
      </c>
      <c r="J526" s="220">
        <f t="shared" ca="1" si="152"/>
        <v>4750000</v>
      </c>
      <c r="K526" s="222">
        <f t="shared" ca="1" si="153"/>
        <v>49.5</v>
      </c>
      <c r="L526" s="221">
        <f t="shared" ca="1" si="154"/>
        <v>60000000</v>
      </c>
      <c r="M526" s="221">
        <f t="shared" ca="1" si="155"/>
        <v>235125000</v>
      </c>
      <c r="N526" s="221">
        <f t="shared" ca="1" si="156"/>
        <v>26</v>
      </c>
      <c r="O526" s="221">
        <f t="shared" ca="1" si="157"/>
        <v>123500000</v>
      </c>
      <c r="P526" s="221">
        <f t="shared" ca="1" si="158"/>
        <v>24000000</v>
      </c>
      <c r="Q526" s="221">
        <f t="shared" ca="1" si="159"/>
        <v>10000000</v>
      </c>
      <c r="R526" s="221">
        <f t="shared" ca="1" si="160"/>
        <v>77625000</v>
      </c>
      <c r="S526" s="221">
        <f t="shared" ca="1" si="148"/>
        <v>26392500.000000004</v>
      </c>
      <c r="T526" s="221">
        <f t="shared" ca="1" si="161"/>
        <v>51232500</v>
      </c>
      <c r="U526" s="221">
        <f t="shared" ca="1" si="162"/>
        <v>61232500</v>
      </c>
      <c r="V526" s="221">
        <f t="shared" ca="1" si="163"/>
        <v>-60000000</v>
      </c>
      <c r="W526" s="221">
        <f t="shared" ca="1" si="164"/>
        <v>61232500</v>
      </c>
      <c r="X526" s="221">
        <f t="shared" ca="1" si="165"/>
        <v>61232500</v>
      </c>
      <c r="Y526" s="221">
        <f t="shared" ca="1" si="166"/>
        <v>61232500</v>
      </c>
      <c r="Z526" s="221">
        <f t="shared" ca="1" si="167"/>
        <v>61232500</v>
      </c>
      <c r="AA526" s="221">
        <f t="shared" ca="1" si="168"/>
        <v>61232500</v>
      </c>
      <c r="AB526" s="221">
        <f t="shared" ca="1" si="169"/>
        <v>61232500</v>
      </c>
      <c r="AC526" s="224">
        <f t="shared" ca="1" si="149"/>
        <v>1.0048245639385329</v>
      </c>
    </row>
    <row r="527" spans="1:29" x14ac:dyDescent="0.25">
      <c r="A527" s="26">
        <v>433</v>
      </c>
      <c r="B527" s="219">
        <f t="shared" ca="1" si="171"/>
        <v>6.3204377036611414E-2</v>
      </c>
      <c r="C527" s="219">
        <f t="shared" ca="1" si="170"/>
        <v>0.27226684470051554</v>
      </c>
      <c r="D527" s="219">
        <f t="shared" ca="1" si="170"/>
        <v>4.845255172138152E-2</v>
      </c>
      <c r="E527" s="219">
        <f t="shared" ca="1" si="170"/>
        <v>0.48872261533621597</v>
      </c>
      <c r="F527" s="219">
        <f t="shared" ca="1" si="170"/>
        <v>0.9609890515708468</v>
      </c>
      <c r="G527" s="219">
        <f t="shared" ca="1" si="170"/>
        <v>0.20408918752100336</v>
      </c>
      <c r="H527" s="220">
        <f t="shared" ca="1" si="150"/>
        <v>80000000</v>
      </c>
      <c r="I527" s="212">
        <f t="shared" ca="1" si="151"/>
        <v>0.03</v>
      </c>
      <c r="J527" s="220">
        <f t="shared" ca="1" si="152"/>
        <v>2400000</v>
      </c>
      <c r="K527" s="222">
        <f t="shared" ca="1" si="153"/>
        <v>38</v>
      </c>
      <c r="L527" s="221">
        <f t="shared" ca="1" si="154"/>
        <v>65000000</v>
      </c>
      <c r="M527" s="221">
        <f t="shared" ca="1" si="155"/>
        <v>91200000</v>
      </c>
      <c r="N527" s="221">
        <f t="shared" ca="1" si="156"/>
        <v>29</v>
      </c>
      <c r="O527" s="221">
        <f t="shared" ca="1" si="157"/>
        <v>69600000</v>
      </c>
      <c r="P527" s="221">
        <f t="shared" ca="1" si="158"/>
        <v>24000000</v>
      </c>
      <c r="Q527" s="221">
        <f t="shared" ca="1" si="159"/>
        <v>10833333.333333334</v>
      </c>
      <c r="R527" s="221">
        <f t="shared" ca="1" si="160"/>
        <v>-13233333.333333334</v>
      </c>
      <c r="S527" s="221">
        <f t="shared" ca="1" si="148"/>
        <v>-4499333.333333334</v>
      </c>
      <c r="T527" s="221">
        <f t="shared" ca="1" si="161"/>
        <v>-8734000</v>
      </c>
      <c r="U527" s="221">
        <f t="shared" ca="1" si="162"/>
        <v>2099333.333333334</v>
      </c>
      <c r="V527" s="221">
        <f t="shared" ca="1" si="163"/>
        <v>-65000000</v>
      </c>
      <c r="W527" s="221">
        <f t="shared" ca="1" si="164"/>
        <v>2099333.333333334</v>
      </c>
      <c r="X527" s="221">
        <f t="shared" ca="1" si="165"/>
        <v>2099333.333333334</v>
      </c>
      <c r="Y527" s="221">
        <f t="shared" ca="1" si="166"/>
        <v>2099333.333333334</v>
      </c>
      <c r="Z527" s="221">
        <f t="shared" ca="1" si="167"/>
        <v>2099333.333333334</v>
      </c>
      <c r="AA527" s="221">
        <f t="shared" ca="1" si="168"/>
        <v>2099333.333333334</v>
      </c>
      <c r="AB527" s="221">
        <f t="shared" ca="1" si="169"/>
        <v>2099333.333333334</v>
      </c>
      <c r="AC527" s="224">
        <f t="shared" ca="1" si="149"/>
        <v>-0.99990000000000001</v>
      </c>
    </row>
    <row r="528" spans="1:29" x14ac:dyDescent="0.25">
      <c r="A528" s="195">
        <v>434</v>
      </c>
      <c r="B528" s="219">
        <f t="shared" ca="1" si="171"/>
        <v>0.61829168590947203</v>
      </c>
      <c r="C528" s="219">
        <f t="shared" ca="1" si="170"/>
        <v>0.97576502067193405</v>
      </c>
      <c r="D528" s="219">
        <f t="shared" ca="1" si="170"/>
        <v>0.60969186596429847</v>
      </c>
      <c r="E528" s="219">
        <f t="shared" ca="1" si="170"/>
        <v>9.3208686139006902E-2</v>
      </c>
      <c r="F528" s="219">
        <f t="shared" ca="1" si="170"/>
        <v>0.81433934967272925</v>
      </c>
      <c r="G528" s="219">
        <f t="shared" ca="1" si="170"/>
        <v>0.96885108713048562</v>
      </c>
      <c r="H528" s="220">
        <f t="shared" ca="1" si="150"/>
        <v>108000000</v>
      </c>
      <c r="I528" s="212">
        <f t="shared" ca="1" si="151"/>
        <v>0.06</v>
      </c>
      <c r="J528" s="220">
        <f t="shared" ca="1" si="152"/>
        <v>6480000</v>
      </c>
      <c r="K528" s="222">
        <f t="shared" ca="1" si="153"/>
        <v>56</v>
      </c>
      <c r="L528" s="221">
        <f t="shared" ca="1" si="154"/>
        <v>60000000</v>
      </c>
      <c r="M528" s="221">
        <f t="shared" ca="1" si="155"/>
        <v>362880000</v>
      </c>
      <c r="N528" s="221">
        <f t="shared" ca="1" si="156"/>
        <v>26</v>
      </c>
      <c r="O528" s="221">
        <f t="shared" ca="1" si="157"/>
        <v>168480000</v>
      </c>
      <c r="P528" s="221">
        <f t="shared" ca="1" si="158"/>
        <v>31000000</v>
      </c>
      <c r="Q528" s="221">
        <f t="shared" ca="1" si="159"/>
        <v>10000000</v>
      </c>
      <c r="R528" s="221">
        <f t="shared" ca="1" si="160"/>
        <v>153400000</v>
      </c>
      <c r="S528" s="221">
        <f t="shared" ca="1" si="148"/>
        <v>52156000.000000007</v>
      </c>
      <c r="T528" s="221">
        <f t="shared" ca="1" si="161"/>
        <v>101244000</v>
      </c>
      <c r="U528" s="221">
        <f t="shared" ca="1" si="162"/>
        <v>111244000</v>
      </c>
      <c r="V528" s="221">
        <f t="shared" ca="1" si="163"/>
        <v>-60000000</v>
      </c>
      <c r="W528" s="221">
        <f t="shared" ca="1" si="164"/>
        <v>111244000</v>
      </c>
      <c r="X528" s="221">
        <f t="shared" ca="1" si="165"/>
        <v>111244000</v>
      </c>
      <c r="Y528" s="221">
        <f t="shared" ca="1" si="166"/>
        <v>111244000</v>
      </c>
      <c r="Z528" s="221">
        <f t="shared" ca="1" si="167"/>
        <v>111244000</v>
      </c>
      <c r="AA528" s="221">
        <f t="shared" ca="1" si="168"/>
        <v>111244000</v>
      </c>
      <c r="AB528" s="221">
        <f t="shared" ca="1" si="169"/>
        <v>111244000</v>
      </c>
      <c r="AC528" s="224">
        <f t="shared" ca="1" si="149"/>
        <v>1.8506112744143204</v>
      </c>
    </row>
    <row r="529" spans="1:29" x14ac:dyDescent="0.25">
      <c r="A529" s="26">
        <v>435</v>
      </c>
      <c r="B529" s="219">
        <f t="shared" ca="1" si="171"/>
        <v>0.33144790836356319</v>
      </c>
      <c r="C529" s="219">
        <f t="shared" ca="1" si="170"/>
        <v>0.76843591129286404</v>
      </c>
      <c r="D529" s="219">
        <f t="shared" ca="1" si="170"/>
        <v>0.90048236417736727</v>
      </c>
      <c r="E529" s="219">
        <f t="shared" ca="1" si="170"/>
        <v>0.19150218633645133</v>
      </c>
      <c r="F529" s="219">
        <f t="shared" ca="1" si="170"/>
        <v>0.49622491175978123</v>
      </c>
      <c r="G529" s="219">
        <f t="shared" ca="1" si="170"/>
        <v>0.96700844033670541</v>
      </c>
      <c r="H529" s="220">
        <f t="shared" ca="1" si="150"/>
        <v>95000000</v>
      </c>
      <c r="I529" s="212">
        <f t="shared" ca="1" si="151"/>
        <v>0.05</v>
      </c>
      <c r="J529" s="220">
        <f t="shared" ca="1" si="152"/>
        <v>4750000</v>
      </c>
      <c r="K529" s="222">
        <f t="shared" ca="1" si="153"/>
        <v>49.5</v>
      </c>
      <c r="L529" s="221">
        <f t="shared" ca="1" si="154"/>
        <v>60000000</v>
      </c>
      <c r="M529" s="221">
        <f t="shared" ca="1" si="155"/>
        <v>235125000</v>
      </c>
      <c r="N529" s="221">
        <f t="shared" ca="1" si="156"/>
        <v>26</v>
      </c>
      <c r="O529" s="221">
        <f t="shared" ca="1" si="157"/>
        <v>123500000</v>
      </c>
      <c r="P529" s="221">
        <f t="shared" ca="1" si="158"/>
        <v>31000000</v>
      </c>
      <c r="Q529" s="221">
        <f t="shared" ca="1" si="159"/>
        <v>10000000</v>
      </c>
      <c r="R529" s="221">
        <f t="shared" ca="1" si="160"/>
        <v>70625000</v>
      </c>
      <c r="S529" s="221">
        <f t="shared" ca="1" si="148"/>
        <v>24012500</v>
      </c>
      <c r="T529" s="221">
        <f t="shared" ca="1" si="161"/>
        <v>46612500</v>
      </c>
      <c r="U529" s="221">
        <f t="shared" ca="1" si="162"/>
        <v>56612500</v>
      </c>
      <c r="V529" s="221">
        <f t="shared" ca="1" si="163"/>
        <v>-60000000</v>
      </c>
      <c r="W529" s="221">
        <f t="shared" ca="1" si="164"/>
        <v>56612500</v>
      </c>
      <c r="X529" s="221">
        <f t="shared" ca="1" si="165"/>
        <v>56612500</v>
      </c>
      <c r="Y529" s="221">
        <f t="shared" ca="1" si="166"/>
        <v>56612500</v>
      </c>
      <c r="Z529" s="221">
        <f t="shared" ca="1" si="167"/>
        <v>56612500</v>
      </c>
      <c r="AA529" s="221">
        <f t="shared" ca="1" si="168"/>
        <v>56612500</v>
      </c>
      <c r="AB529" s="221">
        <f t="shared" ca="1" si="169"/>
        <v>56612500</v>
      </c>
      <c r="AC529" s="224">
        <f t="shared" ca="1" si="149"/>
        <v>0.9249987352390745</v>
      </c>
    </row>
    <row r="530" spans="1:29" x14ac:dyDescent="0.25">
      <c r="A530" s="195">
        <v>436</v>
      </c>
      <c r="B530" s="219">
        <f t="shared" ca="1" si="171"/>
        <v>0.73355819206745421</v>
      </c>
      <c r="C530" s="219">
        <f t="shared" ca="1" si="170"/>
        <v>0.5214660323862057</v>
      </c>
      <c r="D530" s="219">
        <f t="shared" ca="1" si="170"/>
        <v>0.48377324794880716</v>
      </c>
      <c r="E530" s="219">
        <f t="shared" ca="1" si="170"/>
        <v>0.43498031670036785</v>
      </c>
      <c r="F530" s="219">
        <f t="shared" ca="1" si="170"/>
        <v>0.60615803042597138</v>
      </c>
      <c r="G530" s="219">
        <f t="shared" ca="1" si="170"/>
        <v>0.975250774092291</v>
      </c>
      <c r="H530" s="220">
        <f t="shared" ca="1" si="150"/>
        <v>108000000</v>
      </c>
      <c r="I530" s="212">
        <f t="shared" ca="1" si="151"/>
        <v>0.04</v>
      </c>
      <c r="J530" s="220">
        <f t="shared" ca="1" si="152"/>
        <v>4320000</v>
      </c>
      <c r="K530" s="222">
        <f t="shared" ca="1" si="153"/>
        <v>56</v>
      </c>
      <c r="L530" s="221">
        <f t="shared" ca="1" si="154"/>
        <v>65000000</v>
      </c>
      <c r="M530" s="221">
        <f t="shared" ca="1" si="155"/>
        <v>241920000</v>
      </c>
      <c r="N530" s="221">
        <f t="shared" ca="1" si="156"/>
        <v>26</v>
      </c>
      <c r="O530" s="221">
        <f t="shared" ca="1" si="157"/>
        <v>112320000</v>
      </c>
      <c r="P530" s="221">
        <f t="shared" ca="1" si="158"/>
        <v>31000000</v>
      </c>
      <c r="Q530" s="221">
        <f t="shared" ca="1" si="159"/>
        <v>10833333.333333334</v>
      </c>
      <c r="R530" s="221">
        <f t="shared" ca="1" si="160"/>
        <v>87766666.666666672</v>
      </c>
      <c r="S530" s="221">
        <f t="shared" ca="1" si="148"/>
        <v>29840666.666666672</v>
      </c>
      <c r="T530" s="221">
        <f t="shared" ca="1" si="161"/>
        <v>57926000</v>
      </c>
      <c r="U530" s="221">
        <f t="shared" ca="1" si="162"/>
        <v>68759333.333333328</v>
      </c>
      <c r="V530" s="221">
        <f t="shared" ca="1" si="163"/>
        <v>-65000000</v>
      </c>
      <c r="W530" s="221">
        <f t="shared" ca="1" si="164"/>
        <v>68759333.333333328</v>
      </c>
      <c r="X530" s="221">
        <f t="shared" ca="1" si="165"/>
        <v>68759333.333333328</v>
      </c>
      <c r="Y530" s="221">
        <f t="shared" ca="1" si="166"/>
        <v>68759333.333333328</v>
      </c>
      <c r="Z530" s="221">
        <f t="shared" ca="1" si="167"/>
        <v>68759333.333333328</v>
      </c>
      <c r="AA530" s="221">
        <f t="shared" ca="1" si="168"/>
        <v>68759333.333333328</v>
      </c>
      <c r="AB530" s="221">
        <f t="shared" ca="1" si="169"/>
        <v>68759333.333333328</v>
      </c>
      <c r="AC530" s="224">
        <f t="shared" ca="1" si="149"/>
        <v>1.0433005719515838</v>
      </c>
    </row>
    <row r="531" spans="1:29" x14ac:dyDescent="0.25">
      <c r="A531" s="26">
        <v>437</v>
      </c>
      <c r="B531" s="219">
        <f t="shared" ca="1" si="171"/>
        <v>0.13939914354886962</v>
      </c>
      <c r="C531" s="219">
        <f t="shared" ca="1" si="170"/>
        <v>0.3880749615199518</v>
      </c>
      <c r="D531" s="219">
        <f t="shared" ca="1" si="170"/>
        <v>0.86837751229274618</v>
      </c>
      <c r="E531" s="219">
        <f t="shared" ca="1" si="170"/>
        <v>0.25744240842078792</v>
      </c>
      <c r="F531" s="219">
        <f t="shared" ca="1" si="170"/>
        <v>3.2336576401262751E-2</v>
      </c>
      <c r="G531" s="219">
        <f t="shared" ca="1" si="170"/>
        <v>0.84232917354336179</v>
      </c>
      <c r="H531" s="220">
        <f t="shared" ca="1" si="150"/>
        <v>95000000</v>
      </c>
      <c r="I531" s="212">
        <f t="shared" ca="1" si="151"/>
        <v>0.03</v>
      </c>
      <c r="J531" s="220">
        <f t="shared" ca="1" si="152"/>
        <v>2850000</v>
      </c>
      <c r="K531" s="222">
        <f t="shared" ca="1" si="153"/>
        <v>49.5</v>
      </c>
      <c r="L531" s="221">
        <f t="shared" ca="1" si="154"/>
        <v>65000000</v>
      </c>
      <c r="M531" s="221">
        <f t="shared" ca="1" si="155"/>
        <v>141075000</v>
      </c>
      <c r="N531" s="221">
        <f t="shared" ca="1" si="156"/>
        <v>24</v>
      </c>
      <c r="O531" s="221">
        <f t="shared" ca="1" si="157"/>
        <v>68400000</v>
      </c>
      <c r="P531" s="221">
        <f t="shared" ca="1" si="158"/>
        <v>31000000</v>
      </c>
      <c r="Q531" s="221">
        <f t="shared" ca="1" si="159"/>
        <v>10833333.333333334</v>
      </c>
      <c r="R531" s="221">
        <f t="shared" ca="1" si="160"/>
        <v>30841666.666666664</v>
      </c>
      <c r="S531" s="221">
        <f t="shared" ca="1" si="148"/>
        <v>10486166.666666666</v>
      </c>
      <c r="T531" s="221">
        <f t="shared" ca="1" si="161"/>
        <v>20355500</v>
      </c>
      <c r="U531" s="221">
        <f t="shared" ca="1" si="162"/>
        <v>31188833.333333336</v>
      </c>
      <c r="V531" s="221">
        <f t="shared" ca="1" si="163"/>
        <v>-65000000</v>
      </c>
      <c r="W531" s="221">
        <f t="shared" ca="1" si="164"/>
        <v>31188833.333333336</v>
      </c>
      <c r="X531" s="221">
        <f t="shared" ca="1" si="165"/>
        <v>31188833.333333336</v>
      </c>
      <c r="Y531" s="221">
        <f t="shared" ca="1" si="166"/>
        <v>31188833.333333336</v>
      </c>
      <c r="Z531" s="221">
        <f t="shared" ca="1" si="167"/>
        <v>31188833.333333336</v>
      </c>
      <c r="AA531" s="221">
        <f t="shared" ca="1" si="168"/>
        <v>31188833.333333336</v>
      </c>
      <c r="AB531" s="221">
        <f t="shared" ca="1" si="169"/>
        <v>31188833.333333336</v>
      </c>
      <c r="AC531" s="224">
        <f t="shared" ca="1" si="149"/>
        <v>0.42172640351670077</v>
      </c>
    </row>
    <row r="532" spans="1:29" x14ac:dyDescent="0.25">
      <c r="A532" s="195">
        <v>438</v>
      </c>
      <c r="B532" s="219">
        <f t="shared" ca="1" si="171"/>
        <v>0.51085539650646428</v>
      </c>
      <c r="C532" s="219">
        <f t="shared" ca="1" si="170"/>
        <v>0.73036294563809012</v>
      </c>
      <c r="D532" s="219">
        <f t="shared" ca="1" si="170"/>
        <v>0.39048532608422537</v>
      </c>
      <c r="E532" s="219">
        <f t="shared" ca="1" si="170"/>
        <v>0.65459459969286327</v>
      </c>
      <c r="F532" s="219">
        <f t="shared" ca="1" si="170"/>
        <v>0.8266927473176432</v>
      </c>
      <c r="G532" s="219">
        <f t="shared" ca="1" si="170"/>
        <v>7.552404356819542E-2</v>
      </c>
      <c r="H532" s="220">
        <f t="shared" ca="1" si="150"/>
        <v>108000000</v>
      </c>
      <c r="I532" s="212">
        <f t="shared" ca="1" si="151"/>
        <v>0.05</v>
      </c>
      <c r="J532" s="220">
        <f t="shared" ca="1" si="152"/>
        <v>5400000</v>
      </c>
      <c r="K532" s="222">
        <f t="shared" ca="1" si="153"/>
        <v>52</v>
      </c>
      <c r="L532" s="221">
        <f t="shared" ca="1" si="154"/>
        <v>65000000</v>
      </c>
      <c r="M532" s="221">
        <f t="shared" ca="1" si="155"/>
        <v>280800000</v>
      </c>
      <c r="N532" s="221">
        <f t="shared" ca="1" si="156"/>
        <v>26</v>
      </c>
      <c r="O532" s="221">
        <f t="shared" ca="1" si="157"/>
        <v>140400000</v>
      </c>
      <c r="P532" s="221">
        <f t="shared" ca="1" si="158"/>
        <v>20000000</v>
      </c>
      <c r="Q532" s="221">
        <f t="shared" ca="1" si="159"/>
        <v>10833333.333333334</v>
      </c>
      <c r="R532" s="221">
        <f t="shared" ca="1" si="160"/>
        <v>109566666.66666667</v>
      </c>
      <c r="S532" s="221">
        <f t="shared" ca="1" si="148"/>
        <v>37252666.666666672</v>
      </c>
      <c r="T532" s="221">
        <f t="shared" ca="1" si="161"/>
        <v>72314000</v>
      </c>
      <c r="U532" s="221">
        <f t="shared" ca="1" si="162"/>
        <v>83147333.333333328</v>
      </c>
      <c r="V532" s="221">
        <f t="shared" ca="1" si="163"/>
        <v>-65000000</v>
      </c>
      <c r="W532" s="221">
        <f t="shared" ca="1" si="164"/>
        <v>83147333.333333328</v>
      </c>
      <c r="X532" s="221">
        <f t="shared" ca="1" si="165"/>
        <v>83147333.333333328</v>
      </c>
      <c r="Y532" s="221">
        <f t="shared" ca="1" si="166"/>
        <v>83147333.333333328</v>
      </c>
      <c r="Z532" s="221">
        <f t="shared" ca="1" si="167"/>
        <v>83147333.333333328</v>
      </c>
      <c r="AA532" s="221">
        <f t="shared" ca="1" si="168"/>
        <v>83147333.333333328</v>
      </c>
      <c r="AB532" s="221">
        <f t="shared" ca="1" si="169"/>
        <v>83147333.333333328</v>
      </c>
      <c r="AC532" s="224">
        <f t="shared" ca="1" si="149"/>
        <v>1.2698363835942565</v>
      </c>
    </row>
    <row r="533" spans="1:29" x14ac:dyDescent="0.25">
      <c r="A533" s="26">
        <v>439</v>
      </c>
      <c r="B533" s="219">
        <f t="shared" ca="1" si="171"/>
        <v>0.71735766939496892</v>
      </c>
      <c r="C533" s="219">
        <f t="shared" ca="1" si="170"/>
        <v>0.35008010546679313</v>
      </c>
      <c r="D533" s="219">
        <f t="shared" ca="1" si="170"/>
        <v>3.555674826434907E-2</v>
      </c>
      <c r="E533" s="219">
        <f t="shared" ca="1" si="170"/>
        <v>0.13787432374425579</v>
      </c>
      <c r="F533" s="219">
        <f t="shared" ca="1" si="170"/>
        <v>0.96559968799235019</v>
      </c>
      <c r="G533" s="219">
        <f t="shared" ca="1" si="170"/>
        <v>0.73770037522856369</v>
      </c>
      <c r="H533" s="220">
        <f t="shared" ca="1" si="150"/>
        <v>108000000</v>
      </c>
      <c r="I533" s="212">
        <f t="shared" ca="1" si="151"/>
        <v>0.03</v>
      </c>
      <c r="J533" s="220">
        <f t="shared" ca="1" si="152"/>
        <v>3240000</v>
      </c>
      <c r="K533" s="222">
        <f t="shared" ca="1" si="153"/>
        <v>52</v>
      </c>
      <c r="L533" s="221">
        <f t="shared" ca="1" si="154"/>
        <v>60000000</v>
      </c>
      <c r="M533" s="221">
        <f t="shared" ca="1" si="155"/>
        <v>168480000</v>
      </c>
      <c r="N533" s="221">
        <f t="shared" ca="1" si="156"/>
        <v>29</v>
      </c>
      <c r="O533" s="221">
        <f t="shared" ca="1" si="157"/>
        <v>93960000</v>
      </c>
      <c r="P533" s="221">
        <f t="shared" ca="1" si="158"/>
        <v>27000000</v>
      </c>
      <c r="Q533" s="221">
        <f t="shared" ca="1" si="159"/>
        <v>10000000</v>
      </c>
      <c r="R533" s="221">
        <f t="shared" ca="1" si="160"/>
        <v>37520000</v>
      </c>
      <c r="S533" s="221">
        <f t="shared" ca="1" si="148"/>
        <v>12756800</v>
      </c>
      <c r="T533" s="221">
        <f t="shared" ca="1" si="161"/>
        <v>24763200</v>
      </c>
      <c r="U533" s="221">
        <f t="shared" ca="1" si="162"/>
        <v>34763200</v>
      </c>
      <c r="V533" s="221">
        <f t="shared" ca="1" si="163"/>
        <v>-60000000</v>
      </c>
      <c r="W533" s="221">
        <f t="shared" ca="1" si="164"/>
        <v>34763200</v>
      </c>
      <c r="X533" s="221">
        <f t="shared" ca="1" si="165"/>
        <v>34763200</v>
      </c>
      <c r="Y533" s="221">
        <f t="shared" ca="1" si="166"/>
        <v>34763200</v>
      </c>
      <c r="Z533" s="221">
        <f t="shared" ca="1" si="167"/>
        <v>34763200</v>
      </c>
      <c r="AA533" s="221">
        <f t="shared" ca="1" si="168"/>
        <v>34763200</v>
      </c>
      <c r="AB533" s="221">
        <f t="shared" ca="1" si="169"/>
        <v>34763200</v>
      </c>
      <c r="AC533" s="224">
        <f t="shared" ca="1" si="149"/>
        <v>0.53511535342904626</v>
      </c>
    </row>
    <row r="534" spans="1:29" x14ac:dyDescent="0.25">
      <c r="A534" s="195">
        <v>440</v>
      </c>
      <c r="B534" s="219">
        <f t="shared" ca="1" si="171"/>
        <v>0.79627640125520061</v>
      </c>
      <c r="C534" s="219">
        <f t="shared" ca="1" si="170"/>
        <v>0.31109384800900819</v>
      </c>
      <c r="D534" s="219">
        <f t="shared" ca="1" si="170"/>
        <v>0.12443263397772975</v>
      </c>
      <c r="E534" s="219">
        <f t="shared" ca="1" si="170"/>
        <v>0.16255973958504344</v>
      </c>
      <c r="F534" s="219">
        <f t="shared" ca="1" si="170"/>
        <v>0.28095555790252347</v>
      </c>
      <c r="G534" s="219">
        <f t="shared" ca="1" si="170"/>
        <v>1.7257023988955789E-3</v>
      </c>
      <c r="H534" s="220">
        <f t="shared" ca="1" si="150"/>
        <v>108000000</v>
      </c>
      <c r="I534" s="212">
        <f t="shared" ca="1" si="151"/>
        <v>0.03</v>
      </c>
      <c r="J534" s="220">
        <f t="shared" ca="1" si="152"/>
        <v>3240000</v>
      </c>
      <c r="K534" s="222">
        <f t="shared" ca="1" si="153"/>
        <v>52</v>
      </c>
      <c r="L534" s="221">
        <f t="shared" ca="1" si="154"/>
        <v>60000000</v>
      </c>
      <c r="M534" s="221">
        <f t="shared" ca="1" si="155"/>
        <v>168480000</v>
      </c>
      <c r="N534" s="221">
        <f t="shared" ca="1" si="156"/>
        <v>26</v>
      </c>
      <c r="O534" s="221">
        <f t="shared" ca="1" si="157"/>
        <v>84240000</v>
      </c>
      <c r="P534" s="221">
        <f t="shared" ca="1" si="158"/>
        <v>20000000</v>
      </c>
      <c r="Q534" s="221">
        <f t="shared" ca="1" si="159"/>
        <v>10000000</v>
      </c>
      <c r="R534" s="221">
        <f t="shared" ca="1" si="160"/>
        <v>54240000</v>
      </c>
      <c r="S534" s="221">
        <f t="shared" ca="1" si="148"/>
        <v>18441600</v>
      </c>
      <c r="T534" s="221">
        <f t="shared" ca="1" si="161"/>
        <v>35798400</v>
      </c>
      <c r="U534" s="221">
        <f t="shared" ca="1" si="162"/>
        <v>45798400</v>
      </c>
      <c r="V534" s="221">
        <f t="shared" ca="1" si="163"/>
        <v>-60000000</v>
      </c>
      <c r="W534" s="221">
        <f t="shared" ca="1" si="164"/>
        <v>45798400</v>
      </c>
      <c r="X534" s="221">
        <f t="shared" ca="1" si="165"/>
        <v>45798400</v>
      </c>
      <c r="Y534" s="221">
        <f t="shared" ca="1" si="166"/>
        <v>45798400</v>
      </c>
      <c r="Z534" s="221">
        <f t="shared" ca="1" si="167"/>
        <v>45798400</v>
      </c>
      <c r="AA534" s="221">
        <f t="shared" ca="1" si="168"/>
        <v>45798400</v>
      </c>
      <c r="AB534" s="221">
        <f t="shared" ca="1" si="169"/>
        <v>45798400</v>
      </c>
      <c r="AC534" s="224">
        <f t="shared" ca="1" si="149"/>
        <v>0.73535775294042249</v>
      </c>
    </row>
    <row r="535" spans="1:29" x14ac:dyDescent="0.25">
      <c r="A535" s="26">
        <v>441</v>
      </c>
      <c r="B535" s="219">
        <f t="shared" ca="1" si="171"/>
        <v>0.61016622682595312</v>
      </c>
      <c r="C535" s="219">
        <f t="shared" ca="1" si="170"/>
        <v>0.3364055365231412</v>
      </c>
      <c r="D535" s="219">
        <f t="shared" ca="1" si="170"/>
        <v>0.9213600305681654</v>
      </c>
      <c r="E535" s="219">
        <f t="shared" ca="1" si="170"/>
        <v>0.52861010385937235</v>
      </c>
      <c r="F535" s="219">
        <f t="shared" ca="1" si="170"/>
        <v>0.48477652457651355</v>
      </c>
      <c r="G535" s="219">
        <f t="shared" ca="1" si="170"/>
        <v>0.65291168394436916</v>
      </c>
      <c r="H535" s="220">
        <f t="shared" ca="1" si="150"/>
        <v>108000000</v>
      </c>
      <c r="I535" s="212">
        <f t="shared" ca="1" si="151"/>
        <v>0.03</v>
      </c>
      <c r="J535" s="220">
        <f t="shared" ca="1" si="152"/>
        <v>3240000</v>
      </c>
      <c r="K535" s="222">
        <f t="shared" ca="1" si="153"/>
        <v>56</v>
      </c>
      <c r="L535" s="221">
        <f t="shared" ca="1" si="154"/>
        <v>65000000</v>
      </c>
      <c r="M535" s="221">
        <f t="shared" ca="1" si="155"/>
        <v>181440000</v>
      </c>
      <c r="N535" s="221">
        <f t="shared" ca="1" si="156"/>
        <v>26</v>
      </c>
      <c r="O535" s="221">
        <f t="shared" ca="1" si="157"/>
        <v>84240000</v>
      </c>
      <c r="P535" s="221">
        <f t="shared" ca="1" si="158"/>
        <v>27000000</v>
      </c>
      <c r="Q535" s="221">
        <f t="shared" ca="1" si="159"/>
        <v>10833333.333333334</v>
      </c>
      <c r="R535" s="221">
        <f t="shared" ca="1" si="160"/>
        <v>59366666.666666664</v>
      </c>
      <c r="S535" s="221">
        <f t="shared" ca="1" si="148"/>
        <v>20184666.666666668</v>
      </c>
      <c r="T535" s="221">
        <f t="shared" ca="1" si="161"/>
        <v>39182000</v>
      </c>
      <c r="U535" s="221">
        <f t="shared" ca="1" si="162"/>
        <v>50015333.333333336</v>
      </c>
      <c r="V535" s="221">
        <f t="shared" ca="1" si="163"/>
        <v>-65000000</v>
      </c>
      <c r="W535" s="221">
        <f t="shared" ca="1" si="164"/>
        <v>50015333.333333336</v>
      </c>
      <c r="X535" s="221">
        <f t="shared" ca="1" si="165"/>
        <v>50015333.333333336</v>
      </c>
      <c r="Y535" s="221">
        <f t="shared" ca="1" si="166"/>
        <v>50015333.333333336</v>
      </c>
      <c r="Z535" s="221">
        <f t="shared" ca="1" si="167"/>
        <v>50015333.333333336</v>
      </c>
      <c r="AA535" s="221">
        <f t="shared" ca="1" si="168"/>
        <v>50015333.333333336</v>
      </c>
      <c r="AB535" s="221">
        <f t="shared" ca="1" si="169"/>
        <v>50015333.333333336</v>
      </c>
      <c r="AC535" s="224">
        <f t="shared" ca="1" si="149"/>
        <v>0.7419233968825163</v>
      </c>
    </row>
    <row r="536" spans="1:29" x14ac:dyDescent="0.25">
      <c r="A536" s="195">
        <v>442</v>
      </c>
      <c r="B536" s="219">
        <f t="shared" ca="1" si="171"/>
        <v>0.11126268384280213</v>
      </c>
      <c r="C536" s="219">
        <f t="shared" ca="1" si="170"/>
        <v>0.9048848739842158</v>
      </c>
      <c r="D536" s="219">
        <f t="shared" ca="1" si="170"/>
        <v>0.63490239158724826</v>
      </c>
      <c r="E536" s="219">
        <f t="shared" ca="1" si="170"/>
        <v>0.49293405876436625</v>
      </c>
      <c r="F536" s="219">
        <f t="shared" ca="1" si="170"/>
        <v>0.67303403540812134</v>
      </c>
      <c r="G536" s="219">
        <f t="shared" ca="1" si="170"/>
        <v>0.45928173278108153</v>
      </c>
      <c r="H536" s="220">
        <f t="shared" ca="1" si="150"/>
        <v>95000000</v>
      </c>
      <c r="I536" s="212">
        <f t="shared" ca="1" si="151"/>
        <v>0.06</v>
      </c>
      <c r="J536" s="220">
        <f t="shared" ca="1" si="152"/>
        <v>5700000</v>
      </c>
      <c r="K536" s="222">
        <f t="shared" ca="1" si="153"/>
        <v>49.5</v>
      </c>
      <c r="L536" s="221">
        <f t="shared" ca="1" si="154"/>
        <v>65000000</v>
      </c>
      <c r="M536" s="221">
        <f t="shared" ca="1" si="155"/>
        <v>282150000</v>
      </c>
      <c r="N536" s="221">
        <f t="shared" ca="1" si="156"/>
        <v>26</v>
      </c>
      <c r="O536" s="221">
        <f t="shared" ca="1" si="157"/>
        <v>148200000</v>
      </c>
      <c r="P536" s="221">
        <f t="shared" ca="1" si="158"/>
        <v>27000000</v>
      </c>
      <c r="Q536" s="221">
        <f t="shared" ca="1" si="159"/>
        <v>10833333.333333334</v>
      </c>
      <c r="R536" s="221">
        <f t="shared" ca="1" si="160"/>
        <v>96116666.666666672</v>
      </c>
      <c r="S536" s="221">
        <f t="shared" ca="1" si="148"/>
        <v>32679666.666666672</v>
      </c>
      <c r="T536" s="221">
        <f t="shared" ca="1" si="161"/>
        <v>63437000</v>
      </c>
      <c r="U536" s="221">
        <f t="shared" ca="1" si="162"/>
        <v>74270333.333333328</v>
      </c>
      <c r="V536" s="221">
        <f t="shared" ca="1" si="163"/>
        <v>-65000000</v>
      </c>
      <c r="W536" s="221">
        <f t="shared" ca="1" si="164"/>
        <v>74270333.333333328</v>
      </c>
      <c r="X536" s="221">
        <f t="shared" ca="1" si="165"/>
        <v>74270333.333333328</v>
      </c>
      <c r="Y536" s="221">
        <f t="shared" ca="1" si="166"/>
        <v>74270333.333333328</v>
      </c>
      <c r="Z536" s="221">
        <f t="shared" ca="1" si="167"/>
        <v>74270333.333333328</v>
      </c>
      <c r="AA536" s="221">
        <f t="shared" ca="1" si="168"/>
        <v>74270333.333333328</v>
      </c>
      <c r="AB536" s="221">
        <f t="shared" ca="1" si="169"/>
        <v>74270333.333333328</v>
      </c>
      <c r="AC536" s="224">
        <f t="shared" ca="1" si="149"/>
        <v>1.1303986691704089</v>
      </c>
    </row>
    <row r="537" spans="1:29" x14ac:dyDescent="0.25">
      <c r="A537" s="26">
        <v>443</v>
      </c>
      <c r="B537" s="219">
        <f t="shared" ca="1" si="171"/>
        <v>0.98104505791253971</v>
      </c>
      <c r="C537" s="219">
        <f t="shared" ca="1" si="170"/>
        <v>0.14755743541891397</v>
      </c>
      <c r="D537" s="219">
        <f t="shared" ca="1" si="170"/>
        <v>0.91775864327541101</v>
      </c>
      <c r="E537" s="219">
        <f t="shared" ca="1" si="170"/>
        <v>0.50192956854333604</v>
      </c>
      <c r="F537" s="219">
        <f t="shared" ca="1" si="170"/>
        <v>0.55005694212391909</v>
      </c>
      <c r="G537" s="219">
        <f t="shared" ca="1" si="170"/>
        <v>0.94927422437915354</v>
      </c>
      <c r="H537" s="220">
        <f t="shared" ca="1" si="150"/>
        <v>124000000</v>
      </c>
      <c r="I537" s="212">
        <f t="shared" ca="1" si="151"/>
        <v>0.02</v>
      </c>
      <c r="J537" s="220">
        <f t="shared" ca="1" si="152"/>
        <v>2480000</v>
      </c>
      <c r="K537" s="222">
        <f t="shared" ca="1" si="153"/>
        <v>64</v>
      </c>
      <c r="L537" s="221">
        <f t="shared" ca="1" si="154"/>
        <v>65000000</v>
      </c>
      <c r="M537" s="221">
        <f t="shared" ca="1" si="155"/>
        <v>158720000</v>
      </c>
      <c r="N537" s="221">
        <f t="shared" ca="1" si="156"/>
        <v>26</v>
      </c>
      <c r="O537" s="221">
        <f t="shared" ca="1" si="157"/>
        <v>64480000</v>
      </c>
      <c r="P537" s="221">
        <f t="shared" ca="1" si="158"/>
        <v>31000000</v>
      </c>
      <c r="Q537" s="221">
        <f t="shared" ca="1" si="159"/>
        <v>10833333.333333334</v>
      </c>
      <c r="R537" s="221">
        <f t="shared" ca="1" si="160"/>
        <v>52406666.666666664</v>
      </c>
      <c r="S537" s="221">
        <f t="shared" ca="1" si="148"/>
        <v>17818266.666666668</v>
      </c>
      <c r="T537" s="221">
        <f t="shared" ca="1" si="161"/>
        <v>34588400</v>
      </c>
      <c r="U537" s="221">
        <f t="shared" ca="1" si="162"/>
        <v>45421733.333333336</v>
      </c>
      <c r="V537" s="221">
        <f t="shared" ca="1" si="163"/>
        <v>-65000000</v>
      </c>
      <c r="W537" s="221">
        <f t="shared" ca="1" si="164"/>
        <v>45421733.333333336</v>
      </c>
      <c r="X537" s="221">
        <f t="shared" ca="1" si="165"/>
        <v>45421733.333333336</v>
      </c>
      <c r="Y537" s="221">
        <f t="shared" ca="1" si="166"/>
        <v>45421733.333333336</v>
      </c>
      <c r="Z537" s="221">
        <f t="shared" ca="1" si="167"/>
        <v>45421733.333333336</v>
      </c>
      <c r="AA537" s="221">
        <f t="shared" ca="1" si="168"/>
        <v>45421733.333333336</v>
      </c>
      <c r="AB537" s="221">
        <f t="shared" ca="1" si="169"/>
        <v>45421733.333333336</v>
      </c>
      <c r="AC537" s="224">
        <f t="shared" ca="1" si="149"/>
        <v>0.66612979142189976</v>
      </c>
    </row>
    <row r="538" spans="1:29" x14ac:dyDescent="0.25">
      <c r="A538" s="195">
        <v>444</v>
      </c>
      <c r="B538" s="219">
        <f t="shared" ca="1" si="171"/>
        <v>0.88618730368551446</v>
      </c>
      <c r="C538" s="219">
        <f t="shared" ca="1" si="170"/>
        <v>0.4799156198361928</v>
      </c>
      <c r="D538" s="219">
        <f t="shared" ca="1" si="170"/>
        <v>0.69797516224056033</v>
      </c>
      <c r="E538" s="219">
        <f t="shared" ca="1" si="170"/>
        <v>0.31151071898744132</v>
      </c>
      <c r="F538" s="219">
        <f t="shared" ca="1" si="170"/>
        <v>0.98624494381516781</v>
      </c>
      <c r="G538" s="219">
        <f t="shared" ca="1" si="170"/>
        <v>0.46060651741021386</v>
      </c>
      <c r="H538" s="220">
        <f t="shared" ca="1" si="150"/>
        <v>124000000</v>
      </c>
      <c r="I538" s="212">
        <f t="shared" ca="1" si="151"/>
        <v>0.04</v>
      </c>
      <c r="J538" s="220">
        <f t="shared" ca="1" si="152"/>
        <v>4960000</v>
      </c>
      <c r="K538" s="222">
        <f t="shared" ca="1" si="153"/>
        <v>64</v>
      </c>
      <c r="L538" s="221">
        <f t="shared" ca="1" si="154"/>
        <v>65000000</v>
      </c>
      <c r="M538" s="221">
        <f t="shared" ca="1" si="155"/>
        <v>317440000</v>
      </c>
      <c r="N538" s="221">
        <f t="shared" ca="1" si="156"/>
        <v>29</v>
      </c>
      <c r="O538" s="221">
        <f t="shared" ca="1" si="157"/>
        <v>143840000</v>
      </c>
      <c r="P538" s="221">
        <f t="shared" ca="1" si="158"/>
        <v>27000000</v>
      </c>
      <c r="Q538" s="221">
        <f t="shared" ca="1" si="159"/>
        <v>10833333.333333334</v>
      </c>
      <c r="R538" s="221">
        <f t="shared" ca="1" si="160"/>
        <v>135766666.66666666</v>
      </c>
      <c r="S538" s="221">
        <f t="shared" ca="1" si="148"/>
        <v>46160666.666666664</v>
      </c>
      <c r="T538" s="221">
        <f t="shared" ca="1" si="161"/>
        <v>89606000</v>
      </c>
      <c r="U538" s="221">
        <f t="shared" ca="1" si="162"/>
        <v>100439333.33333333</v>
      </c>
      <c r="V538" s="221">
        <f t="shared" ca="1" si="163"/>
        <v>-65000000</v>
      </c>
      <c r="W538" s="221">
        <f t="shared" ca="1" si="164"/>
        <v>100439333.33333333</v>
      </c>
      <c r="X538" s="221">
        <f t="shared" ca="1" si="165"/>
        <v>100439333.33333333</v>
      </c>
      <c r="Y538" s="221">
        <f t="shared" ca="1" si="166"/>
        <v>100439333.33333333</v>
      </c>
      <c r="Z538" s="221">
        <f t="shared" ca="1" si="167"/>
        <v>100439333.33333333</v>
      </c>
      <c r="AA538" s="221">
        <f t="shared" ca="1" si="168"/>
        <v>100439333.33333333</v>
      </c>
      <c r="AB538" s="221">
        <f t="shared" ca="1" si="169"/>
        <v>100439333.33333333</v>
      </c>
      <c r="AC538" s="224">
        <f t="shared" ca="1" si="149"/>
        <v>1.5394589098961649</v>
      </c>
    </row>
    <row r="539" spans="1:29" x14ac:dyDescent="0.25">
      <c r="A539" s="26">
        <v>445</v>
      </c>
      <c r="B539" s="219">
        <f t="shared" ca="1" si="171"/>
        <v>0.39258151429262378</v>
      </c>
      <c r="C539" s="219">
        <f t="shared" ca="1" si="170"/>
        <v>0.8975183381440941</v>
      </c>
      <c r="D539" s="219">
        <f t="shared" ca="1" si="170"/>
        <v>0.42740159471902728</v>
      </c>
      <c r="E539" s="219">
        <f t="shared" ca="1" si="170"/>
        <v>7.1697648832228622E-2</v>
      </c>
      <c r="F539" s="219">
        <f t="shared" ca="1" si="170"/>
        <v>0.8315290873928457</v>
      </c>
      <c r="G539" s="219">
        <f t="shared" ca="1" si="170"/>
        <v>1.8821281526056555E-2</v>
      </c>
      <c r="H539" s="220">
        <f t="shared" ca="1" si="150"/>
        <v>95000000</v>
      </c>
      <c r="I539" s="212">
        <f t="shared" ca="1" si="151"/>
        <v>0.05</v>
      </c>
      <c r="J539" s="220">
        <f t="shared" ca="1" si="152"/>
        <v>4750000</v>
      </c>
      <c r="K539" s="222">
        <f t="shared" ca="1" si="153"/>
        <v>45.5</v>
      </c>
      <c r="L539" s="221">
        <f t="shared" ca="1" si="154"/>
        <v>60000000</v>
      </c>
      <c r="M539" s="221">
        <f t="shared" ca="1" si="155"/>
        <v>216125000</v>
      </c>
      <c r="N539" s="221">
        <f t="shared" ca="1" si="156"/>
        <v>26</v>
      </c>
      <c r="O539" s="221">
        <f t="shared" ca="1" si="157"/>
        <v>123500000</v>
      </c>
      <c r="P539" s="221">
        <f t="shared" ca="1" si="158"/>
        <v>20000000</v>
      </c>
      <c r="Q539" s="221">
        <f t="shared" ca="1" si="159"/>
        <v>10000000</v>
      </c>
      <c r="R539" s="221">
        <f t="shared" ca="1" si="160"/>
        <v>62625000</v>
      </c>
      <c r="S539" s="221">
        <f t="shared" ca="1" si="148"/>
        <v>21292500</v>
      </c>
      <c r="T539" s="221">
        <f t="shared" ca="1" si="161"/>
        <v>41332500</v>
      </c>
      <c r="U539" s="221">
        <f t="shared" ca="1" si="162"/>
        <v>51332500</v>
      </c>
      <c r="V539" s="221">
        <f t="shared" ca="1" si="163"/>
        <v>-60000000</v>
      </c>
      <c r="W539" s="221">
        <f t="shared" ca="1" si="164"/>
        <v>51332500</v>
      </c>
      <c r="X539" s="221">
        <f t="shared" ca="1" si="165"/>
        <v>51332500</v>
      </c>
      <c r="Y539" s="221">
        <f t="shared" ca="1" si="166"/>
        <v>51332500</v>
      </c>
      <c r="Z539" s="221">
        <f t="shared" ca="1" si="167"/>
        <v>51332500</v>
      </c>
      <c r="AA539" s="221">
        <f t="shared" ca="1" si="168"/>
        <v>51332500</v>
      </c>
      <c r="AB539" s="221">
        <f t="shared" ca="1" si="169"/>
        <v>51332500</v>
      </c>
      <c r="AC539" s="224">
        <f t="shared" ca="1" si="149"/>
        <v>0.83298428341870268</v>
      </c>
    </row>
    <row r="540" spans="1:29" x14ac:dyDescent="0.25">
      <c r="A540" s="195">
        <v>446</v>
      </c>
      <c r="B540" s="219">
        <f t="shared" ca="1" si="171"/>
        <v>0.27628776857266035</v>
      </c>
      <c r="C540" s="219">
        <f t="shared" ca="1" si="170"/>
        <v>0.48306056623905946</v>
      </c>
      <c r="D540" s="219">
        <f t="shared" ca="1" si="170"/>
        <v>0.72162411226925394</v>
      </c>
      <c r="E540" s="219">
        <f t="shared" ca="1" si="170"/>
        <v>0.60592852143334242</v>
      </c>
      <c r="F540" s="219">
        <f t="shared" ca="1" si="170"/>
        <v>0.51969726676603289</v>
      </c>
      <c r="G540" s="219">
        <f t="shared" ca="1" si="170"/>
        <v>0.75440225657271653</v>
      </c>
      <c r="H540" s="220">
        <f t="shared" ca="1" si="150"/>
        <v>95000000</v>
      </c>
      <c r="I540" s="212">
        <f t="shared" ca="1" si="151"/>
        <v>0.04</v>
      </c>
      <c r="J540" s="220">
        <f t="shared" ca="1" si="152"/>
        <v>3800000</v>
      </c>
      <c r="K540" s="222">
        <f t="shared" ca="1" si="153"/>
        <v>49.5</v>
      </c>
      <c r="L540" s="221">
        <f t="shared" ca="1" si="154"/>
        <v>65000000</v>
      </c>
      <c r="M540" s="221">
        <f t="shared" ca="1" si="155"/>
        <v>188100000</v>
      </c>
      <c r="N540" s="221">
        <f t="shared" ca="1" si="156"/>
        <v>26</v>
      </c>
      <c r="O540" s="221">
        <f t="shared" ca="1" si="157"/>
        <v>98800000</v>
      </c>
      <c r="P540" s="221">
        <f t="shared" ca="1" si="158"/>
        <v>27000000</v>
      </c>
      <c r="Q540" s="221">
        <f t="shared" ca="1" si="159"/>
        <v>10833333.333333334</v>
      </c>
      <c r="R540" s="221">
        <f t="shared" ca="1" si="160"/>
        <v>51466666.666666664</v>
      </c>
      <c r="S540" s="221">
        <f t="shared" ca="1" si="148"/>
        <v>17498666.666666668</v>
      </c>
      <c r="T540" s="221">
        <f t="shared" ca="1" si="161"/>
        <v>33968000</v>
      </c>
      <c r="U540" s="221">
        <f t="shared" ca="1" si="162"/>
        <v>44801333.333333336</v>
      </c>
      <c r="V540" s="221">
        <f t="shared" ca="1" si="163"/>
        <v>-65000000</v>
      </c>
      <c r="W540" s="221">
        <f t="shared" ca="1" si="164"/>
        <v>44801333.333333336</v>
      </c>
      <c r="X540" s="221">
        <f t="shared" ca="1" si="165"/>
        <v>44801333.333333336</v>
      </c>
      <c r="Y540" s="221">
        <f t="shared" ca="1" si="166"/>
        <v>44801333.333333336</v>
      </c>
      <c r="Z540" s="221">
        <f t="shared" ca="1" si="167"/>
        <v>44801333.333333336</v>
      </c>
      <c r="AA540" s="221">
        <f t="shared" ca="1" si="168"/>
        <v>44801333.333333336</v>
      </c>
      <c r="AB540" s="221">
        <f t="shared" ca="1" si="169"/>
        <v>44801333.333333336</v>
      </c>
      <c r="AC540" s="224">
        <f t="shared" ca="1" si="149"/>
        <v>0.65580722611003384</v>
      </c>
    </row>
    <row r="541" spans="1:29" x14ac:dyDescent="0.25">
      <c r="A541" s="26">
        <v>447</v>
      </c>
      <c r="B541" s="219">
        <f t="shared" ca="1" si="171"/>
        <v>0.87041354995827358</v>
      </c>
      <c r="C541" s="219">
        <f t="shared" ca="1" si="170"/>
        <v>0.53749736473946863</v>
      </c>
      <c r="D541" s="219">
        <f t="shared" ca="1" si="170"/>
        <v>0.61150927410658362</v>
      </c>
      <c r="E541" s="219">
        <f t="shared" ca="1" si="170"/>
        <v>3.495439309755688E-2</v>
      </c>
      <c r="F541" s="219">
        <f t="shared" ca="1" si="170"/>
        <v>0.8765318998781273</v>
      </c>
      <c r="G541" s="219">
        <f t="shared" ca="1" si="170"/>
        <v>0.25512130901184837</v>
      </c>
      <c r="H541" s="220">
        <f t="shared" ca="1" si="150"/>
        <v>124000000</v>
      </c>
      <c r="I541" s="212">
        <f t="shared" ca="1" si="151"/>
        <v>0.04</v>
      </c>
      <c r="J541" s="220">
        <f t="shared" ca="1" si="152"/>
        <v>4960000</v>
      </c>
      <c r="K541" s="222">
        <f t="shared" ca="1" si="153"/>
        <v>64</v>
      </c>
      <c r="L541" s="221">
        <f t="shared" ca="1" si="154"/>
        <v>60000000</v>
      </c>
      <c r="M541" s="221">
        <f t="shared" ca="1" si="155"/>
        <v>317440000</v>
      </c>
      <c r="N541" s="221">
        <f t="shared" ca="1" si="156"/>
        <v>29</v>
      </c>
      <c r="O541" s="221">
        <f t="shared" ca="1" si="157"/>
        <v>143840000</v>
      </c>
      <c r="P541" s="221">
        <f t="shared" ca="1" si="158"/>
        <v>24000000</v>
      </c>
      <c r="Q541" s="221">
        <f t="shared" ca="1" si="159"/>
        <v>10000000</v>
      </c>
      <c r="R541" s="221">
        <f t="shared" ca="1" si="160"/>
        <v>139600000</v>
      </c>
      <c r="S541" s="221">
        <f t="shared" ca="1" si="148"/>
        <v>47464000</v>
      </c>
      <c r="T541" s="221">
        <f t="shared" ca="1" si="161"/>
        <v>92136000</v>
      </c>
      <c r="U541" s="221">
        <f t="shared" ca="1" si="162"/>
        <v>102136000</v>
      </c>
      <c r="V541" s="221">
        <f t="shared" ca="1" si="163"/>
        <v>-60000000</v>
      </c>
      <c r="W541" s="221">
        <f t="shared" ca="1" si="164"/>
        <v>102136000</v>
      </c>
      <c r="X541" s="221">
        <f t="shared" ca="1" si="165"/>
        <v>102136000</v>
      </c>
      <c r="Y541" s="221">
        <f t="shared" ca="1" si="166"/>
        <v>102136000</v>
      </c>
      <c r="Z541" s="221">
        <f t="shared" ca="1" si="167"/>
        <v>102136000</v>
      </c>
      <c r="AA541" s="221">
        <f t="shared" ca="1" si="168"/>
        <v>102136000</v>
      </c>
      <c r="AB541" s="221">
        <f t="shared" ca="1" si="169"/>
        <v>102136000</v>
      </c>
      <c r="AC541" s="224">
        <f t="shared" ca="1" si="149"/>
        <v>1.697851784922813</v>
      </c>
    </row>
    <row r="542" spans="1:29" x14ac:dyDescent="0.25">
      <c r="A542" s="195">
        <v>448</v>
      </c>
      <c r="B542" s="219">
        <f t="shared" ca="1" si="171"/>
        <v>4.3972205390532038E-2</v>
      </c>
      <c r="C542" s="219">
        <f t="shared" ca="1" si="170"/>
        <v>0.80639018401122964</v>
      </c>
      <c r="D542" s="219">
        <f t="shared" ca="1" si="170"/>
        <v>0.29280005563308453</v>
      </c>
      <c r="E542" s="219">
        <f t="shared" ca="1" si="170"/>
        <v>0.31429478422209112</v>
      </c>
      <c r="F542" s="219">
        <f t="shared" ca="1" si="170"/>
        <v>0.4013092312235762</v>
      </c>
      <c r="G542" s="219">
        <f t="shared" ca="1" si="170"/>
        <v>0.65162560834790817</v>
      </c>
      <c r="H542" s="220">
        <f t="shared" ca="1" si="150"/>
        <v>80000000</v>
      </c>
      <c r="I542" s="212">
        <f t="shared" ca="1" si="151"/>
        <v>0.05</v>
      </c>
      <c r="J542" s="220">
        <f t="shared" ca="1" si="152"/>
        <v>4000000</v>
      </c>
      <c r="K542" s="222">
        <f t="shared" ca="1" si="153"/>
        <v>38</v>
      </c>
      <c r="L542" s="221">
        <f t="shared" ca="1" si="154"/>
        <v>65000000</v>
      </c>
      <c r="M542" s="221">
        <f t="shared" ca="1" si="155"/>
        <v>152000000</v>
      </c>
      <c r="N542" s="221">
        <f t="shared" ca="1" si="156"/>
        <v>26</v>
      </c>
      <c r="O542" s="221">
        <f t="shared" ca="1" si="157"/>
        <v>104000000</v>
      </c>
      <c r="P542" s="221">
        <f t="shared" ca="1" si="158"/>
        <v>27000000</v>
      </c>
      <c r="Q542" s="221">
        <f t="shared" ca="1" si="159"/>
        <v>10833333.333333334</v>
      </c>
      <c r="R542" s="221">
        <f t="shared" ca="1" si="160"/>
        <v>10166666.666666666</v>
      </c>
      <c r="S542" s="221">
        <f t="shared" ca="1" si="148"/>
        <v>3456666.6666666665</v>
      </c>
      <c r="T542" s="221">
        <f t="shared" ca="1" si="161"/>
        <v>6710000</v>
      </c>
      <c r="U542" s="221">
        <f t="shared" ca="1" si="162"/>
        <v>17543333.333333336</v>
      </c>
      <c r="V542" s="221">
        <f t="shared" ca="1" si="163"/>
        <v>-65000000</v>
      </c>
      <c r="W542" s="221">
        <f t="shared" ca="1" si="164"/>
        <v>17543333.333333336</v>
      </c>
      <c r="X542" s="221">
        <f t="shared" ca="1" si="165"/>
        <v>17543333.333333336</v>
      </c>
      <c r="Y542" s="221">
        <f t="shared" ca="1" si="166"/>
        <v>17543333.333333336</v>
      </c>
      <c r="Z542" s="221">
        <f t="shared" ca="1" si="167"/>
        <v>17543333.333333336</v>
      </c>
      <c r="AA542" s="221">
        <f t="shared" ca="1" si="168"/>
        <v>17543333.333333336</v>
      </c>
      <c r="AB542" s="221">
        <f t="shared" ca="1" si="169"/>
        <v>17543333.333333336</v>
      </c>
      <c r="AC542" s="224">
        <f t="shared" ca="1" si="149"/>
        <v>0.15792189898912046</v>
      </c>
    </row>
    <row r="543" spans="1:29" x14ac:dyDescent="0.25">
      <c r="A543" s="26">
        <v>449</v>
      </c>
      <c r="B543" s="219">
        <f t="shared" ca="1" si="171"/>
        <v>0.7574092813859058</v>
      </c>
      <c r="C543" s="219">
        <f t="shared" ca="1" si="170"/>
        <v>0.99166203854169177</v>
      </c>
      <c r="D543" s="219">
        <f t="shared" ca="1" si="170"/>
        <v>0.77518445696366989</v>
      </c>
      <c r="E543" s="219">
        <f t="shared" ca="1" si="170"/>
        <v>0.35062316766093138</v>
      </c>
      <c r="F543" s="219">
        <f t="shared" ca="1" si="170"/>
        <v>3.445839029118769E-3</v>
      </c>
      <c r="G543" s="219">
        <f t="shared" ca="1" si="170"/>
        <v>0.48134664650858749</v>
      </c>
      <c r="H543" s="220">
        <f t="shared" ca="1" si="150"/>
        <v>108000000</v>
      </c>
      <c r="I543" s="212">
        <f t="shared" ca="1" si="151"/>
        <v>0.06</v>
      </c>
      <c r="J543" s="220">
        <f t="shared" ca="1" si="152"/>
        <v>6480000</v>
      </c>
      <c r="K543" s="222">
        <f t="shared" ca="1" si="153"/>
        <v>56</v>
      </c>
      <c r="L543" s="221">
        <f t="shared" ca="1" si="154"/>
        <v>65000000</v>
      </c>
      <c r="M543" s="221">
        <f t="shared" ca="1" si="155"/>
        <v>362880000</v>
      </c>
      <c r="N543" s="221">
        <f t="shared" ca="1" si="156"/>
        <v>24</v>
      </c>
      <c r="O543" s="221">
        <f t="shared" ca="1" si="157"/>
        <v>155520000</v>
      </c>
      <c r="P543" s="221">
        <f t="shared" ca="1" si="158"/>
        <v>27000000</v>
      </c>
      <c r="Q543" s="221">
        <f t="shared" ca="1" si="159"/>
        <v>10833333.333333334</v>
      </c>
      <c r="R543" s="221">
        <f t="shared" ca="1" si="160"/>
        <v>169526666.66666666</v>
      </c>
      <c r="S543" s="221">
        <f t="shared" ca="1" si="148"/>
        <v>57639066.666666664</v>
      </c>
      <c r="T543" s="221">
        <f t="shared" ca="1" si="161"/>
        <v>111887600</v>
      </c>
      <c r="U543" s="221">
        <f t="shared" ca="1" si="162"/>
        <v>122720933.33333333</v>
      </c>
      <c r="V543" s="221">
        <f t="shared" ca="1" si="163"/>
        <v>-65000000</v>
      </c>
      <c r="W543" s="221">
        <f t="shared" ca="1" si="164"/>
        <v>122720933.33333333</v>
      </c>
      <c r="X543" s="221">
        <f t="shared" ca="1" si="165"/>
        <v>122720933.33333333</v>
      </c>
      <c r="Y543" s="221">
        <f t="shared" ca="1" si="166"/>
        <v>122720933.33333333</v>
      </c>
      <c r="Z543" s="221">
        <f t="shared" ca="1" si="167"/>
        <v>122720933.33333333</v>
      </c>
      <c r="AA543" s="221">
        <f t="shared" ca="1" si="168"/>
        <v>122720933.33333333</v>
      </c>
      <c r="AB543" s="221">
        <f t="shared" ca="1" si="169"/>
        <v>122720933.33333333</v>
      </c>
      <c r="AC543" s="224">
        <f t="shared" ca="1" si="149"/>
        <v>1.8847381856290322</v>
      </c>
    </row>
    <row r="544" spans="1:29" x14ac:dyDescent="0.25">
      <c r="A544" s="195">
        <v>450</v>
      </c>
      <c r="B544" s="219">
        <f t="shared" ca="1" si="171"/>
        <v>0.27901345232556707</v>
      </c>
      <c r="C544" s="219">
        <f t="shared" ca="1" si="170"/>
        <v>0.66510427885490442</v>
      </c>
      <c r="D544" s="219">
        <f t="shared" ca="1" si="170"/>
        <v>0.71381575780993656</v>
      </c>
      <c r="E544" s="219">
        <f t="shared" ca="1" si="170"/>
        <v>0.46994516550874454</v>
      </c>
      <c r="F544" s="219">
        <f t="shared" ca="1" si="170"/>
        <v>1.1265331122718991E-2</v>
      </c>
      <c r="G544" s="219">
        <f t="shared" ca="1" si="170"/>
        <v>0.34865601815777925</v>
      </c>
      <c r="H544" s="220">
        <f t="shared" ca="1" si="150"/>
        <v>95000000</v>
      </c>
      <c r="I544" s="212">
        <f t="shared" ca="1" si="151"/>
        <v>0.04</v>
      </c>
      <c r="J544" s="220">
        <f t="shared" ca="1" si="152"/>
        <v>3800000</v>
      </c>
      <c r="K544" s="222">
        <f t="shared" ca="1" si="153"/>
        <v>49.5</v>
      </c>
      <c r="L544" s="221">
        <f t="shared" ca="1" si="154"/>
        <v>65000000</v>
      </c>
      <c r="M544" s="221">
        <f t="shared" ca="1" si="155"/>
        <v>188100000</v>
      </c>
      <c r="N544" s="221">
        <f t="shared" ca="1" si="156"/>
        <v>24</v>
      </c>
      <c r="O544" s="221">
        <f t="shared" ca="1" si="157"/>
        <v>91200000</v>
      </c>
      <c r="P544" s="221">
        <f t="shared" ca="1" si="158"/>
        <v>24000000</v>
      </c>
      <c r="Q544" s="221">
        <f t="shared" ca="1" si="159"/>
        <v>10833333.333333334</v>
      </c>
      <c r="R544" s="221">
        <f t="shared" ca="1" si="160"/>
        <v>62066666.666666664</v>
      </c>
      <c r="S544" s="221">
        <f t="shared" ref="S544:S594" ca="1" si="172">R544*$C$25</f>
        <v>21102666.666666668</v>
      </c>
      <c r="T544" s="221">
        <f t="shared" ca="1" si="161"/>
        <v>40964000</v>
      </c>
      <c r="U544" s="221">
        <f t="shared" ca="1" si="162"/>
        <v>51797333.333333336</v>
      </c>
      <c r="V544" s="221">
        <f t="shared" ca="1" si="163"/>
        <v>-65000000</v>
      </c>
      <c r="W544" s="221">
        <f t="shared" ca="1" si="164"/>
        <v>51797333.333333336</v>
      </c>
      <c r="X544" s="221">
        <f t="shared" ca="1" si="165"/>
        <v>51797333.333333336</v>
      </c>
      <c r="Y544" s="221">
        <f t="shared" ca="1" si="166"/>
        <v>51797333.333333336</v>
      </c>
      <c r="Z544" s="221">
        <f t="shared" ca="1" si="167"/>
        <v>51797333.333333336</v>
      </c>
      <c r="AA544" s="221">
        <f t="shared" ca="1" si="168"/>
        <v>51797333.333333336</v>
      </c>
      <c r="AB544" s="221">
        <f t="shared" ca="1" si="169"/>
        <v>51797333.333333336</v>
      </c>
      <c r="AC544" s="224">
        <f t="shared" ref="AC544:AC594" ca="1" si="173">IF(W544/-V544&lt;0.1,-0.9999,IRR(V544:AB544))</f>
        <v>0.77105976159517398</v>
      </c>
    </row>
    <row r="545" spans="1:29" x14ac:dyDescent="0.25">
      <c r="A545" s="26">
        <v>451</v>
      </c>
      <c r="B545" s="219">
        <f t="shared" ca="1" si="171"/>
        <v>0.4390237622368236</v>
      </c>
      <c r="C545" s="219">
        <f t="shared" ca="1" si="170"/>
        <v>0.75598693052144295</v>
      </c>
      <c r="D545" s="219">
        <f t="shared" ca="1" si="170"/>
        <v>5.076438552045015E-2</v>
      </c>
      <c r="E545" s="219">
        <f t="shared" ca="1" si="170"/>
        <v>0.83379478327252621</v>
      </c>
      <c r="F545" s="219">
        <f t="shared" ca="1" si="170"/>
        <v>6.3362985152305651E-2</v>
      </c>
      <c r="G545" s="219">
        <f t="shared" ca="1" si="170"/>
        <v>0.30156499040679763</v>
      </c>
      <c r="H545" s="220">
        <f t="shared" ref="H545:H594" ca="1" si="174">IF(B545&lt;$C$6,$C$7,IF(B545&lt;$C$6+$D$6,$D$7,IF(B545&lt;$C$6+$D$6+$E$6,$E$7,$F$7)))</f>
        <v>108000000</v>
      </c>
      <c r="I545" s="212">
        <f t="shared" ref="I545:I594" ca="1" si="175">IF(C545&lt;$C$9,$C$10,IF(C545&lt;$C$9+$D$9,$D$10,IF(C545&lt;$C$9+$D$9+$E$9,$E$10,IF(C545&lt;$C$9+$D$9+$E$9+$F$9,$F$10,IF(C545&lt;$C$9+$D$9+$E$9+$F$9+$G$9,$G$10,$H$10)))))</f>
        <v>0.05</v>
      </c>
      <c r="J545" s="220">
        <f t="shared" ref="J545:J594" ca="1" si="176">H545*I545</f>
        <v>5400000</v>
      </c>
      <c r="K545" s="222">
        <f t="shared" ref="K545:K594" ca="1" si="177">(H545/2000000)+IF(D545&lt;$C$21,$C$22,$D$22)</f>
        <v>52</v>
      </c>
      <c r="L545" s="221">
        <f t="shared" ref="L545:L594" ca="1" si="178">IF(E545&lt;$C$12,$C$13,IF(E545&lt;$C$12+$D$12,$D$13,$E$13))</f>
        <v>65000000</v>
      </c>
      <c r="M545" s="221">
        <f t="shared" ref="M545:M594" ca="1" si="179">J545*K545</f>
        <v>280800000</v>
      </c>
      <c r="N545" s="221">
        <f t="shared" ref="N545:N594" ca="1" si="180">IF(F545&lt;$C$15,$C$16,IF(F545&lt;$C$15+$D$15,$D$16,$E$16))</f>
        <v>24</v>
      </c>
      <c r="O545" s="221">
        <f t="shared" ref="O545:O594" ca="1" si="181">N545*J545</f>
        <v>129600000</v>
      </c>
      <c r="P545" s="221">
        <f t="shared" ref="P545:P594" ca="1" si="182">IF(G545&lt;$C$18,$C$19,IF(G545&lt;$C$18+$D$18,$D$19,IF(G545&lt;$C$18+$D$18+$E$18,$E$19,$F$19)))</f>
        <v>24000000</v>
      </c>
      <c r="Q545" s="221">
        <f t="shared" ref="Q545:Q594" ca="1" si="183">L545/$C$24</f>
        <v>10833333.333333334</v>
      </c>
      <c r="R545" s="221">
        <f t="shared" ref="R545:R594" ca="1" si="184">M545-O545-P545-Q545</f>
        <v>116366666.66666667</v>
      </c>
      <c r="S545" s="221">
        <f t="shared" ca="1" si="172"/>
        <v>39564666.666666672</v>
      </c>
      <c r="T545" s="221">
        <f t="shared" ref="T545:T594" ca="1" si="185">R545-S545</f>
        <v>76802000</v>
      </c>
      <c r="U545" s="221">
        <f t="shared" ref="U545:U594" ca="1" si="186">T545+Q545</f>
        <v>87635333.333333328</v>
      </c>
      <c r="V545" s="221">
        <f t="shared" ref="V545:V594" ca="1" si="187">-L545</f>
        <v>-65000000</v>
      </c>
      <c r="W545" s="221">
        <f t="shared" ref="W545:W594" ca="1" si="188">U545</f>
        <v>87635333.333333328</v>
      </c>
      <c r="X545" s="221">
        <f t="shared" ref="X545:X594" ca="1" si="189">U545</f>
        <v>87635333.333333328</v>
      </c>
      <c r="Y545" s="221">
        <f t="shared" ref="Y545:Y594" ca="1" si="190">U545</f>
        <v>87635333.333333328</v>
      </c>
      <c r="Z545" s="221">
        <f t="shared" ref="Z545:Z594" ca="1" si="191">U545</f>
        <v>87635333.333333328</v>
      </c>
      <c r="AA545" s="221">
        <f t="shared" ref="AA545:AA594" ca="1" si="192">U545</f>
        <v>87635333.333333328</v>
      </c>
      <c r="AB545" s="221">
        <f t="shared" ref="AB545:AB594" ca="1" si="193">U545</f>
        <v>87635333.333333328</v>
      </c>
      <c r="AC545" s="224">
        <f t="shared" ca="1" si="173"/>
        <v>1.3400239903501912</v>
      </c>
    </row>
    <row r="546" spans="1:29" x14ac:dyDescent="0.25">
      <c r="A546" s="195">
        <v>452</v>
      </c>
      <c r="B546" s="219">
        <f t="shared" ca="1" si="171"/>
        <v>0.92640390247736948</v>
      </c>
      <c r="C546" s="219">
        <f t="shared" ca="1" si="170"/>
        <v>0.95422697812559321</v>
      </c>
      <c r="D546" s="219">
        <f t="shared" ca="1" si="170"/>
        <v>0.96257260373110742</v>
      </c>
      <c r="E546" s="219">
        <f t="shared" ca="1" si="170"/>
        <v>0.28516864281467258</v>
      </c>
      <c r="F546" s="219">
        <f t="shared" ca="1" si="170"/>
        <v>0.37233602214813188</v>
      </c>
      <c r="G546" s="219">
        <f t="shared" ca="1" si="170"/>
        <v>0.5661900678938685</v>
      </c>
      <c r="H546" s="220">
        <f t="shared" ca="1" si="174"/>
        <v>124000000</v>
      </c>
      <c r="I546" s="212">
        <f t="shared" ca="1" si="175"/>
        <v>0.06</v>
      </c>
      <c r="J546" s="220">
        <f t="shared" ca="1" si="176"/>
        <v>7440000</v>
      </c>
      <c r="K546" s="222">
        <f t="shared" ca="1" si="177"/>
        <v>64</v>
      </c>
      <c r="L546" s="221">
        <f t="shared" ca="1" si="178"/>
        <v>65000000</v>
      </c>
      <c r="M546" s="221">
        <f t="shared" ca="1" si="179"/>
        <v>476160000</v>
      </c>
      <c r="N546" s="221">
        <f t="shared" ca="1" si="180"/>
        <v>26</v>
      </c>
      <c r="O546" s="221">
        <f t="shared" ca="1" si="181"/>
        <v>193440000</v>
      </c>
      <c r="P546" s="221">
        <f t="shared" ca="1" si="182"/>
        <v>27000000</v>
      </c>
      <c r="Q546" s="221">
        <f t="shared" ca="1" si="183"/>
        <v>10833333.333333334</v>
      </c>
      <c r="R546" s="221">
        <f t="shared" ca="1" si="184"/>
        <v>244886666.66666666</v>
      </c>
      <c r="S546" s="221">
        <f t="shared" ca="1" si="172"/>
        <v>83261466.666666672</v>
      </c>
      <c r="T546" s="221">
        <f t="shared" ca="1" si="185"/>
        <v>161625200</v>
      </c>
      <c r="U546" s="221">
        <f t="shared" ca="1" si="186"/>
        <v>172458533.33333334</v>
      </c>
      <c r="V546" s="221">
        <f t="shared" ca="1" si="187"/>
        <v>-65000000</v>
      </c>
      <c r="W546" s="221">
        <f t="shared" ca="1" si="188"/>
        <v>172458533.33333334</v>
      </c>
      <c r="X546" s="221">
        <f t="shared" ca="1" si="189"/>
        <v>172458533.33333334</v>
      </c>
      <c r="Y546" s="221">
        <f t="shared" ca="1" si="190"/>
        <v>172458533.33333334</v>
      </c>
      <c r="Z546" s="221">
        <f t="shared" ca="1" si="191"/>
        <v>172458533.33333334</v>
      </c>
      <c r="AA546" s="221">
        <f t="shared" ca="1" si="192"/>
        <v>172458533.33333334</v>
      </c>
      <c r="AB546" s="221">
        <f t="shared" ca="1" si="193"/>
        <v>172458533.33333334</v>
      </c>
      <c r="AC546" s="224">
        <f t="shared" ca="1" si="173"/>
        <v>2.6520899973609895</v>
      </c>
    </row>
    <row r="547" spans="1:29" x14ac:dyDescent="0.25">
      <c r="A547" s="26">
        <v>453</v>
      </c>
      <c r="B547" s="219">
        <f t="shared" ca="1" si="171"/>
        <v>0.96883317465362517</v>
      </c>
      <c r="C547" s="219">
        <f t="shared" ca="1" si="170"/>
        <v>0.99636077693130076</v>
      </c>
      <c r="D547" s="219">
        <f t="shared" ca="1" si="170"/>
        <v>0.46834490187066835</v>
      </c>
      <c r="E547" s="219">
        <f t="shared" ca="1" si="170"/>
        <v>0.77665444838214792</v>
      </c>
      <c r="F547" s="219">
        <f t="shared" ca="1" si="170"/>
        <v>0.27078650907724833</v>
      </c>
      <c r="G547" s="219">
        <f t="shared" ca="1" si="170"/>
        <v>0.19230080886242074</v>
      </c>
      <c r="H547" s="220">
        <f t="shared" ca="1" si="174"/>
        <v>124000000</v>
      </c>
      <c r="I547" s="212">
        <f t="shared" ca="1" si="175"/>
        <v>0.06</v>
      </c>
      <c r="J547" s="220">
        <f t="shared" ca="1" si="176"/>
        <v>7440000</v>
      </c>
      <c r="K547" s="222">
        <f t="shared" ca="1" si="177"/>
        <v>64</v>
      </c>
      <c r="L547" s="221">
        <f t="shared" ca="1" si="178"/>
        <v>65000000</v>
      </c>
      <c r="M547" s="221">
        <f t="shared" ca="1" si="179"/>
        <v>476160000</v>
      </c>
      <c r="N547" s="221">
        <f t="shared" ca="1" si="180"/>
        <v>26</v>
      </c>
      <c r="O547" s="221">
        <f t="shared" ca="1" si="181"/>
        <v>193440000</v>
      </c>
      <c r="P547" s="221">
        <f t="shared" ca="1" si="182"/>
        <v>24000000</v>
      </c>
      <c r="Q547" s="221">
        <f t="shared" ca="1" si="183"/>
        <v>10833333.333333334</v>
      </c>
      <c r="R547" s="221">
        <f t="shared" ca="1" si="184"/>
        <v>247886666.66666666</v>
      </c>
      <c r="S547" s="221">
        <f t="shared" ca="1" si="172"/>
        <v>84281466.666666672</v>
      </c>
      <c r="T547" s="221">
        <f t="shared" ca="1" si="185"/>
        <v>163605200</v>
      </c>
      <c r="U547" s="221">
        <f t="shared" ca="1" si="186"/>
        <v>174438533.33333334</v>
      </c>
      <c r="V547" s="221">
        <f t="shared" ca="1" si="187"/>
        <v>-65000000</v>
      </c>
      <c r="W547" s="221">
        <f t="shared" ca="1" si="188"/>
        <v>174438533.33333334</v>
      </c>
      <c r="X547" s="221">
        <f t="shared" ca="1" si="189"/>
        <v>174438533.33333334</v>
      </c>
      <c r="Y547" s="221">
        <f t="shared" ca="1" si="190"/>
        <v>174438533.33333334</v>
      </c>
      <c r="Z547" s="221">
        <f t="shared" ca="1" si="191"/>
        <v>174438533.33333334</v>
      </c>
      <c r="AA547" s="221">
        <f t="shared" ca="1" si="192"/>
        <v>174438533.33333334</v>
      </c>
      <c r="AB547" s="221">
        <f t="shared" ca="1" si="193"/>
        <v>174438533.33333334</v>
      </c>
      <c r="AC547" s="224">
        <f t="shared" ca="1" si="173"/>
        <v>2.6825937586486206</v>
      </c>
    </row>
    <row r="548" spans="1:29" x14ac:dyDescent="0.25">
      <c r="A548" s="195">
        <v>454</v>
      </c>
      <c r="B548" s="219">
        <f t="shared" ca="1" si="171"/>
        <v>0.88445068456282072</v>
      </c>
      <c r="C548" s="219">
        <f t="shared" ca="1" si="170"/>
        <v>0.72082081452611635</v>
      </c>
      <c r="D548" s="219">
        <f t="shared" ca="1" si="170"/>
        <v>2.0351596458793919E-2</v>
      </c>
      <c r="E548" s="219">
        <f t="shared" ca="1" si="170"/>
        <v>0.76611884766408678</v>
      </c>
      <c r="F548" s="219">
        <f t="shared" ca="1" si="170"/>
        <v>0.84784514832416491</v>
      </c>
      <c r="G548" s="219">
        <f t="shared" ca="1" si="170"/>
        <v>0.65238381268405887</v>
      </c>
      <c r="H548" s="220">
        <f t="shared" ca="1" si="174"/>
        <v>124000000</v>
      </c>
      <c r="I548" s="212">
        <f t="shared" ca="1" si="175"/>
        <v>0.05</v>
      </c>
      <c r="J548" s="220">
        <f t="shared" ca="1" si="176"/>
        <v>6200000</v>
      </c>
      <c r="K548" s="222">
        <f t="shared" ca="1" si="177"/>
        <v>60</v>
      </c>
      <c r="L548" s="221">
        <f t="shared" ca="1" si="178"/>
        <v>65000000</v>
      </c>
      <c r="M548" s="221">
        <f t="shared" ca="1" si="179"/>
        <v>372000000</v>
      </c>
      <c r="N548" s="221">
        <f t="shared" ca="1" si="180"/>
        <v>26</v>
      </c>
      <c r="O548" s="221">
        <f t="shared" ca="1" si="181"/>
        <v>161200000</v>
      </c>
      <c r="P548" s="221">
        <f t="shared" ca="1" si="182"/>
        <v>27000000</v>
      </c>
      <c r="Q548" s="221">
        <f t="shared" ca="1" si="183"/>
        <v>10833333.333333334</v>
      </c>
      <c r="R548" s="221">
        <f t="shared" ca="1" si="184"/>
        <v>172966666.66666666</v>
      </c>
      <c r="S548" s="221">
        <f t="shared" ca="1" si="172"/>
        <v>58808666.666666664</v>
      </c>
      <c r="T548" s="221">
        <f t="shared" ca="1" si="185"/>
        <v>114158000</v>
      </c>
      <c r="U548" s="221">
        <f t="shared" ca="1" si="186"/>
        <v>124991333.33333333</v>
      </c>
      <c r="V548" s="221">
        <f t="shared" ca="1" si="187"/>
        <v>-65000000</v>
      </c>
      <c r="W548" s="221">
        <f t="shared" ca="1" si="188"/>
        <v>124991333.33333333</v>
      </c>
      <c r="X548" s="221">
        <f t="shared" ca="1" si="189"/>
        <v>124991333.33333333</v>
      </c>
      <c r="Y548" s="221">
        <f t="shared" ca="1" si="190"/>
        <v>124991333.33333333</v>
      </c>
      <c r="Z548" s="221">
        <f t="shared" ca="1" si="191"/>
        <v>124991333.33333333</v>
      </c>
      <c r="AA548" s="221">
        <f t="shared" ca="1" si="192"/>
        <v>124991333.33333333</v>
      </c>
      <c r="AB548" s="221">
        <f t="shared" ca="1" si="193"/>
        <v>124991333.33333333</v>
      </c>
      <c r="AC548" s="224">
        <f t="shared" ca="1" si="173"/>
        <v>1.9198403745930972</v>
      </c>
    </row>
    <row r="549" spans="1:29" x14ac:dyDescent="0.25">
      <c r="A549" s="26">
        <v>455</v>
      </c>
      <c r="B549" s="219">
        <f t="shared" ca="1" si="171"/>
        <v>0.2197745568681404</v>
      </c>
      <c r="C549" s="219">
        <f t="shared" ca="1" si="170"/>
        <v>0.77423643326225966</v>
      </c>
      <c r="D549" s="219">
        <f t="shared" ca="1" si="170"/>
        <v>0.26386261225742713</v>
      </c>
      <c r="E549" s="219">
        <f t="shared" ca="1" si="170"/>
        <v>0.63754030051941124</v>
      </c>
      <c r="F549" s="219">
        <f t="shared" ca="1" si="170"/>
        <v>9.2310086257122781E-2</v>
      </c>
      <c r="G549" s="219">
        <f t="shared" ca="1" si="170"/>
        <v>8.2722676040385856E-2</v>
      </c>
      <c r="H549" s="220">
        <f t="shared" ca="1" si="174"/>
        <v>95000000</v>
      </c>
      <c r="I549" s="212">
        <f t="shared" ca="1" si="175"/>
        <v>0.05</v>
      </c>
      <c r="J549" s="220">
        <f t="shared" ca="1" si="176"/>
        <v>4750000</v>
      </c>
      <c r="K549" s="222">
        <f t="shared" ca="1" si="177"/>
        <v>45.5</v>
      </c>
      <c r="L549" s="221">
        <f t="shared" ca="1" si="178"/>
        <v>65000000</v>
      </c>
      <c r="M549" s="221">
        <f t="shared" ca="1" si="179"/>
        <v>216125000</v>
      </c>
      <c r="N549" s="221">
        <f t="shared" ca="1" si="180"/>
        <v>24</v>
      </c>
      <c r="O549" s="221">
        <f t="shared" ca="1" si="181"/>
        <v>114000000</v>
      </c>
      <c r="P549" s="221">
        <f t="shared" ca="1" si="182"/>
        <v>20000000</v>
      </c>
      <c r="Q549" s="221">
        <f t="shared" ca="1" si="183"/>
        <v>10833333.333333334</v>
      </c>
      <c r="R549" s="221">
        <f t="shared" ca="1" si="184"/>
        <v>71291666.666666672</v>
      </c>
      <c r="S549" s="221">
        <f t="shared" ca="1" si="172"/>
        <v>24239166.666666672</v>
      </c>
      <c r="T549" s="221">
        <f t="shared" ca="1" si="185"/>
        <v>47052500</v>
      </c>
      <c r="U549" s="221">
        <f t="shared" ca="1" si="186"/>
        <v>57885833.333333336</v>
      </c>
      <c r="V549" s="221">
        <f t="shared" ca="1" si="187"/>
        <v>-65000000</v>
      </c>
      <c r="W549" s="221">
        <f t="shared" ca="1" si="188"/>
        <v>57885833.333333336</v>
      </c>
      <c r="X549" s="221">
        <f t="shared" ca="1" si="189"/>
        <v>57885833.333333336</v>
      </c>
      <c r="Y549" s="221">
        <f t="shared" ca="1" si="190"/>
        <v>57885833.333333336</v>
      </c>
      <c r="Z549" s="221">
        <f t="shared" ca="1" si="191"/>
        <v>57885833.333333336</v>
      </c>
      <c r="AA549" s="221">
        <f t="shared" ca="1" si="192"/>
        <v>57885833.333333336</v>
      </c>
      <c r="AB549" s="221">
        <f t="shared" ca="1" si="193"/>
        <v>57885833.333333336</v>
      </c>
      <c r="AC549" s="224">
        <f t="shared" ca="1" si="173"/>
        <v>0.86970542248096239</v>
      </c>
    </row>
    <row r="550" spans="1:29" x14ac:dyDescent="0.25">
      <c r="A550" s="195">
        <v>456</v>
      </c>
      <c r="B550" s="219">
        <f t="shared" ca="1" si="171"/>
        <v>0.64061693984526502</v>
      </c>
      <c r="C550" s="219">
        <f t="shared" ca="1" si="170"/>
        <v>0.25874918812424896</v>
      </c>
      <c r="D550" s="219">
        <f t="shared" ca="1" si="170"/>
        <v>0.65742266526493054</v>
      </c>
      <c r="E550" s="219">
        <f t="shared" ca="1" si="170"/>
        <v>0.5292787902007634</v>
      </c>
      <c r="F550" s="219">
        <f t="shared" ca="1" si="170"/>
        <v>0.40790808940240342</v>
      </c>
      <c r="G550" s="219">
        <f t="shared" ca="1" si="170"/>
        <v>0.10712960971689434</v>
      </c>
      <c r="H550" s="220">
        <f t="shared" ca="1" si="174"/>
        <v>108000000</v>
      </c>
      <c r="I550" s="212">
        <f t="shared" ca="1" si="175"/>
        <v>0.03</v>
      </c>
      <c r="J550" s="220">
        <f t="shared" ca="1" si="176"/>
        <v>3240000</v>
      </c>
      <c r="K550" s="222">
        <f t="shared" ca="1" si="177"/>
        <v>56</v>
      </c>
      <c r="L550" s="221">
        <f t="shared" ca="1" si="178"/>
        <v>65000000</v>
      </c>
      <c r="M550" s="221">
        <f t="shared" ca="1" si="179"/>
        <v>181440000</v>
      </c>
      <c r="N550" s="221">
        <f t="shared" ca="1" si="180"/>
        <v>26</v>
      </c>
      <c r="O550" s="221">
        <f t="shared" ca="1" si="181"/>
        <v>84240000</v>
      </c>
      <c r="P550" s="221">
        <f t="shared" ca="1" si="182"/>
        <v>20000000</v>
      </c>
      <c r="Q550" s="221">
        <f t="shared" ca="1" si="183"/>
        <v>10833333.333333334</v>
      </c>
      <c r="R550" s="221">
        <f t="shared" ca="1" si="184"/>
        <v>66366666.666666664</v>
      </c>
      <c r="S550" s="221">
        <f t="shared" ca="1" si="172"/>
        <v>22564666.666666668</v>
      </c>
      <c r="T550" s="221">
        <f t="shared" ca="1" si="185"/>
        <v>43802000</v>
      </c>
      <c r="U550" s="221">
        <f t="shared" ca="1" si="186"/>
        <v>54635333.333333336</v>
      </c>
      <c r="V550" s="221">
        <f t="shared" ca="1" si="187"/>
        <v>-65000000</v>
      </c>
      <c r="W550" s="221">
        <f t="shared" ca="1" si="188"/>
        <v>54635333.333333336</v>
      </c>
      <c r="X550" s="221">
        <f t="shared" ca="1" si="189"/>
        <v>54635333.333333336</v>
      </c>
      <c r="Y550" s="221">
        <f t="shared" ca="1" si="190"/>
        <v>54635333.333333336</v>
      </c>
      <c r="Z550" s="221">
        <f t="shared" ca="1" si="191"/>
        <v>54635333.333333336</v>
      </c>
      <c r="AA550" s="221">
        <f t="shared" ca="1" si="192"/>
        <v>54635333.333333336</v>
      </c>
      <c r="AB550" s="221">
        <f t="shared" ca="1" si="193"/>
        <v>54635333.333333336</v>
      </c>
      <c r="AC550" s="224">
        <f t="shared" ca="1" si="173"/>
        <v>0.81720138433280098</v>
      </c>
    </row>
    <row r="551" spans="1:29" x14ac:dyDescent="0.25">
      <c r="A551" s="26">
        <v>457</v>
      </c>
      <c r="B551" s="219">
        <f t="shared" ca="1" si="171"/>
        <v>0.66281816408092797</v>
      </c>
      <c r="C551" s="219">
        <f t="shared" ca="1" si="170"/>
        <v>0.76807153068308065</v>
      </c>
      <c r="D551" s="219">
        <f t="shared" ca="1" si="170"/>
        <v>0.83265333975952793</v>
      </c>
      <c r="E551" s="219">
        <f t="shared" ca="1" si="170"/>
        <v>0.65478675515318341</v>
      </c>
      <c r="F551" s="219">
        <f t="shared" ca="1" si="170"/>
        <v>0.8861923128331437</v>
      </c>
      <c r="G551" s="219">
        <f t="shared" ca="1" si="170"/>
        <v>1.0564598175738182E-2</v>
      </c>
      <c r="H551" s="220">
        <f t="shared" ca="1" si="174"/>
        <v>108000000</v>
      </c>
      <c r="I551" s="212">
        <f t="shared" ca="1" si="175"/>
        <v>0.05</v>
      </c>
      <c r="J551" s="220">
        <f t="shared" ca="1" si="176"/>
        <v>5400000</v>
      </c>
      <c r="K551" s="222">
        <f t="shared" ca="1" si="177"/>
        <v>56</v>
      </c>
      <c r="L551" s="221">
        <f t="shared" ca="1" si="178"/>
        <v>65000000</v>
      </c>
      <c r="M551" s="221">
        <f t="shared" ca="1" si="179"/>
        <v>302400000</v>
      </c>
      <c r="N551" s="221">
        <f t="shared" ca="1" si="180"/>
        <v>29</v>
      </c>
      <c r="O551" s="221">
        <f t="shared" ca="1" si="181"/>
        <v>156600000</v>
      </c>
      <c r="P551" s="221">
        <f t="shared" ca="1" si="182"/>
        <v>20000000</v>
      </c>
      <c r="Q551" s="221">
        <f t="shared" ca="1" si="183"/>
        <v>10833333.333333334</v>
      </c>
      <c r="R551" s="221">
        <f t="shared" ca="1" si="184"/>
        <v>114966666.66666667</v>
      </c>
      <c r="S551" s="221">
        <f t="shared" ca="1" si="172"/>
        <v>39088666.666666672</v>
      </c>
      <c r="T551" s="221">
        <f t="shared" ca="1" si="185"/>
        <v>75878000</v>
      </c>
      <c r="U551" s="221">
        <f t="shared" ca="1" si="186"/>
        <v>86711333.333333328</v>
      </c>
      <c r="V551" s="221">
        <f t="shared" ca="1" si="187"/>
        <v>-65000000</v>
      </c>
      <c r="W551" s="221">
        <f t="shared" ca="1" si="188"/>
        <v>86711333.333333328</v>
      </c>
      <c r="X551" s="221">
        <f t="shared" ca="1" si="189"/>
        <v>86711333.333333328</v>
      </c>
      <c r="Y551" s="221">
        <f t="shared" ca="1" si="190"/>
        <v>86711333.333333328</v>
      </c>
      <c r="Z551" s="221">
        <f t="shared" ca="1" si="191"/>
        <v>86711333.333333328</v>
      </c>
      <c r="AA551" s="221">
        <f t="shared" ca="1" si="192"/>
        <v>86711333.333333328</v>
      </c>
      <c r="AB551" s="221">
        <f t="shared" ca="1" si="193"/>
        <v>86711333.333333328</v>
      </c>
      <c r="AC551" s="224">
        <f t="shared" ca="1" si="173"/>
        <v>1.3255878247247868</v>
      </c>
    </row>
    <row r="552" spans="1:29" x14ac:dyDescent="0.25">
      <c r="A552" s="195">
        <v>458</v>
      </c>
      <c r="B552" s="219">
        <f t="shared" ca="1" si="171"/>
        <v>0.34216119316122207</v>
      </c>
      <c r="C552" s="219">
        <f t="shared" ca="1" si="170"/>
        <v>0.68738752622186317</v>
      </c>
      <c r="D552" s="219">
        <f t="shared" ca="1" si="170"/>
        <v>0.19868670425340695</v>
      </c>
      <c r="E552" s="219">
        <f t="shared" ca="1" si="170"/>
        <v>0.5718126040366156</v>
      </c>
      <c r="F552" s="219">
        <f t="shared" ca="1" si="170"/>
        <v>0.67727362044702122</v>
      </c>
      <c r="G552" s="219">
        <f t="shared" ca="1" si="170"/>
        <v>0.9333355290272366</v>
      </c>
      <c r="H552" s="220">
        <f t="shared" ca="1" si="174"/>
        <v>95000000</v>
      </c>
      <c r="I552" s="212">
        <f t="shared" ca="1" si="175"/>
        <v>0.04</v>
      </c>
      <c r="J552" s="220">
        <f t="shared" ca="1" si="176"/>
        <v>3800000</v>
      </c>
      <c r="K552" s="222">
        <f t="shared" ca="1" si="177"/>
        <v>45.5</v>
      </c>
      <c r="L552" s="221">
        <f t="shared" ca="1" si="178"/>
        <v>65000000</v>
      </c>
      <c r="M552" s="221">
        <f t="shared" ca="1" si="179"/>
        <v>172900000</v>
      </c>
      <c r="N552" s="221">
        <f t="shared" ca="1" si="180"/>
        <v>26</v>
      </c>
      <c r="O552" s="221">
        <f t="shared" ca="1" si="181"/>
        <v>98800000</v>
      </c>
      <c r="P552" s="221">
        <f t="shared" ca="1" si="182"/>
        <v>31000000</v>
      </c>
      <c r="Q552" s="221">
        <f t="shared" ca="1" si="183"/>
        <v>10833333.333333334</v>
      </c>
      <c r="R552" s="221">
        <f t="shared" ca="1" si="184"/>
        <v>32266666.666666664</v>
      </c>
      <c r="S552" s="221">
        <f t="shared" ca="1" si="172"/>
        <v>10970666.666666666</v>
      </c>
      <c r="T552" s="221">
        <f t="shared" ca="1" si="185"/>
        <v>21296000</v>
      </c>
      <c r="U552" s="221">
        <f t="shared" ca="1" si="186"/>
        <v>32129333.333333336</v>
      </c>
      <c r="V552" s="221">
        <f t="shared" ca="1" si="187"/>
        <v>-65000000</v>
      </c>
      <c r="W552" s="221">
        <f t="shared" ca="1" si="188"/>
        <v>32129333.333333336</v>
      </c>
      <c r="X552" s="221">
        <f t="shared" ca="1" si="189"/>
        <v>32129333.333333336</v>
      </c>
      <c r="Y552" s="221">
        <f t="shared" ca="1" si="190"/>
        <v>32129333.333333336</v>
      </c>
      <c r="Z552" s="221">
        <f t="shared" ca="1" si="191"/>
        <v>32129333.333333336</v>
      </c>
      <c r="AA552" s="221">
        <f t="shared" ca="1" si="192"/>
        <v>32129333.333333336</v>
      </c>
      <c r="AB552" s="221">
        <f t="shared" ca="1" si="193"/>
        <v>32129333.333333336</v>
      </c>
      <c r="AC552" s="224">
        <f t="shared" ca="1" si="173"/>
        <v>0.4385142444526593</v>
      </c>
    </row>
    <row r="553" spans="1:29" x14ac:dyDescent="0.25">
      <c r="A553" s="26">
        <v>459</v>
      </c>
      <c r="B553" s="219">
        <f t="shared" ca="1" si="171"/>
        <v>0.59038801193401402</v>
      </c>
      <c r="C553" s="219">
        <f t="shared" ca="1" si="170"/>
        <v>0.61161925883517265</v>
      </c>
      <c r="D553" s="219">
        <f t="shared" ca="1" si="170"/>
        <v>0.70644813207677648</v>
      </c>
      <c r="E553" s="219">
        <f t="shared" ca="1" si="170"/>
        <v>0.91273759854967373</v>
      </c>
      <c r="F553" s="219">
        <f t="shared" ca="1" si="170"/>
        <v>5.7461039561442551E-2</v>
      </c>
      <c r="G553" s="219">
        <f t="shared" ca="1" si="170"/>
        <v>0.18056858261762732</v>
      </c>
      <c r="H553" s="220">
        <f t="shared" ca="1" si="174"/>
        <v>108000000</v>
      </c>
      <c r="I553" s="212">
        <f t="shared" ca="1" si="175"/>
        <v>0.04</v>
      </c>
      <c r="J553" s="220">
        <f t="shared" ca="1" si="176"/>
        <v>4320000</v>
      </c>
      <c r="K553" s="222">
        <f t="shared" ca="1" si="177"/>
        <v>56</v>
      </c>
      <c r="L553" s="221">
        <f t="shared" ca="1" si="178"/>
        <v>72000000</v>
      </c>
      <c r="M553" s="221">
        <f t="shared" ca="1" si="179"/>
        <v>241920000</v>
      </c>
      <c r="N553" s="221">
        <f t="shared" ca="1" si="180"/>
        <v>24</v>
      </c>
      <c r="O553" s="221">
        <f t="shared" ca="1" si="181"/>
        <v>103680000</v>
      </c>
      <c r="P553" s="221">
        <f t="shared" ca="1" si="182"/>
        <v>24000000</v>
      </c>
      <c r="Q553" s="221">
        <f t="shared" ca="1" si="183"/>
        <v>12000000</v>
      </c>
      <c r="R553" s="221">
        <f t="shared" ca="1" si="184"/>
        <v>102240000</v>
      </c>
      <c r="S553" s="221">
        <f t="shared" ca="1" si="172"/>
        <v>34761600</v>
      </c>
      <c r="T553" s="221">
        <f t="shared" ca="1" si="185"/>
        <v>67478400</v>
      </c>
      <c r="U553" s="221">
        <f t="shared" ca="1" si="186"/>
        <v>79478400</v>
      </c>
      <c r="V553" s="221">
        <f t="shared" ca="1" si="187"/>
        <v>-72000000</v>
      </c>
      <c r="W553" s="221">
        <f t="shared" ca="1" si="188"/>
        <v>79478400</v>
      </c>
      <c r="X553" s="221">
        <f t="shared" ca="1" si="189"/>
        <v>79478400</v>
      </c>
      <c r="Y553" s="221">
        <f t="shared" ca="1" si="190"/>
        <v>79478400</v>
      </c>
      <c r="Z553" s="221">
        <f t="shared" ca="1" si="191"/>
        <v>79478400</v>
      </c>
      <c r="AA553" s="221">
        <f t="shared" ca="1" si="192"/>
        <v>79478400</v>
      </c>
      <c r="AB553" s="221">
        <f t="shared" ca="1" si="193"/>
        <v>79478400</v>
      </c>
      <c r="AC553" s="224">
        <f t="shared" ca="1" si="173"/>
        <v>1.0906466248361788</v>
      </c>
    </row>
    <row r="554" spans="1:29" x14ac:dyDescent="0.25">
      <c r="A554" s="195">
        <v>460</v>
      </c>
      <c r="B554" s="219">
        <f t="shared" ca="1" si="171"/>
        <v>0.23398170901387261</v>
      </c>
      <c r="C554" s="219">
        <f t="shared" ca="1" si="170"/>
        <v>0.15084640045274889</v>
      </c>
      <c r="D554" s="219">
        <f t="shared" ca="1" si="170"/>
        <v>0.49042053994543811</v>
      </c>
      <c r="E554" s="219">
        <f t="shared" ca="1" si="170"/>
        <v>7.0972089544019457E-2</v>
      </c>
      <c r="F554" s="219">
        <f t="shared" ca="1" si="170"/>
        <v>0.62495357841778476</v>
      </c>
      <c r="G554" s="219">
        <f t="shared" ca="1" si="170"/>
        <v>9.6702795850664214E-2</v>
      </c>
      <c r="H554" s="220">
        <f t="shared" ca="1" si="174"/>
        <v>95000000</v>
      </c>
      <c r="I554" s="212">
        <f t="shared" ca="1" si="175"/>
        <v>0.02</v>
      </c>
      <c r="J554" s="220">
        <f t="shared" ca="1" si="176"/>
        <v>1900000</v>
      </c>
      <c r="K554" s="222">
        <f t="shared" ca="1" si="177"/>
        <v>49.5</v>
      </c>
      <c r="L554" s="221">
        <f t="shared" ca="1" si="178"/>
        <v>60000000</v>
      </c>
      <c r="M554" s="221">
        <f t="shared" ca="1" si="179"/>
        <v>94050000</v>
      </c>
      <c r="N554" s="221">
        <f t="shared" ca="1" si="180"/>
        <v>26</v>
      </c>
      <c r="O554" s="221">
        <f t="shared" ca="1" si="181"/>
        <v>49400000</v>
      </c>
      <c r="P554" s="221">
        <f t="shared" ca="1" si="182"/>
        <v>20000000</v>
      </c>
      <c r="Q554" s="221">
        <f t="shared" ca="1" si="183"/>
        <v>10000000</v>
      </c>
      <c r="R554" s="221">
        <f t="shared" ca="1" si="184"/>
        <v>14650000</v>
      </c>
      <c r="S554" s="221">
        <f t="shared" ca="1" si="172"/>
        <v>4981000</v>
      </c>
      <c r="T554" s="221">
        <f t="shared" ca="1" si="185"/>
        <v>9669000</v>
      </c>
      <c r="U554" s="221">
        <f t="shared" ca="1" si="186"/>
        <v>19669000</v>
      </c>
      <c r="V554" s="221">
        <f t="shared" ca="1" si="187"/>
        <v>-60000000</v>
      </c>
      <c r="W554" s="221">
        <f t="shared" ca="1" si="188"/>
        <v>19669000</v>
      </c>
      <c r="X554" s="221">
        <f t="shared" ca="1" si="189"/>
        <v>19669000</v>
      </c>
      <c r="Y554" s="221">
        <f t="shared" ca="1" si="190"/>
        <v>19669000</v>
      </c>
      <c r="Z554" s="221">
        <f t="shared" ca="1" si="191"/>
        <v>19669000</v>
      </c>
      <c r="AA554" s="221">
        <f t="shared" ca="1" si="192"/>
        <v>19669000</v>
      </c>
      <c r="AB554" s="221">
        <f t="shared" ca="1" si="193"/>
        <v>19669000</v>
      </c>
      <c r="AC554" s="224">
        <f t="shared" ca="1" si="173"/>
        <v>0.23577112022359037</v>
      </c>
    </row>
    <row r="555" spans="1:29" x14ac:dyDescent="0.25">
      <c r="A555" s="26">
        <v>461</v>
      </c>
      <c r="B555" s="219">
        <f t="shared" ca="1" si="171"/>
        <v>8.4667767816240858E-2</v>
      </c>
      <c r="C555" s="219">
        <f t="shared" ca="1" si="170"/>
        <v>0.9093040011318555</v>
      </c>
      <c r="D555" s="219">
        <f t="shared" ca="1" si="170"/>
        <v>0.61959940526795598</v>
      </c>
      <c r="E555" s="219">
        <f t="shared" ca="1" si="170"/>
        <v>0.13857007568178703</v>
      </c>
      <c r="F555" s="219">
        <f t="shared" ca="1" si="170"/>
        <v>0.62122431472323791</v>
      </c>
      <c r="G555" s="219">
        <f t="shared" ca="1" si="170"/>
        <v>0.1785164027385181</v>
      </c>
      <c r="H555" s="220">
        <f t="shared" ca="1" si="174"/>
        <v>80000000</v>
      </c>
      <c r="I555" s="212">
        <f t="shared" ca="1" si="175"/>
        <v>0.06</v>
      </c>
      <c r="J555" s="220">
        <f t="shared" ca="1" si="176"/>
        <v>4800000</v>
      </c>
      <c r="K555" s="222">
        <f t="shared" ca="1" si="177"/>
        <v>42</v>
      </c>
      <c r="L555" s="221">
        <f t="shared" ca="1" si="178"/>
        <v>60000000</v>
      </c>
      <c r="M555" s="221">
        <f t="shared" ca="1" si="179"/>
        <v>201600000</v>
      </c>
      <c r="N555" s="221">
        <f t="shared" ca="1" si="180"/>
        <v>26</v>
      </c>
      <c r="O555" s="221">
        <f t="shared" ca="1" si="181"/>
        <v>124800000</v>
      </c>
      <c r="P555" s="221">
        <f t="shared" ca="1" si="182"/>
        <v>24000000</v>
      </c>
      <c r="Q555" s="221">
        <f t="shared" ca="1" si="183"/>
        <v>10000000</v>
      </c>
      <c r="R555" s="221">
        <f t="shared" ca="1" si="184"/>
        <v>42800000</v>
      </c>
      <c r="S555" s="221">
        <f t="shared" ca="1" si="172"/>
        <v>14552000.000000002</v>
      </c>
      <c r="T555" s="221">
        <f t="shared" ca="1" si="185"/>
        <v>28248000</v>
      </c>
      <c r="U555" s="221">
        <f t="shared" ca="1" si="186"/>
        <v>38248000</v>
      </c>
      <c r="V555" s="221">
        <f t="shared" ca="1" si="187"/>
        <v>-60000000</v>
      </c>
      <c r="W555" s="221">
        <f t="shared" ca="1" si="188"/>
        <v>38248000</v>
      </c>
      <c r="X555" s="221">
        <f t="shared" ca="1" si="189"/>
        <v>38248000</v>
      </c>
      <c r="Y555" s="221">
        <f t="shared" ca="1" si="190"/>
        <v>38248000</v>
      </c>
      <c r="Z555" s="221">
        <f t="shared" ca="1" si="191"/>
        <v>38248000</v>
      </c>
      <c r="AA555" s="221">
        <f t="shared" ca="1" si="192"/>
        <v>38248000</v>
      </c>
      <c r="AB555" s="221">
        <f t="shared" ca="1" si="193"/>
        <v>38248000</v>
      </c>
      <c r="AC555" s="224">
        <f t="shared" ca="1" si="173"/>
        <v>0.59938260388849263</v>
      </c>
    </row>
    <row r="556" spans="1:29" x14ac:dyDescent="0.25">
      <c r="A556" s="195">
        <v>462</v>
      </c>
      <c r="B556" s="219">
        <f t="shared" ca="1" si="171"/>
        <v>0.70782385745479759</v>
      </c>
      <c r="C556" s="219">
        <f t="shared" ca="1" si="170"/>
        <v>0.63236004359013842</v>
      </c>
      <c r="D556" s="219">
        <f t="shared" ca="1" si="170"/>
        <v>0.1643429644924207</v>
      </c>
      <c r="E556" s="219">
        <f t="shared" ca="1" si="170"/>
        <v>0.65865645362278114</v>
      </c>
      <c r="F556" s="219">
        <f t="shared" ca="1" si="170"/>
        <v>0.67937167700120216</v>
      </c>
      <c r="G556" s="219">
        <f t="shared" ca="1" si="170"/>
        <v>4.9914917097047984E-2</v>
      </c>
      <c r="H556" s="220">
        <f t="shared" ca="1" si="174"/>
        <v>108000000</v>
      </c>
      <c r="I556" s="212">
        <f t="shared" ca="1" si="175"/>
        <v>0.04</v>
      </c>
      <c r="J556" s="220">
        <f t="shared" ca="1" si="176"/>
        <v>4320000</v>
      </c>
      <c r="K556" s="222">
        <f t="shared" ca="1" si="177"/>
        <v>52</v>
      </c>
      <c r="L556" s="221">
        <f t="shared" ca="1" si="178"/>
        <v>65000000</v>
      </c>
      <c r="M556" s="221">
        <f t="shared" ca="1" si="179"/>
        <v>224640000</v>
      </c>
      <c r="N556" s="221">
        <f t="shared" ca="1" si="180"/>
        <v>26</v>
      </c>
      <c r="O556" s="221">
        <f t="shared" ca="1" si="181"/>
        <v>112320000</v>
      </c>
      <c r="P556" s="221">
        <f t="shared" ca="1" si="182"/>
        <v>20000000</v>
      </c>
      <c r="Q556" s="221">
        <f t="shared" ca="1" si="183"/>
        <v>10833333.333333334</v>
      </c>
      <c r="R556" s="221">
        <f t="shared" ca="1" si="184"/>
        <v>81486666.666666672</v>
      </c>
      <c r="S556" s="221">
        <f t="shared" ca="1" si="172"/>
        <v>27705466.666666672</v>
      </c>
      <c r="T556" s="221">
        <f t="shared" ca="1" si="185"/>
        <v>53781200</v>
      </c>
      <c r="U556" s="221">
        <f t="shared" ca="1" si="186"/>
        <v>64614533.333333336</v>
      </c>
      <c r="V556" s="221">
        <f t="shared" ca="1" si="187"/>
        <v>-65000000</v>
      </c>
      <c r="W556" s="221">
        <f t="shared" ca="1" si="188"/>
        <v>64614533.333333336</v>
      </c>
      <c r="X556" s="221">
        <f t="shared" ca="1" si="189"/>
        <v>64614533.333333336</v>
      </c>
      <c r="Y556" s="221">
        <f t="shared" ca="1" si="190"/>
        <v>64614533.333333336</v>
      </c>
      <c r="Z556" s="221">
        <f t="shared" ca="1" si="191"/>
        <v>64614533.333333336</v>
      </c>
      <c r="AA556" s="221">
        <f t="shared" ca="1" si="192"/>
        <v>64614533.333333336</v>
      </c>
      <c r="AB556" s="221">
        <f t="shared" ca="1" si="193"/>
        <v>64614533.333333336</v>
      </c>
      <c r="AC556" s="224">
        <f t="shared" ca="1" si="173"/>
        <v>0.97744357196938525</v>
      </c>
    </row>
    <row r="557" spans="1:29" x14ac:dyDescent="0.25">
      <c r="A557" s="26">
        <v>463</v>
      </c>
      <c r="B557" s="219">
        <f t="shared" ca="1" si="171"/>
        <v>0.54411335546008011</v>
      </c>
      <c r="C557" s="219">
        <f t="shared" ca="1" si="170"/>
        <v>0.90019492580672222</v>
      </c>
      <c r="D557" s="219">
        <f t="shared" ca="1" si="170"/>
        <v>0.67691228466413356</v>
      </c>
      <c r="E557" s="219">
        <f t="shared" ca="1" si="170"/>
        <v>0.79079863781958037</v>
      </c>
      <c r="F557" s="219">
        <f t="shared" ca="1" si="170"/>
        <v>0.76672670839182266</v>
      </c>
      <c r="G557" s="219">
        <f t="shared" ca="1" si="170"/>
        <v>0.48335333857267737</v>
      </c>
      <c r="H557" s="220">
        <f t="shared" ca="1" si="174"/>
        <v>108000000</v>
      </c>
      <c r="I557" s="212">
        <f t="shared" ca="1" si="175"/>
        <v>0.06</v>
      </c>
      <c r="J557" s="220">
        <f t="shared" ca="1" si="176"/>
        <v>6480000</v>
      </c>
      <c r="K557" s="222">
        <f t="shared" ca="1" si="177"/>
        <v>56</v>
      </c>
      <c r="L557" s="221">
        <f t="shared" ca="1" si="178"/>
        <v>65000000</v>
      </c>
      <c r="M557" s="221">
        <f t="shared" ca="1" si="179"/>
        <v>362880000</v>
      </c>
      <c r="N557" s="221">
        <f t="shared" ca="1" si="180"/>
        <v>26</v>
      </c>
      <c r="O557" s="221">
        <f t="shared" ca="1" si="181"/>
        <v>168480000</v>
      </c>
      <c r="P557" s="221">
        <f t="shared" ca="1" si="182"/>
        <v>27000000</v>
      </c>
      <c r="Q557" s="221">
        <f t="shared" ca="1" si="183"/>
        <v>10833333.333333334</v>
      </c>
      <c r="R557" s="221">
        <f t="shared" ca="1" si="184"/>
        <v>156566666.66666666</v>
      </c>
      <c r="S557" s="221">
        <f t="shared" ca="1" si="172"/>
        <v>53232666.666666664</v>
      </c>
      <c r="T557" s="221">
        <f t="shared" ca="1" si="185"/>
        <v>103334000</v>
      </c>
      <c r="U557" s="221">
        <f t="shared" ca="1" si="186"/>
        <v>114167333.33333333</v>
      </c>
      <c r="V557" s="221">
        <f t="shared" ca="1" si="187"/>
        <v>-65000000</v>
      </c>
      <c r="W557" s="221">
        <f t="shared" ca="1" si="188"/>
        <v>114167333.33333333</v>
      </c>
      <c r="X557" s="221">
        <f t="shared" ca="1" si="189"/>
        <v>114167333.33333333</v>
      </c>
      <c r="Y557" s="221">
        <f t="shared" ca="1" si="190"/>
        <v>114167333.33333333</v>
      </c>
      <c r="Z557" s="221">
        <f t="shared" ca="1" si="191"/>
        <v>114167333.33333333</v>
      </c>
      <c r="AA557" s="221">
        <f t="shared" ca="1" si="192"/>
        <v>114167333.33333333</v>
      </c>
      <c r="AB557" s="221">
        <f t="shared" ca="1" si="193"/>
        <v>114167333.33333333</v>
      </c>
      <c r="AC557" s="224">
        <f t="shared" ca="1" si="173"/>
        <v>1.7523805476447007</v>
      </c>
    </row>
    <row r="558" spans="1:29" x14ac:dyDescent="0.25">
      <c r="A558" s="195">
        <v>464</v>
      </c>
      <c r="B558" s="219">
        <f t="shared" ca="1" si="171"/>
        <v>0.83070470581449907</v>
      </c>
      <c r="C558" s="219">
        <f t="shared" ca="1" si="170"/>
        <v>0.2959999208870816</v>
      </c>
      <c r="D558" s="219">
        <f t="shared" ca="1" si="170"/>
        <v>0.30788716712398823</v>
      </c>
      <c r="E558" s="219">
        <f t="shared" ca="1" si="170"/>
        <v>0.44245482675165393</v>
      </c>
      <c r="F558" s="219">
        <f t="shared" ca="1" si="170"/>
        <v>0.14160664691033531</v>
      </c>
      <c r="G558" s="219">
        <f t="shared" ca="1" si="170"/>
        <v>0.74995471218265142</v>
      </c>
      <c r="H558" s="220">
        <f t="shared" ca="1" si="174"/>
        <v>124000000</v>
      </c>
      <c r="I558" s="212">
        <f t="shared" ca="1" si="175"/>
        <v>0.03</v>
      </c>
      <c r="J558" s="220">
        <f t="shared" ca="1" si="176"/>
        <v>3720000</v>
      </c>
      <c r="K558" s="222">
        <f t="shared" ca="1" si="177"/>
        <v>60</v>
      </c>
      <c r="L558" s="221">
        <f t="shared" ca="1" si="178"/>
        <v>65000000</v>
      </c>
      <c r="M558" s="221">
        <f t="shared" ca="1" si="179"/>
        <v>223200000</v>
      </c>
      <c r="N558" s="221">
        <f t="shared" ca="1" si="180"/>
        <v>24</v>
      </c>
      <c r="O558" s="221">
        <f t="shared" ca="1" si="181"/>
        <v>89280000</v>
      </c>
      <c r="P558" s="221">
        <f t="shared" ca="1" si="182"/>
        <v>27000000</v>
      </c>
      <c r="Q558" s="221">
        <f t="shared" ca="1" si="183"/>
        <v>10833333.333333334</v>
      </c>
      <c r="R558" s="221">
        <f t="shared" ca="1" si="184"/>
        <v>96086666.666666672</v>
      </c>
      <c r="S558" s="221">
        <f t="shared" ca="1" si="172"/>
        <v>32669466.666666672</v>
      </c>
      <c r="T558" s="221">
        <f t="shared" ca="1" si="185"/>
        <v>63417200</v>
      </c>
      <c r="U558" s="221">
        <f t="shared" ca="1" si="186"/>
        <v>74250533.333333328</v>
      </c>
      <c r="V558" s="221">
        <f t="shared" ca="1" si="187"/>
        <v>-65000000</v>
      </c>
      <c r="W558" s="221">
        <f t="shared" ca="1" si="188"/>
        <v>74250533.333333328</v>
      </c>
      <c r="X558" s="221">
        <f t="shared" ca="1" si="189"/>
        <v>74250533.333333328</v>
      </c>
      <c r="Y558" s="221">
        <f t="shared" ca="1" si="190"/>
        <v>74250533.333333328</v>
      </c>
      <c r="Z558" s="221">
        <f t="shared" ca="1" si="191"/>
        <v>74250533.333333328</v>
      </c>
      <c r="AA558" s="221">
        <f t="shared" ca="1" si="192"/>
        <v>74250533.333333328</v>
      </c>
      <c r="AB558" s="221">
        <f t="shared" ca="1" si="193"/>
        <v>74250533.333333328</v>
      </c>
      <c r="AC558" s="224">
        <f t="shared" ca="1" si="173"/>
        <v>1.1300865664289752</v>
      </c>
    </row>
    <row r="559" spans="1:29" x14ac:dyDescent="0.25">
      <c r="A559" s="26">
        <v>465</v>
      </c>
      <c r="B559" s="219">
        <f t="shared" ca="1" si="171"/>
        <v>0.53147778775017251</v>
      </c>
      <c r="C559" s="219">
        <f t="shared" ca="1" si="170"/>
        <v>0.76599392335713457</v>
      </c>
      <c r="D559" s="219">
        <f t="shared" ca="1" si="170"/>
        <v>0.97636008444775624</v>
      </c>
      <c r="E559" s="219">
        <f t="shared" ca="1" si="170"/>
        <v>0.14693307533254474</v>
      </c>
      <c r="F559" s="219">
        <f t="shared" ca="1" si="170"/>
        <v>0.87416096330302229</v>
      </c>
      <c r="G559" s="219">
        <f t="shared" ca="1" si="170"/>
        <v>0.88265509610858639</v>
      </c>
      <c r="H559" s="220">
        <f t="shared" ca="1" si="174"/>
        <v>108000000</v>
      </c>
      <c r="I559" s="212">
        <f t="shared" ca="1" si="175"/>
        <v>0.05</v>
      </c>
      <c r="J559" s="220">
        <f t="shared" ca="1" si="176"/>
        <v>5400000</v>
      </c>
      <c r="K559" s="222">
        <f t="shared" ca="1" si="177"/>
        <v>56</v>
      </c>
      <c r="L559" s="221">
        <f t="shared" ca="1" si="178"/>
        <v>60000000</v>
      </c>
      <c r="M559" s="221">
        <f t="shared" ca="1" si="179"/>
        <v>302400000</v>
      </c>
      <c r="N559" s="221">
        <f t="shared" ca="1" si="180"/>
        <v>29</v>
      </c>
      <c r="O559" s="221">
        <f t="shared" ca="1" si="181"/>
        <v>156600000</v>
      </c>
      <c r="P559" s="221">
        <f t="shared" ca="1" si="182"/>
        <v>31000000</v>
      </c>
      <c r="Q559" s="221">
        <f t="shared" ca="1" si="183"/>
        <v>10000000</v>
      </c>
      <c r="R559" s="221">
        <f t="shared" ca="1" si="184"/>
        <v>104800000</v>
      </c>
      <c r="S559" s="221">
        <f t="shared" ca="1" si="172"/>
        <v>35632000</v>
      </c>
      <c r="T559" s="221">
        <f t="shared" ca="1" si="185"/>
        <v>69168000</v>
      </c>
      <c r="U559" s="221">
        <f t="shared" ca="1" si="186"/>
        <v>79168000</v>
      </c>
      <c r="V559" s="221">
        <f t="shared" ca="1" si="187"/>
        <v>-60000000</v>
      </c>
      <c r="W559" s="221">
        <f t="shared" ca="1" si="188"/>
        <v>79168000</v>
      </c>
      <c r="X559" s="221">
        <f t="shared" ca="1" si="189"/>
        <v>79168000</v>
      </c>
      <c r="Y559" s="221">
        <f t="shared" ca="1" si="190"/>
        <v>79168000</v>
      </c>
      <c r="Z559" s="221">
        <f t="shared" ca="1" si="191"/>
        <v>79168000</v>
      </c>
      <c r="AA559" s="221">
        <f t="shared" ca="1" si="192"/>
        <v>79168000</v>
      </c>
      <c r="AB559" s="221">
        <f t="shared" ca="1" si="193"/>
        <v>79168000</v>
      </c>
      <c r="AC559" s="224">
        <f t="shared" ca="1" si="173"/>
        <v>1.3108005679962549</v>
      </c>
    </row>
    <row r="560" spans="1:29" x14ac:dyDescent="0.25">
      <c r="A560" s="195">
        <v>466</v>
      </c>
      <c r="B560" s="219">
        <f t="shared" ca="1" si="171"/>
        <v>0.58565557647572031</v>
      </c>
      <c r="C560" s="219">
        <f t="shared" ca="1" si="170"/>
        <v>0.89919446883205134</v>
      </c>
      <c r="D560" s="219">
        <f t="shared" ca="1" si="170"/>
        <v>0.44938166823318249</v>
      </c>
      <c r="E560" s="219">
        <f t="shared" ca="1" si="170"/>
        <v>0.48579024785197189</v>
      </c>
      <c r="F560" s="219">
        <f t="shared" ca="1" si="170"/>
        <v>0.28503987061970304</v>
      </c>
      <c r="G560" s="219">
        <f t="shared" ca="1" si="170"/>
        <v>0.29121752872460804</v>
      </c>
      <c r="H560" s="220">
        <f t="shared" ca="1" si="174"/>
        <v>108000000</v>
      </c>
      <c r="I560" s="212">
        <f t="shared" ca="1" si="175"/>
        <v>0.05</v>
      </c>
      <c r="J560" s="220">
        <f t="shared" ca="1" si="176"/>
        <v>5400000</v>
      </c>
      <c r="K560" s="222">
        <f t="shared" ca="1" si="177"/>
        <v>52</v>
      </c>
      <c r="L560" s="221">
        <f t="shared" ca="1" si="178"/>
        <v>65000000</v>
      </c>
      <c r="M560" s="221">
        <f t="shared" ca="1" si="179"/>
        <v>280800000</v>
      </c>
      <c r="N560" s="221">
        <f t="shared" ca="1" si="180"/>
        <v>26</v>
      </c>
      <c r="O560" s="221">
        <f t="shared" ca="1" si="181"/>
        <v>140400000</v>
      </c>
      <c r="P560" s="221">
        <f t="shared" ca="1" si="182"/>
        <v>24000000</v>
      </c>
      <c r="Q560" s="221">
        <f t="shared" ca="1" si="183"/>
        <v>10833333.333333334</v>
      </c>
      <c r="R560" s="221">
        <f t="shared" ca="1" si="184"/>
        <v>105566666.66666667</v>
      </c>
      <c r="S560" s="221">
        <f t="shared" ca="1" si="172"/>
        <v>35892666.666666672</v>
      </c>
      <c r="T560" s="221">
        <f t="shared" ca="1" si="185"/>
        <v>69674000</v>
      </c>
      <c r="U560" s="221">
        <f t="shared" ca="1" si="186"/>
        <v>80507333.333333328</v>
      </c>
      <c r="V560" s="221">
        <f t="shared" ca="1" si="187"/>
        <v>-65000000</v>
      </c>
      <c r="W560" s="221">
        <f t="shared" ca="1" si="188"/>
        <v>80507333.333333328</v>
      </c>
      <c r="X560" s="221">
        <f t="shared" ca="1" si="189"/>
        <v>80507333.333333328</v>
      </c>
      <c r="Y560" s="221">
        <f t="shared" ca="1" si="190"/>
        <v>80507333.333333328</v>
      </c>
      <c r="Z560" s="221">
        <f t="shared" ca="1" si="191"/>
        <v>80507333.333333328</v>
      </c>
      <c r="AA560" s="221">
        <f t="shared" ca="1" si="192"/>
        <v>80507333.333333328</v>
      </c>
      <c r="AB560" s="221">
        <f t="shared" ca="1" si="193"/>
        <v>80507333.333333328</v>
      </c>
      <c r="AC560" s="224">
        <f t="shared" ca="1" si="173"/>
        <v>1.2284610853554185</v>
      </c>
    </row>
    <row r="561" spans="1:29" x14ac:dyDescent="0.25">
      <c r="A561" s="26">
        <v>467</v>
      </c>
      <c r="B561" s="219">
        <f t="shared" ca="1" si="171"/>
        <v>0.51285613895582294</v>
      </c>
      <c r="C561" s="219">
        <f t="shared" ca="1" si="170"/>
        <v>0.4225886001838054</v>
      </c>
      <c r="D561" s="219">
        <f t="shared" ca="1" si="170"/>
        <v>0.74048365480198131</v>
      </c>
      <c r="E561" s="219">
        <f t="shared" ca="1" si="170"/>
        <v>0.79312253875901795</v>
      </c>
      <c r="F561" s="219">
        <f t="shared" ca="1" si="170"/>
        <v>0.79514445036037606</v>
      </c>
      <c r="G561" s="219">
        <f t="shared" ca="1" si="170"/>
        <v>0.75989637148170719</v>
      </c>
      <c r="H561" s="220">
        <f t="shared" ca="1" si="174"/>
        <v>108000000</v>
      </c>
      <c r="I561" s="212">
        <f t="shared" ca="1" si="175"/>
        <v>0.03</v>
      </c>
      <c r="J561" s="220">
        <f t="shared" ca="1" si="176"/>
        <v>3240000</v>
      </c>
      <c r="K561" s="222">
        <f t="shared" ca="1" si="177"/>
        <v>56</v>
      </c>
      <c r="L561" s="221">
        <f t="shared" ca="1" si="178"/>
        <v>65000000</v>
      </c>
      <c r="M561" s="221">
        <f t="shared" ca="1" si="179"/>
        <v>181440000</v>
      </c>
      <c r="N561" s="221">
        <f t="shared" ca="1" si="180"/>
        <v>26</v>
      </c>
      <c r="O561" s="221">
        <f t="shared" ca="1" si="181"/>
        <v>84240000</v>
      </c>
      <c r="P561" s="221">
        <f t="shared" ca="1" si="182"/>
        <v>27000000</v>
      </c>
      <c r="Q561" s="221">
        <f t="shared" ca="1" si="183"/>
        <v>10833333.333333334</v>
      </c>
      <c r="R561" s="221">
        <f t="shared" ca="1" si="184"/>
        <v>59366666.666666664</v>
      </c>
      <c r="S561" s="221">
        <f t="shared" ca="1" si="172"/>
        <v>20184666.666666668</v>
      </c>
      <c r="T561" s="221">
        <f t="shared" ca="1" si="185"/>
        <v>39182000</v>
      </c>
      <c r="U561" s="221">
        <f t="shared" ca="1" si="186"/>
        <v>50015333.333333336</v>
      </c>
      <c r="V561" s="221">
        <f t="shared" ca="1" si="187"/>
        <v>-65000000</v>
      </c>
      <c r="W561" s="221">
        <f t="shared" ca="1" si="188"/>
        <v>50015333.333333336</v>
      </c>
      <c r="X561" s="221">
        <f t="shared" ca="1" si="189"/>
        <v>50015333.333333336</v>
      </c>
      <c r="Y561" s="221">
        <f t="shared" ca="1" si="190"/>
        <v>50015333.333333336</v>
      </c>
      <c r="Z561" s="221">
        <f t="shared" ca="1" si="191"/>
        <v>50015333.333333336</v>
      </c>
      <c r="AA561" s="221">
        <f t="shared" ca="1" si="192"/>
        <v>50015333.333333336</v>
      </c>
      <c r="AB561" s="221">
        <f t="shared" ca="1" si="193"/>
        <v>50015333.333333336</v>
      </c>
      <c r="AC561" s="224">
        <f t="shared" ca="1" si="173"/>
        <v>0.7419233968825163</v>
      </c>
    </row>
    <row r="562" spans="1:29" x14ac:dyDescent="0.25">
      <c r="A562" s="195">
        <v>468</v>
      </c>
      <c r="B562" s="219">
        <f t="shared" ca="1" si="171"/>
        <v>0.18600776764122084</v>
      </c>
      <c r="C562" s="219">
        <f t="shared" ca="1" si="170"/>
        <v>0.86727467753801901</v>
      </c>
      <c r="D562" s="219">
        <f t="shared" ca="1" si="170"/>
        <v>0.78476885108812489</v>
      </c>
      <c r="E562" s="219">
        <f t="shared" ca="1" si="170"/>
        <v>0.1437413824634759</v>
      </c>
      <c r="F562" s="219">
        <f t="shared" ca="1" si="170"/>
        <v>0.2070233425758452</v>
      </c>
      <c r="G562" s="219">
        <f t="shared" ca="1" si="170"/>
        <v>0.64616024564656205</v>
      </c>
      <c r="H562" s="220">
        <f t="shared" ca="1" si="174"/>
        <v>95000000</v>
      </c>
      <c r="I562" s="212">
        <f t="shared" ca="1" si="175"/>
        <v>0.05</v>
      </c>
      <c r="J562" s="220">
        <f t="shared" ca="1" si="176"/>
        <v>4750000</v>
      </c>
      <c r="K562" s="222">
        <f t="shared" ca="1" si="177"/>
        <v>49.5</v>
      </c>
      <c r="L562" s="221">
        <f t="shared" ca="1" si="178"/>
        <v>60000000</v>
      </c>
      <c r="M562" s="221">
        <f t="shared" ca="1" si="179"/>
        <v>235125000</v>
      </c>
      <c r="N562" s="221">
        <f t="shared" ca="1" si="180"/>
        <v>26</v>
      </c>
      <c r="O562" s="221">
        <f t="shared" ca="1" si="181"/>
        <v>123500000</v>
      </c>
      <c r="P562" s="221">
        <f t="shared" ca="1" si="182"/>
        <v>27000000</v>
      </c>
      <c r="Q562" s="221">
        <f t="shared" ca="1" si="183"/>
        <v>10000000</v>
      </c>
      <c r="R562" s="221">
        <f t="shared" ca="1" si="184"/>
        <v>74625000</v>
      </c>
      <c r="S562" s="221">
        <f t="shared" ca="1" si="172"/>
        <v>25372500</v>
      </c>
      <c r="T562" s="221">
        <f t="shared" ca="1" si="185"/>
        <v>49252500</v>
      </c>
      <c r="U562" s="221">
        <f t="shared" ca="1" si="186"/>
        <v>59252500</v>
      </c>
      <c r="V562" s="221">
        <f t="shared" ca="1" si="187"/>
        <v>-60000000</v>
      </c>
      <c r="W562" s="221">
        <f t="shared" ca="1" si="188"/>
        <v>59252500</v>
      </c>
      <c r="X562" s="221">
        <f t="shared" ca="1" si="189"/>
        <v>59252500</v>
      </c>
      <c r="Y562" s="221">
        <f t="shared" ca="1" si="190"/>
        <v>59252500</v>
      </c>
      <c r="Z562" s="221">
        <f t="shared" ca="1" si="191"/>
        <v>59252500</v>
      </c>
      <c r="AA562" s="221">
        <f t="shared" ca="1" si="192"/>
        <v>59252500</v>
      </c>
      <c r="AB562" s="221">
        <f t="shared" ca="1" si="193"/>
        <v>59252500</v>
      </c>
      <c r="AC562" s="224">
        <f t="shared" ca="1" si="173"/>
        <v>0.97068170758044303</v>
      </c>
    </row>
    <row r="563" spans="1:29" x14ac:dyDescent="0.25">
      <c r="A563" s="26">
        <v>469</v>
      </c>
      <c r="B563" s="219">
        <f t="shared" ca="1" si="171"/>
        <v>0.62981320913108829</v>
      </c>
      <c r="C563" s="219">
        <f t="shared" ca="1" si="170"/>
        <v>0.95467333534999899</v>
      </c>
      <c r="D563" s="219">
        <f t="shared" ca="1" si="170"/>
        <v>0.59519724464933665</v>
      </c>
      <c r="E563" s="219">
        <f t="shared" ca="1" si="170"/>
        <v>0.81510092162362091</v>
      </c>
      <c r="F563" s="219">
        <f t="shared" ca="1" si="170"/>
        <v>0.23139076623969879</v>
      </c>
      <c r="G563" s="219">
        <f t="shared" ca="1" si="170"/>
        <v>4.0986629382771644E-2</v>
      </c>
      <c r="H563" s="220">
        <f t="shared" ca="1" si="174"/>
        <v>108000000</v>
      </c>
      <c r="I563" s="212">
        <f t="shared" ca="1" si="175"/>
        <v>0.06</v>
      </c>
      <c r="J563" s="220">
        <f t="shared" ca="1" si="176"/>
        <v>6480000</v>
      </c>
      <c r="K563" s="222">
        <f t="shared" ca="1" si="177"/>
        <v>56</v>
      </c>
      <c r="L563" s="221">
        <f t="shared" ca="1" si="178"/>
        <v>65000000</v>
      </c>
      <c r="M563" s="221">
        <f t="shared" ca="1" si="179"/>
        <v>362880000</v>
      </c>
      <c r="N563" s="221">
        <f t="shared" ca="1" si="180"/>
        <v>26</v>
      </c>
      <c r="O563" s="221">
        <f t="shared" ca="1" si="181"/>
        <v>168480000</v>
      </c>
      <c r="P563" s="221">
        <f t="shared" ca="1" si="182"/>
        <v>20000000</v>
      </c>
      <c r="Q563" s="221">
        <f t="shared" ca="1" si="183"/>
        <v>10833333.333333334</v>
      </c>
      <c r="R563" s="221">
        <f t="shared" ca="1" si="184"/>
        <v>163566666.66666666</v>
      </c>
      <c r="S563" s="221">
        <f t="shared" ca="1" si="172"/>
        <v>55612666.666666664</v>
      </c>
      <c r="T563" s="221">
        <f t="shared" ca="1" si="185"/>
        <v>107954000</v>
      </c>
      <c r="U563" s="221">
        <f t="shared" ca="1" si="186"/>
        <v>118787333.33333333</v>
      </c>
      <c r="V563" s="221">
        <f t="shared" ca="1" si="187"/>
        <v>-65000000</v>
      </c>
      <c r="W563" s="221">
        <f t="shared" ca="1" si="188"/>
        <v>118787333.33333333</v>
      </c>
      <c r="X563" s="221">
        <f t="shared" ca="1" si="189"/>
        <v>118787333.33333333</v>
      </c>
      <c r="Y563" s="221">
        <f t="shared" ca="1" si="190"/>
        <v>118787333.33333333</v>
      </c>
      <c r="Z563" s="221">
        <f t="shared" ca="1" si="191"/>
        <v>118787333.33333333</v>
      </c>
      <c r="AA563" s="221">
        <f t="shared" ca="1" si="192"/>
        <v>118787333.33333333</v>
      </c>
      <c r="AB563" s="221">
        <f t="shared" ca="1" si="193"/>
        <v>118787333.33333333</v>
      </c>
      <c r="AC563" s="224">
        <f t="shared" ca="1" si="173"/>
        <v>1.8238935849936655</v>
      </c>
    </row>
    <row r="564" spans="1:29" x14ac:dyDescent="0.25">
      <c r="A564" s="195">
        <v>470</v>
      </c>
      <c r="B564" s="219">
        <f t="shared" ca="1" si="171"/>
        <v>0.43278339635941732</v>
      </c>
      <c r="C564" s="219">
        <f t="shared" ca="1" si="170"/>
        <v>0.72515222446608874</v>
      </c>
      <c r="D564" s="219">
        <f t="shared" ca="1" si="170"/>
        <v>0.50568873276512305</v>
      </c>
      <c r="E564" s="219">
        <f t="shared" ref="C564:G594" ca="1" si="194">RAND()</f>
        <v>0.16164511635280476</v>
      </c>
      <c r="F564" s="219">
        <f t="shared" ca="1" si="194"/>
        <v>5.7147689546774516E-2</v>
      </c>
      <c r="G564" s="219">
        <f t="shared" ca="1" si="194"/>
        <v>0.25133404729405251</v>
      </c>
      <c r="H564" s="220">
        <f t="shared" ca="1" si="174"/>
        <v>108000000</v>
      </c>
      <c r="I564" s="212">
        <f t="shared" ca="1" si="175"/>
        <v>0.05</v>
      </c>
      <c r="J564" s="220">
        <f t="shared" ca="1" si="176"/>
        <v>5400000</v>
      </c>
      <c r="K564" s="222">
        <f t="shared" ca="1" si="177"/>
        <v>56</v>
      </c>
      <c r="L564" s="221">
        <f t="shared" ca="1" si="178"/>
        <v>60000000</v>
      </c>
      <c r="M564" s="221">
        <f t="shared" ca="1" si="179"/>
        <v>302400000</v>
      </c>
      <c r="N564" s="221">
        <f t="shared" ca="1" si="180"/>
        <v>24</v>
      </c>
      <c r="O564" s="221">
        <f t="shared" ca="1" si="181"/>
        <v>129600000</v>
      </c>
      <c r="P564" s="221">
        <f t="shared" ca="1" si="182"/>
        <v>24000000</v>
      </c>
      <c r="Q564" s="221">
        <f t="shared" ca="1" si="183"/>
        <v>10000000</v>
      </c>
      <c r="R564" s="221">
        <f t="shared" ca="1" si="184"/>
        <v>138800000</v>
      </c>
      <c r="S564" s="221">
        <f t="shared" ca="1" si="172"/>
        <v>47192000</v>
      </c>
      <c r="T564" s="221">
        <f t="shared" ca="1" si="185"/>
        <v>91608000</v>
      </c>
      <c r="U564" s="221">
        <f t="shared" ca="1" si="186"/>
        <v>101608000</v>
      </c>
      <c r="V564" s="221">
        <f t="shared" ca="1" si="187"/>
        <v>-60000000</v>
      </c>
      <c r="W564" s="221">
        <f t="shared" ca="1" si="188"/>
        <v>101608000</v>
      </c>
      <c r="X564" s="221">
        <f t="shared" ca="1" si="189"/>
        <v>101608000</v>
      </c>
      <c r="Y564" s="221">
        <f t="shared" ca="1" si="190"/>
        <v>101608000</v>
      </c>
      <c r="Z564" s="221">
        <f t="shared" ca="1" si="191"/>
        <v>101608000</v>
      </c>
      <c r="AA564" s="221">
        <f t="shared" ca="1" si="192"/>
        <v>101608000</v>
      </c>
      <c r="AB564" s="221">
        <f t="shared" ca="1" si="193"/>
        <v>101608000</v>
      </c>
      <c r="AC564" s="224">
        <f t="shared" ca="1" si="173"/>
        <v>1.6889870131516762</v>
      </c>
    </row>
    <row r="565" spans="1:29" x14ac:dyDescent="0.25">
      <c r="A565" s="26">
        <v>471</v>
      </c>
      <c r="B565" s="219">
        <f t="shared" ca="1" si="171"/>
        <v>0.42377468402178375</v>
      </c>
      <c r="C565" s="219">
        <f t="shared" ca="1" si="194"/>
        <v>0.64319551909244221</v>
      </c>
      <c r="D565" s="219">
        <f t="shared" ca="1" si="194"/>
        <v>0.74014617310514053</v>
      </c>
      <c r="E565" s="219">
        <f t="shared" ca="1" si="194"/>
        <v>0.21041379596497289</v>
      </c>
      <c r="F565" s="219">
        <f t="shared" ca="1" si="194"/>
        <v>0.85718924589212386</v>
      </c>
      <c r="G565" s="219">
        <f t="shared" ca="1" si="194"/>
        <v>0.28554743524500448</v>
      </c>
      <c r="H565" s="220">
        <f t="shared" ca="1" si="174"/>
        <v>108000000</v>
      </c>
      <c r="I565" s="212">
        <f t="shared" ca="1" si="175"/>
        <v>0.04</v>
      </c>
      <c r="J565" s="220">
        <f t="shared" ca="1" si="176"/>
        <v>4320000</v>
      </c>
      <c r="K565" s="222">
        <f t="shared" ca="1" si="177"/>
        <v>56</v>
      </c>
      <c r="L565" s="221">
        <f t="shared" ca="1" si="178"/>
        <v>65000000</v>
      </c>
      <c r="M565" s="221">
        <f t="shared" ca="1" si="179"/>
        <v>241920000</v>
      </c>
      <c r="N565" s="221">
        <f t="shared" ca="1" si="180"/>
        <v>29</v>
      </c>
      <c r="O565" s="221">
        <f t="shared" ca="1" si="181"/>
        <v>125280000</v>
      </c>
      <c r="P565" s="221">
        <f t="shared" ca="1" si="182"/>
        <v>24000000</v>
      </c>
      <c r="Q565" s="221">
        <f t="shared" ca="1" si="183"/>
        <v>10833333.333333334</v>
      </c>
      <c r="R565" s="221">
        <f t="shared" ca="1" si="184"/>
        <v>81806666.666666672</v>
      </c>
      <c r="S565" s="221">
        <f t="shared" ca="1" si="172"/>
        <v>27814266.666666672</v>
      </c>
      <c r="T565" s="221">
        <f t="shared" ca="1" si="185"/>
        <v>53992400</v>
      </c>
      <c r="U565" s="221">
        <f t="shared" ca="1" si="186"/>
        <v>64825733.333333336</v>
      </c>
      <c r="V565" s="221">
        <f t="shared" ca="1" si="187"/>
        <v>-65000000</v>
      </c>
      <c r="W565" s="221">
        <f t="shared" ca="1" si="188"/>
        <v>64825733.333333336</v>
      </c>
      <c r="X565" s="221">
        <f t="shared" ca="1" si="189"/>
        <v>64825733.333333336</v>
      </c>
      <c r="Y565" s="221">
        <f t="shared" ca="1" si="190"/>
        <v>64825733.333333336</v>
      </c>
      <c r="Z565" s="221">
        <f t="shared" ca="1" si="191"/>
        <v>64825733.333333336</v>
      </c>
      <c r="AA565" s="221">
        <f t="shared" ca="1" si="192"/>
        <v>64825733.333333336</v>
      </c>
      <c r="AB565" s="221">
        <f t="shared" ca="1" si="193"/>
        <v>64825733.333333336</v>
      </c>
      <c r="AC565" s="224">
        <f t="shared" ca="1" si="173"/>
        <v>0.98080771623355933</v>
      </c>
    </row>
    <row r="566" spans="1:29" x14ac:dyDescent="0.25">
      <c r="A566" s="195">
        <v>472</v>
      </c>
      <c r="B566" s="219">
        <f t="shared" ca="1" si="171"/>
        <v>0.35005938774895418</v>
      </c>
      <c r="C566" s="219">
        <f t="shared" ca="1" si="194"/>
        <v>0.14432266475288225</v>
      </c>
      <c r="D566" s="219">
        <f t="shared" ca="1" si="194"/>
        <v>2.0130148562028549E-2</v>
      </c>
      <c r="E566" s="219">
        <f t="shared" ca="1" si="194"/>
        <v>0.17979725520037293</v>
      </c>
      <c r="F566" s="219">
        <f t="shared" ca="1" si="194"/>
        <v>0.71914022261062893</v>
      </c>
      <c r="G566" s="219">
        <f t="shared" ca="1" si="194"/>
        <v>0.89745811344883164</v>
      </c>
      <c r="H566" s="220">
        <f t="shared" ca="1" si="174"/>
        <v>95000000</v>
      </c>
      <c r="I566" s="212">
        <f t="shared" ca="1" si="175"/>
        <v>0.02</v>
      </c>
      <c r="J566" s="220">
        <f t="shared" ca="1" si="176"/>
        <v>1900000</v>
      </c>
      <c r="K566" s="222">
        <f t="shared" ca="1" si="177"/>
        <v>45.5</v>
      </c>
      <c r="L566" s="221">
        <f t="shared" ca="1" si="178"/>
        <v>60000000</v>
      </c>
      <c r="M566" s="221">
        <f t="shared" ca="1" si="179"/>
        <v>86450000</v>
      </c>
      <c r="N566" s="221">
        <f t="shared" ca="1" si="180"/>
        <v>26</v>
      </c>
      <c r="O566" s="221">
        <f t="shared" ca="1" si="181"/>
        <v>49400000</v>
      </c>
      <c r="P566" s="221">
        <f t="shared" ca="1" si="182"/>
        <v>31000000</v>
      </c>
      <c r="Q566" s="221">
        <f t="shared" ca="1" si="183"/>
        <v>10000000</v>
      </c>
      <c r="R566" s="221">
        <f t="shared" ca="1" si="184"/>
        <v>-3950000</v>
      </c>
      <c r="S566" s="221">
        <f t="shared" ca="1" si="172"/>
        <v>-1343000</v>
      </c>
      <c r="T566" s="221">
        <f t="shared" ca="1" si="185"/>
        <v>-2607000</v>
      </c>
      <c r="U566" s="221">
        <f t="shared" ca="1" si="186"/>
        <v>7393000</v>
      </c>
      <c r="V566" s="221">
        <f t="shared" ca="1" si="187"/>
        <v>-60000000</v>
      </c>
      <c r="W566" s="221">
        <f t="shared" ca="1" si="188"/>
        <v>7393000</v>
      </c>
      <c r="X566" s="221">
        <f t="shared" ca="1" si="189"/>
        <v>7393000</v>
      </c>
      <c r="Y566" s="221">
        <f t="shared" ca="1" si="190"/>
        <v>7393000</v>
      </c>
      <c r="Z566" s="221">
        <f t="shared" ca="1" si="191"/>
        <v>7393000</v>
      </c>
      <c r="AA566" s="221">
        <f t="shared" ca="1" si="192"/>
        <v>7393000</v>
      </c>
      <c r="AB566" s="221">
        <f t="shared" ca="1" si="193"/>
        <v>7393000</v>
      </c>
      <c r="AC566" s="224">
        <f t="shared" ca="1" si="173"/>
        <v>-8.00242036442812E-2</v>
      </c>
    </row>
    <row r="567" spans="1:29" x14ac:dyDescent="0.25">
      <c r="A567" s="26">
        <v>473</v>
      </c>
      <c r="B567" s="219">
        <f t="shared" ca="1" si="171"/>
        <v>0.50326964426149845</v>
      </c>
      <c r="C567" s="219">
        <f t="shared" ca="1" si="194"/>
        <v>0.64515424860884463</v>
      </c>
      <c r="D567" s="219">
        <f t="shared" ca="1" si="194"/>
        <v>0.28592647961499662</v>
      </c>
      <c r="E567" s="219">
        <f t="shared" ca="1" si="194"/>
        <v>0.60098448319101616</v>
      </c>
      <c r="F567" s="219">
        <f t="shared" ca="1" si="194"/>
        <v>0.82026608241570964</v>
      </c>
      <c r="G567" s="219">
        <f t="shared" ca="1" si="194"/>
        <v>0.55906318235899888</v>
      </c>
      <c r="H567" s="220">
        <f t="shared" ca="1" si="174"/>
        <v>108000000</v>
      </c>
      <c r="I567" s="212">
        <f t="shared" ca="1" si="175"/>
        <v>0.04</v>
      </c>
      <c r="J567" s="220">
        <f t="shared" ca="1" si="176"/>
        <v>4320000</v>
      </c>
      <c r="K567" s="222">
        <f t="shared" ca="1" si="177"/>
        <v>52</v>
      </c>
      <c r="L567" s="221">
        <f t="shared" ca="1" si="178"/>
        <v>65000000</v>
      </c>
      <c r="M567" s="221">
        <f t="shared" ca="1" si="179"/>
        <v>224640000</v>
      </c>
      <c r="N567" s="221">
        <f t="shared" ca="1" si="180"/>
        <v>26</v>
      </c>
      <c r="O567" s="221">
        <f t="shared" ca="1" si="181"/>
        <v>112320000</v>
      </c>
      <c r="P567" s="221">
        <f t="shared" ca="1" si="182"/>
        <v>27000000</v>
      </c>
      <c r="Q567" s="221">
        <f t="shared" ca="1" si="183"/>
        <v>10833333.333333334</v>
      </c>
      <c r="R567" s="221">
        <f t="shared" ca="1" si="184"/>
        <v>74486666.666666672</v>
      </c>
      <c r="S567" s="221">
        <f t="shared" ca="1" si="172"/>
        <v>25325466.666666672</v>
      </c>
      <c r="T567" s="221">
        <f t="shared" ca="1" si="185"/>
        <v>49161200</v>
      </c>
      <c r="U567" s="221">
        <f t="shared" ca="1" si="186"/>
        <v>59994533.333333336</v>
      </c>
      <c r="V567" s="221">
        <f t="shared" ca="1" si="187"/>
        <v>-65000000</v>
      </c>
      <c r="W567" s="221">
        <f t="shared" ca="1" si="188"/>
        <v>59994533.333333336</v>
      </c>
      <c r="X567" s="221">
        <f t="shared" ca="1" si="189"/>
        <v>59994533.333333336</v>
      </c>
      <c r="Y567" s="221">
        <f t="shared" ca="1" si="190"/>
        <v>59994533.333333336</v>
      </c>
      <c r="Z567" s="221">
        <f t="shared" ca="1" si="191"/>
        <v>59994533.333333336</v>
      </c>
      <c r="AA567" s="221">
        <f t="shared" ca="1" si="192"/>
        <v>59994533.333333336</v>
      </c>
      <c r="AB567" s="221">
        <f t="shared" ca="1" si="193"/>
        <v>59994533.333333336</v>
      </c>
      <c r="AC567" s="224">
        <f t="shared" ca="1" si="173"/>
        <v>0.90359509258123194</v>
      </c>
    </row>
    <row r="568" spans="1:29" x14ac:dyDescent="0.25">
      <c r="A568" s="195">
        <v>474</v>
      </c>
      <c r="B568" s="219">
        <f t="shared" ca="1" si="171"/>
        <v>8.3871339248081989E-2</v>
      </c>
      <c r="C568" s="219">
        <f t="shared" ca="1" si="194"/>
        <v>0.81556288702759361</v>
      </c>
      <c r="D568" s="219">
        <f t="shared" ca="1" si="194"/>
        <v>0.90554075594054506</v>
      </c>
      <c r="E568" s="219">
        <f t="shared" ca="1" si="194"/>
        <v>0.36135267545213623</v>
      </c>
      <c r="F568" s="219">
        <f t="shared" ca="1" si="194"/>
        <v>0.49444480967917614</v>
      </c>
      <c r="G568" s="219">
        <f t="shared" ca="1" si="194"/>
        <v>0.79113770512251147</v>
      </c>
      <c r="H568" s="220">
        <f t="shared" ca="1" si="174"/>
        <v>80000000</v>
      </c>
      <c r="I568" s="212">
        <f t="shared" ca="1" si="175"/>
        <v>0.05</v>
      </c>
      <c r="J568" s="220">
        <f t="shared" ca="1" si="176"/>
        <v>4000000</v>
      </c>
      <c r="K568" s="222">
        <f t="shared" ca="1" si="177"/>
        <v>42</v>
      </c>
      <c r="L568" s="221">
        <f t="shared" ca="1" si="178"/>
        <v>65000000</v>
      </c>
      <c r="M568" s="221">
        <f t="shared" ca="1" si="179"/>
        <v>168000000</v>
      </c>
      <c r="N568" s="221">
        <f t="shared" ca="1" si="180"/>
        <v>26</v>
      </c>
      <c r="O568" s="221">
        <f t="shared" ca="1" si="181"/>
        <v>104000000</v>
      </c>
      <c r="P568" s="221">
        <f t="shared" ca="1" si="182"/>
        <v>27000000</v>
      </c>
      <c r="Q568" s="221">
        <f t="shared" ca="1" si="183"/>
        <v>10833333.333333334</v>
      </c>
      <c r="R568" s="221">
        <f t="shared" ca="1" si="184"/>
        <v>26166666.666666664</v>
      </c>
      <c r="S568" s="221">
        <f t="shared" ca="1" si="172"/>
        <v>8896666.666666666</v>
      </c>
      <c r="T568" s="221">
        <f t="shared" ca="1" si="185"/>
        <v>17270000</v>
      </c>
      <c r="U568" s="221">
        <f t="shared" ca="1" si="186"/>
        <v>28103333.333333336</v>
      </c>
      <c r="V568" s="221">
        <f t="shared" ca="1" si="187"/>
        <v>-65000000</v>
      </c>
      <c r="W568" s="221">
        <f t="shared" ca="1" si="188"/>
        <v>28103333.333333336</v>
      </c>
      <c r="X568" s="221">
        <f t="shared" ca="1" si="189"/>
        <v>28103333.333333336</v>
      </c>
      <c r="Y568" s="221">
        <f t="shared" ca="1" si="190"/>
        <v>28103333.333333336</v>
      </c>
      <c r="Z568" s="221">
        <f t="shared" ca="1" si="191"/>
        <v>28103333.333333336</v>
      </c>
      <c r="AA568" s="221">
        <f t="shared" ca="1" si="192"/>
        <v>28103333.333333336</v>
      </c>
      <c r="AB568" s="221">
        <f t="shared" ca="1" si="193"/>
        <v>28103333.333333336</v>
      </c>
      <c r="AC568" s="224">
        <f t="shared" ca="1" si="173"/>
        <v>0.36573168022788671</v>
      </c>
    </row>
    <row r="569" spans="1:29" x14ac:dyDescent="0.25">
      <c r="A569" s="26">
        <v>475</v>
      </c>
      <c r="B569" s="219">
        <f t="shared" ca="1" si="171"/>
        <v>0.93369507046895217</v>
      </c>
      <c r="C569" s="219">
        <f t="shared" ca="1" si="194"/>
        <v>0.79543303180343983</v>
      </c>
      <c r="D569" s="219">
        <f t="shared" ca="1" si="194"/>
        <v>4.0439348645007644E-2</v>
      </c>
      <c r="E569" s="219">
        <f t="shared" ca="1" si="194"/>
        <v>0.94382277016448302</v>
      </c>
      <c r="F569" s="219">
        <f t="shared" ca="1" si="194"/>
        <v>0.67305985099017052</v>
      </c>
      <c r="G569" s="219">
        <f t="shared" ca="1" si="194"/>
        <v>0.18543587175491361</v>
      </c>
      <c r="H569" s="220">
        <f t="shared" ca="1" si="174"/>
        <v>124000000</v>
      </c>
      <c r="I569" s="212">
        <f t="shared" ca="1" si="175"/>
        <v>0.05</v>
      </c>
      <c r="J569" s="220">
        <f t="shared" ca="1" si="176"/>
        <v>6200000</v>
      </c>
      <c r="K569" s="222">
        <f t="shared" ca="1" si="177"/>
        <v>60</v>
      </c>
      <c r="L569" s="221">
        <f t="shared" ca="1" si="178"/>
        <v>72000000</v>
      </c>
      <c r="M569" s="221">
        <f t="shared" ca="1" si="179"/>
        <v>372000000</v>
      </c>
      <c r="N569" s="221">
        <f t="shared" ca="1" si="180"/>
        <v>26</v>
      </c>
      <c r="O569" s="221">
        <f t="shared" ca="1" si="181"/>
        <v>161200000</v>
      </c>
      <c r="P569" s="221">
        <f t="shared" ca="1" si="182"/>
        <v>24000000</v>
      </c>
      <c r="Q569" s="221">
        <f t="shared" ca="1" si="183"/>
        <v>12000000</v>
      </c>
      <c r="R569" s="221">
        <f t="shared" ca="1" si="184"/>
        <v>174800000</v>
      </c>
      <c r="S569" s="221">
        <f t="shared" ca="1" si="172"/>
        <v>59432000.000000007</v>
      </c>
      <c r="T569" s="221">
        <f t="shared" ca="1" si="185"/>
        <v>115368000</v>
      </c>
      <c r="U569" s="221">
        <f t="shared" ca="1" si="186"/>
        <v>127368000</v>
      </c>
      <c r="V569" s="221">
        <f t="shared" ca="1" si="187"/>
        <v>-72000000</v>
      </c>
      <c r="W569" s="221">
        <f t="shared" ca="1" si="188"/>
        <v>127368000</v>
      </c>
      <c r="X569" s="221">
        <f t="shared" ca="1" si="189"/>
        <v>127368000</v>
      </c>
      <c r="Y569" s="221">
        <f t="shared" ca="1" si="190"/>
        <v>127368000</v>
      </c>
      <c r="Z569" s="221">
        <f t="shared" ca="1" si="191"/>
        <v>127368000</v>
      </c>
      <c r="AA569" s="221">
        <f t="shared" ca="1" si="192"/>
        <v>127368000</v>
      </c>
      <c r="AB569" s="221">
        <f t="shared" ca="1" si="193"/>
        <v>127368000</v>
      </c>
      <c r="AC569" s="224">
        <f t="shared" ca="1" si="173"/>
        <v>1.7650416171265126</v>
      </c>
    </row>
    <row r="570" spans="1:29" x14ac:dyDescent="0.25">
      <c r="A570" s="195">
        <v>476</v>
      </c>
      <c r="B570" s="219">
        <f t="shared" ca="1" si="171"/>
        <v>0.42396786833868549</v>
      </c>
      <c r="C570" s="219">
        <f t="shared" ca="1" si="194"/>
        <v>0.96364713530683999</v>
      </c>
      <c r="D570" s="219">
        <f t="shared" ca="1" si="194"/>
        <v>0.91121272422803345</v>
      </c>
      <c r="E570" s="219">
        <f t="shared" ca="1" si="194"/>
        <v>0.92608506991354123</v>
      </c>
      <c r="F570" s="219">
        <f t="shared" ca="1" si="194"/>
        <v>0.91139851960862006</v>
      </c>
      <c r="G570" s="219">
        <f t="shared" ca="1" si="194"/>
        <v>5.3142426233469098E-2</v>
      </c>
      <c r="H570" s="220">
        <f t="shared" ca="1" si="174"/>
        <v>108000000</v>
      </c>
      <c r="I570" s="212">
        <f t="shared" ca="1" si="175"/>
        <v>0.06</v>
      </c>
      <c r="J570" s="220">
        <f t="shared" ca="1" si="176"/>
        <v>6480000</v>
      </c>
      <c r="K570" s="222">
        <f t="shared" ca="1" si="177"/>
        <v>56</v>
      </c>
      <c r="L570" s="221">
        <f t="shared" ca="1" si="178"/>
        <v>72000000</v>
      </c>
      <c r="M570" s="221">
        <f t="shared" ca="1" si="179"/>
        <v>362880000</v>
      </c>
      <c r="N570" s="221">
        <f t="shared" ca="1" si="180"/>
        <v>29</v>
      </c>
      <c r="O570" s="221">
        <f t="shared" ca="1" si="181"/>
        <v>187920000</v>
      </c>
      <c r="P570" s="221">
        <f t="shared" ca="1" si="182"/>
        <v>20000000</v>
      </c>
      <c r="Q570" s="221">
        <f t="shared" ca="1" si="183"/>
        <v>12000000</v>
      </c>
      <c r="R570" s="221">
        <f t="shared" ca="1" si="184"/>
        <v>142960000</v>
      </c>
      <c r="S570" s="221">
        <f t="shared" ca="1" si="172"/>
        <v>48606400</v>
      </c>
      <c r="T570" s="221">
        <f t="shared" ca="1" si="185"/>
        <v>94353600</v>
      </c>
      <c r="U570" s="221">
        <f t="shared" ca="1" si="186"/>
        <v>106353600</v>
      </c>
      <c r="V570" s="221">
        <f t="shared" ca="1" si="187"/>
        <v>-72000000</v>
      </c>
      <c r="W570" s="221">
        <f t="shared" ca="1" si="188"/>
        <v>106353600</v>
      </c>
      <c r="X570" s="221">
        <f t="shared" ca="1" si="189"/>
        <v>106353600</v>
      </c>
      <c r="Y570" s="221">
        <f t="shared" ca="1" si="190"/>
        <v>106353600</v>
      </c>
      <c r="Z570" s="221">
        <f t="shared" ca="1" si="191"/>
        <v>106353600</v>
      </c>
      <c r="AA570" s="221">
        <f t="shared" ca="1" si="192"/>
        <v>106353600</v>
      </c>
      <c r="AB570" s="221">
        <f t="shared" ca="1" si="193"/>
        <v>106353600</v>
      </c>
      <c r="AC570" s="224">
        <f t="shared" ca="1" si="173"/>
        <v>1.4706385538010425</v>
      </c>
    </row>
    <row r="571" spans="1:29" x14ac:dyDescent="0.25">
      <c r="A571" s="26">
        <v>477</v>
      </c>
      <c r="B571" s="219">
        <f t="shared" ca="1" si="171"/>
        <v>0.58571392738818384</v>
      </c>
      <c r="C571" s="219">
        <f t="shared" ca="1" si="194"/>
        <v>0.88536996653583067</v>
      </c>
      <c r="D571" s="219">
        <f t="shared" ca="1" si="194"/>
        <v>0.9776298506893738</v>
      </c>
      <c r="E571" s="219">
        <f t="shared" ca="1" si="194"/>
        <v>0.62510832954161222</v>
      </c>
      <c r="F571" s="219">
        <f t="shared" ca="1" si="194"/>
        <v>0.15607312340815904</v>
      </c>
      <c r="G571" s="219">
        <f t="shared" ca="1" si="194"/>
        <v>0.63825016909744459</v>
      </c>
      <c r="H571" s="220">
        <f t="shared" ca="1" si="174"/>
        <v>108000000</v>
      </c>
      <c r="I571" s="212">
        <f t="shared" ca="1" si="175"/>
        <v>0.05</v>
      </c>
      <c r="J571" s="220">
        <f t="shared" ca="1" si="176"/>
        <v>5400000</v>
      </c>
      <c r="K571" s="222">
        <f t="shared" ca="1" si="177"/>
        <v>56</v>
      </c>
      <c r="L571" s="221">
        <f t="shared" ca="1" si="178"/>
        <v>65000000</v>
      </c>
      <c r="M571" s="221">
        <f t="shared" ca="1" si="179"/>
        <v>302400000</v>
      </c>
      <c r="N571" s="221">
        <f t="shared" ca="1" si="180"/>
        <v>24</v>
      </c>
      <c r="O571" s="221">
        <f t="shared" ca="1" si="181"/>
        <v>129600000</v>
      </c>
      <c r="P571" s="221">
        <f t="shared" ca="1" si="182"/>
        <v>27000000</v>
      </c>
      <c r="Q571" s="221">
        <f t="shared" ca="1" si="183"/>
        <v>10833333.333333334</v>
      </c>
      <c r="R571" s="221">
        <f t="shared" ca="1" si="184"/>
        <v>134966666.66666666</v>
      </c>
      <c r="S571" s="221">
        <f t="shared" ca="1" si="172"/>
        <v>45888666.666666664</v>
      </c>
      <c r="T571" s="221">
        <f t="shared" ca="1" si="185"/>
        <v>89078000</v>
      </c>
      <c r="U571" s="221">
        <f t="shared" ca="1" si="186"/>
        <v>99911333.333333328</v>
      </c>
      <c r="V571" s="221">
        <f t="shared" ca="1" si="187"/>
        <v>-65000000</v>
      </c>
      <c r="W571" s="221">
        <f t="shared" ca="1" si="188"/>
        <v>99911333.333333328</v>
      </c>
      <c r="X571" s="221">
        <f t="shared" ca="1" si="189"/>
        <v>99911333.333333328</v>
      </c>
      <c r="Y571" s="221">
        <f t="shared" ca="1" si="190"/>
        <v>99911333.333333328</v>
      </c>
      <c r="Z571" s="221">
        <f t="shared" ca="1" si="191"/>
        <v>99911333.333333328</v>
      </c>
      <c r="AA571" s="221">
        <f t="shared" ca="1" si="192"/>
        <v>99911333.333333328</v>
      </c>
      <c r="AB571" s="221">
        <f t="shared" ca="1" si="193"/>
        <v>99911333.333333328</v>
      </c>
      <c r="AC571" s="224">
        <f t="shared" ca="1" si="173"/>
        <v>1.5312537441311402</v>
      </c>
    </row>
    <row r="572" spans="1:29" x14ac:dyDescent="0.25">
      <c r="A572" s="195">
        <v>478</v>
      </c>
      <c r="B572" s="219">
        <f t="shared" ca="1" si="171"/>
        <v>0.73840118432458179</v>
      </c>
      <c r="C572" s="219">
        <f t="shared" ca="1" si="194"/>
        <v>6.2115421540415827E-2</v>
      </c>
      <c r="D572" s="219">
        <f t="shared" ca="1" si="194"/>
        <v>0.85347100539049192</v>
      </c>
      <c r="E572" s="219">
        <f t="shared" ca="1" si="194"/>
        <v>0.56251339073074547</v>
      </c>
      <c r="F572" s="219">
        <f t="shared" ca="1" si="194"/>
        <v>8.9140705296694045E-2</v>
      </c>
      <c r="G572" s="219">
        <f t="shared" ca="1" si="194"/>
        <v>0.62014540999297152</v>
      </c>
      <c r="H572" s="220">
        <f t="shared" ca="1" si="174"/>
        <v>108000000</v>
      </c>
      <c r="I572" s="212">
        <f t="shared" ca="1" si="175"/>
        <v>0.02</v>
      </c>
      <c r="J572" s="220">
        <f t="shared" ca="1" si="176"/>
        <v>2160000</v>
      </c>
      <c r="K572" s="222">
        <f t="shared" ca="1" si="177"/>
        <v>56</v>
      </c>
      <c r="L572" s="221">
        <f t="shared" ca="1" si="178"/>
        <v>65000000</v>
      </c>
      <c r="M572" s="221">
        <f t="shared" ca="1" si="179"/>
        <v>120960000</v>
      </c>
      <c r="N572" s="221">
        <f t="shared" ca="1" si="180"/>
        <v>24</v>
      </c>
      <c r="O572" s="221">
        <f t="shared" ca="1" si="181"/>
        <v>51840000</v>
      </c>
      <c r="P572" s="221">
        <f t="shared" ca="1" si="182"/>
        <v>27000000</v>
      </c>
      <c r="Q572" s="221">
        <f t="shared" ca="1" si="183"/>
        <v>10833333.333333334</v>
      </c>
      <c r="R572" s="221">
        <f t="shared" ca="1" si="184"/>
        <v>31286666.666666664</v>
      </c>
      <c r="S572" s="221">
        <f t="shared" ca="1" si="172"/>
        <v>10637466.666666666</v>
      </c>
      <c r="T572" s="221">
        <f t="shared" ca="1" si="185"/>
        <v>20649200</v>
      </c>
      <c r="U572" s="221">
        <f t="shared" ca="1" si="186"/>
        <v>31482533.333333336</v>
      </c>
      <c r="V572" s="221">
        <f t="shared" ca="1" si="187"/>
        <v>-65000000</v>
      </c>
      <c r="W572" s="221">
        <f t="shared" ca="1" si="188"/>
        <v>31482533.333333336</v>
      </c>
      <c r="X572" s="221">
        <f t="shared" ca="1" si="189"/>
        <v>31482533.333333336</v>
      </c>
      <c r="Y572" s="221">
        <f t="shared" ca="1" si="190"/>
        <v>31482533.333333336</v>
      </c>
      <c r="Z572" s="221">
        <f t="shared" ca="1" si="191"/>
        <v>31482533.333333336</v>
      </c>
      <c r="AA572" s="221">
        <f t="shared" ca="1" si="192"/>
        <v>31482533.333333336</v>
      </c>
      <c r="AB572" s="221">
        <f t="shared" ca="1" si="193"/>
        <v>31482533.333333336</v>
      </c>
      <c r="AC572" s="224">
        <f t="shared" ca="1" si="173"/>
        <v>0.42698184834446407</v>
      </c>
    </row>
    <row r="573" spans="1:29" x14ac:dyDescent="0.25">
      <c r="A573" s="26">
        <v>479</v>
      </c>
      <c r="B573" s="219">
        <f t="shared" ca="1" si="171"/>
        <v>0.17687936105735003</v>
      </c>
      <c r="C573" s="219">
        <f t="shared" ca="1" si="194"/>
        <v>0.75380527397761798</v>
      </c>
      <c r="D573" s="219">
        <f t="shared" ca="1" si="194"/>
        <v>0.14939004105071019</v>
      </c>
      <c r="E573" s="219">
        <f t="shared" ca="1" si="194"/>
        <v>0.28245049838888414</v>
      </c>
      <c r="F573" s="219">
        <f t="shared" ca="1" si="194"/>
        <v>0.45432862392961526</v>
      </c>
      <c r="G573" s="219">
        <f t="shared" ca="1" si="194"/>
        <v>0.49733880236919603</v>
      </c>
      <c r="H573" s="220">
        <f t="shared" ca="1" si="174"/>
        <v>95000000</v>
      </c>
      <c r="I573" s="212">
        <f t="shared" ca="1" si="175"/>
        <v>0.05</v>
      </c>
      <c r="J573" s="220">
        <f t="shared" ca="1" si="176"/>
        <v>4750000</v>
      </c>
      <c r="K573" s="222">
        <f t="shared" ca="1" si="177"/>
        <v>45.5</v>
      </c>
      <c r="L573" s="221">
        <f t="shared" ca="1" si="178"/>
        <v>65000000</v>
      </c>
      <c r="M573" s="221">
        <f t="shared" ca="1" si="179"/>
        <v>216125000</v>
      </c>
      <c r="N573" s="221">
        <f t="shared" ca="1" si="180"/>
        <v>26</v>
      </c>
      <c r="O573" s="221">
        <f t="shared" ca="1" si="181"/>
        <v>123500000</v>
      </c>
      <c r="P573" s="221">
        <f t="shared" ca="1" si="182"/>
        <v>27000000</v>
      </c>
      <c r="Q573" s="221">
        <f t="shared" ca="1" si="183"/>
        <v>10833333.333333334</v>
      </c>
      <c r="R573" s="221">
        <f t="shared" ca="1" si="184"/>
        <v>54791666.666666664</v>
      </c>
      <c r="S573" s="221">
        <f t="shared" ca="1" si="172"/>
        <v>18629166.666666668</v>
      </c>
      <c r="T573" s="221">
        <f t="shared" ca="1" si="185"/>
        <v>36162500</v>
      </c>
      <c r="U573" s="221">
        <f t="shared" ca="1" si="186"/>
        <v>46995833.333333336</v>
      </c>
      <c r="V573" s="221">
        <f t="shared" ca="1" si="187"/>
        <v>-65000000</v>
      </c>
      <c r="W573" s="221">
        <f t="shared" ca="1" si="188"/>
        <v>46995833.333333336</v>
      </c>
      <c r="X573" s="221">
        <f t="shared" ca="1" si="189"/>
        <v>46995833.333333336</v>
      </c>
      <c r="Y573" s="221">
        <f t="shared" ca="1" si="190"/>
        <v>46995833.333333336</v>
      </c>
      <c r="Z573" s="221">
        <f t="shared" ca="1" si="191"/>
        <v>46995833.333333336</v>
      </c>
      <c r="AA573" s="221">
        <f t="shared" ca="1" si="192"/>
        <v>46995833.333333336</v>
      </c>
      <c r="AB573" s="221">
        <f t="shared" ca="1" si="193"/>
        <v>46995833.333333336</v>
      </c>
      <c r="AC573" s="224">
        <f t="shared" ca="1" si="173"/>
        <v>0.69222353479833609</v>
      </c>
    </row>
    <row r="574" spans="1:29" x14ac:dyDescent="0.25">
      <c r="A574" s="195">
        <v>480</v>
      </c>
      <c r="B574" s="219">
        <f t="shared" ca="1" si="171"/>
        <v>0.59593461199813724</v>
      </c>
      <c r="C574" s="219">
        <f t="shared" ca="1" si="194"/>
        <v>0.60706425017077614</v>
      </c>
      <c r="D574" s="219">
        <f t="shared" ca="1" si="194"/>
        <v>0.8291217623594328</v>
      </c>
      <c r="E574" s="219">
        <f t="shared" ca="1" si="194"/>
        <v>0.29804587305017605</v>
      </c>
      <c r="F574" s="219">
        <f t="shared" ca="1" si="194"/>
        <v>0.25172960684294077</v>
      </c>
      <c r="G574" s="219">
        <f t="shared" ca="1" si="194"/>
        <v>0.2763364011684053</v>
      </c>
      <c r="H574" s="220">
        <f t="shared" ca="1" si="174"/>
        <v>108000000</v>
      </c>
      <c r="I574" s="212">
        <f t="shared" ca="1" si="175"/>
        <v>0.04</v>
      </c>
      <c r="J574" s="220">
        <f t="shared" ca="1" si="176"/>
        <v>4320000</v>
      </c>
      <c r="K574" s="222">
        <f t="shared" ca="1" si="177"/>
        <v>56</v>
      </c>
      <c r="L574" s="221">
        <f t="shared" ca="1" si="178"/>
        <v>65000000</v>
      </c>
      <c r="M574" s="221">
        <f t="shared" ca="1" si="179"/>
        <v>241920000</v>
      </c>
      <c r="N574" s="221">
        <f t="shared" ca="1" si="180"/>
        <v>26</v>
      </c>
      <c r="O574" s="221">
        <f t="shared" ca="1" si="181"/>
        <v>112320000</v>
      </c>
      <c r="P574" s="221">
        <f t="shared" ca="1" si="182"/>
        <v>24000000</v>
      </c>
      <c r="Q574" s="221">
        <f t="shared" ca="1" si="183"/>
        <v>10833333.333333334</v>
      </c>
      <c r="R574" s="221">
        <f t="shared" ca="1" si="184"/>
        <v>94766666.666666672</v>
      </c>
      <c r="S574" s="221">
        <f t="shared" ca="1" si="172"/>
        <v>32220666.666666672</v>
      </c>
      <c r="T574" s="221">
        <f t="shared" ca="1" si="185"/>
        <v>62546000</v>
      </c>
      <c r="U574" s="221">
        <f t="shared" ca="1" si="186"/>
        <v>73379333.333333328</v>
      </c>
      <c r="V574" s="221">
        <f t="shared" ca="1" si="187"/>
        <v>-65000000</v>
      </c>
      <c r="W574" s="221">
        <f t="shared" ca="1" si="188"/>
        <v>73379333.333333328</v>
      </c>
      <c r="X574" s="221">
        <f t="shared" ca="1" si="189"/>
        <v>73379333.333333328</v>
      </c>
      <c r="Y574" s="221">
        <f t="shared" ca="1" si="190"/>
        <v>73379333.333333328</v>
      </c>
      <c r="Z574" s="221">
        <f t="shared" ca="1" si="191"/>
        <v>73379333.333333328</v>
      </c>
      <c r="AA574" s="221">
        <f t="shared" ca="1" si="192"/>
        <v>73379333.333333328</v>
      </c>
      <c r="AB574" s="221">
        <f t="shared" ca="1" si="193"/>
        <v>73379333.333333328</v>
      </c>
      <c r="AC574" s="224">
        <f t="shared" ca="1" si="173"/>
        <v>1.1163485512898861</v>
      </c>
    </row>
    <row r="575" spans="1:29" x14ac:dyDescent="0.25">
      <c r="A575" s="26">
        <v>481</v>
      </c>
      <c r="B575" s="219">
        <f t="shared" ca="1" si="171"/>
        <v>3.779060592477268E-2</v>
      </c>
      <c r="C575" s="219">
        <f t="shared" ca="1" si="194"/>
        <v>0.78618289341164438</v>
      </c>
      <c r="D575" s="219">
        <f t="shared" ca="1" si="194"/>
        <v>0.34319074977960196</v>
      </c>
      <c r="E575" s="219">
        <f t="shared" ca="1" si="194"/>
        <v>0.29706230709560255</v>
      </c>
      <c r="F575" s="219">
        <f t="shared" ca="1" si="194"/>
        <v>0.46395606979498627</v>
      </c>
      <c r="G575" s="219">
        <f t="shared" ca="1" si="194"/>
        <v>0.73178340929819941</v>
      </c>
      <c r="H575" s="220">
        <f t="shared" ca="1" si="174"/>
        <v>80000000</v>
      </c>
      <c r="I575" s="212">
        <f t="shared" ca="1" si="175"/>
        <v>0.05</v>
      </c>
      <c r="J575" s="220">
        <f t="shared" ca="1" si="176"/>
        <v>4000000</v>
      </c>
      <c r="K575" s="222">
        <f t="shared" ca="1" si="177"/>
        <v>38</v>
      </c>
      <c r="L575" s="221">
        <f t="shared" ca="1" si="178"/>
        <v>65000000</v>
      </c>
      <c r="M575" s="221">
        <f t="shared" ca="1" si="179"/>
        <v>152000000</v>
      </c>
      <c r="N575" s="221">
        <f t="shared" ca="1" si="180"/>
        <v>26</v>
      </c>
      <c r="O575" s="221">
        <f t="shared" ca="1" si="181"/>
        <v>104000000</v>
      </c>
      <c r="P575" s="221">
        <f t="shared" ca="1" si="182"/>
        <v>27000000</v>
      </c>
      <c r="Q575" s="221">
        <f t="shared" ca="1" si="183"/>
        <v>10833333.333333334</v>
      </c>
      <c r="R575" s="221">
        <f t="shared" ca="1" si="184"/>
        <v>10166666.666666666</v>
      </c>
      <c r="S575" s="221">
        <f t="shared" ca="1" si="172"/>
        <v>3456666.6666666665</v>
      </c>
      <c r="T575" s="221">
        <f t="shared" ca="1" si="185"/>
        <v>6710000</v>
      </c>
      <c r="U575" s="221">
        <f t="shared" ca="1" si="186"/>
        <v>17543333.333333336</v>
      </c>
      <c r="V575" s="221">
        <f t="shared" ca="1" si="187"/>
        <v>-65000000</v>
      </c>
      <c r="W575" s="221">
        <f t="shared" ca="1" si="188"/>
        <v>17543333.333333336</v>
      </c>
      <c r="X575" s="221">
        <f t="shared" ca="1" si="189"/>
        <v>17543333.333333336</v>
      </c>
      <c r="Y575" s="221">
        <f t="shared" ca="1" si="190"/>
        <v>17543333.333333336</v>
      </c>
      <c r="Z575" s="221">
        <f t="shared" ca="1" si="191"/>
        <v>17543333.333333336</v>
      </c>
      <c r="AA575" s="221">
        <f t="shared" ca="1" si="192"/>
        <v>17543333.333333336</v>
      </c>
      <c r="AB575" s="221">
        <f t="shared" ca="1" si="193"/>
        <v>17543333.333333336</v>
      </c>
      <c r="AC575" s="224">
        <f t="shared" ca="1" si="173"/>
        <v>0.15792189898912046</v>
      </c>
    </row>
    <row r="576" spans="1:29" x14ac:dyDescent="0.25">
      <c r="A576" s="195">
        <v>482</v>
      </c>
      <c r="B576" s="219">
        <f t="shared" ca="1" si="171"/>
        <v>0.91398601741732322</v>
      </c>
      <c r="C576" s="219">
        <f t="shared" ca="1" si="194"/>
        <v>0.23990069116580803</v>
      </c>
      <c r="D576" s="219">
        <f t="shared" ca="1" si="194"/>
        <v>6.0194042825443161E-2</v>
      </c>
      <c r="E576" s="219">
        <f t="shared" ca="1" si="194"/>
        <v>0.9864580965206593</v>
      </c>
      <c r="F576" s="219">
        <f t="shared" ca="1" si="194"/>
        <v>0.44687922148534798</v>
      </c>
      <c r="G576" s="219">
        <f t="shared" ca="1" si="194"/>
        <v>1.2731484826024042E-3</v>
      </c>
      <c r="H576" s="220">
        <f t="shared" ca="1" si="174"/>
        <v>124000000</v>
      </c>
      <c r="I576" s="212">
        <f t="shared" ca="1" si="175"/>
        <v>0.02</v>
      </c>
      <c r="J576" s="220">
        <f t="shared" ca="1" si="176"/>
        <v>2480000</v>
      </c>
      <c r="K576" s="222">
        <f t="shared" ca="1" si="177"/>
        <v>60</v>
      </c>
      <c r="L576" s="221">
        <f t="shared" ca="1" si="178"/>
        <v>72000000</v>
      </c>
      <c r="M576" s="221">
        <f t="shared" ca="1" si="179"/>
        <v>148800000</v>
      </c>
      <c r="N576" s="221">
        <f t="shared" ca="1" si="180"/>
        <v>26</v>
      </c>
      <c r="O576" s="221">
        <f t="shared" ca="1" si="181"/>
        <v>64480000</v>
      </c>
      <c r="P576" s="221">
        <f t="shared" ca="1" si="182"/>
        <v>20000000</v>
      </c>
      <c r="Q576" s="221">
        <f t="shared" ca="1" si="183"/>
        <v>12000000</v>
      </c>
      <c r="R576" s="221">
        <f t="shared" ca="1" si="184"/>
        <v>52320000</v>
      </c>
      <c r="S576" s="221">
        <f t="shared" ca="1" si="172"/>
        <v>17788800</v>
      </c>
      <c r="T576" s="221">
        <f t="shared" ca="1" si="185"/>
        <v>34531200</v>
      </c>
      <c r="U576" s="221">
        <f t="shared" ca="1" si="186"/>
        <v>46531200</v>
      </c>
      <c r="V576" s="221">
        <f t="shared" ca="1" si="187"/>
        <v>-72000000</v>
      </c>
      <c r="W576" s="221">
        <f t="shared" ca="1" si="188"/>
        <v>46531200</v>
      </c>
      <c r="X576" s="221">
        <f t="shared" ca="1" si="189"/>
        <v>46531200</v>
      </c>
      <c r="Y576" s="221">
        <f t="shared" ca="1" si="190"/>
        <v>46531200</v>
      </c>
      <c r="Z576" s="221">
        <f t="shared" ca="1" si="191"/>
        <v>46531200</v>
      </c>
      <c r="AA576" s="221">
        <f t="shared" ca="1" si="192"/>
        <v>46531200</v>
      </c>
      <c r="AB576" s="221">
        <f t="shared" ca="1" si="193"/>
        <v>46531200</v>
      </c>
      <c r="AC576" s="224">
        <f t="shared" ca="1" si="173"/>
        <v>0.60902441285637554</v>
      </c>
    </row>
    <row r="577" spans="1:29" x14ac:dyDescent="0.25">
      <c r="A577" s="26">
        <v>483</v>
      </c>
      <c r="B577" s="219">
        <f t="shared" ca="1" si="171"/>
        <v>3.413794946024129E-2</v>
      </c>
      <c r="C577" s="219">
        <f t="shared" ca="1" si="194"/>
        <v>1.8538575371972454E-3</v>
      </c>
      <c r="D577" s="219">
        <f t="shared" ca="1" si="194"/>
        <v>0.81085213705146608</v>
      </c>
      <c r="E577" s="219">
        <f t="shared" ca="1" si="194"/>
        <v>0.45561477444332998</v>
      </c>
      <c r="F577" s="219">
        <f t="shared" ca="1" si="194"/>
        <v>0.31273871861306279</v>
      </c>
      <c r="G577" s="219">
        <f t="shared" ca="1" si="194"/>
        <v>0.95780383457674967</v>
      </c>
      <c r="H577" s="220">
        <f t="shared" ca="1" si="174"/>
        <v>80000000</v>
      </c>
      <c r="I577" s="212">
        <f t="shared" ca="1" si="175"/>
        <v>0.01</v>
      </c>
      <c r="J577" s="220">
        <f t="shared" ca="1" si="176"/>
        <v>800000</v>
      </c>
      <c r="K577" s="222">
        <f t="shared" ca="1" si="177"/>
        <v>42</v>
      </c>
      <c r="L577" s="221">
        <f t="shared" ca="1" si="178"/>
        <v>65000000</v>
      </c>
      <c r="M577" s="221">
        <f t="shared" ca="1" si="179"/>
        <v>33600000</v>
      </c>
      <c r="N577" s="221">
        <f t="shared" ca="1" si="180"/>
        <v>26</v>
      </c>
      <c r="O577" s="221">
        <f t="shared" ca="1" si="181"/>
        <v>20800000</v>
      </c>
      <c r="P577" s="221">
        <f t="shared" ca="1" si="182"/>
        <v>31000000</v>
      </c>
      <c r="Q577" s="221">
        <f t="shared" ca="1" si="183"/>
        <v>10833333.333333334</v>
      </c>
      <c r="R577" s="221">
        <f t="shared" ca="1" si="184"/>
        <v>-29033333.333333336</v>
      </c>
      <c r="S577" s="221">
        <f t="shared" ca="1" si="172"/>
        <v>-9871333.3333333358</v>
      </c>
      <c r="T577" s="221">
        <f t="shared" ca="1" si="185"/>
        <v>-19162000</v>
      </c>
      <c r="U577" s="221">
        <f t="shared" ca="1" si="186"/>
        <v>-8328666.666666666</v>
      </c>
      <c r="V577" s="221">
        <f t="shared" ca="1" si="187"/>
        <v>-65000000</v>
      </c>
      <c r="W577" s="221">
        <f t="shared" ca="1" si="188"/>
        <v>-8328666.666666666</v>
      </c>
      <c r="X577" s="221">
        <f t="shared" ca="1" si="189"/>
        <v>-8328666.666666666</v>
      </c>
      <c r="Y577" s="221">
        <f t="shared" ca="1" si="190"/>
        <v>-8328666.666666666</v>
      </c>
      <c r="Z577" s="221">
        <f t="shared" ca="1" si="191"/>
        <v>-8328666.666666666</v>
      </c>
      <c r="AA577" s="221">
        <f t="shared" ca="1" si="192"/>
        <v>-8328666.666666666</v>
      </c>
      <c r="AB577" s="221">
        <f t="shared" ca="1" si="193"/>
        <v>-8328666.666666666</v>
      </c>
      <c r="AC577" s="224">
        <f t="shared" ca="1" si="173"/>
        <v>-0.99990000000000001</v>
      </c>
    </row>
    <row r="578" spans="1:29" x14ac:dyDescent="0.25">
      <c r="A578" s="195">
        <v>484</v>
      </c>
      <c r="B578" s="219">
        <f t="shared" ca="1" si="171"/>
        <v>0.55283507509407548</v>
      </c>
      <c r="C578" s="219">
        <f t="shared" ca="1" si="194"/>
        <v>0.33540459726681382</v>
      </c>
      <c r="D578" s="219">
        <f t="shared" ca="1" si="194"/>
        <v>1.372277005500866E-2</v>
      </c>
      <c r="E578" s="219">
        <f t="shared" ca="1" si="194"/>
        <v>0.38891143814512708</v>
      </c>
      <c r="F578" s="219">
        <f t="shared" ca="1" si="194"/>
        <v>5.4148215625887675E-2</v>
      </c>
      <c r="G578" s="219">
        <f t="shared" ca="1" si="194"/>
        <v>0.41971732432417863</v>
      </c>
      <c r="H578" s="220">
        <f t="shared" ca="1" si="174"/>
        <v>108000000</v>
      </c>
      <c r="I578" s="212">
        <f t="shared" ca="1" si="175"/>
        <v>0.03</v>
      </c>
      <c r="J578" s="220">
        <f t="shared" ca="1" si="176"/>
        <v>3240000</v>
      </c>
      <c r="K578" s="222">
        <f t="shared" ca="1" si="177"/>
        <v>52</v>
      </c>
      <c r="L578" s="221">
        <f t="shared" ca="1" si="178"/>
        <v>65000000</v>
      </c>
      <c r="M578" s="221">
        <f t="shared" ca="1" si="179"/>
        <v>168480000</v>
      </c>
      <c r="N578" s="221">
        <f t="shared" ca="1" si="180"/>
        <v>24</v>
      </c>
      <c r="O578" s="221">
        <f t="shared" ca="1" si="181"/>
        <v>77760000</v>
      </c>
      <c r="P578" s="221">
        <f t="shared" ca="1" si="182"/>
        <v>27000000</v>
      </c>
      <c r="Q578" s="221">
        <f t="shared" ca="1" si="183"/>
        <v>10833333.333333334</v>
      </c>
      <c r="R578" s="221">
        <f t="shared" ca="1" si="184"/>
        <v>52886666.666666664</v>
      </c>
      <c r="S578" s="221">
        <f t="shared" ca="1" si="172"/>
        <v>17981466.666666668</v>
      </c>
      <c r="T578" s="221">
        <f t="shared" ca="1" si="185"/>
        <v>34905200</v>
      </c>
      <c r="U578" s="221">
        <f t="shared" ca="1" si="186"/>
        <v>45738533.333333336</v>
      </c>
      <c r="V578" s="221">
        <f t="shared" ca="1" si="187"/>
        <v>-65000000</v>
      </c>
      <c r="W578" s="221">
        <f t="shared" ca="1" si="188"/>
        <v>45738533.333333336</v>
      </c>
      <c r="X578" s="221">
        <f t="shared" ca="1" si="189"/>
        <v>45738533.333333336</v>
      </c>
      <c r="Y578" s="221">
        <f t="shared" ca="1" si="190"/>
        <v>45738533.333333336</v>
      </c>
      <c r="Z578" s="221">
        <f t="shared" ca="1" si="191"/>
        <v>45738533.333333336</v>
      </c>
      <c r="AA578" s="221">
        <f t="shared" ca="1" si="192"/>
        <v>45738533.333333336</v>
      </c>
      <c r="AB578" s="221">
        <f t="shared" ca="1" si="193"/>
        <v>45738533.333333336</v>
      </c>
      <c r="AC578" s="224">
        <f t="shared" ca="1" si="173"/>
        <v>0.67139235342804349</v>
      </c>
    </row>
    <row r="579" spans="1:29" x14ac:dyDescent="0.25">
      <c r="A579" s="26">
        <v>485</v>
      </c>
      <c r="B579" s="219">
        <f t="shared" ref="B579:B594" ca="1" si="195">RAND()</f>
        <v>0.82472842778909916</v>
      </c>
      <c r="C579" s="219">
        <f t="shared" ca="1" si="194"/>
        <v>1.2387194997275697E-2</v>
      </c>
      <c r="D579" s="219">
        <f t="shared" ca="1" si="194"/>
        <v>0.7569054252700419</v>
      </c>
      <c r="E579" s="219">
        <f t="shared" ca="1" si="194"/>
        <v>0.4209461940856114</v>
      </c>
      <c r="F579" s="219">
        <f t="shared" ca="1" si="194"/>
        <v>0.22741091322984242</v>
      </c>
      <c r="G579" s="219">
        <f t="shared" ca="1" si="194"/>
        <v>0.68809924781892273</v>
      </c>
      <c r="H579" s="220">
        <f t="shared" ca="1" si="174"/>
        <v>124000000</v>
      </c>
      <c r="I579" s="212">
        <f t="shared" ca="1" si="175"/>
        <v>0.01</v>
      </c>
      <c r="J579" s="220">
        <f t="shared" ca="1" si="176"/>
        <v>1240000</v>
      </c>
      <c r="K579" s="222">
        <f t="shared" ca="1" si="177"/>
        <v>64</v>
      </c>
      <c r="L579" s="221">
        <f t="shared" ca="1" si="178"/>
        <v>65000000</v>
      </c>
      <c r="M579" s="221">
        <f t="shared" ca="1" si="179"/>
        <v>79360000</v>
      </c>
      <c r="N579" s="221">
        <f t="shared" ca="1" si="180"/>
        <v>26</v>
      </c>
      <c r="O579" s="221">
        <f t="shared" ca="1" si="181"/>
        <v>32240000</v>
      </c>
      <c r="P579" s="221">
        <f t="shared" ca="1" si="182"/>
        <v>27000000</v>
      </c>
      <c r="Q579" s="221">
        <f t="shared" ca="1" si="183"/>
        <v>10833333.333333334</v>
      </c>
      <c r="R579" s="221">
        <f t="shared" ca="1" si="184"/>
        <v>9286666.666666666</v>
      </c>
      <c r="S579" s="221">
        <f t="shared" ca="1" si="172"/>
        <v>3157466.6666666665</v>
      </c>
      <c r="T579" s="221">
        <f t="shared" ca="1" si="185"/>
        <v>6129200</v>
      </c>
      <c r="U579" s="221">
        <f t="shared" ca="1" si="186"/>
        <v>16962533.333333336</v>
      </c>
      <c r="V579" s="221">
        <f t="shared" ca="1" si="187"/>
        <v>-65000000</v>
      </c>
      <c r="W579" s="221">
        <f t="shared" ca="1" si="188"/>
        <v>16962533.333333336</v>
      </c>
      <c r="X579" s="221">
        <f t="shared" ca="1" si="189"/>
        <v>16962533.333333336</v>
      </c>
      <c r="Y579" s="221">
        <f t="shared" ca="1" si="190"/>
        <v>16962533.333333336</v>
      </c>
      <c r="Z579" s="221">
        <f t="shared" ca="1" si="191"/>
        <v>16962533.333333336</v>
      </c>
      <c r="AA579" s="221">
        <f t="shared" ca="1" si="192"/>
        <v>16962533.333333336</v>
      </c>
      <c r="AB579" s="221">
        <f t="shared" ca="1" si="193"/>
        <v>16962533.333333336</v>
      </c>
      <c r="AC579" s="224">
        <f t="shared" ca="1" si="173"/>
        <v>0.14538715853017559</v>
      </c>
    </row>
    <row r="580" spans="1:29" x14ac:dyDescent="0.25">
      <c r="A580" s="195">
        <v>486</v>
      </c>
      <c r="B580" s="219">
        <f t="shared" ca="1" si="195"/>
        <v>0.64312516067237713</v>
      </c>
      <c r="C580" s="219">
        <f t="shared" ca="1" si="194"/>
        <v>0.57133964970778317</v>
      </c>
      <c r="D580" s="219">
        <f t="shared" ca="1" si="194"/>
        <v>0.32879168936644287</v>
      </c>
      <c r="E580" s="219">
        <f t="shared" ca="1" si="194"/>
        <v>0.77690370624646332</v>
      </c>
      <c r="F580" s="219">
        <f t="shared" ca="1" si="194"/>
        <v>0.27636136398216982</v>
      </c>
      <c r="G580" s="219">
        <f t="shared" ca="1" si="194"/>
        <v>0.58585197777688336</v>
      </c>
      <c r="H580" s="220">
        <f t="shared" ca="1" si="174"/>
        <v>108000000</v>
      </c>
      <c r="I580" s="212">
        <f t="shared" ca="1" si="175"/>
        <v>0.04</v>
      </c>
      <c r="J580" s="220">
        <f t="shared" ca="1" si="176"/>
        <v>4320000</v>
      </c>
      <c r="K580" s="222">
        <f t="shared" ca="1" si="177"/>
        <v>52</v>
      </c>
      <c r="L580" s="221">
        <f t="shared" ca="1" si="178"/>
        <v>65000000</v>
      </c>
      <c r="M580" s="221">
        <f t="shared" ca="1" si="179"/>
        <v>224640000</v>
      </c>
      <c r="N580" s="221">
        <f t="shared" ca="1" si="180"/>
        <v>26</v>
      </c>
      <c r="O580" s="221">
        <f t="shared" ca="1" si="181"/>
        <v>112320000</v>
      </c>
      <c r="P580" s="221">
        <f t="shared" ca="1" si="182"/>
        <v>27000000</v>
      </c>
      <c r="Q580" s="221">
        <f t="shared" ca="1" si="183"/>
        <v>10833333.333333334</v>
      </c>
      <c r="R580" s="221">
        <f t="shared" ca="1" si="184"/>
        <v>74486666.666666672</v>
      </c>
      <c r="S580" s="221">
        <f t="shared" ca="1" si="172"/>
        <v>25325466.666666672</v>
      </c>
      <c r="T580" s="221">
        <f t="shared" ca="1" si="185"/>
        <v>49161200</v>
      </c>
      <c r="U580" s="221">
        <f t="shared" ca="1" si="186"/>
        <v>59994533.333333336</v>
      </c>
      <c r="V580" s="221">
        <f t="shared" ca="1" si="187"/>
        <v>-65000000</v>
      </c>
      <c r="W580" s="221">
        <f t="shared" ca="1" si="188"/>
        <v>59994533.333333336</v>
      </c>
      <c r="X580" s="221">
        <f t="shared" ca="1" si="189"/>
        <v>59994533.333333336</v>
      </c>
      <c r="Y580" s="221">
        <f t="shared" ca="1" si="190"/>
        <v>59994533.333333336</v>
      </c>
      <c r="Z580" s="221">
        <f t="shared" ca="1" si="191"/>
        <v>59994533.333333336</v>
      </c>
      <c r="AA580" s="221">
        <f t="shared" ca="1" si="192"/>
        <v>59994533.333333336</v>
      </c>
      <c r="AB580" s="221">
        <f t="shared" ca="1" si="193"/>
        <v>59994533.333333336</v>
      </c>
      <c r="AC580" s="224">
        <f t="shared" ca="1" si="173"/>
        <v>0.90359509258123194</v>
      </c>
    </row>
    <row r="581" spans="1:29" x14ac:dyDescent="0.25">
      <c r="A581" s="26">
        <v>487</v>
      </c>
      <c r="B581" s="219">
        <f t="shared" ca="1" si="195"/>
        <v>0.77438980480907893</v>
      </c>
      <c r="C581" s="219">
        <f t="shared" ca="1" si="194"/>
        <v>0.59921337913913919</v>
      </c>
      <c r="D581" s="219">
        <f t="shared" ca="1" si="194"/>
        <v>0.12339324614299096</v>
      </c>
      <c r="E581" s="219">
        <f t="shared" ca="1" si="194"/>
        <v>0.27887217264774744</v>
      </c>
      <c r="F581" s="219">
        <f t="shared" ca="1" si="194"/>
        <v>6.4457839377596637E-2</v>
      </c>
      <c r="G581" s="219">
        <f t="shared" ca="1" si="194"/>
        <v>0.46513234728726938</v>
      </c>
      <c r="H581" s="220">
        <f t="shared" ca="1" si="174"/>
        <v>108000000</v>
      </c>
      <c r="I581" s="212">
        <f t="shared" ca="1" si="175"/>
        <v>0.04</v>
      </c>
      <c r="J581" s="220">
        <f t="shared" ca="1" si="176"/>
        <v>4320000</v>
      </c>
      <c r="K581" s="222">
        <f t="shared" ca="1" si="177"/>
        <v>52</v>
      </c>
      <c r="L581" s="221">
        <f t="shared" ca="1" si="178"/>
        <v>65000000</v>
      </c>
      <c r="M581" s="221">
        <f t="shared" ca="1" si="179"/>
        <v>224640000</v>
      </c>
      <c r="N581" s="221">
        <f t="shared" ca="1" si="180"/>
        <v>24</v>
      </c>
      <c r="O581" s="221">
        <f t="shared" ca="1" si="181"/>
        <v>103680000</v>
      </c>
      <c r="P581" s="221">
        <f t="shared" ca="1" si="182"/>
        <v>27000000</v>
      </c>
      <c r="Q581" s="221">
        <f t="shared" ca="1" si="183"/>
        <v>10833333.333333334</v>
      </c>
      <c r="R581" s="221">
        <f t="shared" ca="1" si="184"/>
        <v>83126666.666666672</v>
      </c>
      <c r="S581" s="221">
        <f t="shared" ca="1" si="172"/>
        <v>28263066.666666672</v>
      </c>
      <c r="T581" s="221">
        <f t="shared" ca="1" si="185"/>
        <v>54863600</v>
      </c>
      <c r="U581" s="221">
        <f t="shared" ca="1" si="186"/>
        <v>65696933.333333336</v>
      </c>
      <c r="V581" s="221">
        <f t="shared" ca="1" si="187"/>
        <v>-65000000</v>
      </c>
      <c r="W581" s="221">
        <f t="shared" ca="1" si="188"/>
        <v>65696933.333333336</v>
      </c>
      <c r="X581" s="221">
        <f t="shared" ca="1" si="189"/>
        <v>65696933.333333336</v>
      </c>
      <c r="Y581" s="221">
        <f t="shared" ca="1" si="190"/>
        <v>65696933.333333336</v>
      </c>
      <c r="Z581" s="221">
        <f t="shared" ca="1" si="191"/>
        <v>65696933.333333336</v>
      </c>
      <c r="AA581" s="221">
        <f t="shared" ca="1" si="192"/>
        <v>65696933.333333336</v>
      </c>
      <c r="AB581" s="221">
        <f t="shared" ca="1" si="193"/>
        <v>65696933.333333336</v>
      </c>
      <c r="AC581" s="224">
        <f t="shared" ca="1" si="173"/>
        <v>0.9946748589424883</v>
      </c>
    </row>
    <row r="582" spans="1:29" x14ac:dyDescent="0.25">
      <c r="A582" s="195">
        <v>488</v>
      </c>
      <c r="B582" s="219">
        <f t="shared" ca="1" si="195"/>
        <v>0.80652444735967388</v>
      </c>
      <c r="C582" s="219">
        <f t="shared" ca="1" si="194"/>
        <v>0.86538304672458966</v>
      </c>
      <c r="D582" s="219">
        <f t="shared" ca="1" si="194"/>
        <v>0.95020427317245471</v>
      </c>
      <c r="E582" s="219">
        <f t="shared" ca="1" si="194"/>
        <v>0.23584666217826122</v>
      </c>
      <c r="F582" s="219">
        <f t="shared" ca="1" si="194"/>
        <v>0.51115922057495244</v>
      </c>
      <c r="G582" s="219">
        <f t="shared" ca="1" si="194"/>
        <v>0.9664563308151789</v>
      </c>
      <c r="H582" s="220">
        <f t="shared" ca="1" si="174"/>
        <v>124000000</v>
      </c>
      <c r="I582" s="212">
        <f t="shared" ca="1" si="175"/>
        <v>0.05</v>
      </c>
      <c r="J582" s="220">
        <f t="shared" ca="1" si="176"/>
        <v>6200000</v>
      </c>
      <c r="K582" s="222">
        <f t="shared" ca="1" si="177"/>
        <v>64</v>
      </c>
      <c r="L582" s="221">
        <f t="shared" ca="1" si="178"/>
        <v>65000000</v>
      </c>
      <c r="M582" s="221">
        <f t="shared" ca="1" si="179"/>
        <v>396800000</v>
      </c>
      <c r="N582" s="221">
        <f t="shared" ca="1" si="180"/>
        <v>26</v>
      </c>
      <c r="O582" s="221">
        <f t="shared" ca="1" si="181"/>
        <v>161200000</v>
      </c>
      <c r="P582" s="221">
        <f t="shared" ca="1" si="182"/>
        <v>31000000</v>
      </c>
      <c r="Q582" s="221">
        <f t="shared" ca="1" si="183"/>
        <v>10833333.333333334</v>
      </c>
      <c r="R582" s="221">
        <f t="shared" ca="1" si="184"/>
        <v>193766666.66666666</v>
      </c>
      <c r="S582" s="221">
        <f t="shared" ca="1" si="172"/>
        <v>65880666.666666672</v>
      </c>
      <c r="T582" s="221">
        <f t="shared" ca="1" si="185"/>
        <v>127885999.99999999</v>
      </c>
      <c r="U582" s="221">
        <f t="shared" ca="1" si="186"/>
        <v>138719333.33333331</v>
      </c>
      <c r="V582" s="221">
        <f t="shared" ca="1" si="187"/>
        <v>-65000000</v>
      </c>
      <c r="W582" s="221">
        <f t="shared" ca="1" si="188"/>
        <v>138719333.33333331</v>
      </c>
      <c r="X582" s="221">
        <f t="shared" ca="1" si="189"/>
        <v>138719333.33333331</v>
      </c>
      <c r="Y582" s="221">
        <f t="shared" ca="1" si="190"/>
        <v>138719333.33333331</v>
      </c>
      <c r="Z582" s="221">
        <f t="shared" ca="1" si="191"/>
        <v>138719333.33333331</v>
      </c>
      <c r="AA582" s="221">
        <f t="shared" ca="1" si="192"/>
        <v>138719333.33333331</v>
      </c>
      <c r="AB582" s="221">
        <f t="shared" ca="1" si="193"/>
        <v>138719333.33333331</v>
      </c>
      <c r="AC582" s="224">
        <f t="shared" ca="1" si="173"/>
        <v>2.1318821178546035</v>
      </c>
    </row>
    <row r="583" spans="1:29" x14ac:dyDescent="0.25">
      <c r="A583" s="26">
        <v>489</v>
      </c>
      <c r="B583" s="219">
        <f t="shared" ca="1" si="195"/>
        <v>0.5586672306404068</v>
      </c>
      <c r="C583" s="219">
        <f t="shared" ca="1" si="194"/>
        <v>0.3505124765136749</v>
      </c>
      <c r="D583" s="219">
        <f t="shared" ca="1" si="194"/>
        <v>0.85169031717983068</v>
      </c>
      <c r="E583" s="219">
        <f t="shared" ca="1" si="194"/>
        <v>0.14308279482538266</v>
      </c>
      <c r="F583" s="219">
        <f t="shared" ca="1" si="194"/>
        <v>0.30241016188114667</v>
      </c>
      <c r="G583" s="219">
        <f t="shared" ca="1" si="194"/>
        <v>7.0320384578254069E-2</v>
      </c>
      <c r="H583" s="220">
        <f t="shared" ca="1" si="174"/>
        <v>108000000</v>
      </c>
      <c r="I583" s="212">
        <f t="shared" ca="1" si="175"/>
        <v>0.03</v>
      </c>
      <c r="J583" s="220">
        <f t="shared" ca="1" si="176"/>
        <v>3240000</v>
      </c>
      <c r="K583" s="222">
        <f t="shared" ca="1" si="177"/>
        <v>56</v>
      </c>
      <c r="L583" s="221">
        <f t="shared" ca="1" si="178"/>
        <v>60000000</v>
      </c>
      <c r="M583" s="221">
        <f t="shared" ca="1" si="179"/>
        <v>181440000</v>
      </c>
      <c r="N583" s="221">
        <f t="shared" ca="1" si="180"/>
        <v>26</v>
      </c>
      <c r="O583" s="221">
        <f t="shared" ca="1" si="181"/>
        <v>84240000</v>
      </c>
      <c r="P583" s="221">
        <f t="shared" ca="1" si="182"/>
        <v>20000000</v>
      </c>
      <c r="Q583" s="221">
        <f t="shared" ca="1" si="183"/>
        <v>10000000</v>
      </c>
      <c r="R583" s="221">
        <f t="shared" ca="1" si="184"/>
        <v>67200000</v>
      </c>
      <c r="S583" s="221">
        <f t="shared" ca="1" si="172"/>
        <v>22848000</v>
      </c>
      <c r="T583" s="221">
        <f t="shared" ca="1" si="185"/>
        <v>44352000</v>
      </c>
      <c r="U583" s="221">
        <f t="shared" ca="1" si="186"/>
        <v>54352000</v>
      </c>
      <c r="V583" s="221">
        <f t="shared" ca="1" si="187"/>
        <v>-60000000</v>
      </c>
      <c r="W583" s="221">
        <f t="shared" ca="1" si="188"/>
        <v>54352000</v>
      </c>
      <c r="X583" s="221">
        <f t="shared" ca="1" si="189"/>
        <v>54352000</v>
      </c>
      <c r="Y583" s="221">
        <f t="shared" ca="1" si="190"/>
        <v>54352000</v>
      </c>
      <c r="Z583" s="221">
        <f t="shared" ca="1" si="191"/>
        <v>54352000</v>
      </c>
      <c r="AA583" s="221">
        <f t="shared" ca="1" si="192"/>
        <v>54352000</v>
      </c>
      <c r="AB583" s="221">
        <f t="shared" ca="1" si="193"/>
        <v>54352000</v>
      </c>
      <c r="AC583" s="224">
        <f t="shared" ca="1" si="173"/>
        <v>0.88572010732199247</v>
      </c>
    </row>
    <row r="584" spans="1:29" x14ac:dyDescent="0.25">
      <c r="A584" s="195">
        <v>490</v>
      </c>
      <c r="B584" s="219">
        <f t="shared" ca="1" si="195"/>
        <v>7.4404384731442175E-2</v>
      </c>
      <c r="C584" s="219">
        <f t="shared" ca="1" si="194"/>
        <v>0.47639538626764022</v>
      </c>
      <c r="D584" s="219">
        <f t="shared" ca="1" si="194"/>
        <v>0.93309530677193786</v>
      </c>
      <c r="E584" s="219">
        <f t="shared" ca="1" si="194"/>
        <v>0.28991779013418639</v>
      </c>
      <c r="F584" s="219">
        <f t="shared" ca="1" si="194"/>
        <v>0.56524763532305644</v>
      </c>
      <c r="G584" s="219">
        <f t="shared" ca="1" si="194"/>
        <v>4.9145699786266372E-2</v>
      </c>
      <c r="H584" s="220">
        <f t="shared" ca="1" si="174"/>
        <v>80000000</v>
      </c>
      <c r="I584" s="212">
        <f t="shared" ca="1" si="175"/>
        <v>0.04</v>
      </c>
      <c r="J584" s="220">
        <f t="shared" ca="1" si="176"/>
        <v>3200000</v>
      </c>
      <c r="K584" s="222">
        <f t="shared" ca="1" si="177"/>
        <v>42</v>
      </c>
      <c r="L584" s="221">
        <f t="shared" ca="1" si="178"/>
        <v>65000000</v>
      </c>
      <c r="M584" s="221">
        <f t="shared" ca="1" si="179"/>
        <v>134400000</v>
      </c>
      <c r="N584" s="221">
        <f t="shared" ca="1" si="180"/>
        <v>26</v>
      </c>
      <c r="O584" s="221">
        <f t="shared" ca="1" si="181"/>
        <v>83200000</v>
      </c>
      <c r="P584" s="221">
        <f t="shared" ca="1" si="182"/>
        <v>20000000</v>
      </c>
      <c r="Q584" s="221">
        <f t="shared" ca="1" si="183"/>
        <v>10833333.333333334</v>
      </c>
      <c r="R584" s="221">
        <f t="shared" ca="1" si="184"/>
        <v>20366666.666666664</v>
      </c>
      <c r="S584" s="221">
        <f t="shared" ca="1" si="172"/>
        <v>6924666.666666666</v>
      </c>
      <c r="T584" s="221">
        <f t="shared" ca="1" si="185"/>
        <v>13441999.999999998</v>
      </c>
      <c r="U584" s="221">
        <f t="shared" ca="1" si="186"/>
        <v>24275333.333333332</v>
      </c>
      <c r="V584" s="221">
        <f t="shared" ca="1" si="187"/>
        <v>-65000000</v>
      </c>
      <c r="W584" s="221">
        <f t="shared" ca="1" si="188"/>
        <v>24275333.333333332</v>
      </c>
      <c r="X584" s="221">
        <f t="shared" ca="1" si="189"/>
        <v>24275333.333333332</v>
      </c>
      <c r="Y584" s="221">
        <f t="shared" ca="1" si="190"/>
        <v>24275333.333333332</v>
      </c>
      <c r="Z584" s="221">
        <f t="shared" ca="1" si="191"/>
        <v>24275333.333333332</v>
      </c>
      <c r="AA584" s="221">
        <f t="shared" ca="1" si="192"/>
        <v>24275333.333333332</v>
      </c>
      <c r="AB584" s="221">
        <f t="shared" ca="1" si="193"/>
        <v>24275333.333333332</v>
      </c>
      <c r="AC584" s="224">
        <f t="shared" ca="1" si="173"/>
        <v>0.29386619284614879</v>
      </c>
    </row>
    <row r="585" spans="1:29" x14ac:dyDescent="0.25">
      <c r="A585" s="26">
        <v>491</v>
      </c>
      <c r="B585" s="219">
        <f t="shared" ca="1" si="195"/>
        <v>0.50266476880910127</v>
      </c>
      <c r="C585" s="219">
        <f t="shared" ca="1" si="194"/>
        <v>0.77414233164681445</v>
      </c>
      <c r="D585" s="219">
        <f t="shared" ca="1" si="194"/>
        <v>0.89212394423226471</v>
      </c>
      <c r="E585" s="219">
        <f t="shared" ca="1" si="194"/>
        <v>0.49263923622645167</v>
      </c>
      <c r="F585" s="219">
        <f t="shared" ca="1" si="194"/>
        <v>0.14842924825135206</v>
      </c>
      <c r="G585" s="219">
        <f t="shared" ca="1" si="194"/>
        <v>0.85141655218392676</v>
      </c>
      <c r="H585" s="220">
        <f t="shared" ca="1" si="174"/>
        <v>108000000</v>
      </c>
      <c r="I585" s="212">
        <f t="shared" ca="1" si="175"/>
        <v>0.05</v>
      </c>
      <c r="J585" s="220">
        <f t="shared" ca="1" si="176"/>
        <v>5400000</v>
      </c>
      <c r="K585" s="222">
        <f t="shared" ca="1" si="177"/>
        <v>56</v>
      </c>
      <c r="L585" s="221">
        <f t="shared" ca="1" si="178"/>
        <v>65000000</v>
      </c>
      <c r="M585" s="221">
        <f t="shared" ca="1" si="179"/>
        <v>302400000</v>
      </c>
      <c r="N585" s="221">
        <f t="shared" ca="1" si="180"/>
        <v>24</v>
      </c>
      <c r="O585" s="221">
        <f t="shared" ca="1" si="181"/>
        <v>129600000</v>
      </c>
      <c r="P585" s="221">
        <f t="shared" ca="1" si="182"/>
        <v>31000000</v>
      </c>
      <c r="Q585" s="221">
        <f t="shared" ca="1" si="183"/>
        <v>10833333.333333334</v>
      </c>
      <c r="R585" s="221">
        <f t="shared" ca="1" si="184"/>
        <v>130966666.66666667</v>
      </c>
      <c r="S585" s="221">
        <f t="shared" ca="1" si="172"/>
        <v>44528666.666666672</v>
      </c>
      <c r="T585" s="221">
        <f t="shared" ca="1" si="185"/>
        <v>86438000</v>
      </c>
      <c r="U585" s="221">
        <f t="shared" ca="1" si="186"/>
        <v>97271333.333333328</v>
      </c>
      <c r="V585" s="221">
        <f t="shared" ca="1" si="187"/>
        <v>-65000000</v>
      </c>
      <c r="W585" s="221">
        <f t="shared" ca="1" si="188"/>
        <v>97271333.333333328</v>
      </c>
      <c r="X585" s="221">
        <f t="shared" ca="1" si="189"/>
        <v>97271333.333333328</v>
      </c>
      <c r="Y585" s="221">
        <f t="shared" ca="1" si="190"/>
        <v>97271333.333333328</v>
      </c>
      <c r="Z585" s="221">
        <f t="shared" ca="1" si="191"/>
        <v>97271333.333333328</v>
      </c>
      <c r="AA585" s="221">
        <f t="shared" ca="1" si="192"/>
        <v>97271333.333333328</v>
      </c>
      <c r="AB585" s="221">
        <f t="shared" ca="1" si="193"/>
        <v>97271333.333333328</v>
      </c>
      <c r="AC585" s="224">
        <f t="shared" ca="1" si="173"/>
        <v>1.4902063906192753</v>
      </c>
    </row>
    <row r="586" spans="1:29" x14ac:dyDescent="0.25">
      <c r="A586" s="195">
        <v>492</v>
      </c>
      <c r="B586" s="219">
        <f t="shared" ca="1" si="195"/>
        <v>0.21828292173871255</v>
      </c>
      <c r="C586" s="219">
        <f t="shared" ca="1" si="194"/>
        <v>5.7270491711999161E-2</v>
      </c>
      <c r="D586" s="219">
        <f t="shared" ca="1" si="194"/>
        <v>0.90342623185269266</v>
      </c>
      <c r="E586" s="219">
        <f t="shared" ca="1" si="194"/>
        <v>5.8558998388011041E-2</v>
      </c>
      <c r="F586" s="219">
        <f t="shared" ca="1" si="194"/>
        <v>5.7747085922421615E-4</v>
      </c>
      <c r="G586" s="219">
        <f t="shared" ca="1" si="194"/>
        <v>0.60115999851846524</v>
      </c>
      <c r="H586" s="220">
        <f t="shared" ca="1" si="174"/>
        <v>95000000</v>
      </c>
      <c r="I586" s="212">
        <f t="shared" ca="1" si="175"/>
        <v>0.02</v>
      </c>
      <c r="J586" s="220">
        <f t="shared" ca="1" si="176"/>
        <v>1900000</v>
      </c>
      <c r="K586" s="222">
        <f t="shared" ca="1" si="177"/>
        <v>49.5</v>
      </c>
      <c r="L586" s="221">
        <f t="shared" ca="1" si="178"/>
        <v>60000000</v>
      </c>
      <c r="M586" s="221">
        <f t="shared" ca="1" si="179"/>
        <v>94050000</v>
      </c>
      <c r="N586" s="221">
        <f t="shared" ca="1" si="180"/>
        <v>24</v>
      </c>
      <c r="O586" s="221">
        <f t="shared" ca="1" si="181"/>
        <v>45600000</v>
      </c>
      <c r="P586" s="221">
        <f t="shared" ca="1" si="182"/>
        <v>27000000</v>
      </c>
      <c r="Q586" s="221">
        <f t="shared" ca="1" si="183"/>
        <v>10000000</v>
      </c>
      <c r="R586" s="221">
        <f t="shared" ca="1" si="184"/>
        <v>11450000</v>
      </c>
      <c r="S586" s="221">
        <f t="shared" ca="1" si="172"/>
        <v>3893000.0000000005</v>
      </c>
      <c r="T586" s="221">
        <f t="shared" ca="1" si="185"/>
        <v>7557000</v>
      </c>
      <c r="U586" s="221">
        <f t="shared" ca="1" si="186"/>
        <v>17557000</v>
      </c>
      <c r="V586" s="221">
        <f t="shared" ca="1" si="187"/>
        <v>-60000000</v>
      </c>
      <c r="W586" s="221">
        <f t="shared" ca="1" si="188"/>
        <v>17557000</v>
      </c>
      <c r="X586" s="221">
        <f t="shared" ca="1" si="189"/>
        <v>17557000</v>
      </c>
      <c r="Y586" s="221">
        <f t="shared" ca="1" si="190"/>
        <v>17557000</v>
      </c>
      <c r="Z586" s="221">
        <f t="shared" ca="1" si="191"/>
        <v>17557000</v>
      </c>
      <c r="AA586" s="221">
        <f t="shared" ca="1" si="192"/>
        <v>17557000</v>
      </c>
      <c r="AB586" s="221">
        <f t="shared" ca="1" si="193"/>
        <v>17557000</v>
      </c>
      <c r="AC586" s="224">
        <f t="shared" ca="1" si="173"/>
        <v>0.18911072456690481</v>
      </c>
    </row>
    <row r="587" spans="1:29" x14ac:dyDescent="0.25">
      <c r="A587" s="26">
        <v>493</v>
      </c>
      <c r="B587" s="219">
        <f t="shared" ca="1" si="195"/>
        <v>0.56285837253146564</v>
      </c>
      <c r="C587" s="219">
        <f t="shared" ca="1" si="194"/>
        <v>0.51922218852685909</v>
      </c>
      <c r="D587" s="219">
        <f t="shared" ca="1" si="194"/>
        <v>0.61213992532063821</v>
      </c>
      <c r="E587" s="219">
        <f t="shared" ca="1" si="194"/>
        <v>0.97750063831692546</v>
      </c>
      <c r="F587" s="219">
        <f t="shared" ca="1" si="194"/>
        <v>2.6639921537032873E-2</v>
      </c>
      <c r="G587" s="219">
        <f t="shared" ca="1" si="194"/>
        <v>0.24171869952533698</v>
      </c>
      <c r="H587" s="220">
        <f t="shared" ca="1" si="174"/>
        <v>108000000</v>
      </c>
      <c r="I587" s="212">
        <f t="shared" ca="1" si="175"/>
        <v>0.04</v>
      </c>
      <c r="J587" s="220">
        <f t="shared" ca="1" si="176"/>
        <v>4320000</v>
      </c>
      <c r="K587" s="222">
        <f t="shared" ca="1" si="177"/>
        <v>56</v>
      </c>
      <c r="L587" s="221">
        <f t="shared" ca="1" si="178"/>
        <v>72000000</v>
      </c>
      <c r="M587" s="221">
        <f t="shared" ca="1" si="179"/>
        <v>241920000</v>
      </c>
      <c r="N587" s="221">
        <f t="shared" ca="1" si="180"/>
        <v>24</v>
      </c>
      <c r="O587" s="221">
        <f t="shared" ca="1" si="181"/>
        <v>103680000</v>
      </c>
      <c r="P587" s="221">
        <f t="shared" ca="1" si="182"/>
        <v>24000000</v>
      </c>
      <c r="Q587" s="221">
        <f t="shared" ca="1" si="183"/>
        <v>12000000</v>
      </c>
      <c r="R587" s="221">
        <f t="shared" ca="1" si="184"/>
        <v>102240000</v>
      </c>
      <c r="S587" s="221">
        <f t="shared" ca="1" si="172"/>
        <v>34761600</v>
      </c>
      <c r="T587" s="221">
        <f t="shared" ca="1" si="185"/>
        <v>67478400</v>
      </c>
      <c r="U587" s="221">
        <f t="shared" ca="1" si="186"/>
        <v>79478400</v>
      </c>
      <c r="V587" s="221">
        <f t="shared" ca="1" si="187"/>
        <v>-72000000</v>
      </c>
      <c r="W587" s="221">
        <f t="shared" ca="1" si="188"/>
        <v>79478400</v>
      </c>
      <c r="X587" s="221">
        <f t="shared" ca="1" si="189"/>
        <v>79478400</v>
      </c>
      <c r="Y587" s="221">
        <f t="shared" ca="1" si="190"/>
        <v>79478400</v>
      </c>
      <c r="Z587" s="221">
        <f t="shared" ca="1" si="191"/>
        <v>79478400</v>
      </c>
      <c r="AA587" s="221">
        <f t="shared" ca="1" si="192"/>
        <v>79478400</v>
      </c>
      <c r="AB587" s="221">
        <f t="shared" ca="1" si="193"/>
        <v>79478400</v>
      </c>
      <c r="AC587" s="224">
        <f t="shared" ca="1" si="173"/>
        <v>1.0906466248361788</v>
      </c>
    </row>
    <row r="588" spans="1:29" x14ac:dyDescent="0.25">
      <c r="A588" s="195">
        <v>494</v>
      </c>
      <c r="B588" s="219">
        <f t="shared" ca="1" si="195"/>
        <v>7.9152681031468219E-2</v>
      </c>
      <c r="C588" s="219">
        <f t="shared" ca="1" si="194"/>
        <v>0.54154749373734923</v>
      </c>
      <c r="D588" s="219">
        <f t="shared" ca="1" si="194"/>
        <v>0.12593812991011955</v>
      </c>
      <c r="E588" s="219">
        <f t="shared" ca="1" si="194"/>
        <v>0.24905860567783356</v>
      </c>
      <c r="F588" s="219">
        <f t="shared" ca="1" si="194"/>
        <v>0.47489525784279185</v>
      </c>
      <c r="G588" s="219">
        <f t="shared" ca="1" si="194"/>
        <v>0.86085233631607627</v>
      </c>
      <c r="H588" s="220">
        <f t="shared" ca="1" si="174"/>
        <v>80000000</v>
      </c>
      <c r="I588" s="212">
        <f t="shared" ca="1" si="175"/>
        <v>0.04</v>
      </c>
      <c r="J588" s="220">
        <f t="shared" ca="1" si="176"/>
        <v>3200000</v>
      </c>
      <c r="K588" s="222">
        <f t="shared" ca="1" si="177"/>
        <v>38</v>
      </c>
      <c r="L588" s="221">
        <f t="shared" ca="1" si="178"/>
        <v>65000000</v>
      </c>
      <c r="M588" s="221">
        <f t="shared" ca="1" si="179"/>
        <v>121600000</v>
      </c>
      <c r="N588" s="221">
        <f t="shared" ca="1" si="180"/>
        <v>26</v>
      </c>
      <c r="O588" s="221">
        <f t="shared" ca="1" si="181"/>
        <v>83200000</v>
      </c>
      <c r="P588" s="221">
        <f t="shared" ca="1" si="182"/>
        <v>31000000</v>
      </c>
      <c r="Q588" s="221">
        <f t="shared" ca="1" si="183"/>
        <v>10833333.333333334</v>
      </c>
      <c r="R588" s="221">
        <f t="shared" ca="1" si="184"/>
        <v>-3433333.333333334</v>
      </c>
      <c r="S588" s="221">
        <f t="shared" ca="1" si="172"/>
        <v>-1167333.3333333337</v>
      </c>
      <c r="T588" s="221">
        <f t="shared" ca="1" si="185"/>
        <v>-2266000</v>
      </c>
      <c r="U588" s="221">
        <f t="shared" ca="1" si="186"/>
        <v>8567333.333333334</v>
      </c>
      <c r="V588" s="221">
        <f t="shared" ca="1" si="187"/>
        <v>-65000000</v>
      </c>
      <c r="W588" s="221">
        <f t="shared" ca="1" si="188"/>
        <v>8567333.333333334</v>
      </c>
      <c r="X588" s="221">
        <f t="shared" ca="1" si="189"/>
        <v>8567333.333333334</v>
      </c>
      <c r="Y588" s="221">
        <f t="shared" ca="1" si="190"/>
        <v>8567333.333333334</v>
      </c>
      <c r="Z588" s="221">
        <f t="shared" ca="1" si="191"/>
        <v>8567333.333333334</v>
      </c>
      <c r="AA588" s="221">
        <f t="shared" ca="1" si="192"/>
        <v>8567333.333333334</v>
      </c>
      <c r="AB588" s="221">
        <f t="shared" ca="1" si="193"/>
        <v>8567333.333333334</v>
      </c>
      <c r="AC588" s="224">
        <f t="shared" ca="1" si="173"/>
        <v>-6.3191011968247612E-2</v>
      </c>
    </row>
    <row r="589" spans="1:29" x14ac:dyDescent="0.25">
      <c r="A589" s="26">
        <v>495</v>
      </c>
      <c r="B589" s="219">
        <f t="shared" ca="1" si="195"/>
        <v>1.0264431077626757E-3</v>
      </c>
      <c r="C589" s="219">
        <f t="shared" ca="1" si="194"/>
        <v>0.37211692963966581</v>
      </c>
      <c r="D589" s="219">
        <f t="shared" ca="1" si="194"/>
        <v>0.28197363098894979</v>
      </c>
      <c r="E589" s="219">
        <f t="shared" ca="1" si="194"/>
        <v>0.33222084567487598</v>
      </c>
      <c r="F589" s="219">
        <f t="shared" ca="1" si="194"/>
        <v>0.68786696151420845</v>
      </c>
      <c r="G589" s="219">
        <f t="shared" ca="1" si="194"/>
        <v>0.58074781184952462</v>
      </c>
      <c r="H589" s="220">
        <f t="shared" ca="1" si="174"/>
        <v>80000000</v>
      </c>
      <c r="I589" s="212">
        <f t="shared" ca="1" si="175"/>
        <v>0.03</v>
      </c>
      <c r="J589" s="220">
        <f t="shared" ca="1" si="176"/>
        <v>2400000</v>
      </c>
      <c r="K589" s="222">
        <f t="shared" ca="1" si="177"/>
        <v>38</v>
      </c>
      <c r="L589" s="221">
        <f t="shared" ca="1" si="178"/>
        <v>65000000</v>
      </c>
      <c r="M589" s="221">
        <f t="shared" ca="1" si="179"/>
        <v>91200000</v>
      </c>
      <c r="N589" s="221">
        <f t="shared" ca="1" si="180"/>
        <v>26</v>
      </c>
      <c r="O589" s="221">
        <f t="shared" ca="1" si="181"/>
        <v>62400000</v>
      </c>
      <c r="P589" s="221">
        <f t="shared" ca="1" si="182"/>
        <v>27000000</v>
      </c>
      <c r="Q589" s="221">
        <f t="shared" ca="1" si="183"/>
        <v>10833333.333333334</v>
      </c>
      <c r="R589" s="221">
        <f t="shared" ca="1" si="184"/>
        <v>-9033333.333333334</v>
      </c>
      <c r="S589" s="221">
        <f t="shared" ca="1" si="172"/>
        <v>-3071333.333333334</v>
      </c>
      <c r="T589" s="221">
        <f t="shared" ca="1" si="185"/>
        <v>-5962000</v>
      </c>
      <c r="U589" s="221">
        <f t="shared" ca="1" si="186"/>
        <v>4871333.333333334</v>
      </c>
      <c r="V589" s="221">
        <f t="shared" ca="1" si="187"/>
        <v>-65000000</v>
      </c>
      <c r="W589" s="221">
        <f t="shared" ca="1" si="188"/>
        <v>4871333.333333334</v>
      </c>
      <c r="X589" s="221">
        <f t="shared" ca="1" si="189"/>
        <v>4871333.333333334</v>
      </c>
      <c r="Y589" s="221">
        <f t="shared" ca="1" si="190"/>
        <v>4871333.333333334</v>
      </c>
      <c r="Z589" s="221">
        <f t="shared" ca="1" si="191"/>
        <v>4871333.333333334</v>
      </c>
      <c r="AA589" s="221">
        <f t="shared" ca="1" si="192"/>
        <v>4871333.333333334</v>
      </c>
      <c r="AB589" s="221">
        <f t="shared" ca="1" si="193"/>
        <v>4871333.333333334</v>
      </c>
      <c r="AC589" s="224">
        <f t="shared" ca="1" si="173"/>
        <v>-0.99990000000000001</v>
      </c>
    </row>
    <row r="590" spans="1:29" x14ac:dyDescent="0.25">
      <c r="A590" s="195">
        <v>496</v>
      </c>
      <c r="B590" s="219">
        <f t="shared" ca="1" si="195"/>
        <v>0.85864440400382558</v>
      </c>
      <c r="C590" s="219">
        <f t="shared" ca="1" si="194"/>
        <v>0.10850928655174641</v>
      </c>
      <c r="D590" s="219">
        <f t="shared" ca="1" si="194"/>
        <v>0.35238574011923718</v>
      </c>
      <c r="E590" s="219">
        <f t="shared" ca="1" si="194"/>
        <v>9.8977514758747831E-2</v>
      </c>
      <c r="F590" s="219">
        <f t="shared" ca="1" si="194"/>
        <v>0.2200616411460381</v>
      </c>
      <c r="G590" s="219">
        <f t="shared" ca="1" si="194"/>
        <v>0.30015954242134524</v>
      </c>
      <c r="H590" s="220">
        <f t="shared" ca="1" si="174"/>
        <v>124000000</v>
      </c>
      <c r="I590" s="212">
        <f t="shared" ca="1" si="175"/>
        <v>0.02</v>
      </c>
      <c r="J590" s="220">
        <f t="shared" ca="1" si="176"/>
        <v>2480000</v>
      </c>
      <c r="K590" s="222">
        <f t="shared" ca="1" si="177"/>
        <v>60</v>
      </c>
      <c r="L590" s="221">
        <f t="shared" ca="1" si="178"/>
        <v>60000000</v>
      </c>
      <c r="M590" s="221">
        <f t="shared" ca="1" si="179"/>
        <v>148800000</v>
      </c>
      <c r="N590" s="221">
        <f t="shared" ca="1" si="180"/>
        <v>26</v>
      </c>
      <c r="O590" s="221">
        <f t="shared" ca="1" si="181"/>
        <v>64480000</v>
      </c>
      <c r="P590" s="221">
        <f t="shared" ca="1" si="182"/>
        <v>24000000</v>
      </c>
      <c r="Q590" s="221">
        <f t="shared" ca="1" si="183"/>
        <v>10000000</v>
      </c>
      <c r="R590" s="221">
        <f t="shared" ca="1" si="184"/>
        <v>50320000</v>
      </c>
      <c r="S590" s="221">
        <f t="shared" ca="1" si="172"/>
        <v>17108800</v>
      </c>
      <c r="T590" s="221">
        <f t="shared" ca="1" si="185"/>
        <v>33211200</v>
      </c>
      <c r="U590" s="221">
        <f t="shared" ca="1" si="186"/>
        <v>43211200</v>
      </c>
      <c r="V590" s="221">
        <f t="shared" ca="1" si="187"/>
        <v>-60000000</v>
      </c>
      <c r="W590" s="221">
        <f t="shared" ca="1" si="188"/>
        <v>43211200</v>
      </c>
      <c r="X590" s="221">
        <f t="shared" ca="1" si="189"/>
        <v>43211200</v>
      </c>
      <c r="Y590" s="221">
        <f t="shared" ca="1" si="190"/>
        <v>43211200</v>
      </c>
      <c r="Z590" s="221">
        <f t="shared" ca="1" si="191"/>
        <v>43211200</v>
      </c>
      <c r="AA590" s="221">
        <f t="shared" ca="1" si="192"/>
        <v>43211200</v>
      </c>
      <c r="AB590" s="221">
        <f t="shared" ca="1" si="193"/>
        <v>43211200</v>
      </c>
      <c r="AC590" s="224">
        <f t="shared" ca="1" si="173"/>
        <v>0.68918526174971384</v>
      </c>
    </row>
    <row r="591" spans="1:29" x14ac:dyDescent="0.25">
      <c r="A591" s="26">
        <v>497</v>
      </c>
      <c r="B591" s="219">
        <f t="shared" ca="1" si="195"/>
        <v>0.62155654975685648</v>
      </c>
      <c r="C591" s="219">
        <f t="shared" ca="1" si="194"/>
        <v>0.58590931525757006</v>
      </c>
      <c r="D591" s="219">
        <f t="shared" ca="1" si="194"/>
        <v>0.25534470979740498</v>
      </c>
      <c r="E591" s="219">
        <f t="shared" ca="1" si="194"/>
        <v>0.47506404643964184</v>
      </c>
      <c r="F591" s="219">
        <f t="shared" ca="1" si="194"/>
        <v>0.75160777579564431</v>
      </c>
      <c r="G591" s="219">
        <f t="shared" ca="1" si="194"/>
        <v>0.77177077416500239</v>
      </c>
      <c r="H591" s="220">
        <f t="shared" ca="1" si="174"/>
        <v>108000000</v>
      </c>
      <c r="I591" s="212">
        <f t="shared" ca="1" si="175"/>
        <v>0.04</v>
      </c>
      <c r="J591" s="220">
        <f t="shared" ca="1" si="176"/>
        <v>4320000</v>
      </c>
      <c r="K591" s="222">
        <f t="shared" ca="1" si="177"/>
        <v>52</v>
      </c>
      <c r="L591" s="221">
        <f t="shared" ca="1" si="178"/>
        <v>65000000</v>
      </c>
      <c r="M591" s="221">
        <f t="shared" ca="1" si="179"/>
        <v>224640000</v>
      </c>
      <c r="N591" s="221">
        <f t="shared" ca="1" si="180"/>
        <v>26</v>
      </c>
      <c r="O591" s="221">
        <f t="shared" ca="1" si="181"/>
        <v>112320000</v>
      </c>
      <c r="P591" s="221">
        <f t="shared" ca="1" si="182"/>
        <v>27000000</v>
      </c>
      <c r="Q591" s="221">
        <f t="shared" ca="1" si="183"/>
        <v>10833333.333333334</v>
      </c>
      <c r="R591" s="221">
        <f t="shared" ca="1" si="184"/>
        <v>74486666.666666672</v>
      </c>
      <c r="S591" s="221">
        <f t="shared" ca="1" si="172"/>
        <v>25325466.666666672</v>
      </c>
      <c r="T591" s="221">
        <f t="shared" ca="1" si="185"/>
        <v>49161200</v>
      </c>
      <c r="U591" s="221">
        <f t="shared" ca="1" si="186"/>
        <v>59994533.333333336</v>
      </c>
      <c r="V591" s="221">
        <f t="shared" ca="1" si="187"/>
        <v>-65000000</v>
      </c>
      <c r="W591" s="221">
        <f t="shared" ca="1" si="188"/>
        <v>59994533.333333336</v>
      </c>
      <c r="X591" s="221">
        <f t="shared" ca="1" si="189"/>
        <v>59994533.333333336</v>
      </c>
      <c r="Y591" s="221">
        <f t="shared" ca="1" si="190"/>
        <v>59994533.333333336</v>
      </c>
      <c r="Z591" s="221">
        <f t="shared" ca="1" si="191"/>
        <v>59994533.333333336</v>
      </c>
      <c r="AA591" s="221">
        <f t="shared" ca="1" si="192"/>
        <v>59994533.333333336</v>
      </c>
      <c r="AB591" s="221">
        <f t="shared" ca="1" si="193"/>
        <v>59994533.333333336</v>
      </c>
      <c r="AC591" s="224">
        <f t="shared" ca="1" si="173"/>
        <v>0.90359509258123194</v>
      </c>
    </row>
    <row r="592" spans="1:29" x14ac:dyDescent="0.25">
      <c r="A592" s="195">
        <v>498</v>
      </c>
      <c r="B592" s="219">
        <f t="shared" ca="1" si="195"/>
        <v>0.95386939061891551</v>
      </c>
      <c r="C592" s="219">
        <f t="shared" ca="1" si="194"/>
        <v>4.8108655893039587E-2</v>
      </c>
      <c r="D592" s="219">
        <f t="shared" ca="1" si="194"/>
        <v>0.69277574566057798</v>
      </c>
      <c r="E592" s="219">
        <f t="shared" ca="1" si="194"/>
        <v>1.2745439801165825E-2</v>
      </c>
      <c r="F592" s="219">
        <f t="shared" ca="1" si="194"/>
        <v>0.88241898759742998</v>
      </c>
      <c r="G592" s="219">
        <f t="shared" ca="1" si="194"/>
        <v>0.17971572262792235</v>
      </c>
      <c r="H592" s="220">
        <f t="shared" ca="1" si="174"/>
        <v>124000000</v>
      </c>
      <c r="I592" s="212">
        <f t="shared" ca="1" si="175"/>
        <v>0.01</v>
      </c>
      <c r="J592" s="220">
        <f t="shared" ca="1" si="176"/>
        <v>1240000</v>
      </c>
      <c r="K592" s="222">
        <f t="shared" ca="1" si="177"/>
        <v>64</v>
      </c>
      <c r="L592" s="221">
        <f t="shared" ca="1" si="178"/>
        <v>60000000</v>
      </c>
      <c r="M592" s="221">
        <f t="shared" ca="1" si="179"/>
        <v>79360000</v>
      </c>
      <c r="N592" s="221">
        <f t="shared" ca="1" si="180"/>
        <v>29</v>
      </c>
      <c r="O592" s="221">
        <f t="shared" ca="1" si="181"/>
        <v>35960000</v>
      </c>
      <c r="P592" s="221">
        <f t="shared" ca="1" si="182"/>
        <v>24000000</v>
      </c>
      <c r="Q592" s="221">
        <f t="shared" ca="1" si="183"/>
        <v>10000000</v>
      </c>
      <c r="R592" s="221">
        <f t="shared" ca="1" si="184"/>
        <v>9400000</v>
      </c>
      <c r="S592" s="221">
        <f t="shared" ca="1" si="172"/>
        <v>3196000</v>
      </c>
      <c r="T592" s="221">
        <f t="shared" ca="1" si="185"/>
        <v>6204000</v>
      </c>
      <c r="U592" s="221">
        <f t="shared" ca="1" si="186"/>
        <v>16204000</v>
      </c>
      <c r="V592" s="221">
        <f t="shared" ca="1" si="187"/>
        <v>-60000000</v>
      </c>
      <c r="W592" s="221">
        <f t="shared" ca="1" si="188"/>
        <v>16204000</v>
      </c>
      <c r="X592" s="221">
        <f t="shared" ca="1" si="189"/>
        <v>16204000</v>
      </c>
      <c r="Y592" s="221">
        <f t="shared" ca="1" si="190"/>
        <v>16204000</v>
      </c>
      <c r="Z592" s="221">
        <f t="shared" ca="1" si="191"/>
        <v>16204000</v>
      </c>
      <c r="AA592" s="221">
        <f t="shared" ca="1" si="192"/>
        <v>16204000</v>
      </c>
      <c r="AB592" s="221">
        <f t="shared" ca="1" si="193"/>
        <v>16204000</v>
      </c>
      <c r="AC592" s="224">
        <f t="shared" ca="1" si="173"/>
        <v>0.15815775826446998</v>
      </c>
    </row>
    <row r="593" spans="1:29" x14ac:dyDescent="0.25">
      <c r="A593" s="26">
        <v>499</v>
      </c>
      <c r="B593" s="219">
        <f t="shared" ca="1" si="195"/>
        <v>0.17132906101840428</v>
      </c>
      <c r="C593" s="219">
        <f t="shared" ca="1" si="194"/>
        <v>0.40391717262744731</v>
      </c>
      <c r="D593" s="219">
        <f t="shared" ca="1" si="194"/>
        <v>0.44027880718667822</v>
      </c>
      <c r="E593" s="219">
        <f t="shared" ca="1" si="194"/>
        <v>0.35504100090037649</v>
      </c>
      <c r="F593" s="219">
        <f t="shared" ca="1" si="194"/>
        <v>0.11818145688346438</v>
      </c>
      <c r="G593" s="219">
        <f t="shared" ca="1" si="194"/>
        <v>0.58855396032285701</v>
      </c>
      <c r="H593" s="220">
        <f t="shared" ca="1" si="174"/>
        <v>95000000</v>
      </c>
      <c r="I593" s="212">
        <f t="shared" ca="1" si="175"/>
        <v>0.03</v>
      </c>
      <c r="J593" s="220">
        <f t="shared" ca="1" si="176"/>
        <v>2850000</v>
      </c>
      <c r="K593" s="222">
        <f t="shared" ca="1" si="177"/>
        <v>45.5</v>
      </c>
      <c r="L593" s="221">
        <f t="shared" ca="1" si="178"/>
        <v>65000000</v>
      </c>
      <c r="M593" s="221">
        <f t="shared" ca="1" si="179"/>
        <v>129675000</v>
      </c>
      <c r="N593" s="221">
        <f t="shared" ca="1" si="180"/>
        <v>24</v>
      </c>
      <c r="O593" s="221">
        <f t="shared" ca="1" si="181"/>
        <v>68400000</v>
      </c>
      <c r="P593" s="221">
        <f t="shared" ca="1" si="182"/>
        <v>27000000</v>
      </c>
      <c r="Q593" s="221">
        <f t="shared" ca="1" si="183"/>
        <v>10833333.333333334</v>
      </c>
      <c r="R593" s="221">
        <f t="shared" ca="1" si="184"/>
        <v>23441666.666666664</v>
      </c>
      <c r="S593" s="221">
        <f t="shared" ca="1" si="172"/>
        <v>7970166.666666666</v>
      </c>
      <c r="T593" s="221">
        <f t="shared" ca="1" si="185"/>
        <v>15471499.999999998</v>
      </c>
      <c r="U593" s="221">
        <f t="shared" ca="1" si="186"/>
        <v>26304833.333333332</v>
      </c>
      <c r="V593" s="221">
        <f t="shared" ca="1" si="187"/>
        <v>-65000000</v>
      </c>
      <c r="W593" s="221">
        <f t="shared" ca="1" si="188"/>
        <v>26304833.333333332</v>
      </c>
      <c r="X593" s="221">
        <f t="shared" ca="1" si="189"/>
        <v>26304833.333333332</v>
      </c>
      <c r="Y593" s="221">
        <f t="shared" ca="1" si="190"/>
        <v>26304833.333333332</v>
      </c>
      <c r="Z593" s="221">
        <f t="shared" ca="1" si="191"/>
        <v>26304833.333333332</v>
      </c>
      <c r="AA593" s="221">
        <f t="shared" ca="1" si="192"/>
        <v>26304833.333333332</v>
      </c>
      <c r="AB593" s="221">
        <f t="shared" ca="1" si="193"/>
        <v>26304833.333333332</v>
      </c>
      <c r="AC593" s="224">
        <f t="shared" ca="1" si="173"/>
        <v>0.33234128448906497</v>
      </c>
    </row>
    <row r="594" spans="1:29" x14ac:dyDescent="0.25">
      <c r="A594" s="195">
        <v>500</v>
      </c>
      <c r="B594" s="219">
        <f t="shared" ca="1" si="195"/>
        <v>0.18503167755969441</v>
      </c>
      <c r="C594" s="219">
        <f t="shared" ca="1" si="194"/>
        <v>0.79347766232022099</v>
      </c>
      <c r="D594" s="219">
        <f t="shared" ca="1" si="194"/>
        <v>0.3695691422498194</v>
      </c>
      <c r="E594" s="219">
        <f t="shared" ca="1" si="194"/>
        <v>0.65641787331844326</v>
      </c>
      <c r="F594" s="219">
        <f t="shared" ca="1" si="194"/>
        <v>0.44824843775917178</v>
      </c>
      <c r="G594" s="219">
        <f t="shared" ca="1" si="194"/>
        <v>0.83257325352168821</v>
      </c>
      <c r="H594" s="220">
        <f t="shared" ca="1" si="174"/>
        <v>95000000</v>
      </c>
      <c r="I594" s="212">
        <f t="shared" ca="1" si="175"/>
        <v>0.05</v>
      </c>
      <c r="J594" s="220">
        <f t="shared" ca="1" si="176"/>
        <v>4750000</v>
      </c>
      <c r="K594" s="222">
        <f t="shared" ca="1" si="177"/>
        <v>45.5</v>
      </c>
      <c r="L594" s="221">
        <f t="shared" ca="1" si="178"/>
        <v>65000000</v>
      </c>
      <c r="M594" s="221">
        <f t="shared" ca="1" si="179"/>
        <v>216125000</v>
      </c>
      <c r="N594" s="221">
        <f t="shared" ca="1" si="180"/>
        <v>26</v>
      </c>
      <c r="O594" s="221">
        <f t="shared" ca="1" si="181"/>
        <v>123500000</v>
      </c>
      <c r="P594" s="221">
        <f t="shared" ca="1" si="182"/>
        <v>31000000</v>
      </c>
      <c r="Q594" s="221">
        <f t="shared" ca="1" si="183"/>
        <v>10833333.333333334</v>
      </c>
      <c r="R594" s="221">
        <f t="shared" ca="1" si="184"/>
        <v>50791666.666666664</v>
      </c>
      <c r="S594" s="221">
        <f t="shared" ca="1" si="172"/>
        <v>17269166.666666668</v>
      </c>
      <c r="T594" s="221">
        <f t="shared" ca="1" si="185"/>
        <v>33522499.999999996</v>
      </c>
      <c r="U594" s="221">
        <f t="shared" ca="1" si="186"/>
        <v>44355833.333333328</v>
      </c>
      <c r="V594" s="221">
        <f t="shared" ca="1" si="187"/>
        <v>-65000000</v>
      </c>
      <c r="W594" s="221">
        <f t="shared" ca="1" si="188"/>
        <v>44355833.333333328</v>
      </c>
      <c r="X594" s="221">
        <f t="shared" ca="1" si="189"/>
        <v>44355833.333333328</v>
      </c>
      <c r="Y594" s="221">
        <f t="shared" ca="1" si="190"/>
        <v>44355833.333333328</v>
      </c>
      <c r="Z594" s="221">
        <f t="shared" ca="1" si="191"/>
        <v>44355833.333333328</v>
      </c>
      <c r="AA594" s="221">
        <f t="shared" ca="1" si="192"/>
        <v>44355833.333333328</v>
      </c>
      <c r="AB594" s="221">
        <f t="shared" ca="1" si="193"/>
        <v>44355833.333333328</v>
      </c>
      <c r="AC594" s="224">
        <f t="shared" ca="1" si="173"/>
        <v>0.64838073376270722</v>
      </c>
    </row>
    <row r="595" spans="1:29" x14ac:dyDescent="0.25">
      <c r="A595" s="26"/>
    </row>
    <row r="596" spans="1:29" x14ac:dyDescent="0.25">
      <c r="A596" s="195"/>
    </row>
    <row r="597" spans="1:29" x14ac:dyDescent="0.25">
      <c r="A597" s="26"/>
    </row>
    <row r="598" spans="1:29" x14ac:dyDescent="0.25">
      <c r="A598" s="195"/>
    </row>
    <row r="599" spans="1:29" x14ac:dyDescent="0.25">
      <c r="A599" s="26"/>
    </row>
    <row r="600" spans="1:29" x14ac:dyDescent="0.25">
      <c r="A600" s="195"/>
    </row>
  </sheetData>
  <mergeCells count="1">
    <mergeCell ref="A4:K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Chapter 7</vt:lpstr>
      <vt:lpstr>Section 7.1</vt:lpstr>
      <vt:lpstr>Scenario Summary</vt:lpstr>
      <vt:lpstr>Section 7.2</vt:lpstr>
      <vt:lpstr>Section 7.4</vt:lpstr>
      <vt:lpstr>Master It!</vt:lpstr>
      <vt:lpstr>Solution</vt:lpstr>
      <vt:lpstr>Fixed_costs</vt:lpstr>
      <vt:lpstr>Investment</vt:lpstr>
      <vt:lpstr>NPV</vt:lpstr>
      <vt:lpstr>Price</vt:lpstr>
      <vt:lpstr>Total_sales</vt:lpstr>
      <vt:lpstr>Unit_sales</vt:lpstr>
      <vt:lpstr>Variable_cost_per_unit</vt:lpstr>
    </vt:vector>
  </TitlesOfParts>
  <Company>Belmont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Smolira</dc:creator>
  <cp:lastModifiedBy>Aj Fontana</cp:lastModifiedBy>
  <cp:lastPrinted>2009-02-05T19:05:04Z</cp:lastPrinted>
  <dcterms:created xsi:type="dcterms:W3CDTF">2008-02-06T20:32:32Z</dcterms:created>
  <dcterms:modified xsi:type="dcterms:W3CDTF">2017-02-02T00:18:26Z</dcterms:modified>
</cp:coreProperties>
</file>