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20" yWindow="0" windowWidth="2128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0" i="1"/>
  <c r="E39" i="1"/>
  <c r="E38" i="1"/>
  <c r="H34" i="1"/>
  <c r="H35" i="1"/>
  <c r="G31" i="1"/>
  <c r="E35" i="1"/>
  <c r="E33" i="1"/>
  <c r="E32" i="1"/>
  <c r="E31" i="1"/>
  <c r="C24" i="1"/>
  <c r="C23" i="1"/>
  <c r="C22" i="1"/>
  <c r="C21" i="1"/>
  <c r="G18" i="1"/>
  <c r="C20" i="1"/>
  <c r="C19" i="1"/>
  <c r="E16" i="1"/>
  <c r="E13" i="1"/>
  <c r="C16" i="1"/>
  <c r="C15" i="1"/>
  <c r="B13" i="1"/>
  <c r="B14" i="1"/>
  <c r="G4" i="1"/>
  <c r="E10" i="1"/>
  <c r="E8" i="1"/>
  <c r="E7" i="1"/>
  <c r="E6" i="1"/>
  <c r="E5" i="1"/>
  <c r="E4" i="1"/>
  <c r="B3" i="1"/>
</calcChain>
</file>

<file path=xl/sharedStrings.xml><?xml version="1.0" encoding="utf-8"?>
<sst xmlns="http://schemas.openxmlformats.org/spreadsheetml/2006/main" count="56" uniqueCount="41">
  <si>
    <t>QUESTION 1</t>
  </si>
  <si>
    <t>D/E</t>
  </si>
  <si>
    <t>pretax rD</t>
  </si>
  <si>
    <t>rU</t>
  </si>
  <si>
    <t>Sales</t>
  </si>
  <si>
    <t>VC</t>
  </si>
  <si>
    <t>tax</t>
  </si>
  <si>
    <t>a) All equity company value</t>
  </si>
  <si>
    <t>forever</t>
  </si>
  <si>
    <t>Costs</t>
  </si>
  <si>
    <t>NI</t>
  </si>
  <si>
    <t>Tax</t>
  </si>
  <si>
    <t>Unlevered CF</t>
  </si>
  <si>
    <t>indefinitely</t>
  </si>
  <si>
    <t>PV CF</t>
  </si>
  <si>
    <t>b) required return on lev. Equity</t>
  </si>
  <si>
    <t>c)Value of company using WACC</t>
  </si>
  <si>
    <t>D/T</t>
  </si>
  <si>
    <t>E/T</t>
  </si>
  <si>
    <t>WACC</t>
  </si>
  <si>
    <t>Value</t>
  </si>
  <si>
    <t>d) Value of company's equity</t>
  </si>
  <si>
    <t>e) Value of company debt</t>
  </si>
  <si>
    <t>f) Value of Equity using Flow to Equity</t>
  </si>
  <si>
    <t>Interest</t>
  </si>
  <si>
    <t>Debt</t>
  </si>
  <si>
    <t>LCF</t>
  </si>
  <si>
    <t>same as part d)</t>
  </si>
  <si>
    <t>QUESTION 2</t>
  </si>
  <si>
    <t>rD</t>
  </si>
  <si>
    <t>EBIT</t>
  </si>
  <si>
    <t>repurchased stock</t>
  </si>
  <si>
    <t>a) Value of unlevered firm</t>
  </si>
  <si>
    <t>UCF</t>
  </si>
  <si>
    <t>b) Value using APV</t>
  </si>
  <si>
    <t>c) Firm's levered return on equity</t>
  </si>
  <si>
    <t>Rs</t>
  </si>
  <si>
    <t>d) Value of Equity using FTE</t>
  </si>
  <si>
    <t>Income after int.</t>
  </si>
  <si>
    <t>Value of equity</t>
  </si>
  <si>
    <t>ABOVE IS WRONG AND UNNECESSARY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</si>
</sst>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E16" sqref="E16"/>
    </sheetView>
  </sheetViews>
  <sheetFormatPr baseColWidth="10" defaultRowHeight="15" x14ac:dyDescent="0"/>
  <cols>
    <col min="4" max="4" width="14.6640625" customWidth="1"/>
  </cols>
  <sheetData>
    <row r="1" spans="1:7">
      <c r="A1" t="s">
        <v>0</v>
      </c>
    </row>
    <row r="3" spans="1:7">
      <c r="A3" s="1" t="s">
        <v>1</v>
      </c>
      <c r="B3" s="1">
        <f>1/4</f>
        <v>0.25</v>
      </c>
      <c r="D3" t="s">
        <v>7</v>
      </c>
      <c r="G3" t="s">
        <v>15</v>
      </c>
    </row>
    <row r="4" spans="1:7">
      <c r="A4" s="1" t="s">
        <v>3</v>
      </c>
      <c r="B4" s="1">
        <v>0.15</v>
      </c>
      <c r="D4" t="s">
        <v>4</v>
      </c>
      <c r="E4">
        <f>B6</f>
        <v>18500000</v>
      </c>
      <c r="G4" s="2">
        <f>B4+B3*(1-B8)*(B4-B5)</f>
        <v>0.16155</v>
      </c>
    </row>
    <row r="5" spans="1:7">
      <c r="A5" s="1" t="s">
        <v>2</v>
      </c>
      <c r="B5" s="1">
        <v>0.08</v>
      </c>
      <c r="D5" t="s">
        <v>9</v>
      </c>
      <c r="E5">
        <f>-B7*B6</f>
        <v>-12950000</v>
      </c>
    </row>
    <row r="6" spans="1:7">
      <c r="A6" s="1" t="s">
        <v>4</v>
      </c>
      <c r="B6" s="1">
        <v>18500000</v>
      </c>
      <c r="C6" t="s">
        <v>8</v>
      </c>
      <c r="D6" t="s">
        <v>10</v>
      </c>
      <c r="E6">
        <f>E4+E5</f>
        <v>5550000</v>
      </c>
    </row>
    <row r="7" spans="1:7">
      <c r="A7" s="1" t="s">
        <v>5</v>
      </c>
      <c r="B7" s="1">
        <v>0.7</v>
      </c>
      <c r="D7" t="s">
        <v>11</v>
      </c>
      <c r="E7">
        <f>-B8*E6</f>
        <v>-1887000.0000000002</v>
      </c>
    </row>
    <row r="8" spans="1:7">
      <c r="A8" s="1" t="s">
        <v>6</v>
      </c>
      <c r="B8" s="1">
        <v>0.34</v>
      </c>
      <c r="D8" t="s">
        <v>12</v>
      </c>
      <c r="E8">
        <f>E6+E7</f>
        <v>3663000</v>
      </c>
      <c r="F8" t="s">
        <v>13</v>
      </c>
    </row>
    <row r="10" spans="1:7">
      <c r="D10" t="s">
        <v>14</v>
      </c>
      <c r="E10" s="2">
        <f>E8/B4</f>
        <v>24420000</v>
      </c>
    </row>
    <row r="12" spans="1:7">
      <c r="B12" t="s">
        <v>16</v>
      </c>
      <c r="E12" t="s">
        <v>21</v>
      </c>
    </row>
    <row r="13" spans="1:7">
      <c r="A13" t="s">
        <v>17</v>
      </c>
      <c r="B13">
        <f>1-B14</f>
        <v>0.19999999999999996</v>
      </c>
      <c r="E13" s="2">
        <f>B14*C16</f>
        <v>20961373.390557945</v>
      </c>
    </row>
    <row r="14" spans="1:7">
      <c r="A14" t="s">
        <v>18</v>
      </c>
      <c r="B14">
        <f>1/(1+B3)</f>
        <v>0.8</v>
      </c>
    </row>
    <row r="15" spans="1:7">
      <c r="B15" t="s">
        <v>19</v>
      </c>
      <c r="C15">
        <f>G4*B14+(1-B8)*B13*B5</f>
        <v>0.13979999999999998</v>
      </c>
      <c r="E15" t="s">
        <v>22</v>
      </c>
    </row>
    <row r="16" spans="1:7">
      <c r="B16" t="s">
        <v>20</v>
      </c>
      <c r="C16" s="2">
        <f>E8/C15</f>
        <v>26201716.738197427</v>
      </c>
      <c r="E16" s="2">
        <f>B13*C16</f>
        <v>5240343.3476394843</v>
      </c>
    </row>
    <row r="18" spans="1:7">
      <c r="B18" t="s">
        <v>23</v>
      </c>
      <c r="F18" t="s">
        <v>25</v>
      </c>
      <c r="G18">
        <f>B13*E10</f>
        <v>4883999.9999999991</v>
      </c>
    </row>
    <row r="19" spans="1:7">
      <c r="B19" s="3" t="s">
        <v>4</v>
      </c>
      <c r="C19" s="3">
        <f>B6</f>
        <v>18500000</v>
      </c>
    </row>
    <row r="20" spans="1:7">
      <c r="B20" s="3" t="s">
        <v>9</v>
      </c>
      <c r="C20" s="3">
        <f>E5</f>
        <v>-12950000</v>
      </c>
    </row>
    <row r="21" spans="1:7">
      <c r="B21" s="3" t="s">
        <v>24</v>
      </c>
      <c r="C21" s="3">
        <f>-B5*G18</f>
        <v>-390719.99999999994</v>
      </c>
    </row>
    <row r="22" spans="1:7">
      <c r="B22" s="3" t="s">
        <v>10</v>
      </c>
      <c r="C22" s="3">
        <f>C19+C20+C21</f>
        <v>5159280</v>
      </c>
    </row>
    <row r="23" spans="1:7">
      <c r="B23" s="3" t="s">
        <v>6</v>
      </c>
      <c r="C23" s="3">
        <f>-B8*C22</f>
        <v>-1754155.2000000002</v>
      </c>
    </row>
    <row r="24" spans="1:7">
      <c r="B24" s="3" t="s">
        <v>26</v>
      </c>
      <c r="C24" s="3">
        <f>C22+C23</f>
        <v>3405124.8</v>
      </c>
      <c r="E24" t="s">
        <v>20</v>
      </c>
      <c r="F24" t="s">
        <v>27</v>
      </c>
    </row>
    <row r="25" spans="1:7">
      <c r="B25" t="s">
        <v>40</v>
      </c>
    </row>
    <row r="29" spans="1:7">
      <c r="A29" t="s">
        <v>28</v>
      </c>
    </row>
    <row r="30" spans="1:7">
      <c r="A30" s="4" t="s">
        <v>31</v>
      </c>
      <c r="B30" s="4"/>
      <c r="D30" t="s">
        <v>32</v>
      </c>
      <c r="G30" t="s">
        <v>34</v>
      </c>
    </row>
    <row r="31" spans="1:7">
      <c r="A31" s="4" t="s">
        <v>25</v>
      </c>
      <c r="B31" s="4">
        <v>245000</v>
      </c>
      <c r="D31" t="s">
        <v>30</v>
      </c>
      <c r="E31">
        <f>B33</f>
        <v>120000</v>
      </c>
      <c r="G31" s="2">
        <f>E35+B35*B31</f>
        <v>611300</v>
      </c>
    </row>
    <row r="32" spans="1:7">
      <c r="A32" s="4" t="s">
        <v>29</v>
      </c>
      <c r="B32" s="4">
        <v>7.0000000000000007E-2</v>
      </c>
      <c r="D32" t="s">
        <v>6</v>
      </c>
      <c r="E32">
        <f>-B35*E31</f>
        <v>-40800</v>
      </c>
    </row>
    <row r="33" spans="1:8">
      <c r="A33" s="4" t="s">
        <v>30</v>
      </c>
      <c r="B33" s="4">
        <v>120000</v>
      </c>
      <c r="D33" t="s">
        <v>33</v>
      </c>
      <c r="E33">
        <f>E31+E32</f>
        <v>79200</v>
      </c>
      <c r="G33" t="s">
        <v>35</v>
      </c>
    </row>
    <row r="34" spans="1:8">
      <c r="A34" s="4" t="s">
        <v>3</v>
      </c>
      <c r="B34" s="4">
        <v>0.15</v>
      </c>
      <c r="G34" t="s">
        <v>1</v>
      </c>
      <c r="H34">
        <f>B31/(G31-B31)</f>
        <v>0.66885066885066891</v>
      </c>
    </row>
    <row r="35" spans="1:8">
      <c r="A35" s="4" t="s">
        <v>6</v>
      </c>
      <c r="B35" s="4">
        <v>0.34</v>
      </c>
      <c r="D35" t="s">
        <v>20</v>
      </c>
      <c r="E35" s="2">
        <f>E33/B34</f>
        <v>528000</v>
      </c>
      <c r="G35" t="s">
        <v>36</v>
      </c>
      <c r="H35" s="2">
        <f>B34+H34*(1-B35)*(B34-B32)</f>
        <v>0.18531531531531531</v>
      </c>
    </row>
    <row r="36" spans="1:8">
      <c r="A36" s="5"/>
      <c r="B36" s="5"/>
    </row>
    <row r="37" spans="1:8">
      <c r="D37" t="s">
        <v>37</v>
      </c>
    </row>
    <row r="38" spans="1:8">
      <c r="D38" t="s">
        <v>38</v>
      </c>
      <c r="E38">
        <f>B33-B32*B31</f>
        <v>102850</v>
      </c>
    </row>
    <row r="39" spans="1:8">
      <c r="D39" t="s">
        <v>6</v>
      </c>
      <c r="E39">
        <f>-B35*E38</f>
        <v>-34969</v>
      </c>
    </row>
    <row r="40" spans="1:8">
      <c r="D40" t="s">
        <v>26</v>
      </c>
      <c r="E40">
        <f>E38+E39</f>
        <v>67881</v>
      </c>
    </row>
    <row r="42" spans="1:8">
      <c r="D42" t="s">
        <v>39</v>
      </c>
      <c r="E42" s="2">
        <f>E40/H35</f>
        <v>366300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Speakman</dc:creator>
  <cp:lastModifiedBy>Matt Speakman</cp:lastModifiedBy>
  <dcterms:created xsi:type="dcterms:W3CDTF">2017-03-02T00:29:01Z</dcterms:created>
  <dcterms:modified xsi:type="dcterms:W3CDTF">2017-03-02T01:13:43Z</dcterms:modified>
</cp:coreProperties>
</file>