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Science\Mongolian Data Stories\Github Repository\Meat Prices\"/>
    </mc:Choice>
  </mc:AlternateContent>
  <xr:revisionPtr revIDLastSave="0" documentId="13_ncr:1_{FF117952-C581-4A52-8A97-05A91C6A13B9}" xr6:coauthVersionLast="43" xr6:coauthVersionMax="43" xr10:uidLastSave="{00000000-0000-0000-0000-000000000000}"/>
  <bookViews>
    <workbookView xWindow="-120" yWindow="-120" windowWidth="29040" windowHeight="15840" activeTab="2" xr2:uid="{164932A4-228D-4559-8025-2CE5A2C904C6}"/>
  </bookViews>
  <sheets>
    <sheet name="Meat Prices" sheetId="1" r:id="rId1"/>
    <sheet name="Meet Prices Extra" sheetId="5" r:id="rId2"/>
    <sheet name="Animal Product Exports" sheetId="2" r:id="rId3"/>
    <sheet name="Wages" sheetId="3" r:id="rId4"/>
  </sheets>
  <calcPr calcId="191029"/>
  <pivotCaches>
    <pivotCache cacheId="2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2" l="1"/>
  <c r="G67" i="5"/>
  <c r="H67" i="5"/>
  <c r="F67" i="5"/>
  <c r="G65" i="5"/>
  <c r="H65" i="5"/>
  <c r="F65" i="5"/>
  <c r="H63" i="5"/>
  <c r="G63" i="5"/>
  <c r="F63" i="5"/>
  <c r="F61" i="5"/>
  <c r="H61" i="5"/>
  <c r="G61" i="5"/>
  <c r="Q2" i="1" l="1"/>
  <c r="B34" i="2"/>
  <c r="F20" i="2"/>
  <c r="F21" i="2"/>
  <c r="F22" i="2"/>
  <c r="F23" i="2"/>
  <c r="F24" i="2"/>
  <c r="F25" i="2"/>
  <c r="F26" i="2"/>
  <c r="F1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2" i="1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J2" i="3"/>
  <c r="K2" i="3"/>
  <c r="L2" i="3"/>
  <c r="M2" i="3"/>
  <c r="N2" i="3"/>
  <c r="I2" i="3"/>
  <c r="B21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M2" i="1"/>
  <c r="N2" i="1"/>
  <c r="O2" i="1"/>
  <c r="P2" i="1"/>
  <c r="L2" i="1"/>
  <c r="L3" i="1" s="1"/>
  <c r="J100" i="1"/>
  <c r="K100" i="1" s="1"/>
  <c r="J99" i="1"/>
  <c r="K99" i="1" s="1"/>
  <c r="J98" i="1"/>
  <c r="K98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</calcChain>
</file>

<file path=xl/sharedStrings.xml><?xml version="1.0" encoding="utf-8"?>
<sst xmlns="http://schemas.openxmlformats.org/spreadsheetml/2006/main" count="341" uniqueCount="182">
  <si>
    <t>Beef, with bones, kg</t>
  </si>
  <si>
    <t>Beef, without bones, kg</t>
  </si>
  <si>
    <t>Mutton, with bones, kg</t>
  </si>
  <si>
    <t>Goat meat, with bones, kg</t>
  </si>
  <si>
    <t>Chicken, thigh, kg, imported</t>
  </si>
  <si>
    <t>Horse meat, with bones, kg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</si>
  <si>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</si>
  <si>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</si>
  <si>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</si>
  <si>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</si>
  <si>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</si>
  <si>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</si>
  <si>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</si>
  <si>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</si>
  <si>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</si>
  <si>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</si>
  <si>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</si>
  <si>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</si>
  <si>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</si>
  <si>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</si>
  <si>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</si>
  <si>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</si>
  <si>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</si>
  <si>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</si>
  <si>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</si>
  <si>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</si>
  <si>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</si>
  <si>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</si>
  <si>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</si>
  <si>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</si>
  <si>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</si>
  <si>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</si>
  <si>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</si>
  <si>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</si>
  <si>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</si>
  <si>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</si>
  <si>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</si>
  <si>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</si>
  <si>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</si>
  <si>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</si>
  <si>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</si>
  <si>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</si>
  <si>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</si>
  <si>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</si>
  <si>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</si>
  <si>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</si>
  <si>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</si>
  <si>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</si>
  <si>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</si>
  <si>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</si>
  <si>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</si>
  <si>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</si>
  <si>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</si>
  <si>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</si>
  <si>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</si>
  <si>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</si>
  <si>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</si>
  <si>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</si>
  <si>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</si>
  <si>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</si>
  <si>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</si>
  <si>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</si>
  <si>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</si>
  <si>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</si>
  <si>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</si>
  <si>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</si>
  <si>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</si>
  <si>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</si>
  <si>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</si>
  <si>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</si>
  <si>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</si>
  <si>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</si>
  <si>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</si>
  <si>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</si>
  <si>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</si>
  <si>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</si>
  <si>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</si>
  <si>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</si>
  <si>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</si>
  <si>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</si>
  <si>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</si>
  <si>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</si>
  <si>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</si>
  <si>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</si>
  <si>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</si>
  <si>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</si>
  <si>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</si>
  <si>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</si>
  <si>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</si>
  <si>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</si>
  <si>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</si>
  <si>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</si>
  <si>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</si>
  <si>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</si>
  <si>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</si>
  <si>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</si>
  <si>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</si>
  <si>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</si>
  <si>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</si>
  <si>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</si>
  <si>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</si>
  <si>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</si>
  <si>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</si>
  <si>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</si>
  <si>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</si>
  <si>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Month</t>
  </si>
  <si>
    <t>CPI</t>
  </si>
  <si>
    <t>commodity groups</t>
  </si>
  <si>
    <t>Live animals, animals origin products</t>
  </si>
  <si>
    <t>Beef with bones adj</t>
  </si>
  <si>
    <t>Beef without bones adj</t>
  </si>
  <si>
    <t>Goat meat adj</t>
  </si>
  <si>
    <t>Mutton adj</t>
  </si>
  <si>
    <t>Chicken adj</t>
  </si>
  <si>
    <t>Horse meat adj</t>
  </si>
  <si>
    <t>CPI %</t>
  </si>
  <si>
    <t>2011-3</t>
  </si>
  <si>
    <t>2012-3</t>
  </si>
  <si>
    <t>2014-3</t>
  </si>
  <si>
    <t>2015-3</t>
  </si>
  <si>
    <t>2016-3</t>
  </si>
  <si>
    <t>2017-3</t>
  </si>
  <si>
    <t>2018-3</t>
  </si>
  <si>
    <t>2011-4</t>
  </si>
  <si>
    <t>2012-4</t>
  </si>
  <si>
    <t>2014-4</t>
  </si>
  <si>
    <t>2015-4</t>
  </si>
  <si>
    <t>2016-4</t>
  </si>
  <si>
    <t>2017-4</t>
  </si>
  <si>
    <t>2018-4</t>
  </si>
  <si>
    <t>2011-2</t>
  </si>
  <si>
    <t>2012-2</t>
  </si>
  <si>
    <t>2014-2</t>
  </si>
  <si>
    <t>2015-2</t>
  </si>
  <si>
    <t>2016-2</t>
  </si>
  <si>
    <t>2017-2</t>
  </si>
  <si>
    <t>2018-2</t>
  </si>
  <si>
    <t>2011-1</t>
  </si>
  <si>
    <t>2012-1</t>
  </si>
  <si>
    <t>2013-1</t>
  </si>
  <si>
    <t>2014-1</t>
  </si>
  <si>
    <t>2015-1</t>
  </si>
  <si>
    <t>2016-1</t>
  </si>
  <si>
    <t>2017-1</t>
  </si>
  <si>
    <t>2018-1</t>
  </si>
  <si>
    <t>Quarter</t>
  </si>
  <si>
    <t>Wages (thousands of MNT)</t>
  </si>
  <si>
    <t>Row Labels</t>
  </si>
  <si>
    <t>Grand Total</t>
  </si>
  <si>
    <t>Day</t>
  </si>
  <si>
    <t>2011</t>
  </si>
  <si>
    <t>Qtr1</t>
  </si>
  <si>
    <t>Qtr2</t>
  </si>
  <si>
    <t>Qtr3</t>
  </si>
  <si>
    <t>Qtr4</t>
  </si>
  <si>
    <t>2012</t>
  </si>
  <si>
    <t>2013</t>
  </si>
  <si>
    <t>2014</t>
  </si>
  <si>
    <t>2015</t>
  </si>
  <si>
    <t>2016</t>
  </si>
  <si>
    <t>2017</t>
  </si>
  <si>
    <t>2018</t>
  </si>
  <si>
    <t>2019</t>
  </si>
  <si>
    <t>Average of Beef, with bones, kg</t>
  </si>
  <si>
    <t>Average of Beef, without bones, kg</t>
  </si>
  <si>
    <t>Average of Mutton, with bones, kg</t>
  </si>
  <si>
    <t>Average of Goat meat, with bones, kg</t>
  </si>
  <si>
    <t>Average of Chicken, thigh, kg, imported</t>
  </si>
  <si>
    <t>Average of Horse meat, with bones, kg</t>
  </si>
  <si>
    <t>Meat consumption assumption</t>
  </si>
  <si>
    <t>Average</t>
  </si>
  <si>
    <t>Average of Average</t>
  </si>
  <si>
    <t>Average Meat Price</t>
  </si>
  <si>
    <t>% Change Exports</t>
  </si>
  <si>
    <t>% Change Meat Prices</t>
  </si>
  <si>
    <t>Correlation</t>
  </si>
  <si>
    <t>Increase 12-2015 to 5-2016</t>
  </si>
  <si>
    <t>Decrease 5-2016 to 11-2016</t>
  </si>
  <si>
    <t>Increase 11-2016 to  5-2017</t>
  </si>
  <si>
    <t>Decrease 5-2017 to 12-2017</t>
  </si>
  <si>
    <t>Losses of Animals</t>
  </si>
  <si>
    <t>Correlation of meat and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</si>
</sst>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2" applyFont="1"/>
    <xf numFmtId="1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  <xf numFmtId="41" fontId="0" fillId="0" borderId="0" xfId="1" applyFont="1"/>
    <xf numFmtId="0" fontId="0" fillId="0" borderId="1" xfId="0" applyNumberFormat="1" applyFont="1" applyBorder="1"/>
    <xf numFmtId="9" fontId="0" fillId="0" borderId="0" xfId="2" applyFont="1" applyBorder="1"/>
    <xf numFmtId="0" fontId="0" fillId="0" borderId="0" xfId="1" applyNumberFormat="1" applyFont="1"/>
    <xf numFmtId="3" fontId="2" fillId="0" borderId="0" xfId="0" applyNumberFormat="1" applyFont="1"/>
    <xf numFmtId="0" fontId="0" fillId="0" borderId="0" xfId="0" applyNumberFormat="1" applyFont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Beef Without Bones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'Meat Prices'!$D$1</c:f>
              <c:strCache>
                <c:ptCount val="1"/>
                <c:pt idx="0">
                  <c:v>Beef, without bones,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Prices'!$D$2:$D$100</c:f>
              <c:numCache>
                <c:formatCode>#,##0</c:formatCode>
                <c:ptCount val="99"/>
                <c:pt idx="0">
                  <c:v>5380</c:v>
                </c:pt>
                <c:pt idx="1">
                  <c:v>5415</c:v>
                </c:pt>
                <c:pt idx="2">
                  <c:v>5070</c:v>
                </c:pt>
                <c:pt idx="3">
                  <c:v>4845</c:v>
                </c:pt>
                <c:pt idx="4">
                  <c:v>5160</c:v>
                </c:pt>
                <c:pt idx="5">
                  <c:v>5290</c:v>
                </c:pt>
                <c:pt idx="6">
                  <c:v>5515</c:v>
                </c:pt>
                <c:pt idx="7">
                  <c:v>5365</c:v>
                </c:pt>
                <c:pt idx="8">
                  <c:v>5265</c:v>
                </c:pt>
                <c:pt idx="9">
                  <c:v>5250</c:v>
                </c:pt>
                <c:pt idx="10">
                  <c:v>5280</c:v>
                </c:pt>
                <c:pt idx="11">
                  <c:v>5445</c:v>
                </c:pt>
                <c:pt idx="12">
                  <c:v>6080</c:v>
                </c:pt>
                <c:pt idx="13">
                  <c:v>7400</c:v>
                </c:pt>
                <c:pt idx="14">
                  <c:v>8505</c:v>
                </c:pt>
                <c:pt idx="15">
                  <c:v>8665</c:v>
                </c:pt>
                <c:pt idx="16">
                  <c:v>9110</c:v>
                </c:pt>
                <c:pt idx="17">
                  <c:v>9300</c:v>
                </c:pt>
                <c:pt idx="18">
                  <c:v>9260</c:v>
                </c:pt>
                <c:pt idx="19">
                  <c:v>8870</c:v>
                </c:pt>
                <c:pt idx="20">
                  <c:v>8460</c:v>
                </c:pt>
                <c:pt idx="21">
                  <c:v>8285</c:v>
                </c:pt>
                <c:pt idx="22">
                  <c:v>8140</c:v>
                </c:pt>
                <c:pt idx="23">
                  <c:v>8245</c:v>
                </c:pt>
                <c:pt idx="24">
                  <c:v>8454</c:v>
                </c:pt>
                <c:pt idx="25">
                  <c:v>9000</c:v>
                </c:pt>
                <c:pt idx="26">
                  <c:v>9300</c:v>
                </c:pt>
                <c:pt idx="27">
                  <c:v>9970</c:v>
                </c:pt>
                <c:pt idx="28">
                  <c:v>9970</c:v>
                </c:pt>
                <c:pt idx="29">
                  <c:v>9920</c:v>
                </c:pt>
                <c:pt idx="30">
                  <c:v>9890</c:v>
                </c:pt>
                <c:pt idx="31">
                  <c:v>9600</c:v>
                </c:pt>
                <c:pt idx="32">
                  <c:v>9565</c:v>
                </c:pt>
                <c:pt idx="33">
                  <c:v>9150</c:v>
                </c:pt>
                <c:pt idx="34">
                  <c:v>8751</c:v>
                </c:pt>
                <c:pt idx="35">
                  <c:v>8860</c:v>
                </c:pt>
                <c:pt idx="36">
                  <c:v>9830</c:v>
                </c:pt>
                <c:pt idx="37">
                  <c:v>9840</c:v>
                </c:pt>
                <c:pt idx="38">
                  <c:v>9970</c:v>
                </c:pt>
                <c:pt idx="39">
                  <c:v>10470</c:v>
                </c:pt>
                <c:pt idx="40">
                  <c:v>10730</c:v>
                </c:pt>
                <c:pt idx="41">
                  <c:v>10780</c:v>
                </c:pt>
                <c:pt idx="42">
                  <c:v>9610</c:v>
                </c:pt>
                <c:pt idx="43">
                  <c:v>8835</c:v>
                </c:pt>
                <c:pt idx="44">
                  <c:v>9410</c:v>
                </c:pt>
                <c:pt idx="45">
                  <c:v>9716</c:v>
                </c:pt>
                <c:pt idx="46">
                  <c:v>9520</c:v>
                </c:pt>
                <c:pt idx="47">
                  <c:v>9395</c:v>
                </c:pt>
                <c:pt idx="48">
                  <c:v>9742</c:v>
                </c:pt>
                <c:pt idx="49">
                  <c:v>9781</c:v>
                </c:pt>
                <c:pt idx="50">
                  <c:v>9840</c:v>
                </c:pt>
                <c:pt idx="51">
                  <c:v>10347</c:v>
                </c:pt>
                <c:pt idx="52">
                  <c:v>10691</c:v>
                </c:pt>
                <c:pt idx="53">
                  <c:v>10894</c:v>
                </c:pt>
                <c:pt idx="54">
                  <c:v>10600</c:v>
                </c:pt>
                <c:pt idx="55">
                  <c:v>9545</c:v>
                </c:pt>
                <c:pt idx="56">
                  <c:v>9248</c:v>
                </c:pt>
                <c:pt idx="57">
                  <c:v>8419</c:v>
                </c:pt>
                <c:pt idx="58">
                  <c:v>7828</c:v>
                </c:pt>
                <c:pt idx="59">
                  <c:v>7603</c:v>
                </c:pt>
                <c:pt idx="60">
                  <c:v>7930</c:v>
                </c:pt>
                <c:pt idx="61">
                  <c:v>8419</c:v>
                </c:pt>
                <c:pt idx="62">
                  <c:v>8638</c:v>
                </c:pt>
                <c:pt idx="63">
                  <c:v>9976</c:v>
                </c:pt>
                <c:pt idx="64">
                  <c:v>10123</c:v>
                </c:pt>
                <c:pt idx="65">
                  <c:v>9946</c:v>
                </c:pt>
                <c:pt idx="66">
                  <c:v>9466</c:v>
                </c:pt>
                <c:pt idx="67">
                  <c:v>8667</c:v>
                </c:pt>
                <c:pt idx="68">
                  <c:v>8011</c:v>
                </c:pt>
                <c:pt idx="69">
                  <c:v>7271</c:v>
                </c:pt>
                <c:pt idx="70">
                  <c:v>7231</c:v>
                </c:pt>
                <c:pt idx="71">
                  <c:v>7524</c:v>
                </c:pt>
                <c:pt idx="72">
                  <c:v>8230</c:v>
                </c:pt>
                <c:pt idx="73">
                  <c:v>8583</c:v>
                </c:pt>
                <c:pt idx="74">
                  <c:v>9004</c:v>
                </c:pt>
                <c:pt idx="75">
                  <c:v>9345</c:v>
                </c:pt>
                <c:pt idx="76">
                  <c:v>9436</c:v>
                </c:pt>
                <c:pt idx="77">
                  <c:v>9301</c:v>
                </c:pt>
                <c:pt idx="78">
                  <c:v>9110</c:v>
                </c:pt>
                <c:pt idx="79">
                  <c:v>8515</c:v>
                </c:pt>
                <c:pt idx="80">
                  <c:v>8371</c:v>
                </c:pt>
                <c:pt idx="81">
                  <c:v>8279</c:v>
                </c:pt>
                <c:pt idx="82">
                  <c:v>8165</c:v>
                </c:pt>
                <c:pt idx="83">
                  <c:v>7975</c:v>
                </c:pt>
                <c:pt idx="84">
                  <c:v>8001</c:v>
                </c:pt>
                <c:pt idx="85">
                  <c:v>8464</c:v>
                </c:pt>
                <c:pt idx="86">
                  <c:v>9277</c:v>
                </c:pt>
                <c:pt idx="87">
                  <c:v>10016</c:v>
                </c:pt>
                <c:pt idx="88">
                  <c:v>10188</c:v>
                </c:pt>
                <c:pt idx="89">
                  <c:v>10535</c:v>
                </c:pt>
                <c:pt idx="90">
                  <c:v>10814</c:v>
                </c:pt>
                <c:pt idx="91">
                  <c:v>9981</c:v>
                </c:pt>
                <c:pt idx="92">
                  <c:v>9480</c:v>
                </c:pt>
                <c:pt idx="93">
                  <c:v>9360</c:v>
                </c:pt>
                <c:pt idx="94">
                  <c:v>9349</c:v>
                </c:pt>
                <c:pt idx="95">
                  <c:v>10000</c:v>
                </c:pt>
                <c:pt idx="96" formatCode="#,##0.00">
                  <c:v>10793.8</c:v>
                </c:pt>
                <c:pt idx="97" formatCode="#,##0.00">
                  <c:v>11061.5</c:v>
                </c:pt>
                <c:pt idx="98" formatCode="#,##0.00">
                  <c:v>11292.7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D1F-B816-C5A4686D31F3}"/>
            </c:ext>
          </c:extLst>
        </c:ser>
        <c:ser>
          <c:idx val="1"/>
          <c:order val="1"/>
          <c:tx>
            <c:strRef>
              <c:f>'Meat Prices'!$M$1</c:f>
              <c:strCache>
                <c:ptCount val="1"/>
                <c:pt idx="0">
                  <c:v>Beef without bones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Prices'!$M$2:$M$100</c:f>
              <c:numCache>
                <c:formatCode>0</c:formatCode>
                <c:ptCount val="99"/>
                <c:pt idx="0">
                  <c:v>5380</c:v>
                </c:pt>
                <c:pt idx="1">
                  <c:v>5396.1399999999994</c:v>
                </c:pt>
                <c:pt idx="2">
                  <c:v>5325.9901799999998</c:v>
                </c:pt>
                <c:pt idx="3">
                  <c:v>5299.3602290999997</c:v>
                </c:pt>
                <c:pt idx="4">
                  <c:v>5447.7423155147999</c:v>
                </c:pt>
                <c:pt idx="5">
                  <c:v>5594.831358033699</c:v>
                </c:pt>
                <c:pt idx="6">
                  <c:v>5673.158997046171</c:v>
                </c:pt>
                <c:pt idx="7">
                  <c:v>5678.8321560432169</c:v>
                </c:pt>
                <c:pt idx="8">
                  <c:v>5701.5474846673897</c:v>
                </c:pt>
                <c:pt idx="9">
                  <c:v>5678.7412947287203</c:v>
                </c:pt>
                <c:pt idx="10">
                  <c:v>5718.4924837918206</c:v>
                </c:pt>
                <c:pt idx="11">
                  <c:v>5792.8328860811134</c:v>
                </c:pt>
                <c:pt idx="12">
                  <c:v>5960.8250397774655</c:v>
                </c:pt>
                <c:pt idx="13">
                  <c:v>6115.8064908116794</c:v>
                </c:pt>
                <c:pt idx="14">
                  <c:v>6268.701653081971</c:v>
                </c:pt>
                <c:pt idx="15">
                  <c:v>6281.2390563881354</c:v>
                </c:pt>
                <c:pt idx="16">
                  <c:v>6344.0514469520167</c:v>
                </c:pt>
                <c:pt idx="17">
                  <c:v>6363.0836012928721</c:v>
                </c:pt>
                <c:pt idx="18">
                  <c:v>6405.0799530614049</c:v>
                </c:pt>
                <c:pt idx="19">
                  <c:v>6494.751072404265</c:v>
                </c:pt>
                <c:pt idx="20">
                  <c:v>6572.6880852731165</c:v>
                </c:pt>
                <c:pt idx="21">
                  <c:v>6585.8334614436626</c:v>
                </c:pt>
                <c:pt idx="22">
                  <c:v>6572.6617945207754</c:v>
                </c:pt>
                <c:pt idx="23">
                  <c:v>6618.6704270824202</c:v>
                </c:pt>
                <c:pt idx="24">
                  <c:v>6671.6197904990795</c:v>
                </c:pt>
                <c:pt idx="25">
                  <c:v>6751.6792279850688</c:v>
                </c:pt>
                <c:pt idx="26">
                  <c:v>6792.1893033529796</c:v>
                </c:pt>
                <c:pt idx="27">
                  <c:v>6839.7346284764499</c:v>
                </c:pt>
                <c:pt idx="28">
                  <c:v>6812.3756899625441</c:v>
                </c:pt>
                <c:pt idx="29">
                  <c:v>6778.3138115127313</c:v>
                </c:pt>
                <c:pt idx="30">
                  <c:v>6791.8704391357569</c:v>
                </c:pt>
                <c:pt idx="31">
                  <c:v>6954.8753296750156</c:v>
                </c:pt>
                <c:pt idx="32">
                  <c:v>7024.4240829717655</c:v>
                </c:pt>
                <c:pt idx="33">
                  <c:v>7136.8148682993142</c:v>
                </c:pt>
                <c:pt idx="34">
                  <c:v>7229.5934615872047</c:v>
                </c:pt>
                <c:pt idx="35">
                  <c:v>7352.4965504341862</c:v>
                </c:pt>
                <c:pt idx="36">
                  <c:v>7477.4889917915671</c:v>
                </c:pt>
                <c:pt idx="37">
                  <c:v>7552.263881709483</c:v>
                </c:pt>
                <c:pt idx="38">
                  <c:v>7590.0252011180301</c:v>
                </c:pt>
                <c:pt idx="39">
                  <c:v>7650.7454027269741</c:v>
                </c:pt>
                <c:pt idx="40">
                  <c:v>7750.2050929624238</c:v>
                </c:pt>
                <c:pt idx="41">
                  <c:v>7788.9561184272352</c:v>
                </c:pt>
                <c:pt idx="42">
                  <c:v>7835.689855137799</c:v>
                </c:pt>
                <c:pt idx="43">
                  <c:v>7890.5396841237625</c:v>
                </c:pt>
                <c:pt idx="44">
                  <c:v>7969.4450809650007</c:v>
                </c:pt>
                <c:pt idx="45">
                  <c:v>8033.2006416127206</c:v>
                </c:pt>
                <c:pt idx="46">
                  <c:v>8081.399845462397</c:v>
                </c:pt>
                <c:pt idx="47">
                  <c:v>8129.888244535171</c:v>
                </c:pt>
                <c:pt idx="48">
                  <c:v>8170.5376857578458</c:v>
                </c:pt>
                <c:pt idx="49">
                  <c:v>8186.8787611293619</c:v>
                </c:pt>
                <c:pt idx="50">
                  <c:v>8252.3737912183969</c:v>
                </c:pt>
                <c:pt idx="51">
                  <c:v>8318.3927815481438</c:v>
                </c:pt>
                <c:pt idx="52">
                  <c:v>8326.7111743296919</c:v>
                </c:pt>
                <c:pt idx="53">
                  <c:v>8335.0378855040199</c:v>
                </c:pt>
                <c:pt idx="54">
                  <c:v>8343.3729233895228</c:v>
                </c:pt>
                <c:pt idx="55">
                  <c:v>8351.7162963129122</c:v>
                </c:pt>
                <c:pt idx="56">
                  <c:v>8276.5508496460952</c:v>
                </c:pt>
                <c:pt idx="57">
                  <c:v>8185.5087902999885</c:v>
                </c:pt>
                <c:pt idx="58">
                  <c:v>8234.6218430417885</c:v>
                </c:pt>
                <c:pt idx="59">
                  <c:v>8218.1525993557043</c:v>
                </c:pt>
                <c:pt idx="60">
                  <c:v>8251.0252097531265</c:v>
                </c:pt>
                <c:pt idx="61">
                  <c:v>8317.0334114311518</c:v>
                </c:pt>
                <c:pt idx="62">
                  <c:v>8341.9845116654451</c:v>
                </c:pt>
                <c:pt idx="63">
                  <c:v>8467.1142793404251</c:v>
                </c:pt>
                <c:pt idx="64">
                  <c:v>8475.5813936197646</c:v>
                </c:pt>
                <c:pt idx="65">
                  <c:v>8433.203486651666</c:v>
                </c:pt>
                <c:pt idx="66">
                  <c:v>8348.8714517851495</c:v>
                </c:pt>
                <c:pt idx="67">
                  <c:v>8298.7782230744378</c:v>
                </c:pt>
                <c:pt idx="68">
                  <c:v>8224.0892190667673</c:v>
                </c:pt>
                <c:pt idx="69">
                  <c:v>8125.400148437966</c:v>
                </c:pt>
                <c:pt idx="70">
                  <c:v>8182.2779494770311</c:v>
                </c:pt>
                <c:pt idx="71">
                  <c:v>8255.918451022324</c:v>
                </c:pt>
                <c:pt idx="72">
                  <c:v>8363.2453908856132</c:v>
                </c:pt>
                <c:pt idx="73">
                  <c:v>8430.151354012698</c:v>
                </c:pt>
                <c:pt idx="74">
                  <c:v>8539.743321614862</c:v>
                </c:pt>
                <c:pt idx="75">
                  <c:v>8667.8394714390834</c:v>
                </c:pt>
                <c:pt idx="76">
                  <c:v>8719.8465082677176</c:v>
                </c:pt>
                <c:pt idx="77">
                  <c:v>8658.8075827098437</c:v>
                </c:pt>
                <c:pt idx="78">
                  <c:v>8650.1487751271343</c:v>
                </c:pt>
                <c:pt idx="79">
                  <c:v>8762.6007092037853</c:v>
                </c:pt>
                <c:pt idx="80">
                  <c:v>8806.4137127498034</c:v>
                </c:pt>
                <c:pt idx="81">
                  <c:v>8841.6393676008029</c:v>
                </c:pt>
                <c:pt idx="82">
                  <c:v>8832.7977282332013</c:v>
                </c:pt>
                <c:pt idx="83">
                  <c:v>8859.2961214178995</c:v>
                </c:pt>
                <c:pt idx="84">
                  <c:v>9009.9041554820033</c:v>
                </c:pt>
                <c:pt idx="85">
                  <c:v>9072.973484570377</c:v>
                </c:pt>
                <c:pt idx="86">
                  <c:v>9181.8491663852219</c:v>
                </c:pt>
                <c:pt idx="87">
                  <c:v>9236.9402613835337</c:v>
                </c:pt>
                <c:pt idx="88">
                  <c:v>9283.12496269045</c:v>
                </c:pt>
                <c:pt idx="89">
                  <c:v>9348.1068374292827</c:v>
                </c:pt>
                <c:pt idx="90">
                  <c:v>9413.5435852912869</c:v>
                </c:pt>
                <c:pt idx="91">
                  <c:v>9328.8216930236649</c:v>
                </c:pt>
                <c:pt idx="92">
                  <c:v>9328.8216930236649</c:v>
                </c:pt>
                <c:pt idx="93">
                  <c:v>9440.7675533399488</c:v>
                </c:pt>
                <c:pt idx="94">
                  <c:v>9648.4644395134274</c:v>
                </c:pt>
                <c:pt idx="95">
                  <c:v>9716.0036905900197</c:v>
                </c:pt>
                <c:pt idx="96">
                  <c:v>9779.5220647172537</c:v>
                </c:pt>
                <c:pt idx="97">
                  <c:v>9843.4556902153436</c:v>
                </c:pt>
                <c:pt idx="98">
                  <c:v>9907.8072817901266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5-4D1F-B816-C5A4686D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265696"/>
        <c:axId val="1301996128"/>
      </c:lineChart>
      <c:catAx>
        <c:axId val="12132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96128"/>
        <c:crosses val="autoZero"/>
        <c:auto val="1"/>
        <c:lblAlgn val="ctr"/>
        <c:lblOffset val="100"/>
        <c:noMultiLvlLbl val="0"/>
      </c:catAx>
      <c:valAx>
        <c:axId val="130199612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Average Salary Assuming</a:t>
            </a:r>
            <a:r>
              <a:rPr lang="en-US" baseline="0"/>
              <a:t> 250g Consumption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Wages!$I$1</c:f>
              <c:strCache>
                <c:ptCount val="1"/>
                <c:pt idx="0">
                  <c:v>Beef, with bones,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Wages!$A$2:$A$29</c:f>
              <c:strCache>
                <c:ptCount val="28"/>
                <c:pt idx="0">
                  <c:v>2011-1</c:v>
                </c:pt>
                <c:pt idx="1">
                  <c:v>2011-2</c:v>
                </c:pt>
                <c:pt idx="2">
                  <c:v>2011-3</c:v>
                </c:pt>
                <c:pt idx="3">
                  <c:v>2011-4</c:v>
                </c:pt>
                <c:pt idx="4">
                  <c:v>2012-1</c:v>
                </c:pt>
                <c:pt idx="5">
                  <c:v>2012-2</c:v>
                </c:pt>
                <c:pt idx="6">
                  <c:v>2012-3</c:v>
                </c:pt>
                <c:pt idx="7">
                  <c:v>2012-4</c:v>
                </c:pt>
                <c:pt idx="8">
                  <c:v>2013-1</c:v>
                </c:pt>
                <c:pt idx="9">
                  <c:v>2014-1</c:v>
                </c:pt>
                <c:pt idx="10">
                  <c:v>2014-2</c:v>
                </c:pt>
                <c:pt idx="11">
                  <c:v>2014-3</c:v>
                </c:pt>
                <c:pt idx="12">
                  <c:v>2014-4</c:v>
                </c:pt>
                <c:pt idx="13">
                  <c:v>2015-1</c:v>
                </c:pt>
                <c:pt idx="14">
                  <c:v>2015-2</c:v>
                </c:pt>
                <c:pt idx="15">
                  <c:v>2015-3</c:v>
                </c:pt>
                <c:pt idx="16">
                  <c:v>2015-4</c:v>
                </c:pt>
                <c:pt idx="17">
                  <c:v>2016-1</c:v>
                </c:pt>
                <c:pt idx="18">
                  <c:v>2016-2</c:v>
                </c:pt>
                <c:pt idx="19">
                  <c:v>2016-3</c:v>
                </c:pt>
                <c:pt idx="20">
                  <c:v>2016-4</c:v>
                </c:pt>
                <c:pt idx="21">
                  <c:v>2017-1</c:v>
                </c:pt>
                <c:pt idx="22">
                  <c:v>2017-2</c:v>
                </c:pt>
                <c:pt idx="23">
                  <c:v>2017-3</c:v>
                </c:pt>
                <c:pt idx="24">
                  <c:v>2017-4</c:v>
                </c:pt>
                <c:pt idx="25">
                  <c:v>2018-1</c:v>
                </c:pt>
                <c:pt idx="26">
                  <c:v>2018-2</c:v>
                </c:pt>
                <c:pt idx="27">
                  <c:v>2018-3</c:v>
                </c:pt>
              </c:strCache>
            </c:strRef>
          </c:cat>
          <c:val>
            <c:numRef>
              <c:f>Wages!$I$2:$I$29</c:f>
              <c:numCache>
                <c:formatCode>0%</c:formatCode>
                <c:ptCount val="28"/>
                <c:pt idx="0">
                  <c:v>8.1367650476411812E-2</c:v>
                </c:pt>
                <c:pt idx="1">
                  <c:v>7.4037004977277651E-2</c:v>
                </c:pt>
                <c:pt idx="2">
                  <c:v>7.5349979105725037E-2</c:v>
                </c:pt>
                <c:pt idx="3">
                  <c:v>6.9667712213291516E-2</c:v>
                </c:pt>
                <c:pt idx="4">
                  <c:v>8.7306932471264365E-2</c:v>
                </c:pt>
                <c:pt idx="5">
                  <c:v>9.5292023944345577E-2</c:v>
                </c:pt>
                <c:pt idx="6">
                  <c:v>9.4653296524845734E-2</c:v>
                </c:pt>
                <c:pt idx="7">
                  <c:v>8.1148420729837467E-2</c:v>
                </c:pt>
                <c:pt idx="8">
                  <c:v>7.947307271733188E-2</c:v>
                </c:pt>
                <c:pt idx="9">
                  <c:v>7.4853170322425971E-2</c:v>
                </c:pt>
                <c:pt idx="10">
                  <c:v>6.9962906264719738E-2</c:v>
                </c:pt>
                <c:pt idx="11">
                  <c:v>6.2008708605477254E-2</c:v>
                </c:pt>
                <c:pt idx="12">
                  <c:v>6.7200217037438947E-2</c:v>
                </c:pt>
                <c:pt idx="13">
                  <c:v>6.6081270939154862E-2</c:v>
                </c:pt>
                <c:pt idx="14">
                  <c:v>6.9592256110750608E-2</c:v>
                </c:pt>
                <c:pt idx="15">
                  <c:v>6.6351617132867136E-2</c:v>
                </c:pt>
                <c:pt idx="16">
                  <c:v>5.1775256222547583E-2</c:v>
                </c:pt>
                <c:pt idx="17">
                  <c:v>5.5113636363636365E-2</c:v>
                </c:pt>
                <c:pt idx="18">
                  <c:v>6.6258974358974349E-2</c:v>
                </c:pt>
                <c:pt idx="19">
                  <c:v>5.3867771039787016E-2</c:v>
                </c:pt>
                <c:pt idx="20">
                  <c:v>4.2262413367511631E-2</c:v>
                </c:pt>
                <c:pt idx="21">
                  <c:v>5.0751340854447935E-2</c:v>
                </c:pt>
                <c:pt idx="22">
                  <c:v>5.4819058010547372E-2</c:v>
                </c:pt>
                <c:pt idx="23">
                  <c:v>5.222537438377825E-2</c:v>
                </c:pt>
                <c:pt idx="24">
                  <c:v>4.3153793457783869E-2</c:v>
                </c:pt>
                <c:pt idx="25">
                  <c:v>4.8025255239118755E-2</c:v>
                </c:pt>
                <c:pt idx="26">
                  <c:v>5.5689444783404513E-2</c:v>
                </c:pt>
                <c:pt idx="27">
                  <c:v>5.4231534336619966E-2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7-488A-B23E-D22ED94311C1}"/>
            </c:ext>
          </c:extLst>
        </c:ser>
        <c:ser>
          <c:idx val="1"/>
          <c:order val="1"/>
          <c:tx>
            <c:strRef>
              <c:f>Wages!$J$1</c:f>
              <c:strCache>
                <c:ptCount val="1"/>
                <c:pt idx="0">
                  <c:v>Beef, without bones,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Wages!$A$2:$A$29</c:f>
              <c:strCache>
                <c:ptCount val="28"/>
                <c:pt idx="0">
                  <c:v>2011-1</c:v>
                </c:pt>
                <c:pt idx="1">
                  <c:v>2011-2</c:v>
                </c:pt>
                <c:pt idx="2">
                  <c:v>2011-3</c:v>
                </c:pt>
                <c:pt idx="3">
                  <c:v>2011-4</c:v>
                </c:pt>
                <c:pt idx="4">
                  <c:v>2012-1</c:v>
                </c:pt>
                <c:pt idx="5">
                  <c:v>2012-2</c:v>
                </c:pt>
                <c:pt idx="6">
                  <c:v>2012-3</c:v>
                </c:pt>
                <c:pt idx="7">
                  <c:v>2012-4</c:v>
                </c:pt>
                <c:pt idx="8">
                  <c:v>2013-1</c:v>
                </c:pt>
                <c:pt idx="9">
                  <c:v>2014-1</c:v>
                </c:pt>
                <c:pt idx="10">
                  <c:v>2014-2</c:v>
                </c:pt>
                <c:pt idx="11">
                  <c:v>2014-3</c:v>
                </c:pt>
                <c:pt idx="12">
                  <c:v>2014-4</c:v>
                </c:pt>
                <c:pt idx="13">
                  <c:v>2015-1</c:v>
                </c:pt>
                <c:pt idx="14">
                  <c:v>2015-2</c:v>
                </c:pt>
                <c:pt idx="15">
                  <c:v>2015-3</c:v>
                </c:pt>
                <c:pt idx="16">
                  <c:v>2015-4</c:v>
                </c:pt>
                <c:pt idx="17">
                  <c:v>2016-1</c:v>
                </c:pt>
                <c:pt idx="18">
                  <c:v>2016-2</c:v>
                </c:pt>
                <c:pt idx="19">
                  <c:v>2016-3</c:v>
                </c:pt>
                <c:pt idx="20">
                  <c:v>2016-4</c:v>
                </c:pt>
                <c:pt idx="21">
                  <c:v>2017-1</c:v>
                </c:pt>
                <c:pt idx="22">
                  <c:v>2017-2</c:v>
                </c:pt>
                <c:pt idx="23">
                  <c:v>2017-3</c:v>
                </c:pt>
                <c:pt idx="24">
                  <c:v>2017-4</c:v>
                </c:pt>
                <c:pt idx="25">
                  <c:v>2018-1</c:v>
                </c:pt>
                <c:pt idx="26">
                  <c:v>2018-2</c:v>
                </c:pt>
                <c:pt idx="27">
                  <c:v>2018-3</c:v>
                </c:pt>
              </c:strCache>
            </c:strRef>
          </c:cat>
          <c:val>
            <c:numRef>
              <c:f>Wages!$J$2:$J$29</c:f>
              <c:numCache>
                <c:formatCode>0%</c:formatCode>
                <c:ptCount val="28"/>
                <c:pt idx="0">
                  <c:v>9.2174064606088776E-2</c:v>
                </c:pt>
                <c:pt idx="1">
                  <c:v>8.2747240856957366E-2</c:v>
                </c:pt>
                <c:pt idx="2">
                  <c:v>8.4334517342248227E-2</c:v>
                </c:pt>
                <c:pt idx="3">
                  <c:v>7.8293471868261119E-2</c:v>
                </c:pt>
                <c:pt idx="4">
                  <c:v>9.8711386494252873E-2</c:v>
                </c:pt>
                <c:pt idx="5">
                  <c:v>0.10950897912959068</c:v>
                </c:pt>
                <c:pt idx="6">
                  <c:v>0.10794900941864241</c:v>
                </c:pt>
                <c:pt idx="7">
                  <c:v>9.4564550751303295E-2</c:v>
                </c:pt>
                <c:pt idx="8">
                  <c:v>9.1422908693275018E-2</c:v>
                </c:pt>
                <c:pt idx="9">
                  <c:v>8.947620759918494E-2</c:v>
                </c:pt>
                <c:pt idx="10">
                  <c:v>8.5536387187941598E-2</c:v>
                </c:pt>
                <c:pt idx="11">
                  <c:v>7.6661510255528822E-2</c:v>
                </c:pt>
                <c:pt idx="12">
                  <c:v>8.0412371134020624E-2</c:v>
                </c:pt>
                <c:pt idx="13">
                  <c:v>7.933372960121042E-2</c:v>
                </c:pt>
                <c:pt idx="14">
                  <c:v>8.6340038935756008E-2</c:v>
                </c:pt>
                <c:pt idx="15">
                  <c:v>8.0291193181818182E-2</c:v>
                </c:pt>
                <c:pt idx="16">
                  <c:v>6.2356201631457851E-2</c:v>
                </c:pt>
                <c:pt idx="17">
                  <c:v>6.4827210460772111E-2</c:v>
                </c:pt>
                <c:pt idx="18">
                  <c:v>7.7038461538461542E-2</c:v>
                </c:pt>
                <c:pt idx="19">
                  <c:v>6.4448059951683664E-2</c:v>
                </c:pt>
                <c:pt idx="20">
                  <c:v>5.2278553118769583E-2</c:v>
                </c:pt>
                <c:pt idx="21">
                  <c:v>5.968420565933049E-2</c:v>
                </c:pt>
                <c:pt idx="22">
                  <c:v>6.3834333515184583E-2</c:v>
                </c:pt>
                <c:pt idx="23">
                  <c:v>6.0450190679936754E-2</c:v>
                </c:pt>
                <c:pt idx="24">
                  <c:v>5.2275646514814179E-2</c:v>
                </c:pt>
                <c:pt idx="25">
                  <c:v>5.7634784166218873E-2</c:v>
                </c:pt>
                <c:pt idx="26">
                  <c:v>6.6981173189226875E-2</c:v>
                </c:pt>
                <c:pt idx="27">
                  <c:v>6.5462290261200484E-2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7-488A-B23E-D22ED94311C1}"/>
            </c:ext>
          </c:extLst>
        </c:ser>
        <c:ser>
          <c:idx val="2"/>
          <c:order val="2"/>
          <c:tx>
            <c:strRef>
              <c:f>Wages!$K$1</c:f>
              <c:strCache>
                <c:ptCount val="1"/>
                <c:pt idx="0">
                  <c:v>Mutton, with bones,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Wages!$A$2:$A$29</c:f>
              <c:strCache>
                <c:ptCount val="28"/>
                <c:pt idx="0">
                  <c:v>2011-1</c:v>
                </c:pt>
                <c:pt idx="1">
                  <c:v>2011-2</c:v>
                </c:pt>
                <c:pt idx="2">
                  <c:v>2011-3</c:v>
                </c:pt>
                <c:pt idx="3">
                  <c:v>2011-4</c:v>
                </c:pt>
                <c:pt idx="4">
                  <c:v>2012-1</c:v>
                </c:pt>
                <c:pt idx="5">
                  <c:v>2012-2</c:v>
                </c:pt>
                <c:pt idx="6">
                  <c:v>2012-3</c:v>
                </c:pt>
                <c:pt idx="7">
                  <c:v>2012-4</c:v>
                </c:pt>
                <c:pt idx="8">
                  <c:v>2013-1</c:v>
                </c:pt>
                <c:pt idx="9">
                  <c:v>2014-1</c:v>
                </c:pt>
                <c:pt idx="10">
                  <c:v>2014-2</c:v>
                </c:pt>
                <c:pt idx="11">
                  <c:v>2014-3</c:v>
                </c:pt>
                <c:pt idx="12">
                  <c:v>2014-4</c:v>
                </c:pt>
                <c:pt idx="13">
                  <c:v>2015-1</c:v>
                </c:pt>
                <c:pt idx="14">
                  <c:v>2015-2</c:v>
                </c:pt>
                <c:pt idx="15">
                  <c:v>2015-3</c:v>
                </c:pt>
                <c:pt idx="16">
                  <c:v>2015-4</c:v>
                </c:pt>
                <c:pt idx="17">
                  <c:v>2016-1</c:v>
                </c:pt>
                <c:pt idx="18">
                  <c:v>2016-2</c:v>
                </c:pt>
                <c:pt idx="19">
                  <c:v>2016-3</c:v>
                </c:pt>
                <c:pt idx="20">
                  <c:v>2016-4</c:v>
                </c:pt>
                <c:pt idx="21">
                  <c:v>2017-1</c:v>
                </c:pt>
                <c:pt idx="22">
                  <c:v>2017-2</c:v>
                </c:pt>
                <c:pt idx="23">
                  <c:v>2017-3</c:v>
                </c:pt>
                <c:pt idx="24">
                  <c:v>2017-4</c:v>
                </c:pt>
                <c:pt idx="25">
                  <c:v>2018-1</c:v>
                </c:pt>
                <c:pt idx="26">
                  <c:v>2018-2</c:v>
                </c:pt>
                <c:pt idx="27">
                  <c:v>2018-3</c:v>
                </c:pt>
              </c:strCache>
            </c:strRef>
          </c:cat>
          <c:val>
            <c:numRef>
              <c:f>Wages!$K$2:$K$29</c:f>
              <c:numCache>
                <c:formatCode>0%</c:formatCode>
                <c:ptCount val="28"/>
                <c:pt idx="0">
                  <c:v>7.1258424355101088E-2</c:v>
                </c:pt>
                <c:pt idx="1">
                  <c:v>6.3595542090456605E-2</c:v>
                </c:pt>
                <c:pt idx="2">
                  <c:v>6.6987045549519439E-2</c:v>
                </c:pt>
                <c:pt idx="3">
                  <c:v>6.1948637522054491E-2</c:v>
                </c:pt>
                <c:pt idx="4">
                  <c:v>8.0437320402298854E-2</c:v>
                </c:pt>
                <c:pt idx="5">
                  <c:v>8.6575796796634852E-2</c:v>
                </c:pt>
                <c:pt idx="6">
                  <c:v>8.8157681065280935E-2</c:v>
                </c:pt>
                <c:pt idx="7">
                  <c:v>7.1335479914136773E-2</c:v>
                </c:pt>
                <c:pt idx="8">
                  <c:v>7.050642427556042E-2</c:v>
                </c:pt>
                <c:pt idx="9">
                  <c:v>6.7062207838906873E-2</c:v>
                </c:pt>
                <c:pt idx="10">
                  <c:v>6.0851389543099391E-2</c:v>
                </c:pt>
                <c:pt idx="11">
                  <c:v>5.3133952102669878E-2</c:v>
                </c:pt>
                <c:pt idx="12">
                  <c:v>5.9169831795984805E-2</c:v>
                </c:pt>
                <c:pt idx="13">
                  <c:v>5.667080946719983E-2</c:v>
                </c:pt>
                <c:pt idx="14">
                  <c:v>6.3995241185377458E-2</c:v>
                </c:pt>
                <c:pt idx="15">
                  <c:v>5.6173513986013987E-2</c:v>
                </c:pt>
                <c:pt idx="16">
                  <c:v>3.930663041204769E-2</c:v>
                </c:pt>
                <c:pt idx="17">
                  <c:v>4.5797011207970112E-2</c:v>
                </c:pt>
                <c:pt idx="18">
                  <c:v>5.5756410256410253E-2</c:v>
                </c:pt>
                <c:pt idx="19">
                  <c:v>4.5257111867080806E-2</c:v>
                </c:pt>
                <c:pt idx="20">
                  <c:v>3.3651381372828255E-2</c:v>
                </c:pt>
                <c:pt idx="21">
                  <c:v>4.2405677825041614E-2</c:v>
                </c:pt>
                <c:pt idx="22">
                  <c:v>4.7763229678123298E-2</c:v>
                </c:pt>
                <c:pt idx="23">
                  <c:v>4.4733048088549901E-2</c:v>
                </c:pt>
                <c:pt idx="24">
                  <c:v>3.4849717417365984E-2</c:v>
                </c:pt>
                <c:pt idx="25">
                  <c:v>3.9647143113021671E-2</c:v>
                </c:pt>
                <c:pt idx="26">
                  <c:v>4.8572735988843374E-2</c:v>
                </c:pt>
                <c:pt idx="27">
                  <c:v>4.5238713025428125E-2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7-488A-B23E-D22ED94311C1}"/>
            </c:ext>
          </c:extLst>
        </c:ser>
        <c:ser>
          <c:idx val="3"/>
          <c:order val="3"/>
          <c:tx>
            <c:strRef>
              <c:f>Wages!$L$1</c:f>
              <c:strCache>
                <c:ptCount val="1"/>
                <c:pt idx="0">
                  <c:v>Goat meat, with bones, 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Wages!$A$2:$A$29</c:f>
              <c:strCache>
                <c:ptCount val="28"/>
                <c:pt idx="0">
                  <c:v>2011-1</c:v>
                </c:pt>
                <c:pt idx="1">
                  <c:v>2011-2</c:v>
                </c:pt>
                <c:pt idx="2">
                  <c:v>2011-3</c:v>
                </c:pt>
                <c:pt idx="3">
                  <c:v>2011-4</c:v>
                </c:pt>
                <c:pt idx="4">
                  <c:v>2012-1</c:v>
                </c:pt>
                <c:pt idx="5">
                  <c:v>2012-2</c:v>
                </c:pt>
                <c:pt idx="6">
                  <c:v>2012-3</c:v>
                </c:pt>
                <c:pt idx="7">
                  <c:v>2012-4</c:v>
                </c:pt>
                <c:pt idx="8">
                  <c:v>2013-1</c:v>
                </c:pt>
                <c:pt idx="9">
                  <c:v>2014-1</c:v>
                </c:pt>
                <c:pt idx="10">
                  <c:v>2014-2</c:v>
                </c:pt>
                <c:pt idx="11">
                  <c:v>2014-3</c:v>
                </c:pt>
                <c:pt idx="12">
                  <c:v>2014-4</c:v>
                </c:pt>
                <c:pt idx="13">
                  <c:v>2015-1</c:v>
                </c:pt>
                <c:pt idx="14">
                  <c:v>2015-2</c:v>
                </c:pt>
                <c:pt idx="15">
                  <c:v>2015-3</c:v>
                </c:pt>
                <c:pt idx="16">
                  <c:v>2015-4</c:v>
                </c:pt>
                <c:pt idx="17">
                  <c:v>2016-1</c:v>
                </c:pt>
                <c:pt idx="18">
                  <c:v>2016-2</c:v>
                </c:pt>
                <c:pt idx="19">
                  <c:v>2016-3</c:v>
                </c:pt>
                <c:pt idx="20">
                  <c:v>2016-4</c:v>
                </c:pt>
                <c:pt idx="21">
                  <c:v>2017-1</c:v>
                </c:pt>
                <c:pt idx="22">
                  <c:v>2017-2</c:v>
                </c:pt>
                <c:pt idx="23">
                  <c:v>2017-3</c:v>
                </c:pt>
                <c:pt idx="24">
                  <c:v>2017-4</c:v>
                </c:pt>
                <c:pt idx="25">
                  <c:v>2018-1</c:v>
                </c:pt>
                <c:pt idx="26">
                  <c:v>2018-2</c:v>
                </c:pt>
                <c:pt idx="27">
                  <c:v>2018-3</c:v>
                </c:pt>
              </c:strCache>
            </c:strRef>
          </c:cat>
          <c:val>
            <c:numRef>
              <c:f>Wages!$L$2:$L$29</c:f>
              <c:numCache>
                <c:formatCode>0%</c:formatCode>
                <c:ptCount val="28"/>
                <c:pt idx="0">
                  <c:v>5.7053218684638626E-2</c:v>
                </c:pt>
                <c:pt idx="1">
                  <c:v>4.8149751136117726E-2</c:v>
                </c:pt>
                <c:pt idx="2">
                  <c:v>5.0720852486418722E-2</c:v>
                </c:pt>
                <c:pt idx="3">
                  <c:v>4.8666928053322879E-2</c:v>
                </c:pt>
                <c:pt idx="4">
                  <c:v>6.3577586206896547E-2</c:v>
                </c:pt>
                <c:pt idx="5">
                  <c:v>6.8051286199644068E-2</c:v>
                </c:pt>
                <c:pt idx="6">
                  <c:v>7.0822507307567395E-2</c:v>
                </c:pt>
                <c:pt idx="7">
                  <c:v>5.5446948788715117E-2</c:v>
                </c:pt>
                <c:pt idx="8">
                  <c:v>5.7524603608529248E-2</c:v>
                </c:pt>
                <c:pt idx="9">
                  <c:v>5.512105957089776E-2</c:v>
                </c:pt>
                <c:pt idx="10">
                  <c:v>5.2490579368817708E-2</c:v>
                </c:pt>
                <c:pt idx="11">
                  <c:v>4.390397616592185E-2</c:v>
                </c:pt>
                <c:pt idx="12">
                  <c:v>4.5957677699403149E-2</c:v>
                </c:pt>
                <c:pt idx="13">
                  <c:v>4.1881011563817142E-2</c:v>
                </c:pt>
                <c:pt idx="14">
                  <c:v>5.1073437162016004E-2</c:v>
                </c:pt>
                <c:pt idx="15">
                  <c:v>4.3982189685314685E-2</c:v>
                </c:pt>
                <c:pt idx="16">
                  <c:v>2.8670780171512235E-2</c:v>
                </c:pt>
                <c:pt idx="17">
                  <c:v>3.2606890826068907E-2</c:v>
                </c:pt>
                <c:pt idx="18">
                  <c:v>4.064102564102564E-2</c:v>
                </c:pt>
                <c:pt idx="19">
                  <c:v>3.6481289750036977E-2</c:v>
                </c:pt>
                <c:pt idx="20">
                  <c:v>2.6241336751163011E-2</c:v>
                </c:pt>
                <c:pt idx="21">
                  <c:v>3.0846587756611799E-2</c:v>
                </c:pt>
                <c:pt idx="22">
                  <c:v>3.4278959810874705E-2</c:v>
                </c:pt>
                <c:pt idx="23">
                  <c:v>3.2017951818435496E-2</c:v>
                </c:pt>
                <c:pt idx="24">
                  <c:v>2.4529028943312211E-2</c:v>
                </c:pt>
                <c:pt idx="25">
                  <c:v>2.7682249686548449E-2</c:v>
                </c:pt>
                <c:pt idx="26">
                  <c:v>3.3748801534036435E-2</c:v>
                </c:pt>
                <c:pt idx="27">
                  <c:v>3.3402525514616851E-2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7-488A-B23E-D22ED94311C1}"/>
            </c:ext>
          </c:extLst>
        </c:ser>
        <c:ser>
          <c:idx val="4"/>
          <c:order val="4"/>
          <c:tx>
            <c:strRef>
              <c:f>Wages!$M$1</c:f>
              <c:strCache>
                <c:ptCount val="1"/>
                <c:pt idx="0">
                  <c:v>Chicken, thigh, kg, imported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Wages!$A$2:$A$29</c:f>
              <c:strCache>
                <c:ptCount val="28"/>
                <c:pt idx="0">
                  <c:v>2011-1</c:v>
                </c:pt>
                <c:pt idx="1">
                  <c:v>2011-2</c:v>
                </c:pt>
                <c:pt idx="2">
                  <c:v>2011-3</c:v>
                </c:pt>
                <c:pt idx="3">
                  <c:v>2011-4</c:v>
                </c:pt>
                <c:pt idx="4">
                  <c:v>2012-1</c:v>
                </c:pt>
                <c:pt idx="5">
                  <c:v>2012-2</c:v>
                </c:pt>
                <c:pt idx="6">
                  <c:v>2012-3</c:v>
                </c:pt>
                <c:pt idx="7">
                  <c:v>2012-4</c:v>
                </c:pt>
                <c:pt idx="8">
                  <c:v>2013-1</c:v>
                </c:pt>
                <c:pt idx="9">
                  <c:v>2014-1</c:v>
                </c:pt>
                <c:pt idx="10">
                  <c:v>2014-2</c:v>
                </c:pt>
                <c:pt idx="11">
                  <c:v>2014-3</c:v>
                </c:pt>
                <c:pt idx="12">
                  <c:v>2014-4</c:v>
                </c:pt>
                <c:pt idx="13">
                  <c:v>2015-1</c:v>
                </c:pt>
                <c:pt idx="14">
                  <c:v>2015-2</c:v>
                </c:pt>
                <c:pt idx="15">
                  <c:v>2015-3</c:v>
                </c:pt>
                <c:pt idx="16">
                  <c:v>2015-4</c:v>
                </c:pt>
                <c:pt idx="17">
                  <c:v>2016-1</c:v>
                </c:pt>
                <c:pt idx="18">
                  <c:v>2016-2</c:v>
                </c:pt>
                <c:pt idx="19">
                  <c:v>2016-3</c:v>
                </c:pt>
                <c:pt idx="20">
                  <c:v>2016-4</c:v>
                </c:pt>
                <c:pt idx="21">
                  <c:v>2017-1</c:v>
                </c:pt>
                <c:pt idx="22">
                  <c:v>2017-2</c:v>
                </c:pt>
                <c:pt idx="23">
                  <c:v>2017-3</c:v>
                </c:pt>
                <c:pt idx="24">
                  <c:v>2017-4</c:v>
                </c:pt>
                <c:pt idx="25">
                  <c:v>2018-1</c:v>
                </c:pt>
                <c:pt idx="26">
                  <c:v>2018-2</c:v>
                </c:pt>
                <c:pt idx="27">
                  <c:v>2018-3</c:v>
                </c:pt>
              </c:strCache>
            </c:strRef>
          </c:cat>
          <c:val>
            <c:numRef>
              <c:f>Wages!$M$2:$M$29</c:f>
              <c:numCache>
                <c:formatCode>0%</c:formatCode>
                <c:ptCount val="28"/>
                <c:pt idx="0">
                  <c:v>7.3030443876365328E-2</c:v>
                </c:pt>
                <c:pt idx="1">
                  <c:v>6.2702878164899375E-2</c:v>
                </c:pt>
                <c:pt idx="2">
                  <c:v>5.7981613038027582E-2</c:v>
                </c:pt>
                <c:pt idx="3">
                  <c:v>5.3665947853362088E-2</c:v>
                </c:pt>
                <c:pt idx="4">
                  <c:v>5.2285380747126436E-2</c:v>
                </c:pt>
                <c:pt idx="5">
                  <c:v>4.993124089953082E-2</c:v>
                </c:pt>
                <c:pt idx="6">
                  <c:v>5.8866515102305943E-2</c:v>
                </c:pt>
                <c:pt idx="7">
                  <c:v>7.5436982520699178E-2</c:v>
                </c:pt>
                <c:pt idx="8">
                  <c:v>6.1457763805358119E-2</c:v>
                </c:pt>
                <c:pt idx="9">
                  <c:v>4.5037756202804743E-2</c:v>
                </c:pt>
                <c:pt idx="10">
                  <c:v>4.3482100800753654E-2</c:v>
                </c:pt>
                <c:pt idx="11">
                  <c:v>4.3313853557923686E-2</c:v>
                </c:pt>
                <c:pt idx="12">
                  <c:v>4.2037438958220291E-2</c:v>
                </c:pt>
                <c:pt idx="13">
                  <c:v>5.5109153787960663E-2</c:v>
                </c:pt>
                <c:pt idx="14">
                  <c:v>5.5391520657581655E-2</c:v>
                </c:pt>
                <c:pt idx="15">
                  <c:v>5.5810205419580421E-2</c:v>
                </c:pt>
                <c:pt idx="16">
                  <c:v>5.4130934950847101E-2</c:v>
                </c:pt>
                <c:pt idx="17">
                  <c:v>5.2078144458281447E-2</c:v>
                </c:pt>
                <c:pt idx="18">
                  <c:v>5.1746153846153845E-2</c:v>
                </c:pt>
                <c:pt idx="19">
                  <c:v>5.0569442390178965E-2</c:v>
                </c:pt>
                <c:pt idx="20">
                  <c:v>4.842637425234976E-2</c:v>
                </c:pt>
                <c:pt idx="21">
                  <c:v>4.6009802108378031E-2</c:v>
                </c:pt>
                <c:pt idx="22">
                  <c:v>4.5446899436261137E-2</c:v>
                </c:pt>
                <c:pt idx="23">
                  <c:v>4.6700306948190863E-2</c:v>
                </c:pt>
                <c:pt idx="24">
                  <c:v>4.2340297996232235E-2</c:v>
                </c:pt>
                <c:pt idx="25">
                  <c:v>4.3124216371126636E-2</c:v>
                </c:pt>
                <c:pt idx="26">
                  <c:v>4.385078009239083E-2</c:v>
                </c:pt>
                <c:pt idx="27">
                  <c:v>4.5026811970247362E-2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7-488A-B23E-D22ED94311C1}"/>
            </c:ext>
          </c:extLst>
        </c:ser>
        <c:ser>
          <c:idx val="5"/>
          <c:order val="5"/>
          <c:tx>
            <c:strRef>
              <c:f>Wages!$N$1</c:f>
              <c:strCache>
                <c:ptCount val="1"/>
                <c:pt idx="0">
                  <c:v>Horse meat, with bones, kg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Wages!$A$2:$A$29</c:f>
              <c:strCache>
                <c:ptCount val="28"/>
                <c:pt idx="0">
                  <c:v>2011-1</c:v>
                </c:pt>
                <c:pt idx="1">
                  <c:v>2011-2</c:v>
                </c:pt>
                <c:pt idx="2">
                  <c:v>2011-3</c:v>
                </c:pt>
                <c:pt idx="3">
                  <c:v>2011-4</c:v>
                </c:pt>
                <c:pt idx="4">
                  <c:v>2012-1</c:v>
                </c:pt>
                <c:pt idx="5">
                  <c:v>2012-2</c:v>
                </c:pt>
                <c:pt idx="6">
                  <c:v>2012-3</c:v>
                </c:pt>
                <c:pt idx="7">
                  <c:v>2012-4</c:v>
                </c:pt>
                <c:pt idx="8">
                  <c:v>2013-1</c:v>
                </c:pt>
                <c:pt idx="9">
                  <c:v>2014-1</c:v>
                </c:pt>
                <c:pt idx="10">
                  <c:v>2014-2</c:v>
                </c:pt>
                <c:pt idx="11">
                  <c:v>2014-3</c:v>
                </c:pt>
                <c:pt idx="12">
                  <c:v>2014-4</c:v>
                </c:pt>
                <c:pt idx="13">
                  <c:v>2015-1</c:v>
                </c:pt>
                <c:pt idx="14">
                  <c:v>2015-2</c:v>
                </c:pt>
                <c:pt idx="15">
                  <c:v>2015-3</c:v>
                </c:pt>
                <c:pt idx="16">
                  <c:v>2015-4</c:v>
                </c:pt>
                <c:pt idx="17">
                  <c:v>2016-1</c:v>
                </c:pt>
                <c:pt idx="18">
                  <c:v>2016-2</c:v>
                </c:pt>
                <c:pt idx="19">
                  <c:v>2016-3</c:v>
                </c:pt>
                <c:pt idx="20">
                  <c:v>2016-4</c:v>
                </c:pt>
                <c:pt idx="21">
                  <c:v>2017-1</c:v>
                </c:pt>
                <c:pt idx="22">
                  <c:v>2017-2</c:v>
                </c:pt>
                <c:pt idx="23">
                  <c:v>2017-3</c:v>
                </c:pt>
                <c:pt idx="24">
                  <c:v>2017-4</c:v>
                </c:pt>
                <c:pt idx="25">
                  <c:v>2018-1</c:v>
                </c:pt>
                <c:pt idx="26">
                  <c:v>2018-2</c:v>
                </c:pt>
                <c:pt idx="27">
                  <c:v>2018-3</c:v>
                </c:pt>
              </c:strCache>
            </c:strRef>
          </c:cat>
          <c:val>
            <c:numRef>
              <c:f>Wages!$N$2:$N$29</c:f>
              <c:numCache>
                <c:formatCode>0%</c:formatCode>
                <c:ptCount val="28"/>
                <c:pt idx="0">
                  <c:v>6.1584940739019288E-2</c:v>
                </c:pt>
                <c:pt idx="1">
                  <c:v>5.5669768448387794E-2</c:v>
                </c:pt>
                <c:pt idx="2">
                  <c:v>5.7694316757208527E-2</c:v>
                </c:pt>
                <c:pt idx="3">
                  <c:v>5.3322877867084888E-2</c:v>
                </c:pt>
                <c:pt idx="4">
                  <c:v>6.9234913793103453E-2</c:v>
                </c:pt>
                <c:pt idx="5">
                  <c:v>7.6039475812975252E-2</c:v>
                </c:pt>
                <c:pt idx="6">
                  <c:v>7.4435693406950304E-2</c:v>
                </c:pt>
                <c:pt idx="7">
                  <c:v>6.2155013799448024E-2</c:v>
                </c:pt>
                <c:pt idx="8">
                  <c:v>6.1703799890650626E-2</c:v>
                </c:pt>
                <c:pt idx="9">
                  <c:v>5.6963921850653243E-2</c:v>
                </c:pt>
                <c:pt idx="10">
                  <c:v>5.3462081959491287E-2</c:v>
                </c:pt>
                <c:pt idx="11">
                  <c:v>4.7184026584164089E-2</c:v>
                </c:pt>
                <c:pt idx="12">
                  <c:v>5.2835051546391752E-2</c:v>
                </c:pt>
                <c:pt idx="13">
                  <c:v>4.6201232032854207E-2</c:v>
                </c:pt>
                <c:pt idx="14">
                  <c:v>4.9253731343283584E-2</c:v>
                </c:pt>
                <c:pt idx="15">
                  <c:v>4.6681053321678323E-2</c:v>
                </c:pt>
                <c:pt idx="16">
                  <c:v>3.706337586279021E-2</c:v>
                </c:pt>
                <c:pt idx="17">
                  <c:v>3.7580427563304278E-2</c:v>
                </c:pt>
                <c:pt idx="18">
                  <c:v>4.3799999999999999E-2</c:v>
                </c:pt>
                <c:pt idx="19">
                  <c:v>3.5418823645417347E-2</c:v>
                </c:pt>
                <c:pt idx="20">
                  <c:v>3.2398177157504982E-2</c:v>
                </c:pt>
                <c:pt idx="21">
                  <c:v>3.2580451266876274E-2</c:v>
                </c:pt>
                <c:pt idx="22">
                  <c:v>4.1930350972904165E-2</c:v>
                </c:pt>
                <c:pt idx="23">
                  <c:v>3.6961677983443401E-2</c:v>
                </c:pt>
                <c:pt idx="24">
                  <c:v>3.1668522007193015E-2</c:v>
                </c:pt>
                <c:pt idx="25">
                  <c:v>3.6367096543077196E-2</c:v>
                </c:pt>
                <c:pt idx="26">
                  <c:v>4.0148609779482265E-2</c:v>
                </c:pt>
                <c:pt idx="27">
                  <c:v>4.1485037190797443E-2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87-488A-B23E-D22ED943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60192"/>
        <c:axId val="1329115088"/>
      </c:lineChart>
      <c:catAx>
        <c:axId val="13056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15088"/>
        <c:crosses val="autoZero"/>
        <c:auto val="1"/>
        <c:lblAlgn val="ctr"/>
        <c:lblOffset val="100"/>
        <c:noMultiLvlLbl val="0"/>
      </c:catAx>
      <c:valAx>
        <c:axId val="13291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'Meat Prices'!$E$1</c:f>
              <c:strCache>
                <c:ptCount val="1"/>
                <c:pt idx="0">
                  <c:v>Mutton, with bones,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Prices'!$E$2:$E$100</c:f>
              <c:numCache>
                <c:formatCode>#,##0</c:formatCode>
                <c:ptCount val="99"/>
                <c:pt idx="0">
                  <c:v>4205</c:v>
                </c:pt>
                <c:pt idx="1">
                  <c:v>4250</c:v>
                </c:pt>
                <c:pt idx="2">
                  <c:v>3810</c:v>
                </c:pt>
                <c:pt idx="3">
                  <c:v>3610</c:v>
                </c:pt>
                <c:pt idx="4">
                  <c:v>4105</c:v>
                </c:pt>
                <c:pt idx="5">
                  <c:v>4040</c:v>
                </c:pt>
                <c:pt idx="6">
                  <c:v>4244</c:v>
                </c:pt>
                <c:pt idx="7">
                  <c:v>4255</c:v>
                </c:pt>
                <c:pt idx="8">
                  <c:v>4325</c:v>
                </c:pt>
                <c:pt idx="9">
                  <c:v>4135</c:v>
                </c:pt>
                <c:pt idx="10">
                  <c:v>4100</c:v>
                </c:pt>
                <c:pt idx="11">
                  <c:v>4405</c:v>
                </c:pt>
                <c:pt idx="12">
                  <c:v>4985</c:v>
                </c:pt>
                <c:pt idx="13">
                  <c:v>5905</c:v>
                </c:pt>
                <c:pt idx="14">
                  <c:v>7025</c:v>
                </c:pt>
                <c:pt idx="15">
                  <c:v>7015</c:v>
                </c:pt>
                <c:pt idx="16">
                  <c:v>7190</c:v>
                </c:pt>
                <c:pt idx="17">
                  <c:v>7200</c:v>
                </c:pt>
                <c:pt idx="18">
                  <c:v>7600</c:v>
                </c:pt>
                <c:pt idx="19">
                  <c:v>7200</c:v>
                </c:pt>
                <c:pt idx="20">
                  <c:v>6915</c:v>
                </c:pt>
                <c:pt idx="21">
                  <c:v>6230</c:v>
                </c:pt>
                <c:pt idx="22">
                  <c:v>6130</c:v>
                </c:pt>
                <c:pt idx="23">
                  <c:v>6250</c:v>
                </c:pt>
                <c:pt idx="24">
                  <c:v>6478</c:v>
                </c:pt>
                <c:pt idx="25">
                  <c:v>7095</c:v>
                </c:pt>
                <c:pt idx="26">
                  <c:v>7060</c:v>
                </c:pt>
                <c:pt idx="27">
                  <c:v>7420</c:v>
                </c:pt>
                <c:pt idx="28">
                  <c:v>7490</c:v>
                </c:pt>
                <c:pt idx="29">
                  <c:v>7470</c:v>
                </c:pt>
                <c:pt idx="30">
                  <c:v>7420</c:v>
                </c:pt>
                <c:pt idx="31">
                  <c:v>6710</c:v>
                </c:pt>
                <c:pt idx="32">
                  <c:v>6540</c:v>
                </c:pt>
                <c:pt idx="33">
                  <c:v>6215</c:v>
                </c:pt>
                <c:pt idx="34">
                  <c:v>6083</c:v>
                </c:pt>
                <c:pt idx="35">
                  <c:v>6250</c:v>
                </c:pt>
                <c:pt idx="36">
                  <c:v>6850</c:v>
                </c:pt>
                <c:pt idx="37">
                  <c:v>7400</c:v>
                </c:pt>
                <c:pt idx="38">
                  <c:v>7560</c:v>
                </c:pt>
                <c:pt idx="39">
                  <c:v>7630</c:v>
                </c:pt>
                <c:pt idx="40">
                  <c:v>7800</c:v>
                </c:pt>
                <c:pt idx="41">
                  <c:v>7685</c:v>
                </c:pt>
                <c:pt idx="42">
                  <c:v>6960</c:v>
                </c:pt>
                <c:pt idx="43">
                  <c:v>6585</c:v>
                </c:pt>
                <c:pt idx="44">
                  <c:v>6392</c:v>
                </c:pt>
                <c:pt idx="45">
                  <c:v>5965</c:v>
                </c:pt>
                <c:pt idx="46">
                  <c:v>5836</c:v>
                </c:pt>
                <c:pt idx="47">
                  <c:v>5825</c:v>
                </c:pt>
                <c:pt idx="48">
                  <c:v>6778</c:v>
                </c:pt>
                <c:pt idx="49">
                  <c:v>6925</c:v>
                </c:pt>
                <c:pt idx="50">
                  <c:v>7272</c:v>
                </c:pt>
                <c:pt idx="51">
                  <c:v>7837</c:v>
                </c:pt>
                <c:pt idx="52">
                  <c:v>7973</c:v>
                </c:pt>
                <c:pt idx="53">
                  <c:v>7858</c:v>
                </c:pt>
                <c:pt idx="54">
                  <c:v>7384</c:v>
                </c:pt>
                <c:pt idx="55">
                  <c:v>6887</c:v>
                </c:pt>
                <c:pt idx="56">
                  <c:v>6293</c:v>
                </c:pt>
                <c:pt idx="57">
                  <c:v>5463</c:v>
                </c:pt>
                <c:pt idx="58">
                  <c:v>4946</c:v>
                </c:pt>
                <c:pt idx="59">
                  <c:v>4625</c:v>
                </c:pt>
                <c:pt idx="60">
                  <c:v>5247</c:v>
                </c:pt>
                <c:pt idx="61">
                  <c:v>5997</c:v>
                </c:pt>
                <c:pt idx="62">
                  <c:v>6408</c:v>
                </c:pt>
                <c:pt idx="63">
                  <c:v>7381</c:v>
                </c:pt>
                <c:pt idx="64">
                  <c:v>7335</c:v>
                </c:pt>
                <c:pt idx="65">
                  <c:v>7029</c:v>
                </c:pt>
                <c:pt idx="66">
                  <c:v>6575</c:v>
                </c:pt>
                <c:pt idx="67">
                  <c:v>6139</c:v>
                </c:pt>
                <c:pt idx="68">
                  <c:v>5645</c:v>
                </c:pt>
                <c:pt idx="69">
                  <c:v>4871</c:v>
                </c:pt>
                <c:pt idx="70">
                  <c:v>4443</c:v>
                </c:pt>
                <c:pt idx="71">
                  <c:v>4864</c:v>
                </c:pt>
                <c:pt idx="72">
                  <c:v>5648</c:v>
                </c:pt>
                <c:pt idx="73">
                  <c:v>6026</c:v>
                </c:pt>
                <c:pt idx="74">
                  <c:v>6669</c:v>
                </c:pt>
                <c:pt idx="75">
                  <c:v>7079</c:v>
                </c:pt>
                <c:pt idx="76">
                  <c:v>7235</c:v>
                </c:pt>
                <c:pt idx="77">
                  <c:v>6698</c:v>
                </c:pt>
                <c:pt idx="78">
                  <c:v>6636</c:v>
                </c:pt>
                <c:pt idx="79">
                  <c:v>6393</c:v>
                </c:pt>
                <c:pt idx="80">
                  <c:v>6208</c:v>
                </c:pt>
                <c:pt idx="81">
                  <c:v>5759</c:v>
                </c:pt>
                <c:pt idx="82">
                  <c:v>5379</c:v>
                </c:pt>
                <c:pt idx="83">
                  <c:v>5141</c:v>
                </c:pt>
                <c:pt idx="84">
                  <c:v>5232</c:v>
                </c:pt>
                <c:pt idx="85">
                  <c:v>5943</c:v>
                </c:pt>
                <c:pt idx="86">
                  <c:v>6533</c:v>
                </c:pt>
                <c:pt idx="87">
                  <c:v>7289</c:v>
                </c:pt>
                <c:pt idx="88">
                  <c:v>7488</c:v>
                </c:pt>
                <c:pt idx="89">
                  <c:v>7514</c:v>
                </c:pt>
                <c:pt idx="90">
                  <c:v>7533</c:v>
                </c:pt>
                <c:pt idx="91">
                  <c:v>6977</c:v>
                </c:pt>
                <c:pt idx="92">
                  <c:v>6412</c:v>
                </c:pt>
                <c:pt idx="93">
                  <c:v>6437</c:v>
                </c:pt>
                <c:pt idx="94">
                  <c:v>6689</c:v>
                </c:pt>
                <c:pt idx="95">
                  <c:v>6692</c:v>
                </c:pt>
                <c:pt idx="96" formatCode="#,##0.00">
                  <c:v>7156.3</c:v>
                </c:pt>
                <c:pt idx="97" formatCode="#,##0.00">
                  <c:v>7323.5</c:v>
                </c:pt>
                <c:pt idx="98" formatCode="#,##0.00">
                  <c:v>7937.6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9-4547-BBFA-1FD958DAAE97}"/>
            </c:ext>
          </c:extLst>
        </c:ser>
        <c:ser>
          <c:idx val="1"/>
          <c:order val="1"/>
          <c:tx>
            <c:strRef>
              <c:f>'Meat Prices'!$N$1</c:f>
              <c:strCache>
                <c:ptCount val="1"/>
                <c:pt idx="0">
                  <c:v>Mutton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Prices'!$N$2:$N$100</c:f>
              <c:numCache>
                <c:formatCode>0</c:formatCode>
                <c:ptCount val="99"/>
                <c:pt idx="0">
                  <c:v>4205</c:v>
                </c:pt>
                <c:pt idx="1">
                  <c:v>4217.6149999999998</c:v>
                </c:pt>
                <c:pt idx="2">
                  <c:v>4162.7860049999999</c:v>
                </c:pt>
                <c:pt idx="3">
                  <c:v>4141.9720749749995</c:v>
                </c:pt>
                <c:pt idx="4">
                  <c:v>4257.9472930742995</c:v>
                </c:pt>
                <c:pt idx="5">
                  <c:v>4372.9118699873052</c:v>
                </c:pt>
                <c:pt idx="6">
                  <c:v>4434.1326361671272</c:v>
                </c:pt>
                <c:pt idx="7">
                  <c:v>4438.5667688032936</c:v>
                </c:pt>
                <c:pt idx="8">
                  <c:v>4456.3210358785063</c:v>
                </c:pt>
                <c:pt idx="9">
                  <c:v>4438.4957517349922</c:v>
                </c:pt>
                <c:pt idx="10">
                  <c:v>4469.5652219971371</c:v>
                </c:pt>
                <c:pt idx="11">
                  <c:v>4527.669569883099</c:v>
                </c:pt>
                <c:pt idx="12">
                  <c:v>4658.9719874097082</c:v>
                </c:pt>
                <c:pt idx="13">
                  <c:v>4780.105259082361</c:v>
                </c:pt>
                <c:pt idx="14">
                  <c:v>4899.6078905594195</c:v>
                </c:pt>
                <c:pt idx="15">
                  <c:v>4909.4071063405381</c:v>
                </c:pt>
                <c:pt idx="16">
                  <c:v>4958.501177403944</c:v>
                </c:pt>
                <c:pt idx="17">
                  <c:v>4973.376680936155</c:v>
                </c:pt>
                <c:pt idx="18">
                  <c:v>5006.2009670303332</c:v>
                </c:pt>
                <c:pt idx="19">
                  <c:v>5076.2877805687576</c:v>
                </c:pt>
                <c:pt idx="20">
                  <c:v>5137.2032339355828</c:v>
                </c:pt>
                <c:pt idx="21">
                  <c:v>5147.4776404034537</c:v>
                </c:pt>
                <c:pt idx="22">
                  <c:v>5137.1826851226469</c:v>
                </c:pt>
                <c:pt idx="23">
                  <c:v>5173.1429639185053</c:v>
                </c:pt>
                <c:pt idx="24">
                  <c:v>5214.5281076298534</c:v>
                </c:pt>
                <c:pt idx="25">
                  <c:v>5277.1024449214119</c:v>
                </c:pt>
                <c:pt idx="26">
                  <c:v>5308.7650595909408</c:v>
                </c:pt>
                <c:pt idx="27">
                  <c:v>5345.9264150080771</c:v>
                </c:pt>
                <c:pt idx="28">
                  <c:v>5324.5427093480448</c:v>
                </c:pt>
                <c:pt idx="29">
                  <c:v>5297.9199958013041</c:v>
                </c:pt>
                <c:pt idx="30">
                  <c:v>5308.5158357929067</c:v>
                </c:pt>
                <c:pt idx="31">
                  <c:v>5435.9202158519365</c:v>
                </c:pt>
                <c:pt idx="32">
                  <c:v>5490.2794180104556</c:v>
                </c:pt>
                <c:pt idx="33">
                  <c:v>5578.123888698623</c:v>
                </c:pt>
                <c:pt idx="34">
                  <c:v>5650.6394992517044</c:v>
                </c:pt>
                <c:pt idx="35">
                  <c:v>5746.7003707389831</c:v>
                </c:pt>
                <c:pt idx="36">
                  <c:v>5844.3942770415451</c:v>
                </c:pt>
                <c:pt idx="37">
                  <c:v>5902.8382198119607</c:v>
                </c:pt>
                <c:pt idx="38">
                  <c:v>5932.3524109110194</c:v>
                </c:pt>
                <c:pt idx="39">
                  <c:v>5979.8112301983074</c:v>
                </c:pt>
                <c:pt idx="40">
                  <c:v>6057.5487761908844</c:v>
                </c:pt>
                <c:pt idx="41">
                  <c:v>6087.8365200718381</c:v>
                </c:pt>
                <c:pt idx="42">
                  <c:v>6124.3635391922689</c:v>
                </c:pt>
                <c:pt idx="43">
                  <c:v>6167.234083966614</c:v>
                </c:pt>
                <c:pt idx="44">
                  <c:v>6228.9064248062805</c:v>
                </c:pt>
                <c:pt idx="45">
                  <c:v>6278.7376762047306</c:v>
                </c:pt>
                <c:pt idx="46">
                  <c:v>6316.4101022619589</c:v>
                </c:pt>
                <c:pt idx="47">
                  <c:v>6354.3085628755307</c:v>
                </c:pt>
                <c:pt idx="48">
                  <c:v>6386.0801056899081</c:v>
                </c:pt>
                <c:pt idx="49">
                  <c:v>6398.8522659012879</c:v>
                </c:pt>
                <c:pt idx="50">
                  <c:v>6450.043084028498</c:v>
                </c:pt>
                <c:pt idx="51">
                  <c:v>6501.643428700726</c:v>
                </c:pt>
                <c:pt idx="52">
                  <c:v>6508.1450721294259</c:v>
                </c:pt>
                <c:pt idx="53">
                  <c:v>6514.653217201555</c:v>
                </c:pt>
                <c:pt idx="54">
                  <c:v>6521.1678704187561</c:v>
                </c:pt>
                <c:pt idx="55">
                  <c:v>6527.6890382891743</c:v>
                </c:pt>
                <c:pt idx="56">
                  <c:v>6468.9398369445717</c:v>
                </c:pt>
                <c:pt idx="57">
                  <c:v>6397.7814987381817</c:v>
                </c:pt>
                <c:pt idx="58">
                  <c:v>6436.168187730611</c:v>
                </c:pt>
                <c:pt idx="59">
                  <c:v>6423.2958513551494</c:v>
                </c:pt>
                <c:pt idx="60">
                  <c:v>6448.9890347605697</c:v>
                </c:pt>
                <c:pt idx="61">
                  <c:v>6500.5809470386539</c:v>
                </c:pt>
                <c:pt idx="62">
                  <c:v>6520.0826898797695</c:v>
                </c:pt>
                <c:pt idx="63">
                  <c:v>6617.8839302279657</c:v>
                </c:pt>
                <c:pt idx="64">
                  <c:v>6624.5018141581932</c:v>
                </c:pt>
                <c:pt idx="65">
                  <c:v>6591.3793050874019</c:v>
                </c:pt>
                <c:pt idx="66">
                  <c:v>6525.4655120365278</c:v>
                </c:pt>
                <c:pt idx="67">
                  <c:v>6486.3127189643083</c:v>
                </c:pt>
                <c:pt idx="68">
                  <c:v>6427.9359044936291</c:v>
                </c:pt>
                <c:pt idx="69">
                  <c:v>6350.8006736397056</c:v>
                </c:pt>
                <c:pt idx="70">
                  <c:v>6395.256278355183</c:v>
                </c:pt>
                <c:pt idx="71">
                  <c:v>6452.8135848603788</c:v>
                </c:pt>
                <c:pt idx="72">
                  <c:v>6536.7001614635628</c:v>
                </c:pt>
                <c:pt idx="73">
                  <c:v>6588.9937627552717</c:v>
                </c:pt>
                <c:pt idx="74">
                  <c:v>6674.6506816710898</c:v>
                </c:pt>
                <c:pt idx="75">
                  <c:v>6774.7704418961557</c:v>
                </c:pt>
                <c:pt idx="76">
                  <c:v>6815.4190645475328</c:v>
                </c:pt>
                <c:pt idx="77">
                  <c:v>6767.7111310956998</c:v>
                </c:pt>
                <c:pt idx="78">
                  <c:v>6760.9434199646039</c:v>
                </c:pt>
                <c:pt idx="79">
                  <c:v>6848.8356844241434</c:v>
                </c:pt>
                <c:pt idx="80">
                  <c:v>6883.0798628462635</c:v>
                </c:pt>
                <c:pt idx="81">
                  <c:v>6910.6121822976484</c:v>
                </c:pt>
                <c:pt idx="82">
                  <c:v>6903.7015701153505</c:v>
                </c:pt>
                <c:pt idx="83">
                  <c:v>6924.4126748256958</c:v>
                </c:pt>
                <c:pt idx="84">
                  <c:v>7042.1276902977324</c:v>
                </c:pt>
                <c:pt idx="85">
                  <c:v>7091.4225841298157</c:v>
                </c:pt>
                <c:pt idx="86">
                  <c:v>7176.5196551393738</c:v>
                </c:pt>
                <c:pt idx="87">
                  <c:v>7219.5787730702104</c:v>
                </c:pt>
                <c:pt idx="88">
                  <c:v>7255.6766669355611</c:v>
                </c:pt>
                <c:pt idx="89">
                  <c:v>7306.4664036041095</c:v>
                </c:pt>
                <c:pt idx="90">
                  <c:v>7357.6116684293374</c:v>
                </c:pt>
                <c:pt idx="91">
                  <c:v>7291.3931634134733</c:v>
                </c:pt>
                <c:pt idx="92">
                  <c:v>7291.3931634134733</c:v>
                </c:pt>
                <c:pt idx="93">
                  <c:v>7378.8898813744354</c:v>
                </c:pt>
                <c:pt idx="94">
                  <c:v>7541.225458764673</c:v>
                </c:pt>
                <c:pt idx="95">
                  <c:v>7594.0140369760247</c:v>
                </c:pt>
                <c:pt idx="96">
                  <c:v>7643.6599037427559</c:v>
                </c:pt>
                <c:pt idx="97">
                  <c:v>7693.630330363475</c:v>
                </c:pt>
                <c:pt idx="98">
                  <c:v>7743.9274386482266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9-4547-BBFA-1FD958DA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584944"/>
        <c:axId val="986756080"/>
      </c:lineChart>
      <c:catAx>
        <c:axId val="8715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56080"/>
        <c:crosses val="autoZero"/>
        <c:auto val="1"/>
        <c:lblAlgn val="ctr"/>
        <c:lblOffset val="100"/>
        <c:noMultiLvlLbl val="0"/>
      </c:catAx>
      <c:valAx>
        <c:axId val="98675608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Goat Meat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'Meat Prices'!$F$1</c:f>
              <c:strCache>
                <c:ptCount val="1"/>
                <c:pt idx="0">
                  <c:v>Goat meat, with bones,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Prices'!$F$2:$F$100</c:f>
              <c:numCache>
                <c:formatCode>#,##0</c:formatCode>
                <c:ptCount val="99"/>
                <c:pt idx="0">
                  <c:v>3165</c:v>
                </c:pt>
                <c:pt idx="1">
                  <c:v>3395</c:v>
                </c:pt>
                <c:pt idx="2">
                  <c:v>3260</c:v>
                </c:pt>
                <c:pt idx="3">
                  <c:v>2805</c:v>
                </c:pt>
                <c:pt idx="4">
                  <c:v>3045</c:v>
                </c:pt>
                <c:pt idx="5">
                  <c:v>3050</c:v>
                </c:pt>
                <c:pt idx="6">
                  <c:v>3180</c:v>
                </c:pt>
                <c:pt idx="7">
                  <c:v>3260</c:v>
                </c:pt>
                <c:pt idx="8">
                  <c:v>3270</c:v>
                </c:pt>
                <c:pt idx="9">
                  <c:v>3265</c:v>
                </c:pt>
                <c:pt idx="10">
                  <c:v>3250</c:v>
                </c:pt>
                <c:pt idx="11">
                  <c:v>3415</c:v>
                </c:pt>
                <c:pt idx="12">
                  <c:v>4135</c:v>
                </c:pt>
                <c:pt idx="13">
                  <c:v>4460</c:v>
                </c:pt>
                <c:pt idx="14">
                  <c:v>5565</c:v>
                </c:pt>
                <c:pt idx="15">
                  <c:v>5480</c:v>
                </c:pt>
                <c:pt idx="16">
                  <c:v>5530</c:v>
                </c:pt>
                <c:pt idx="17">
                  <c:v>5815</c:v>
                </c:pt>
                <c:pt idx="18">
                  <c:v>5855</c:v>
                </c:pt>
                <c:pt idx="19">
                  <c:v>5840</c:v>
                </c:pt>
                <c:pt idx="20">
                  <c:v>5750</c:v>
                </c:pt>
                <c:pt idx="21">
                  <c:v>5010</c:v>
                </c:pt>
                <c:pt idx="22">
                  <c:v>4750</c:v>
                </c:pt>
                <c:pt idx="23">
                  <c:v>4705</c:v>
                </c:pt>
                <c:pt idx="24">
                  <c:v>5144</c:v>
                </c:pt>
                <c:pt idx="25">
                  <c:v>5840</c:v>
                </c:pt>
                <c:pt idx="26">
                  <c:v>5850</c:v>
                </c:pt>
                <c:pt idx="27">
                  <c:v>6155</c:v>
                </c:pt>
                <c:pt idx="28">
                  <c:v>6150</c:v>
                </c:pt>
                <c:pt idx="29">
                  <c:v>6090</c:v>
                </c:pt>
                <c:pt idx="30">
                  <c:v>6050</c:v>
                </c:pt>
                <c:pt idx="31">
                  <c:v>5830</c:v>
                </c:pt>
                <c:pt idx="32">
                  <c:v>5950</c:v>
                </c:pt>
                <c:pt idx="33">
                  <c:v>5430</c:v>
                </c:pt>
                <c:pt idx="34">
                  <c:v>4876</c:v>
                </c:pt>
                <c:pt idx="35">
                  <c:v>5020</c:v>
                </c:pt>
                <c:pt idx="36">
                  <c:v>5550</c:v>
                </c:pt>
                <c:pt idx="37">
                  <c:v>5670</c:v>
                </c:pt>
                <c:pt idx="38">
                  <c:v>5720</c:v>
                </c:pt>
                <c:pt idx="39">
                  <c:v>5650</c:v>
                </c:pt>
                <c:pt idx="40">
                  <c:v>5780</c:v>
                </c:pt>
                <c:pt idx="41">
                  <c:v>6080</c:v>
                </c:pt>
                <c:pt idx="42">
                  <c:v>6200</c:v>
                </c:pt>
                <c:pt idx="43" formatCode="#,##0.00">
                  <c:v>5738.75</c:v>
                </c:pt>
                <c:pt idx="44">
                  <c:v>5623</c:v>
                </c:pt>
                <c:pt idx="45">
                  <c:v>5315</c:v>
                </c:pt>
                <c:pt idx="46">
                  <c:v>4980</c:v>
                </c:pt>
                <c:pt idx="47">
                  <c:v>4735</c:v>
                </c:pt>
                <c:pt idx="48">
                  <c:v>4931</c:v>
                </c:pt>
                <c:pt idx="49">
                  <c:v>5012</c:v>
                </c:pt>
                <c:pt idx="50">
                  <c:v>5558</c:v>
                </c:pt>
                <c:pt idx="51">
                  <c:v>6234</c:v>
                </c:pt>
                <c:pt idx="52">
                  <c:v>6312</c:v>
                </c:pt>
                <c:pt idx="53">
                  <c:v>6343</c:v>
                </c:pt>
                <c:pt idx="54">
                  <c:v>5889</c:v>
                </c:pt>
                <c:pt idx="55">
                  <c:v>5382</c:v>
                </c:pt>
                <c:pt idx="56">
                  <c:v>4830</c:v>
                </c:pt>
                <c:pt idx="57">
                  <c:v>3995</c:v>
                </c:pt>
                <c:pt idx="58">
                  <c:v>3631</c:v>
                </c:pt>
                <c:pt idx="59">
                  <c:v>3340</c:v>
                </c:pt>
                <c:pt idx="60">
                  <c:v>3621</c:v>
                </c:pt>
                <c:pt idx="61">
                  <c:v>4204</c:v>
                </c:pt>
                <c:pt idx="62">
                  <c:v>4743</c:v>
                </c:pt>
                <c:pt idx="63">
                  <c:v>5256</c:v>
                </c:pt>
                <c:pt idx="64">
                  <c:v>5369</c:v>
                </c:pt>
                <c:pt idx="65">
                  <c:v>5225</c:v>
                </c:pt>
                <c:pt idx="66">
                  <c:v>5407</c:v>
                </c:pt>
                <c:pt idx="67">
                  <c:v>4892</c:v>
                </c:pt>
                <c:pt idx="68">
                  <c:v>4500</c:v>
                </c:pt>
                <c:pt idx="69">
                  <c:v>3849</c:v>
                </c:pt>
                <c:pt idx="70">
                  <c:v>3540</c:v>
                </c:pt>
                <c:pt idx="71">
                  <c:v>3667</c:v>
                </c:pt>
                <c:pt idx="72">
                  <c:v>4300</c:v>
                </c:pt>
                <c:pt idx="73">
                  <c:v>4379</c:v>
                </c:pt>
                <c:pt idx="74">
                  <c:v>4664</c:v>
                </c:pt>
                <c:pt idx="75">
                  <c:v>4981</c:v>
                </c:pt>
                <c:pt idx="76">
                  <c:v>5181</c:v>
                </c:pt>
                <c:pt idx="77">
                  <c:v>4918</c:v>
                </c:pt>
                <c:pt idx="78">
                  <c:v>4821</c:v>
                </c:pt>
                <c:pt idx="79">
                  <c:v>4513</c:v>
                </c:pt>
                <c:pt idx="80">
                  <c:v>4435</c:v>
                </c:pt>
                <c:pt idx="81">
                  <c:v>4131</c:v>
                </c:pt>
                <c:pt idx="82">
                  <c:v>3779</c:v>
                </c:pt>
                <c:pt idx="83">
                  <c:v>3548</c:v>
                </c:pt>
                <c:pt idx="84">
                  <c:v>3612</c:v>
                </c:pt>
                <c:pt idx="85">
                  <c:v>4067</c:v>
                </c:pt>
                <c:pt idx="86">
                  <c:v>4685</c:v>
                </c:pt>
                <c:pt idx="87">
                  <c:v>5261</c:v>
                </c:pt>
                <c:pt idx="88">
                  <c:v>5039</c:v>
                </c:pt>
                <c:pt idx="89">
                  <c:v>5188</c:v>
                </c:pt>
                <c:pt idx="90">
                  <c:v>5504</c:v>
                </c:pt>
                <c:pt idx="91">
                  <c:v>5244</c:v>
                </c:pt>
                <c:pt idx="92">
                  <c:v>4700</c:v>
                </c:pt>
                <c:pt idx="93">
                  <c:v>4815</c:v>
                </c:pt>
                <c:pt idx="94">
                  <c:v>4973</c:v>
                </c:pt>
                <c:pt idx="95">
                  <c:v>5319</c:v>
                </c:pt>
                <c:pt idx="96" formatCode="#,##0.00">
                  <c:v>5808.9</c:v>
                </c:pt>
                <c:pt idx="97" formatCode="#,##0.00">
                  <c:v>5966.2</c:v>
                </c:pt>
                <c:pt idx="98" formatCode="#,##0.00">
                  <c:v>6020.4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E17-81BC-8B67E09735D3}"/>
            </c:ext>
          </c:extLst>
        </c:ser>
        <c:ser>
          <c:idx val="1"/>
          <c:order val="1"/>
          <c:tx>
            <c:strRef>
              <c:f>'Meat Prices'!$O$1</c:f>
              <c:strCache>
                <c:ptCount val="1"/>
                <c:pt idx="0">
                  <c:v>Goat meat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Prices'!$O$2:$O$100</c:f>
              <c:numCache>
                <c:formatCode>0</c:formatCode>
                <c:ptCount val="99"/>
                <c:pt idx="0">
                  <c:v>3165</c:v>
                </c:pt>
                <c:pt idx="1">
                  <c:v>3174.4949999999994</c:v>
                </c:pt>
                <c:pt idx="2">
                  <c:v>3133.2265649999995</c:v>
                </c:pt>
                <c:pt idx="3">
                  <c:v>3117.5604321749993</c:v>
                </c:pt>
                <c:pt idx="4">
                  <c:v>3204.8521242758993</c:v>
                </c:pt>
                <c:pt idx="5">
                  <c:v>3291.3831316313485</c:v>
                </c:pt>
                <c:pt idx="6">
                  <c:v>3337.4624954741876</c:v>
                </c:pt>
                <c:pt idx="7">
                  <c:v>3340.7999579696616</c:v>
                </c:pt>
                <c:pt idx="8">
                  <c:v>3354.1631578015404</c:v>
                </c:pt>
                <c:pt idx="9">
                  <c:v>3340.7465051703343</c:v>
                </c:pt>
                <c:pt idx="10">
                  <c:v>3364.1317307065265</c:v>
                </c:pt>
                <c:pt idx="11">
                  <c:v>3407.865443205711</c:v>
                </c:pt>
                <c:pt idx="12">
                  <c:v>3506.6935410586761</c:v>
                </c:pt>
                <c:pt idx="13">
                  <c:v>3597.8675731262019</c:v>
                </c:pt>
                <c:pt idx="14">
                  <c:v>3687.8142624543566</c:v>
                </c:pt>
                <c:pt idx="15">
                  <c:v>3695.1898909792653</c:v>
                </c:pt>
                <c:pt idx="16">
                  <c:v>3732.1417898890581</c:v>
                </c:pt>
                <c:pt idx="17">
                  <c:v>3743.3382152587251</c:v>
                </c:pt>
                <c:pt idx="18">
                  <c:v>3768.0442474794327</c:v>
                </c:pt>
                <c:pt idx="19">
                  <c:v>3820.7968669441448</c:v>
                </c:pt>
                <c:pt idx="20">
                  <c:v>3866.6464293474746</c:v>
                </c:pt>
                <c:pt idx="21">
                  <c:v>3874.3797222061694</c:v>
                </c:pt>
                <c:pt idx="22">
                  <c:v>3866.630962761757</c:v>
                </c:pt>
                <c:pt idx="23">
                  <c:v>3893.697379501089</c:v>
                </c:pt>
                <c:pt idx="24">
                  <c:v>3924.8469585370976</c:v>
                </c:pt>
                <c:pt idx="25">
                  <c:v>3971.9451220395426</c:v>
                </c:pt>
                <c:pt idx="26">
                  <c:v>3995.77679277178</c:v>
                </c:pt>
                <c:pt idx="27">
                  <c:v>4023.7472303211821</c:v>
                </c:pt>
                <c:pt idx="28">
                  <c:v>4007.6522413998973</c:v>
                </c:pt>
                <c:pt idx="29">
                  <c:v>3987.613980192898</c:v>
                </c:pt>
                <c:pt idx="30">
                  <c:v>3995.5892081532838</c:v>
                </c:pt>
                <c:pt idx="31">
                  <c:v>4091.4833491489626</c:v>
                </c:pt>
                <c:pt idx="32">
                  <c:v>4132.3981826404524</c:v>
                </c:pt>
                <c:pt idx="33">
                  <c:v>4198.5165535626993</c:v>
                </c:pt>
                <c:pt idx="34">
                  <c:v>4253.0972687590138</c:v>
                </c:pt>
                <c:pt idx="35">
                  <c:v>4325.399922327917</c:v>
                </c:pt>
                <c:pt idx="36">
                  <c:v>4398.9317210074914</c:v>
                </c:pt>
                <c:pt idx="37">
                  <c:v>4442.9210382175661</c:v>
                </c:pt>
                <c:pt idx="38">
                  <c:v>4465.1356434086538</c:v>
                </c:pt>
                <c:pt idx="39">
                  <c:v>4500.8567285559229</c:v>
                </c:pt>
                <c:pt idx="40">
                  <c:v>4559.3678660271498</c:v>
                </c:pt>
                <c:pt idx="41">
                  <c:v>4582.1647053572851</c:v>
                </c:pt>
                <c:pt idx="42">
                  <c:v>4609.6576935894291</c:v>
                </c:pt>
                <c:pt idx="43">
                  <c:v>4641.9252974445544</c:v>
                </c:pt>
                <c:pt idx="44">
                  <c:v>4688.3445504190004</c:v>
                </c:pt>
                <c:pt idx="45">
                  <c:v>4725.8513068223529</c:v>
                </c:pt>
                <c:pt idx="46">
                  <c:v>4754.2064146632874</c:v>
                </c:pt>
                <c:pt idx="47">
                  <c:v>4782.731653151267</c:v>
                </c:pt>
                <c:pt idx="48">
                  <c:v>4806.6453114170226</c:v>
                </c:pt>
                <c:pt idx="49">
                  <c:v>4816.2586020398567</c:v>
                </c:pt>
                <c:pt idx="50">
                  <c:v>4854.7886708561755</c:v>
                </c:pt>
                <c:pt idx="51">
                  <c:v>4893.6269802230245</c:v>
                </c:pt>
                <c:pt idx="52">
                  <c:v>4898.520607203247</c:v>
                </c:pt>
                <c:pt idx="53">
                  <c:v>4903.4191278104499</c:v>
                </c:pt>
                <c:pt idx="54">
                  <c:v>4908.3225469382596</c:v>
                </c:pt>
                <c:pt idx="55">
                  <c:v>4913.2308694851972</c:v>
                </c:pt>
                <c:pt idx="56">
                  <c:v>4869.0117916598301</c:v>
                </c:pt>
                <c:pt idx="57">
                  <c:v>4815.4526619515718</c:v>
                </c:pt>
                <c:pt idx="58">
                  <c:v>4844.3453779232814</c:v>
                </c:pt>
                <c:pt idx="59">
                  <c:v>4834.6566871674349</c:v>
                </c:pt>
                <c:pt idx="60">
                  <c:v>4853.9953139161044</c:v>
                </c:pt>
                <c:pt idx="61">
                  <c:v>4892.8272764274334</c:v>
                </c:pt>
                <c:pt idx="62">
                  <c:v>4907.5057582567151</c:v>
                </c:pt>
                <c:pt idx="63">
                  <c:v>4981.1183446305649</c:v>
                </c:pt>
                <c:pt idx="64">
                  <c:v>4986.0994629751949</c:v>
                </c:pt>
                <c:pt idx="65">
                  <c:v>4961.1689656603185</c:v>
                </c:pt>
                <c:pt idx="66">
                  <c:v>4911.5572760037148</c:v>
                </c:pt>
                <c:pt idx="67">
                  <c:v>4882.0879323476929</c:v>
                </c:pt>
                <c:pt idx="68">
                  <c:v>4838.1491409565633</c:v>
                </c:pt>
                <c:pt idx="69">
                  <c:v>4780.0913512650841</c:v>
                </c:pt>
                <c:pt idx="70">
                  <c:v>4813.5519907239395</c:v>
                </c:pt>
                <c:pt idx="71">
                  <c:v>4856.8739586404545</c:v>
                </c:pt>
                <c:pt idx="72">
                  <c:v>4920.0133201027802</c:v>
                </c:pt>
                <c:pt idx="73">
                  <c:v>4959.3734266636029</c:v>
                </c:pt>
                <c:pt idx="74">
                  <c:v>5023.8452812102296</c:v>
                </c:pt>
                <c:pt idx="75">
                  <c:v>5099.2029604283825</c:v>
                </c:pt>
                <c:pt idx="76">
                  <c:v>5129.798178190953</c:v>
                </c:pt>
                <c:pt idx="77">
                  <c:v>5093.889590943616</c:v>
                </c:pt>
                <c:pt idx="78">
                  <c:v>5088.795701352672</c:v>
                </c:pt>
                <c:pt idx="79">
                  <c:v>5154.9500454702566</c:v>
                </c:pt>
                <c:pt idx="80">
                  <c:v>5180.7247956976071</c:v>
                </c:pt>
                <c:pt idx="81">
                  <c:v>5201.4476948803976</c:v>
                </c:pt>
                <c:pt idx="82">
                  <c:v>5196.2462471855169</c:v>
                </c:pt>
                <c:pt idx="83">
                  <c:v>5211.8349859270729</c:v>
                </c:pt>
                <c:pt idx="84">
                  <c:v>5300.4361806878323</c:v>
                </c:pt>
                <c:pt idx="85">
                  <c:v>5337.539233952647</c:v>
                </c:pt>
                <c:pt idx="86">
                  <c:v>5401.5897047600793</c:v>
                </c:pt>
                <c:pt idx="87">
                  <c:v>5433.9992429886397</c:v>
                </c:pt>
                <c:pt idx="88">
                  <c:v>5461.169239203582</c:v>
                </c:pt>
                <c:pt idx="89">
                  <c:v>5499.3974238780065</c:v>
                </c:pt>
                <c:pt idx="90">
                  <c:v>5537.8932058451519</c:v>
                </c:pt>
                <c:pt idx="91">
                  <c:v>5488.0521669925456</c:v>
                </c:pt>
                <c:pt idx="92">
                  <c:v>5488.0521669925456</c:v>
                </c:pt>
                <c:pt idx="93">
                  <c:v>5553.9087929964562</c:v>
                </c:pt>
                <c:pt idx="94">
                  <c:v>5676.0947864423788</c:v>
                </c:pt>
                <c:pt idx="95">
                  <c:v>5715.8274499474746</c:v>
                </c:pt>
                <c:pt idx="96">
                  <c:v>5753.1946719015068</c:v>
                </c:pt>
                <c:pt idx="97">
                  <c:v>5790.8061820690637</c:v>
                </c:pt>
                <c:pt idx="98">
                  <c:v>5828.6635774843407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E17-81BC-8B67E097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107056"/>
        <c:axId val="1295496272"/>
      </c:lineChart>
      <c:catAx>
        <c:axId val="12101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96272"/>
        <c:crosses val="autoZero"/>
        <c:auto val="1"/>
        <c:lblAlgn val="ctr"/>
        <c:lblOffset val="100"/>
        <c:noMultiLvlLbl val="0"/>
      </c:catAx>
      <c:valAx>
        <c:axId val="129549627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'Meat Prices'!$G$1</c:f>
              <c:strCache>
                <c:ptCount val="1"/>
                <c:pt idx="0">
                  <c:v>Chicken, thigh, kg, imported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Prices'!$G$2:$G$100</c:f>
              <c:numCache>
                <c:formatCode>#,##0</c:formatCode>
                <c:ptCount val="99"/>
                <c:pt idx="0">
                  <c:v>4285</c:v>
                </c:pt>
                <c:pt idx="1">
                  <c:v>4195</c:v>
                </c:pt>
                <c:pt idx="2">
                  <c:v>4090</c:v>
                </c:pt>
                <c:pt idx="3">
                  <c:v>3910</c:v>
                </c:pt>
                <c:pt idx="4">
                  <c:v>3830</c:v>
                </c:pt>
                <c:pt idx="5">
                  <c:v>3850</c:v>
                </c:pt>
                <c:pt idx="6">
                  <c:v>3750</c:v>
                </c:pt>
                <c:pt idx="7">
                  <c:v>3600</c:v>
                </c:pt>
                <c:pt idx="8">
                  <c:v>3750</c:v>
                </c:pt>
                <c:pt idx="9">
                  <c:v>3630</c:v>
                </c:pt>
                <c:pt idx="10">
                  <c:v>3630</c:v>
                </c:pt>
                <c:pt idx="11">
                  <c:v>3690</c:v>
                </c:pt>
                <c:pt idx="12">
                  <c:v>3770</c:v>
                </c:pt>
                <c:pt idx="13">
                  <c:v>3925</c:v>
                </c:pt>
                <c:pt idx="14">
                  <c:v>3950</c:v>
                </c:pt>
                <c:pt idx="15">
                  <c:v>4035</c:v>
                </c:pt>
                <c:pt idx="16">
                  <c:v>4035</c:v>
                </c:pt>
                <c:pt idx="17">
                  <c:v>4275</c:v>
                </c:pt>
                <c:pt idx="18">
                  <c:v>4350</c:v>
                </c:pt>
                <c:pt idx="19">
                  <c:v>5500</c:v>
                </c:pt>
                <c:pt idx="20">
                  <c:v>4650</c:v>
                </c:pt>
                <c:pt idx="21">
                  <c:v>6560</c:v>
                </c:pt>
                <c:pt idx="22">
                  <c:v>6560</c:v>
                </c:pt>
                <c:pt idx="23">
                  <c:v>6560</c:v>
                </c:pt>
                <c:pt idx="24">
                  <c:v>6560</c:v>
                </c:pt>
                <c:pt idx="25">
                  <c:v>6000</c:v>
                </c:pt>
                <c:pt idx="26">
                  <c:v>5425</c:v>
                </c:pt>
                <c:pt idx="27">
                  <c:v>5000</c:v>
                </c:pt>
                <c:pt idx="28">
                  <c:v>4985</c:v>
                </c:pt>
                <c:pt idx="29">
                  <c:v>5045</c:v>
                </c:pt>
                <c:pt idx="30">
                  <c:v>4845</c:v>
                </c:pt>
                <c:pt idx="31">
                  <c:v>4855</c:v>
                </c:pt>
                <c:pt idx="32">
                  <c:v>5070</c:v>
                </c:pt>
                <c:pt idx="33">
                  <c:v>5040</c:v>
                </c:pt>
                <c:pt idx="34">
                  <c:v>5040</c:v>
                </c:pt>
                <c:pt idx="35">
                  <c:v>5040</c:v>
                </c:pt>
                <c:pt idx="36">
                  <c:v>5040</c:v>
                </c:pt>
                <c:pt idx="37">
                  <c:v>5000</c:v>
                </c:pt>
                <c:pt idx="38">
                  <c:v>5455</c:v>
                </c:pt>
                <c:pt idx="39">
                  <c:v>6500</c:v>
                </c:pt>
                <c:pt idx="40">
                  <c:v>6980</c:v>
                </c:pt>
                <c:pt idx="41" formatCode="#,##0.00">
                  <c:v>7049.5</c:v>
                </c:pt>
                <c:pt idx="42" formatCode="#,##0.00">
                  <c:v>7182.78</c:v>
                </c:pt>
                <c:pt idx="43" formatCode="#,##0.00">
                  <c:v>7261.11</c:v>
                </c:pt>
                <c:pt idx="44" formatCode="#,##0.00">
                  <c:v>7261.11</c:v>
                </c:pt>
                <c:pt idx="45" formatCode="#,##0.00">
                  <c:v>7261.11</c:v>
                </c:pt>
                <c:pt idx="46" formatCode="#,##0.00">
                  <c:v>6626.67</c:v>
                </c:pt>
                <c:pt idx="47" formatCode="#,##0.00">
                  <c:v>6526.67</c:v>
                </c:pt>
                <c:pt idx="48">
                  <c:v>6799</c:v>
                </c:pt>
                <c:pt idx="49">
                  <c:v>6799</c:v>
                </c:pt>
                <c:pt idx="50">
                  <c:v>6799</c:v>
                </c:pt>
                <c:pt idx="51">
                  <c:v>6843</c:v>
                </c:pt>
                <c:pt idx="52">
                  <c:v>6843</c:v>
                </c:pt>
                <c:pt idx="53">
                  <c:v>6800</c:v>
                </c:pt>
                <c:pt idx="54">
                  <c:v>6800</c:v>
                </c:pt>
                <c:pt idx="55">
                  <c:v>6746</c:v>
                </c:pt>
                <c:pt idx="56">
                  <c:v>6885</c:v>
                </c:pt>
                <c:pt idx="57">
                  <c:v>6885</c:v>
                </c:pt>
                <c:pt idx="58">
                  <c:v>6923</c:v>
                </c:pt>
                <c:pt idx="59">
                  <c:v>6896</c:v>
                </c:pt>
                <c:pt idx="60">
                  <c:v>6715</c:v>
                </c:pt>
                <c:pt idx="61">
                  <c:v>6679</c:v>
                </c:pt>
                <c:pt idx="62">
                  <c:v>6679</c:v>
                </c:pt>
                <c:pt idx="63">
                  <c:v>6679</c:v>
                </c:pt>
                <c:pt idx="64">
                  <c:v>6679</c:v>
                </c:pt>
                <c:pt idx="65">
                  <c:v>6823</c:v>
                </c:pt>
                <c:pt idx="66">
                  <c:v>6838</c:v>
                </c:pt>
                <c:pt idx="67">
                  <c:v>6838</c:v>
                </c:pt>
                <c:pt idx="68">
                  <c:v>6838</c:v>
                </c:pt>
                <c:pt idx="69">
                  <c:v>6902</c:v>
                </c:pt>
                <c:pt idx="70">
                  <c:v>6779</c:v>
                </c:pt>
                <c:pt idx="71">
                  <c:v>6722</c:v>
                </c:pt>
                <c:pt idx="72">
                  <c:v>6600</c:v>
                </c:pt>
                <c:pt idx="73">
                  <c:v>6651</c:v>
                </c:pt>
                <c:pt idx="74">
                  <c:v>6651</c:v>
                </c:pt>
                <c:pt idx="75">
                  <c:v>6651</c:v>
                </c:pt>
                <c:pt idx="76">
                  <c:v>6651</c:v>
                </c:pt>
                <c:pt idx="77">
                  <c:v>6691</c:v>
                </c:pt>
                <c:pt idx="78">
                  <c:v>6721</c:v>
                </c:pt>
                <c:pt idx="79">
                  <c:v>6681</c:v>
                </c:pt>
                <c:pt idx="80">
                  <c:v>6681</c:v>
                </c:pt>
                <c:pt idx="81">
                  <c:v>6635</c:v>
                </c:pt>
                <c:pt idx="82">
                  <c:v>6623</c:v>
                </c:pt>
                <c:pt idx="83">
                  <c:v>6520</c:v>
                </c:pt>
                <c:pt idx="84">
                  <c:v>6411</c:v>
                </c:pt>
                <c:pt idx="85">
                  <c:v>6425</c:v>
                </c:pt>
                <c:pt idx="86">
                  <c:v>6425</c:v>
                </c:pt>
                <c:pt idx="87">
                  <c:v>6339</c:v>
                </c:pt>
                <c:pt idx="88">
                  <c:v>6704</c:v>
                </c:pt>
                <c:pt idx="89">
                  <c:v>7081</c:v>
                </c:pt>
                <c:pt idx="90">
                  <c:v>6921</c:v>
                </c:pt>
                <c:pt idx="91">
                  <c:v>7045</c:v>
                </c:pt>
                <c:pt idx="92">
                  <c:v>6858</c:v>
                </c:pt>
                <c:pt idx="93">
                  <c:v>7136</c:v>
                </c:pt>
                <c:pt idx="94">
                  <c:v>7536</c:v>
                </c:pt>
                <c:pt idx="95" formatCode="#,##0.00">
                  <c:v>7742.3</c:v>
                </c:pt>
                <c:pt idx="96" formatCode="#,##0.00">
                  <c:v>8067.1</c:v>
                </c:pt>
                <c:pt idx="97" formatCode="#,##0.00">
                  <c:v>8090.6</c:v>
                </c:pt>
                <c:pt idx="98" formatCode="#,##0.00">
                  <c:v>8233.4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2-4209-BFBF-4019D25CF011}"/>
            </c:ext>
          </c:extLst>
        </c:ser>
        <c:ser>
          <c:idx val="1"/>
          <c:order val="1"/>
          <c:tx>
            <c:strRef>
              <c:f>'Meat Prices'!$P$1</c:f>
              <c:strCache>
                <c:ptCount val="1"/>
                <c:pt idx="0">
                  <c:v>Chicken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Prices'!$P$2:$P$100</c:f>
              <c:numCache>
                <c:formatCode>0</c:formatCode>
                <c:ptCount val="99"/>
                <c:pt idx="0">
                  <c:v>4285</c:v>
                </c:pt>
                <c:pt idx="1">
                  <c:v>4297.8549999999996</c:v>
                </c:pt>
                <c:pt idx="2">
                  <c:v>4241.9828849999994</c:v>
                </c:pt>
                <c:pt idx="3">
                  <c:v>4220.7729705749998</c:v>
                </c:pt>
                <c:pt idx="4">
                  <c:v>4338.9546137510997</c:v>
                </c:pt>
                <c:pt idx="5">
                  <c:v>4456.1063883223787</c:v>
                </c:pt>
                <c:pt idx="6">
                  <c:v>4518.4918777588919</c:v>
                </c:pt>
                <c:pt idx="7">
                  <c:v>4523.0103696366505</c:v>
                </c:pt>
                <c:pt idx="8">
                  <c:v>4541.1024111151974</c:v>
                </c:pt>
                <c:pt idx="9">
                  <c:v>4522.9380014707367</c:v>
                </c:pt>
                <c:pt idx="10">
                  <c:v>4554.5985674810318</c:v>
                </c:pt>
                <c:pt idx="11">
                  <c:v>4613.8083488582843</c:v>
                </c:pt>
                <c:pt idx="12">
                  <c:v>4747.6087909751741</c:v>
                </c:pt>
                <c:pt idx="13">
                  <c:v>4871.0466195405288</c:v>
                </c:pt>
                <c:pt idx="14">
                  <c:v>4992.8227850290414</c:v>
                </c:pt>
                <c:pt idx="15">
                  <c:v>5002.8084305990997</c:v>
                </c:pt>
                <c:pt idx="16">
                  <c:v>5052.8365149050906</c:v>
                </c:pt>
                <c:pt idx="17">
                  <c:v>5067.995024449805</c:v>
                </c:pt>
                <c:pt idx="18">
                  <c:v>5101.4437916111738</c:v>
                </c:pt>
                <c:pt idx="19">
                  <c:v>5172.8640046937298</c:v>
                </c:pt>
                <c:pt idx="20">
                  <c:v>5234.9383727500544</c:v>
                </c:pt>
                <c:pt idx="21">
                  <c:v>5245.4082494955546</c:v>
                </c:pt>
                <c:pt idx="22">
                  <c:v>5234.9174329965635</c:v>
                </c:pt>
                <c:pt idx="23">
                  <c:v>5271.5618550275385</c:v>
                </c:pt>
                <c:pt idx="24">
                  <c:v>5313.7343498677592</c:v>
                </c:pt>
                <c:pt idx="25">
                  <c:v>5377.4991620661722</c:v>
                </c:pt>
                <c:pt idx="26">
                  <c:v>5409.7641570385695</c:v>
                </c:pt>
                <c:pt idx="27">
                  <c:v>5447.6325061378393</c:v>
                </c:pt>
                <c:pt idx="28">
                  <c:v>5425.8419761132882</c:v>
                </c:pt>
                <c:pt idx="29">
                  <c:v>5398.7127662327221</c:v>
                </c:pt>
                <c:pt idx="30">
                  <c:v>5409.5101917651873</c:v>
                </c:pt>
                <c:pt idx="31">
                  <c:v>5539.3384363675523</c:v>
                </c:pt>
                <c:pt idx="32">
                  <c:v>5594.7318207312283</c:v>
                </c:pt>
                <c:pt idx="33">
                  <c:v>5684.2475298629279</c:v>
                </c:pt>
                <c:pt idx="34">
                  <c:v>5758.1427477511452</c:v>
                </c:pt>
                <c:pt idx="35">
                  <c:v>5856.0311744629144</c:v>
                </c:pt>
                <c:pt idx="36">
                  <c:v>5955.5837044287837</c:v>
                </c:pt>
                <c:pt idx="37">
                  <c:v>6015.1395414730714</c:v>
                </c:pt>
                <c:pt idx="38">
                  <c:v>6045.2152391804357</c:v>
                </c:pt>
                <c:pt idx="39">
                  <c:v>6093.5769610938796</c:v>
                </c:pt>
                <c:pt idx="40">
                  <c:v>6172.7934615880995</c:v>
                </c:pt>
                <c:pt idx="41">
                  <c:v>6203.6574288960392</c:v>
                </c:pt>
                <c:pt idx="42">
                  <c:v>6240.8793734694154</c:v>
                </c:pt>
                <c:pt idx="43">
                  <c:v>6284.5655290837003</c:v>
                </c:pt>
                <c:pt idx="44">
                  <c:v>6347.4111843745377</c:v>
                </c:pt>
                <c:pt idx="45">
                  <c:v>6398.1904738495341</c:v>
                </c:pt>
                <c:pt idx="46">
                  <c:v>6436.5796166926311</c:v>
                </c:pt>
                <c:pt idx="47">
                  <c:v>6475.1990943927867</c:v>
                </c:pt>
                <c:pt idx="48">
                  <c:v>6507.5750898647502</c:v>
                </c:pt>
                <c:pt idx="49">
                  <c:v>6520.5902400444793</c:v>
                </c:pt>
                <c:pt idx="50">
                  <c:v>6572.7549619648353</c:v>
                </c:pt>
                <c:pt idx="51">
                  <c:v>6625.3370016605541</c:v>
                </c:pt>
                <c:pt idx="52">
                  <c:v>6631.9623386622143</c:v>
                </c:pt>
                <c:pt idx="53">
                  <c:v>6638.5943010008759</c:v>
                </c:pt>
                <c:pt idx="54">
                  <c:v>6645.2328953018759</c:v>
                </c:pt>
                <c:pt idx="55">
                  <c:v>6651.8781281971769</c:v>
                </c:pt>
                <c:pt idx="56">
                  <c:v>6592.0112250434022</c:v>
                </c:pt>
                <c:pt idx="57">
                  <c:v>6519.4991015679243</c:v>
                </c:pt>
                <c:pt idx="58">
                  <c:v>6558.6160961773321</c:v>
                </c:pt>
                <c:pt idx="59">
                  <c:v>6545.4988639849771</c:v>
                </c:pt>
                <c:pt idx="60">
                  <c:v>6571.6808594409167</c:v>
                </c:pt>
                <c:pt idx="61">
                  <c:v>6624.2543063164439</c:v>
                </c:pt>
                <c:pt idx="62">
                  <c:v>6644.1270692353928</c:v>
                </c:pt>
                <c:pt idx="63">
                  <c:v>6743.7889752739229</c:v>
                </c:pt>
                <c:pt idx="64">
                  <c:v>6750.5327642491957</c:v>
                </c:pt>
                <c:pt idx="65">
                  <c:v>6716.7801004279499</c:v>
                </c:pt>
                <c:pt idx="66">
                  <c:v>6649.6122994236703</c:v>
                </c:pt>
                <c:pt idx="67">
                  <c:v>6609.714625627128</c:v>
                </c:pt>
                <c:pt idx="68">
                  <c:v>6550.2271939964839</c:v>
                </c:pt>
                <c:pt idx="69">
                  <c:v>6471.6244676685264</c:v>
                </c:pt>
                <c:pt idx="70">
                  <c:v>6516.9258389422057</c:v>
                </c:pt>
                <c:pt idx="71">
                  <c:v>6575.5781714926852</c:v>
                </c:pt>
                <c:pt idx="72">
                  <c:v>6661.0606877220898</c:v>
                </c:pt>
                <c:pt idx="73">
                  <c:v>6714.3491732238663</c:v>
                </c:pt>
                <c:pt idx="74">
                  <c:v>6801.635712475776</c:v>
                </c:pt>
                <c:pt idx="75">
                  <c:v>6903.6602481629116</c:v>
                </c:pt>
                <c:pt idx="76">
                  <c:v>6945.0822096518887</c:v>
                </c:pt>
                <c:pt idx="77">
                  <c:v>6896.4666341843258</c:v>
                </c:pt>
                <c:pt idx="78">
                  <c:v>6889.5701675501414</c:v>
                </c:pt>
                <c:pt idx="79">
                  <c:v>6979.1345797282929</c:v>
                </c:pt>
                <c:pt idx="80">
                  <c:v>7014.0302526269334</c:v>
                </c:pt>
                <c:pt idx="81">
                  <c:v>7042.0863736374413</c:v>
                </c:pt>
                <c:pt idx="82">
                  <c:v>7035.0442872638041</c:v>
                </c:pt>
                <c:pt idx="83">
                  <c:v>7056.1494201255946</c:v>
                </c:pt>
                <c:pt idx="84">
                  <c:v>7176.1039602677292</c:v>
                </c:pt>
                <c:pt idx="85">
                  <c:v>7226.336687989603</c:v>
                </c:pt>
                <c:pt idx="86">
                  <c:v>7313.0527282454786</c:v>
                </c:pt>
                <c:pt idx="87">
                  <c:v>7356.9310446149511</c:v>
                </c:pt>
                <c:pt idx="88">
                  <c:v>7393.7156998380251</c:v>
                </c:pt>
                <c:pt idx="89">
                  <c:v>7445.4717097368903</c:v>
                </c:pt>
                <c:pt idx="90">
                  <c:v>7497.5900117050478</c:v>
                </c:pt>
                <c:pt idx="91">
                  <c:v>7430.1117015997024</c:v>
                </c:pt>
                <c:pt idx="92">
                  <c:v>7430.1117015997024</c:v>
                </c:pt>
                <c:pt idx="93">
                  <c:v>7519.2730420188991</c:v>
                </c:pt>
                <c:pt idx="94">
                  <c:v>7684.6970489433152</c:v>
                </c:pt>
                <c:pt idx="95">
                  <c:v>7738.4899282859178</c:v>
                </c:pt>
                <c:pt idx="96">
                  <c:v>7789.0803061920878</c:v>
                </c:pt>
                <c:pt idx="97">
                  <c:v>7840.0014186938197</c:v>
                </c:pt>
                <c:pt idx="98">
                  <c:v>7891.255427968531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2-4209-BFBF-4019D25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59488"/>
        <c:axId val="1208904656"/>
      </c:lineChart>
      <c:catAx>
        <c:axId val="10781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04656"/>
        <c:crosses val="autoZero"/>
        <c:auto val="1"/>
        <c:lblAlgn val="ctr"/>
        <c:lblOffset val="100"/>
        <c:noMultiLvlLbl val="0"/>
      </c:catAx>
      <c:valAx>
        <c:axId val="1208904656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Horse Meat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'Meat Prices'!$H$1</c:f>
              <c:strCache>
                <c:ptCount val="1"/>
                <c:pt idx="0">
                  <c:v>Horse meat, with bones,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Prices'!$H$2:$H$100</c:f>
              <c:numCache>
                <c:formatCode>#,##0</c:formatCode>
                <c:ptCount val="99"/>
                <c:pt idx="0">
                  <c:v>3460</c:v>
                </c:pt>
                <c:pt idx="1">
                  <c:v>3605</c:v>
                </c:pt>
                <c:pt idx="2">
                  <c:v>3535</c:v>
                </c:pt>
                <c:pt idx="3">
                  <c:v>3290</c:v>
                </c:pt>
                <c:pt idx="4">
                  <c:v>3370</c:v>
                </c:pt>
                <c:pt idx="5">
                  <c:v>3630</c:v>
                </c:pt>
                <c:pt idx="6">
                  <c:v>3705</c:v>
                </c:pt>
                <c:pt idx="7">
                  <c:v>3690</c:v>
                </c:pt>
                <c:pt idx="8">
                  <c:v>3650</c:v>
                </c:pt>
                <c:pt idx="9">
                  <c:v>3640</c:v>
                </c:pt>
                <c:pt idx="10">
                  <c:v>3520</c:v>
                </c:pt>
                <c:pt idx="11">
                  <c:v>3720</c:v>
                </c:pt>
                <c:pt idx="12">
                  <c:v>4360</c:v>
                </c:pt>
                <c:pt idx="13">
                  <c:v>4830</c:v>
                </c:pt>
                <c:pt idx="14">
                  <c:v>6230</c:v>
                </c:pt>
                <c:pt idx="15">
                  <c:v>6160</c:v>
                </c:pt>
                <c:pt idx="16">
                  <c:v>6180</c:v>
                </c:pt>
                <c:pt idx="17">
                  <c:v>6460</c:v>
                </c:pt>
                <c:pt idx="18">
                  <c:v>6375</c:v>
                </c:pt>
                <c:pt idx="19">
                  <c:v>6150</c:v>
                </c:pt>
                <c:pt idx="20">
                  <c:v>5810</c:v>
                </c:pt>
                <c:pt idx="21">
                  <c:v>5220</c:v>
                </c:pt>
                <c:pt idx="22">
                  <c:v>5475</c:v>
                </c:pt>
                <c:pt idx="23">
                  <c:v>5520</c:v>
                </c:pt>
                <c:pt idx="24">
                  <c:v>5637</c:v>
                </c:pt>
                <c:pt idx="25">
                  <c:v>6170</c:v>
                </c:pt>
                <c:pt idx="26">
                  <c:v>6250</c:v>
                </c:pt>
                <c:pt idx="27">
                  <c:v>6215</c:v>
                </c:pt>
                <c:pt idx="28">
                  <c:v>6400</c:v>
                </c:pt>
                <c:pt idx="29">
                  <c:v>6395</c:v>
                </c:pt>
                <c:pt idx="30">
                  <c:v>6290</c:v>
                </c:pt>
                <c:pt idx="31">
                  <c:v>5730</c:v>
                </c:pt>
                <c:pt idx="32">
                  <c:v>6140</c:v>
                </c:pt>
                <c:pt idx="33">
                  <c:v>5390</c:v>
                </c:pt>
                <c:pt idx="34">
                  <c:v>5411</c:v>
                </c:pt>
                <c:pt idx="35">
                  <c:v>5670</c:v>
                </c:pt>
                <c:pt idx="36">
                  <c:v>6430</c:v>
                </c:pt>
                <c:pt idx="37">
                  <c:v>6500</c:v>
                </c:pt>
                <c:pt idx="38">
                  <c:v>6545</c:v>
                </c:pt>
                <c:pt idx="39">
                  <c:v>6600</c:v>
                </c:pt>
                <c:pt idx="40">
                  <c:v>6725</c:v>
                </c:pt>
                <c:pt idx="41">
                  <c:v>6605</c:v>
                </c:pt>
                <c:pt idx="42">
                  <c:v>6200</c:v>
                </c:pt>
                <c:pt idx="43" formatCode="#,##0.00">
                  <c:v>5728.75</c:v>
                </c:pt>
                <c:pt idx="44">
                  <c:v>5664</c:v>
                </c:pt>
                <c:pt idx="45">
                  <c:v>5518</c:v>
                </c:pt>
                <c:pt idx="46">
                  <c:v>5390</c:v>
                </c:pt>
                <c:pt idx="47">
                  <c:v>5435</c:v>
                </c:pt>
                <c:pt idx="48">
                  <c:v>5675</c:v>
                </c:pt>
                <c:pt idx="49">
                  <c:v>5675</c:v>
                </c:pt>
                <c:pt idx="50">
                  <c:v>5750</c:v>
                </c:pt>
                <c:pt idx="51">
                  <c:v>5954</c:v>
                </c:pt>
                <c:pt idx="52">
                  <c:v>6037</c:v>
                </c:pt>
                <c:pt idx="53">
                  <c:v>6225</c:v>
                </c:pt>
                <c:pt idx="54">
                  <c:v>6159</c:v>
                </c:pt>
                <c:pt idx="55">
                  <c:v>5575</c:v>
                </c:pt>
                <c:pt idx="56">
                  <c:v>5355</c:v>
                </c:pt>
                <c:pt idx="57">
                  <c:v>4856</c:v>
                </c:pt>
                <c:pt idx="58">
                  <c:v>4606</c:v>
                </c:pt>
                <c:pt idx="59">
                  <c:v>4714</c:v>
                </c:pt>
                <c:pt idx="60">
                  <c:v>4825</c:v>
                </c:pt>
                <c:pt idx="61">
                  <c:v>4825</c:v>
                </c:pt>
                <c:pt idx="62">
                  <c:v>4835</c:v>
                </c:pt>
                <c:pt idx="63">
                  <c:v>5650</c:v>
                </c:pt>
                <c:pt idx="64">
                  <c:v>5743</c:v>
                </c:pt>
                <c:pt idx="65">
                  <c:v>5689</c:v>
                </c:pt>
                <c:pt idx="66">
                  <c:v>5000</c:v>
                </c:pt>
                <c:pt idx="67">
                  <c:v>4818</c:v>
                </c:pt>
                <c:pt idx="68">
                  <c:v>4550</c:v>
                </c:pt>
                <c:pt idx="69">
                  <c:v>4550</c:v>
                </c:pt>
                <c:pt idx="70">
                  <c:v>4550</c:v>
                </c:pt>
                <c:pt idx="71">
                  <c:v>4550</c:v>
                </c:pt>
                <c:pt idx="72">
                  <c:v>4644</c:v>
                </c:pt>
                <c:pt idx="73">
                  <c:v>4625</c:v>
                </c:pt>
                <c:pt idx="74">
                  <c:v>4824</c:v>
                </c:pt>
                <c:pt idx="75">
                  <c:v>6315</c:v>
                </c:pt>
                <c:pt idx="76">
                  <c:v>6397</c:v>
                </c:pt>
                <c:pt idx="77">
                  <c:v>5734</c:v>
                </c:pt>
                <c:pt idx="78">
                  <c:v>5358</c:v>
                </c:pt>
                <c:pt idx="79">
                  <c:v>5325</c:v>
                </c:pt>
                <c:pt idx="80">
                  <c:v>5212</c:v>
                </c:pt>
                <c:pt idx="81">
                  <c:v>4993</c:v>
                </c:pt>
                <c:pt idx="82">
                  <c:v>4900</c:v>
                </c:pt>
                <c:pt idx="83">
                  <c:v>4900</c:v>
                </c:pt>
                <c:pt idx="84">
                  <c:v>5075</c:v>
                </c:pt>
                <c:pt idx="85">
                  <c:v>5519</c:v>
                </c:pt>
                <c:pt idx="86">
                  <c:v>5649</c:v>
                </c:pt>
                <c:pt idx="87">
                  <c:v>6075</c:v>
                </c:pt>
                <c:pt idx="88">
                  <c:v>6075</c:v>
                </c:pt>
                <c:pt idx="89">
                  <c:v>6275</c:v>
                </c:pt>
                <c:pt idx="90">
                  <c:v>6831</c:v>
                </c:pt>
                <c:pt idx="91">
                  <c:v>6274</c:v>
                </c:pt>
                <c:pt idx="92">
                  <c:v>6081</c:v>
                </c:pt>
                <c:pt idx="93">
                  <c:v>5845</c:v>
                </c:pt>
                <c:pt idx="94">
                  <c:v>5868</c:v>
                </c:pt>
                <c:pt idx="95" formatCode="#,##0.00">
                  <c:v>6377.8</c:v>
                </c:pt>
                <c:pt idx="96" formatCode="#,##0.00">
                  <c:v>6701.6</c:v>
                </c:pt>
                <c:pt idx="97" formatCode="#,##0.00">
                  <c:v>6746.9</c:v>
                </c:pt>
                <c:pt idx="98" formatCode="#,##0.00">
                  <c:v>6745.4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5-4429-A07A-7112F0E130BF}"/>
            </c:ext>
          </c:extLst>
        </c:ser>
        <c:ser>
          <c:idx val="1"/>
          <c:order val="1"/>
          <c:tx>
            <c:strRef>
              <c:f>'Meat Prices'!$Q$1</c:f>
              <c:strCache>
                <c:ptCount val="1"/>
                <c:pt idx="0">
                  <c:v>Horse meat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Prices'!$Q$2:$Q$100</c:f>
              <c:numCache>
                <c:formatCode>0</c:formatCode>
                <c:ptCount val="99"/>
                <c:pt idx="0" formatCode="General">
                  <c:v>3460</c:v>
                </c:pt>
                <c:pt idx="1">
                  <c:v>3470.3799999999997</c:v>
                </c:pt>
                <c:pt idx="2">
                  <c:v>3425.2650599999997</c:v>
                </c:pt>
                <c:pt idx="3">
                  <c:v>3408.1387346999995</c:v>
                </c:pt>
                <c:pt idx="4">
                  <c:v>3503.5666192715994</c:v>
                </c:pt>
                <c:pt idx="5">
                  <c:v>3598.1629179919323</c:v>
                </c:pt>
                <c:pt idx="6">
                  <c:v>3648.5371988438196</c:v>
                </c:pt>
                <c:pt idx="7">
                  <c:v>3652.1857360426629</c:v>
                </c:pt>
                <c:pt idx="8">
                  <c:v>3666.7944789868334</c:v>
                </c:pt>
                <c:pt idx="9">
                  <c:v>3652.127301070886</c:v>
                </c:pt>
                <c:pt idx="10">
                  <c:v>3677.6921921783819</c:v>
                </c:pt>
                <c:pt idx="11">
                  <c:v>3725.5021906767006</c:v>
                </c:pt>
                <c:pt idx="12">
                  <c:v>3833.5417542063246</c:v>
                </c:pt>
                <c:pt idx="13">
                  <c:v>3933.213839815689</c:v>
                </c:pt>
                <c:pt idx="14">
                  <c:v>4031.5441858110808</c:v>
                </c:pt>
                <c:pt idx="15">
                  <c:v>4039.6072741827029</c:v>
                </c:pt>
                <c:pt idx="16">
                  <c:v>4080.00334692453</c:v>
                </c:pt>
                <c:pt idx="17">
                  <c:v>4092.2433569653031</c:v>
                </c:pt>
                <c:pt idx="18">
                  <c:v>4119.252163121274</c:v>
                </c:pt>
                <c:pt idx="19">
                  <c:v>4176.9216934049718</c:v>
                </c:pt>
                <c:pt idx="20">
                  <c:v>4227.0447537258315</c:v>
                </c:pt>
                <c:pt idx="21">
                  <c:v>4235.498843233283</c:v>
                </c:pt>
                <c:pt idx="22">
                  <c:v>4227.027845546816</c:v>
                </c:pt>
                <c:pt idx="23">
                  <c:v>4256.6170404656432</c:v>
                </c:pt>
                <c:pt idx="24">
                  <c:v>4290.6699767893688</c:v>
                </c:pt>
                <c:pt idx="25">
                  <c:v>4342.1580165108417</c:v>
                </c:pt>
                <c:pt idx="26">
                  <c:v>4368.210964609907</c:v>
                </c:pt>
                <c:pt idx="27">
                  <c:v>4398.7884413621759</c:v>
                </c:pt>
                <c:pt idx="28">
                  <c:v>4381.1932875967268</c:v>
                </c:pt>
                <c:pt idx="29">
                  <c:v>4359.287321158743</c:v>
                </c:pt>
                <c:pt idx="30">
                  <c:v>4368.0058958010604</c:v>
                </c:pt>
                <c:pt idx="31">
                  <c:v>4472.8380373002856</c:v>
                </c:pt>
                <c:pt idx="32">
                  <c:v>4517.5664176732889</c:v>
                </c:pt>
                <c:pt idx="33">
                  <c:v>4589.8474803560612</c:v>
                </c:pt>
                <c:pt idx="34">
                  <c:v>4649.5154976006897</c:v>
                </c:pt>
                <c:pt idx="35">
                  <c:v>4728.5572610599011</c:v>
                </c:pt>
                <c:pt idx="36">
                  <c:v>4808.9427344979185</c:v>
                </c:pt>
                <c:pt idx="37">
                  <c:v>4857.0321618428979</c:v>
                </c:pt>
                <c:pt idx="38">
                  <c:v>4881.3173226521121</c:v>
                </c:pt>
                <c:pt idx="39">
                  <c:v>4920.3678612333288</c:v>
                </c:pt>
                <c:pt idx="40">
                  <c:v>4984.3326434293613</c:v>
                </c:pt>
                <c:pt idx="41">
                  <c:v>5009.2543066465078</c:v>
                </c:pt>
                <c:pt idx="42">
                  <c:v>5039.3098324863868</c:v>
                </c:pt>
                <c:pt idx="43">
                  <c:v>5074.5850013137906</c:v>
                </c:pt>
                <c:pt idx="44">
                  <c:v>5125.3308513269285</c:v>
                </c:pt>
                <c:pt idx="45">
                  <c:v>5166.3334981375438</c:v>
                </c:pt>
                <c:pt idx="46">
                  <c:v>5197.3314991263687</c:v>
                </c:pt>
                <c:pt idx="47">
                  <c:v>5228.5154881211274</c:v>
                </c:pt>
                <c:pt idx="48">
                  <c:v>5254.6580655617327</c:v>
                </c:pt>
                <c:pt idx="49">
                  <c:v>5265.167381692856</c:v>
                </c:pt>
                <c:pt idx="50">
                  <c:v>5307.2887207463991</c:v>
                </c:pt>
                <c:pt idx="51">
                  <c:v>5349.7470305123707</c:v>
                </c:pt>
                <c:pt idx="52">
                  <c:v>5355.0967775428826</c:v>
                </c:pt>
                <c:pt idx="53">
                  <c:v>5360.4518743204253</c:v>
                </c:pt>
                <c:pt idx="54">
                  <c:v>5365.8123261947449</c:v>
                </c:pt>
                <c:pt idx="55">
                  <c:v>5371.1781385209388</c:v>
                </c:pt>
                <c:pt idx="56">
                  <c:v>5322.8375352742505</c:v>
                </c:pt>
                <c:pt idx="57">
                  <c:v>5264.2863223862341</c:v>
                </c:pt>
                <c:pt idx="58">
                  <c:v>5295.8720403205516</c:v>
                </c:pt>
                <c:pt idx="59">
                  <c:v>5285.2802962399101</c:v>
                </c:pt>
                <c:pt idx="60">
                  <c:v>5306.42141742487</c:v>
                </c:pt>
                <c:pt idx="61">
                  <c:v>5348.872788764269</c:v>
                </c:pt>
                <c:pt idx="62">
                  <c:v>5364.919407130561</c:v>
                </c:pt>
                <c:pt idx="63">
                  <c:v>5445.3931982375188</c:v>
                </c:pt>
                <c:pt idx="64">
                  <c:v>5450.8385914357559</c:v>
                </c:pt>
                <c:pt idx="65">
                  <c:v>5423.584398478577</c:v>
                </c:pt>
                <c:pt idx="66">
                  <c:v>5369.3485544937912</c:v>
                </c:pt>
                <c:pt idx="67">
                  <c:v>5337.1324631668285</c:v>
                </c:pt>
                <c:pt idx="68">
                  <c:v>5289.0982709983273</c:v>
                </c:pt>
                <c:pt idx="69">
                  <c:v>5225.6290917463475</c:v>
                </c:pt>
                <c:pt idx="70">
                  <c:v>5262.2084953885715</c:v>
                </c:pt>
                <c:pt idx="71">
                  <c:v>5309.5683718470682</c:v>
                </c:pt>
                <c:pt idx="72">
                  <c:v>5378.5927606810792</c:v>
                </c:pt>
                <c:pt idx="73">
                  <c:v>5421.6215027665276</c:v>
                </c:pt>
                <c:pt idx="74">
                  <c:v>5492.102582302492</c:v>
                </c:pt>
                <c:pt idx="75">
                  <c:v>5574.4841210370287</c:v>
                </c:pt>
                <c:pt idx="76">
                  <c:v>5607.9310257632505</c:v>
                </c:pt>
                <c:pt idx="77">
                  <c:v>5568.6755085829082</c:v>
                </c:pt>
                <c:pt idx="78">
                  <c:v>5563.1068330743256</c:v>
                </c:pt>
                <c:pt idx="79">
                  <c:v>5635.4272219042914</c:v>
                </c:pt>
                <c:pt idx="80">
                  <c:v>5663.6043580138121</c:v>
                </c:pt>
                <c:pt idx="81">
                  <c:v>5686.2587754458673</c:v>
                </c:pt>
                <c:pt idx="82">
                  <c:v>5680.5725166704215</c:v>
                </c:pt>
                <c:pt idx="83">
                  <c:v>5697.6142342204321</c:v>
                </c:pt>
                <c:pt idx="84">
                  <c:v>5794.4736762021785</c:v>
                </c:pt>
                <c:pt idx="85">
                  <c:v>5835.0349919355931</c:v>
                </c:pt>
                <c:pt idx="86">
                  <c:v>5905.05541183882</c:v>
                </c:pt>
                <c:pt idx="87">
                  <c:v>5940.4857443098526</c:v>
                </c:pt>
                <c:pt idx="88">
                  <c:v>5970.1881730314017</c:v>
                </c:pt>
                <c:pt idx="89">
                  <c:v>6011.9794902426211</c:v>
                </c:pt>
                <c:pt idx="90">
                  <c:v>6054.0633466743184</c:v>
                </c:pt>
                <c:pt idx="91">
                  <c:v>5999.5767765542496</c:v>
                </c:pt>
                <c:pt idx="92">
                  <c:v>5999.5767765542496</c:v>
                </c:pt>
                <c:pt idx="93">
                  <c:v>6071.5716978729006</c:v>
                </c:pt>
                <c:pt idx="94">
                  <c:v>6205.1462752261041</c:v>
                </c:pt>
                <c:pt idx="95">
                  <c:v>6248.5822991526866</c:v>
                </c:pt>
                <c:pt idx="96">
                  <c:v>6289.4324059333976</c:v>
                </c:pt>
                <c:pt idx="97">
                  <c:v>6330.5495702871876</c:v>
                </c:pt>
                <c:pt idx="98">
                  <c:v>6371.9355381029409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5-4429-A07A-7112F0E1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530656"/>
        <c:axId val="1126514096"/>
      </c:lineChart>
      <c:catAx>
        <c:axId val="10755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14096"/>
        <c:crosses val="autoZero"/>
        <c:auto val="1"/>
        <c:lblAlgn val="ctr"/>
        <c:lblOffset val="100"/>
        <c:noMultiLvlLbl val="0"/>
      </c:catAx>
      <c:valAx>
        <c:axId val="112651409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Beef With Bones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'Meat Prices'!$C$1</c:f>
              <c:strCache>
                <c:ptCount val="1"/>
                <c:pt idx="0">
                  <c:v>Beef, with bones,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Prices'!$C$2:$C$100</c:f>
              <c:numCache>
                <c:formatCode>#,##0</c:formatCode>
                <c:ptCount val="99"/>
                <c:pt idx="0">
                  <c:v>4800</c:v>
                </c:pt>
                <c:pt idx="1">
                  <c:v>4800</c:v>
                </c:pt>
                <c:pt idx="2">
                  <c:v>4405</c:v>
                </c:pt>
                <c:pt idx="3">
                  <c:v>4235</c:v>
                </c:pt>
                <c:pt idx="4">
                  <c:v>4665</c:v>
                </c:pt>
                <c:pt idx="5">
                  <c:v>4785</c:v>
                </c:pt>
                <c:pt idx="6">
                  <c:v>4915</c:v>
                </c:pt>
                <c:pt idx="7">
                  <c:v>4750</c:v>
                </c:pt>
                <c:pt idx="8">
                  <c:v>4760</c:v>
                </c:pt>
                <c:pt idx="9">
                  <c:v>4670</c:v>
                </c:pt>
                <c:pt idx="10">
                  <c:v>4695</c:v>
                </c:pt>
                <c:pt idx="11">
                  <c:v>4850</c:v>
                </c:pt>
                <c:pt idx="12">
                  <c:v>5430</c:v>
                </c:pt>
                <c:pt idx="13">
                  <c:v>6650</c:v>
                </c:pt>
                <c:pt idx="14">
                  <c:v>7365</c:v>
                </c:pt>
                <c:pt idx="15">
                  <c:v>7630</c:v>
                </c:pt>
                <c:pt idx="16">
                  <c:v>7750</c:v>
                </c:pt>
                <c:pt idx="17">
                  <c:v>8180</c:v>
                </c:pt>
                <c:pt idx="18">
                  <c:v>8070</c:v>
                </c:pt>
                <c:pt idx="19">
                  <c:v>7850</c:v>
                </c:pt>
                <c:pt idx="20">
                  <c:v>7395</c:v>
                </c:pt>
                <c:pt idx="21">
                  <c:v>7020</c:v>
                </c:pt>
                <c:pt idx="22">
                  <c:v>6980</c:v>
                </c:pt>
                <c:pt idx="23">
                  <c:v>7170</c:v>
                </c:pt>
                <c:pt idx="24">
                  <c:v>7337</c:v>
                </c:pt>
                <c:pt idx="25">
                  <c:v>8025</c:v>
                </c:pt>
                <c:pt idx="26">
                  <c:v>7895</c:v>
                </c:pt>
                <c:pt idx="27">
                  <c:v>8330</c:v>
                </c:pt>
                <c:pt idx="28">
                  <c:v>8380</c:v>
                </c:pt>
                <c:pt idx="29">
                  <c:v>8270</c:v>
                </c:pt>
                <c:pt idx="30">
                  <c:v>8230</c:v>
                </c:pt>
                <c:pt idx="31">
                  <c:v>7710</c:v>
                </c:pt>
                <c:pt idx="32">
                  <c:v>7825</c:v>
                </c:pt>
                <c:pt idx="33">
                  <c:v>7250</c:v>
                </c:pt>
                <c:pt idx="34">
                  <c:v>7116</c:v>
                </c:pt>
                <c:pt idx="35">
                  <c:v>7280</c:v>
                </c:pt>
                <c:pt idx="36">
                  <c:v>7980</c:v>
                </c:pt>
                <c:pt idx="37">
                  <c:v>8350</c:v>
                </c:pt>
                <c:pt idx="38">
                  <c:v>8440</c:v>
                </c:pt>
                <c:pt idx="39">
                  <c:v>8370</c:v>
                </c:pt>
                <c:pt idx="40">
                  <c:v>8685</c:v>
                </c:pt>
                <c:pt idx="41">
                  <c:v>8730</c:v>
                </c:pt>
                <c:pt idx="42">
                  <c:v>7810</c:v>
                </c:pt>
                <c:pt idx="43" formatCode="#,##0.00">
                  <c:v>7591.25</c:v>
                </c:pt>
                <c:pt idx="44">
                  <c:v>7633</c:v>
                </c:pt>
                <c:pt idx="45">
                  <c:v>7550</c:v>
                </c:pt>
                <c:pt idx="46">
                  <c:v>7490</c:v>
                </c:pt>
                <c:pt idx="47">
                  <c:v>7465</c:v>
                </c:pt>
                <c:pt idx="48">
                  <c:v>8090</c:v>
                </c:pt>
                <c:pt idx="49">
                  <c:v>8132</c:v>
                </c:pt>
                <c:pt idx="50">
                  <c:v>8236</c:v>
                </c:pt>
                <c:pt idx="51">
                  <c:v>8514</c:v>
                </c:pt>
                <c:pt idx="52">
                  <c:v>8562</c:v>
                </c:pt>
                <c:pt idx="53">
                  <c:v>8662</c:v>
                </c:pt>
                <c:pt idx="54">
                  <c:v>8476</c:v>
                </c:pt>
                <c:pt idx="55">
                  <c:v>8086</c:v>
                </c:pt>
                <c:pt idx="56">
                  <c:v>7728</c:v>
                </c:pt>
                <c:pt idx="57">
                  <c:v>6890</c:v>
                </c:pt>
                <c:pt idx="58">
                  <c:v>6524</c:v>
                </c:pt>
                <c:pt idx="59">
                  <c:v>6389</c:v>
                </c:pt>
                <c:pt idx="60">
                  <c:v>6625</c:v>
                </c:pt>
                <c:pt idx="61">
                  <c:v>7222</c:v>
                </c:pt>
                <c:pt idx="62">
                  <c:v>7396</c:v>
                </c:pt>
                <c:pt idx="63">
                  <c:v>8634</c:v>
                </c:pt>
                <c:pt idx="64">
                  <c:v>8768</c:v>
                </c:pt>
                <c:pt idx="65">
                  <c:v>8439</c:v>
                </c:pt>
                <c:pt idx="66">
                  <c:v>7869</c:v>
                </c:pt>
                <c:pt idx="67">
                  <c:v>7321</c:v>
                </c:pt>
                <c:pt idx="68">
                  <c:v>6662</c:v>
                </c:pt>
                <c:pt idx="69">
                  <c:v>5881</c:v>
                </c:pt>
                <c:pt idx="70">
                  <c:v>5862</c:v>
                </c:pt>
                <c:pt idx="71">
                  <c:v>6063</c:v>
                </c:pt>
                <c:pt idx="72">
                  <c:v>6775</c:v>
                </c:pt>
                <c:pt idx="73">
                  <c:v>7399</c:v>
                </c:pt>
                <c:pt idx="74">
                  <c:v>7779</c:v>
                </c:pt>
                <c:pt idx="75">
                  <c:v>7986</c:v>
                </c:pt>
                <c:pt idx="76">
                  <c:v>8229</c:v>
                </c:pt>
                <c:pt idx="77">
                  <c:v>7901</c:v>
                </c:pt>
                <c:pt idx="78">
                  <c:v>7835</c:v>
                </c:pt>
                <c:pt idx="79">
                  <c:v>7373</c:v>
                </c:pt>
                <c:pt idx="80">
                  <c:v>7251</c:v>
                </c:pt>
                <c:pt idx="81">
                  <c:v>6946</c:v>
                </c:pt>
                <c:pt idx="82">
                  <c:v>6708</c:v>
                </c:pt>
                <c:pt idx="83">
                  <c:v>6504</c:v>
                </c:pt>
                <c:pt idx="84">
                  <c:v>6610</c:v>
                </c:pt>
                <c:pt idx="85">
                  <c:v>7111</c:v>
                </c:pt>
                <c:pt idx="86">
                  <c:v>7729</c:v>
                </c:pt>
                <c:pt idx="87">
                  <c:v>8361</c:v>
                </c:pt>
                <c:pt idx="88">
                  <c:v>8463</c:v>
                </c:pt>
                <c:pt idx="89">
                  <c:v>8733</c:v>
                </c:pt>
                <c:pt idx="90">
                  <c:v>9082</c:v>
                </c:pt>
                <c:pt idx="91">
                  <c:v>8218</c:v>
                </c:pt>
                <c:pt idx="92">
                  <c:v>7781</c:v>
                </c:pt>
                <c:pt idx="93">
                  <c:v>7844</c:v>
                </c:pt>
                <c:pt idx="94">
                  <c:v>8002</c:v>
                </c:pt>
                <c:pt idx="95" formatCode="#,##0.00">
                  <c:v>8300.4</c:v>
                </c:pt>
                <c:pt idx="96" formatCode="#,##0.00">
                  <c:v>8854.9</c:v>
                </c:pt>
                <c:pt idx="97" formatCode="#,##0.00">
                  <c:v>8900.7000000000007</c:v>
                </c:pt>
                <c:pt idx="98">
                  <c:v>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0-4F56-B8C7-18BAD63A462F}"/>
            </c:ext>
          </c:extLst>
        </c:ser>
        <c:ser>
          <c:idx val="1"/>
          <c:order val="1"/>
          <c:tx>
            <c:strRef>
              <c:f>'Meat Prices'!$L$1</c:f>
              <c:strCache>
                <c:ptCount val="1"/>
                <c:pt idx="0">
                  <c:v>Beef with bones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'Meat Prices'!$B$2:$B$100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'Meat Prices'!$L$2:$L$100</c:f>
              <c:numCache>
                <c:formatCode>0</c:formatCode>
                <c:ptCount val="99"/>
                <c:pt idx="0">
                  <c:v>4800</c:v>
                </c:pt>
                <c:pt idx="1">
                  <c:v>4814.3999999999996</c:v>
                </c:pt>
                <c:pt idx="2">
                  <c:v>4751.8127999999997</c:v>
                </c:pt>
                <c:pt idx="3">
                  <c:v>4728.0537359999998</c:v>
                </c:pt>
                <c:pt idx="4">
                  <c:v>4860.4392406079996</c:v>
                </c:pt>
                <c:pt idx="5">
                  <c:v>4991.671100104415</c:v>
                </c:pt>
                <c:pt idx="6">
                  <c:v>5061.5544955058767</c:v>
                </c:pt>
                <c:pt idx="7">
                  <c:v>5066.6160500013821</c:v>
                </c:pt>
                <c:pt idx="8">
                  <c:v>5086.8825142013875</c:v>
                </c:pt>
                <c:pt idx="9">
                  <c:v>5066.5349841445823</c:v>
                </c:pt>
                <c:pt idx="10">
                  <c:v>5102.0007290335934</c:v>
                </c:pt>
                <c:pt idx="11">
                  <c:v>5168.3267385110294</c:v>
                </c:pt>
                <c:pt idx="12">
                  <c:v>5318.2082139278491</c:v>
                </c:pt>
                <c:pt idx="13">
                  <c:v>5456.4816274899731</c:v>
                </c:pt>
                <c:pt idx="14">
                  <c:v>5592.893668177222</c:v>
                </c:pt>
                <c:pt idx="15">
                  <c:v>5604.0794555135762</c:v>
                </c:pt>
                <c:pt idx="16">
                  <c:v>5660.1202500687123</c:v>
                </c:pt>
                <c:pt idx="17">
                  <c:v>5677.1006108189176</c:v>
                </c:pt>
                <c:pt idx="18">
                  <c:v>5714.569474850322</c:v>
                </c:pt>
                <c:pt idx="19">
                  <c:v>5794.5734474982264</c:v>
                </c:pt>
                <c:pt idx="20">
                  <c:v>5864.1083288682048</c:v>
                </c:pt>
                <c:pt idx="21">
                  <c:v>5875.8365455259409</c:v>
                </c:pt>
                <c:pt idx="22">
                  <c:v>5864.0848724348889</c:v>
                </c:pt>
                <c:pt idx="23">
                  <c:v>5905.1334665419326</c:v>
                </c:pt>
                <c:pt idx="24">
                  <c:v>5952.3745342742677</c:v>
                </c:pt>
                <c:pt idx="25">
                  <c:v>6023.8030286855592</c:v>
                </c:pt>
                <c:pt idx="26">
                  <c:v>6059.9458468576722</c:v>
                </c:pt>
                <c:pt idx="27">
                  <c:v>6102.3654677856757</c:v>
                </c:pt>
                <c:pt idx="28">
                  <c:v>6077.9560059145333</c:v>
                </c:pt>
                <c:pt idx="29">
                  <c:v>6047.5662258849607</c:v>
                </c:pt>
                <c:pt idx="30">
                  <c:v>6059.6613583367307</c:v>
                </c:pt>
                <c:pt idx="31">
                  <c:v>6205.0932309368127</c:v>
                </c:pt>
                <c:pt idx="32">
                  <c:v>6267.1441632461811</c:v>
                </c:pt>
                <c:pt idx="33">
                  <c:v>6367.4184698581203</c:v>
                </c:pt>
                <c:pt idx="34">
                  <c:v>6450.1949099662752</c:v>
                </c:pt>
                <c:pt idx="35">
                  <c:v>6559.8482234357016</c:v>
                </c:pt>
                <c:pt idx="36">
                  <c:v>6671.3656432341077</c:v>
                </c:pt>
                <c:pt idx="37">
                  <c:v>6738.0792996664486</c:v>
                </c:pt>
                <c:pt idx="38">
                  <c:v>6771.7696961647798</c:v>
                </c:pt>
                <c:pt idx="39">
                  <c:v>6825.9438537340984</c:v>
                </c:pt>
                <c:pt idx="40">
                  <c:v>6914.6811238326409</c:v>
                </c:pt>
                <c:pt idx="41">
                  <c:v>6949.2545294518031</c:v>
                </c:pt>
                <c:pt idx="42">
                  <c:v>6990.9500566285142</c:v>
                </c:pt>
                <c:pt idx="43">
                  <c:v>7039.8867070249134</c:v>
                </c:pt>
                <c:pt idx="44">
                  <c:v>7110.2855740951627</c:v>
                </c:pt>
                <c:pt idx="45">
                  <c:v>7167.1678586879243</c:v>
                </c:pt>
                <c:pt idx="46">
                  <c:v>7210.1708658400521</c:v>
                </c:pt>
                <c:pt idx="47">
                  <c:v>7253.4318910350921</c:v>
                </c:pt>
                <c:pt idx="48">
                  <c:v>7289.6990504902669</c:v>
                </c:pt>
                <c:pt idx="49">
                  <c:v>7304.2784485912471</c:v>
                </c:pt>
                <c:pt idx="50">
                  <c:v>7362.7126761799773</c:v>
                </c:pt>
                <c:pt idx="51">
                  <c:v>7421.614377589417</c:v>
                </c:pt>
                <c:pt idx="52">
                  <c:v>7429.0359919670054</c:v>
                </c:pt>
                <c:pt idx="53">
                  <c:v>7436.4650279589714</c:v>
                </c:pt>
                <c:pt idx="54">
                  <c:v>7443.90149298693</c:v>
                </c:pt>
                <c:pt idx="55">
                  <c:v>7451.3453944799157</c:v>
                </c:pt>
                <c:pt idx="56">
                  <c:v>7384.2832859295968</c:v>
                </c:pt>
                <c:pt idx="57">
                  <c:v>7303.0561697843714</c:v>
                </c:pt>
                <c:pt idx="58">
                  <c:v>7346.8745068030776</c:v>
                </c:pt>
                <c:pt idx="59">
                  <c:v>7332.1807577894715</c:v>
                </c:pt>
                <c:pt idx="60">
                  <c:v>7361.5094808206295</c:v>
                </c:pt>
                <c:pt idx="61">
                  <c:v>7420.4015566671942</c:v>
                </c:pt>
                <c:pt idx="62">
                  <c:v>7442.6627613371948</c:v>
                </c:pt>
                <c:pt idx="63">
                  <c:v>7554.3027027572516</c:v>
                </c:pt>
                <c:pt idx="64">
                  <c:v>7561.8570054600077</c:v>
                </c:pt>
                <c:pt idx="65">
                  <c:v>7524.047720432708</c:v>
                </c:pt>
                <c:pt idx="66">
                  <c:v>7448.8072432283807</c:v>
                </c:pt>
                <c:pt idx="67">
                  <c:v>7404.1143997690106</c:v>
                </c:pt>
                <c:pt idx="68">
                  <c:v>7337.4773701710892</c:v>
                </c:pt>
                <c:pt idx="69">
                  <c:v>7249.4276417290357</c:v>
                </c:pt>
                <c:pt idx="70">
                  <c:v>7300.1736352211383</c:v>
                </c:pt>
                <c:pt idx="71">
                  <c:v>7365.8751979381277</c:v>
                </c:pt>
                <c:pt idx="72">
                  <c:v>7461.6315755113228</c:v>
                </c:pt>
                <c:pt idx="73">
                  <c:v>7521.3246281154134</c:v>
                </c:pt>
                <c:pt idx="74">
                  <c:v>7619.1018482809131</c:v>
                </c:pt>
                <c:pt idx="75">
                  <c:v>7733.3883760051258</c:v>
                </c:pt>
                <c:pt idx="76">
                  <c:v>7779.7887062611562</c:v>
                </c:pt>
                <c:pt idx="77">
                  <c:v>7725.330185317328</c:v>
                </c:pt>
                <c:pt idx="78">
                  <c:v>7717.6048551320109</c:v>
                </c:pt>
                <c:pt idx="79">
                  <c:v>7817.9337182487261</c:v>
                </c:pt>
                <c:pt idx="80">
                  <c:v>7857.0233868399691</c:v>
                </c:pt>
                <c:pt idx="81">
                  <c:v>7888.451480387329</c:v>
                </c:pt>
                <c:pt idx="82">
                  <c:v>7880.5630289069413</c:v>
                </c:pt>
                <c:pt idx="83">
                  <c:v>7904.2047179936617</c:v>
                </c:pt>
                <c:pt idx="84">
                  <c:v>8038.5761981995529</c:v>
                </c:pt>
                <c:pt idx="85">
                  <c:v>8094.8462315869492</c:v>
                </c:pt>
                <c:pt idx="86">
                  <c:v>8191.9843863659926</c:v>
                </c:pt>
                <c:pt idx="87">
                  <c:v>8241.1362926841884</c:v>
                </c:pt>
                <c:pt idx="88">
                  <c:v>8282.3419741476082</c:v>
                </c:pt>
                <c:pt idx="89">
                  <c:v>8340.3183679666399</c:v>
                </c:pt>
                <c:pt idx="90">
                  <c:v>8398.700596542405</c:v>
                </c:pt>
                <c:pt idx="91">
                  <c:v>8323.1122911735238</c:v>
                </c:pt>
                <c:pt idx="92">
                  <c:v>8323.1122911735238</c:v>
                </c:pt>
                <c:pt idx="93">
                  <c:v>8422.9896386676064</c:v>
                </c:pt>
                <c:pt idx="94">
                  <c:v>8608.2954107182941</c:v>
                </c:pt>
                <c:pt idx="95">
                  <c:v>8668.5534785933214</c:v>
                </c:pt>
                <c:pt idx="96">
                  <c:v>8725.2241469596265</c:v>
                </c:pt>
                <c:pt idx="97">
                  <c:v>8782.2652998203757</c:v>
                </c:pt>
                <c:pt idx="98">
                  <c:v>8839.6793592179529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0-4F56-B8C7-18BAD63A4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682064"/>
        <c:axId val="1209670640"/>
      </c:lineChart>
      <c:catAx>
        <c:axId val="11816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70640"/>
        <c:crosses val="autoZero"/>
        <c:auto val="1"/>
        <c:lblAlgn val="ctr"/>
        <c:lblOffset val="100"/>
        <c:noMultiLvlLbl val="0"/>
      </c:catAx>
      <c:valAx>
        <c:axId val="120967064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'Meet Prices Extra'!$C$1</c:f>
              <c:strCache>
                <c:ptCount val="1"/>
                <c:pt idx="0">
                  <c:v>Beef, with bones,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'Meet Prices Extra'!$B$2:$B$100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'Meet Prices Extra'!$C$2:$C$100</c:f>
              <c:numCache>
                <c:formatCode>#,##0</c:formatCode>
                <c:ptCount val="99"/>
                <c:pt idx="0">
                  <c:v>4800</c:v>
                </c:pt>
                <c:pt idx="1">
                  <c:v>4800</c:v>
                </c:pt>
                <c:pt idx="2">
                  <c:v>4405</c:v>
                </c:pt>
                <c:pt idx="3">
                  <c:v>4235</c:v>
                </c:pt>
                <c:pt idx="4">
                  <c:v>4665</c:v>
                </c:pt>
                <c:pt idx="5">
                  <c:v>4785</c:v>
                </c:pt>
                <c:pt idx="6">
                  <c:v>4915</c:v>
                </c:pt>
                <c:pt idx="7">
                  <c:v>4750</c:v>
                </c:pt>
                <c:pt idx="8">
                  <c:v>4760</c:v>
                </c:pt>
                <c:pt idx="9">
                  <c:v>4670</c:v>
                </c:pt>
                <c:pt idx="10">
                  <c:v>4695</c:v>
                </c:pt>
                <c:pt idx="11">
                  <c:v>4850</c:v>
                </c:pt>
                <c:pt idx="12">
                  <c:v>5430</c:v>
                </c:pt>
                <c:pt idx="13">
                  <c:v>6650</c:v>
                </c:pt>
                <c:pt idx="14">
                  <c:v>7365</c:v>
                </c:pt>
                <c:pt idx="15">
                  <c:v>7630</c:v>
                </c:pt>
                <c:pt idx="16">
                  <c:v>7750</c:v>
                </c:pt>
                <c:pt idx="17">
                  <c:v>8180</c:v>
                </c:pt>
                <c:pt idx="18">
                  <c:v>8070</c:v>
                </c:pt>
                <c:pt idx="19">
                  <c:v>7850</c:v>
                </c:pt>
                <c:pt idx="20">
                  <c:v>7395</c:v>
                </c:pt>
                <c:pt idx="21">
                  <c:v>7020</c:v>
                </c:pt>
                <c:pt idx="22">
                  <c:v>6980</c:v>
                </c:pt>
                <c:pt idx="23">
                  <c:v>7170</c:v>
                </c:pt>
                <c:pt idx="24">
                  <c:v>7337</c:v>
                </c:pt>
                <c:pt idx="25">
                  <c:v>8025</c:v>
                </c:pt>
                <c:pt idx="26">
                  <c:v>7895</c:v>
                </c:pt>
                <c:pt idx="27">
                  <c:v>8330</c:v>
                </c:pt>
                <c:pt idx="28">
                  <c:v>8380</c:v>
                </c:pt>
                <c:pt idx="29">
                  <c:v>8270</c:v>
                </c:pt>
                <c:pt idx="30">
                  <c:v>8230</c:v>
                </c:pt>
                <c:pt idx="31">
                  <c:v>7710</c:v>
                </c:pt>
                <c:pt idx="32">
                  <c:v>7825</c:v>
                </c:pt>
                <c:pt idx="33">
                  <c:v>7250</c:v>
                </c:pt>
                <c:pt idx="34">
                  <c:v>7116</c:v>
                </c:pt>
                <c:pt idx="35">
                  <c:v>7280</c:v>
                </c:pt>
                <c:pt idx="36">
                  <c:v>7980</c:v>
                </c:pt>
                <c:pt idx="37">
                  <c:v>8350</c:v>
                </c:pt>
                <c:pt idx="38">
                  <c:v>8440</c:v>
                </c:pt>
                <c:pt idx="39">
                  <c:v>8370</c:v>
                </c:pt>
                <c:pt idx="40">
                  <c:v>8685</c:v>
                </c:pt>
                <c:pt idx="41">
                  <c:v>8730</c:v>
                </c:pt>
                <c:pt idx="42">
                  <c:v>7810</c:v>
                </c:pt>
                <c:pt idx="43" formatCode="#,##0.00">
                  <c:v>7591.25</c:v>
                </c:pt>
                <c:pt idx="44">
                  <c:v>7633</c:v>
                </c:pt>
                <c:pt idx="45">
                  <c:v>7550</c:v>
                </c:pt>
                <c:pt idx="46">
                  <c:v>7490</c:v>
                </c:pt>
                <c:pt idx="47">
                  <c:v>7465</c:v>
                </c:pt>
                <c:pt idx="48">
                  <c:v>8090</c:v>
                </c:pt>
                <c:pt idx="49">
                  <c:v>8132</c:v>
                </c:pt>
                <c:pt idx="50">
                  <c:v>8236</c:v>
                </c:pt>
                <c:pt idx="51">
                  <c:v>8514</c:v>
                </c:pt>
                <c:pt idx="52">
                  <c:v>8562</c:v>
                </c:pt>
                <c:pt idx="53">
                  <c:v>8662</c:v>
                </c:pt>
                <c:pt idx="54">
                  <c:v>8476</c:v>
                </c:pt>
                <c:pt idx="55">
                  <c:v>8086</c:v>
                </c:pt>
                <c:pt idx="56">
                  <c:v>7728</c:v>
                </c:pt>
                <c:pt idx="57">
                  <c:v>6890</c:v>
                </c:pt>
                <c:pt idx="58">
                  <c:v>6524</c:v>
                </c:pt>
                <c:pt idx="59">
                  <c:v>6389</c:v>
                </c:pt>
                <c:pt idx="60">
                  <c:v>6625</c:v>
                </c:pt>
                <c:pt idx="61">
                  <c:v>7222</c:v>
                </c:pt>
                <c:pt idx="62">
                  <c:v>7396</c:v>
                </c:pt>
                <c:pt idx="63">
                  <c:v>8634</c:v>
                </c:pt>
                <c:pt idx="64">
                  <c:v>8768</c:v>
                </c:pt>
                <c:pt idx="65">
                  <c:v>8439</c:v>
                </c:pt>
                <c:pt idx="66">
                  <c:v>7869</c:v>
                </c:pt>
                <c:pt idx="67">
                  <c:v>7321</c:v>
                </c:pt>
                <c:pt idx="68">
                  <c:v>6662</c:v>
                </c:pt>
                <c:pt idx="69">
                  <c:v>5881</c:v>
                </c:pt>
                <c:pt idx="70">
                  <c:v>5862</c:v>
                </c:pt>
                <c:pt idx="71">
                  <c:v>6063</c:v>
                </c:pt>
                <c:pt idx="72">
                  <c:v>6775</c:v>
                </c:pt>
                <c:pt idx="73">
                  <c:v>7399</c:v>
                </c:pt>
                <c:pt idx="74">
                  <c:v>7779</c:v>
                </c:pt>
                <c:pt idx="75">
                  <c:v>7986</c:v>
                </c:pt>
                <c:pt idx="76">
                  <c:v>8229</c:v>
                </c:pt>
                <c:pt idx="77">
                  <c:v>7901</c:v>
                </c:pt>
                <c:pt idx="78">
                  <c:v>7835</c:v>
                </c:pt>
                <c:pt idx="79">
                  <c:v>7373</c:v>
                </c:pt>
                <c:pt idx="80">
                  <c:v>7251</c:v>
                </c:pt>
                <c:pt idx="81">
                  <c:v>6946</c:v>
                </c:pt>
                <c:pt idx="82">
                  <c:v>6708</c:v>
                </c:pt>
                <c:pt idx="83">
                  <c:v>6504</c:v>
                </c:pt>
                <c:pt idx="84">
                  <c:v>6610</c:v>
                </c:pt>
                <c:pt idx="85">
                  <c:v>7111</c:v>
                </c:pt>
                <c:pt idx="86">
                  <c:v>7729</c:v>
                </c:pt>
                <c:pt idx="87">
                  <c:v>8361</c:v>
                </c:pt>
                <c:pt idx="88">
                  <c:v>8463</c:v>
                </c:pt>
                <c:pt idx="89">
                  <c:v>8733</c:v>
                </c:pt>
                <c:pt idx="90">
                  <c:v>9082</c:v>
                </c:pt>
                <c:pt idx="91">
                  <c:v>8218</c:v>
                </c:pt>
                <c:pt idx="92">
                  <c:v>7781</c:v>
                </c:pt>
                <c:pt idx="93">
                  <c:v>7844</c:v>
                </c:pt>
                <c:pt idx="94">
                  <c:v>8002</c:v>
                </c:pt>
                <c:pt idx="95" formatCode="#,##0.00">
                  <c:v>8300.4</c:v>
                </c:pt>
                <c:pt idx="96" formatCode="#,##0.00">
                  <c:v>8854.9</c:v>
                </c:pt>
                <c:pt idx="97" formatCode="#,##0.00">
                  <c:v>8900.7000000000007</c:v>
                </c:pt>
                <c:pt idx="98">
                  <c:v>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757-A15E-0B12D16D8814}"/>
            </c:ext>
          </c:extLst>
        </c:ser>
        <c:ser>
          <c:idx val="1"/>
          <c:order val="1"/>
          <c:tx>
            <c:strRef>
              <c:f>'Meet Prices Extra'!$D$1</c:f>
              <c:strCache>
                <c:ptCount val="1"/>
                <c:pt idx="0">
                  <c:v>Beef, without bones,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'Meet Prices Extra'!$B$2:$B$100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'Meet Prices Extra'!$D$2:$D$100</c:f>
              <c:numCache>
                <c:formatCode>#,##0</c:formatCode>
                <c:ptCount val="99"/>
                <c:pt idx="0">
                  <c:v>5380</c:v>
                </c:pt>
                <c:pt idx="1">
                  <c:v>5415</c:v>
                </c:pt>
                <c:pt idx="2">
                  <c:v>5070</c:v>
                </c:pt>
                <c:pt idx="3">
                  <c:v>4845</c:v>
                </c:pt>
                <c:pt idx="4">
                  <c:v>5160</c:v>
                </c:pt>
                <c:pt idx="5">
                  <c:v>5290</c:v>
                </c:pt>
                <c:pt idx="6">
                  <c:v>5515</c:v>
                </c:pt>
                <c:pt idx="7">
                  <c:v>5365</c:v>
                </c:pt>
                <c:pt idx="8">
                  <c:v>5265</c:v>
                </c:pt>
                <c:pt idx="9">
                  <c:v>5250</c:v>
                </c:pt>
                <c:pt idx="10">
                  <c:v>5280</c:v>
                </c:pt>
                <c:pt idx="11">
                  <c:v>5445</c:v>
                </c:pt>
                <c:pt idx="12">
                  <c:v>6080</c:v>
                </c:pt>
                <c:pt idx="13">
                  <c:v>7400</c:v>
                </c:pt>
                <c:pt idx="14">
                  <c:v>8505</c:v>
                </c:pt>
                <c:pt idx="15">
                  <c:v>8665</c:v>
                </c:pt>
                <c:pt idx="16">
                  <c:v>9110</c:v>
                </c:pt>
                <c:pt idx="17">
                  <c:v>9300</c:v>
                </c:pt>
                <c:pt idx="18">
                  <c:v>9260</c:v>
                </c:pt>
                <c:pt idx="19">
                  <c:v>8870</c:v>
                </c:pt>
                <c:pt idx="20">
                  <c:v>8460</c:v>
                </c:pt>
                <c:pt idx="21">
                  <c:v>8285</c:v>
                </c:pt>
                <c:pt idx="22">
                  <c:v>8140</c:v>
                </c:pt>
                <c:pt idx="23">
                  <c:v>8245</c:v>
                </c:pt>
                <c:pt idx="24">
                  <c:v>8454</c:v>
                </c:pt>
                <c:pt idx="25">
                  <c:v>9000</c:v>
                </c:pt>
                <c:pt idx="26">
                  <c:v>9300</c:v>
                </c:pt>
                <c:pt idx="27">
                  <c:v>9970</c:v>
                </c:pt>
                <c:pt idx="28">
                  <c:v>9970</c:v>
                </c:pt>
                <c:pt idx="29">
                  <c:v>9920</c:v>
                </c:pt>
                <c:pt idx="30">
                  <c:v>9890</c:v>
                </c:pt>
                <c:pt idx="31">
                  <c:v>9600</c:v>
                </c:pt>
                <c:pt idx="32">
                  <c:v>9565</c:v>
                </c:pt>
                <c:pt idx="33">
                  <c:v>9150</c:v>
                </c:pt>
                <c:pt idx="34">
                  <c:v>8751</c:v>
                </c:pt>
                <c:pt idx="35">
                  <c:v>8860</c:v>
                </c:pt>
                <c:pt idx="36">
                  <c:v>9830</c:v>
                </c:pt>
                <c:pt idx="37">
                  <c:v>9840</c:v>
                </c:pt>
                <c:pt idx="38">
                  <c:v>9970</c:v>
                </c:pt>
                <c:pt idx="39">
                  <c:v>10470</c:v>
                </c:pt>
                <c:pt idx="40">
                  <c:v>10730</c:v>
                </c:pt>
                <c:pt idx="41">
                  <c:v>10780</c:v>
                </c:pt>
                <c:pt idx="42">
                  <c:v>9610</c:v>
                </c:pt>
                <c:pt idx="43">
                  <c:v>8835</c:v>
                </c:pt>
                <c:pt idx="44">
                  <c:v>9410</c:v>
                </c:pt>
                <c:pt idx="45">
                  <c:v>9716</c:v>
                </c:pt>
                <c:pt idx="46">
                  <c:v>9520</c:v>
                </c:pt>
                <c:pt idx="47">
                  <c:v>9395</c:v>
                </c:pt>
                <c:pt idx="48">
                  <c:v>9742</c:v>
                </c:pt>
                <c:pt idx="49">
                  <c:v>9781</c:v>
                </c:pt>
                <c:pt idx="50">
                  <c:v>9840</c:v>
                </c:pt>
                <c:pt idx="51">
                  <c:v>10347</c:v>
                </c:pt>
                <c:pt idx="52">
                  <c:v>10691</c:v>
                </c:pt>
                <c:pt idx="53">
                  <c:v>10894</c:v>
                </c:pt>
                <c:pt idx="54">
                  <c:v>10600</c:v>
                </c:pt>
                <c:pt idx="55">
                  <c:v>9545</c:v>
                </c:pt>
                <c:pt idx="56">
                  <c:v>9248</c:v>
                </c:pt>
                <c:pt idx="57">
                  <c:v>8419</c:v>
                </c:pt>
                <c:pt idx="58">
                  <c:v>7828</c:v>
                </c:pt>
                <c:pt idx="59">
                  <c:v>7603</c:v>
                </c:pt>
                <c:pt idx="60">
                  <c:v>7930</c:v>
                </c:pt>
                <c:pt idx="61">
                  <c:v>8419</c:v>
                </c:pt>
                <c:pt idx="62">
                  <c:v>8638</c:v>
                </c:pt>
                <c:pt idx="63">
                  <c:v>9976</c:v>
                </c:pt>
                <c:pt idx="64">
                  <c:v>10123</c:v>
                </c:pt>
                <c:pt idx="65">
                  <c:v>9946</c:v>
                </c:pt>
                <c:pt idx="66">
                  <c:v>9466</c:v>
                </c:pt>
                <c:pt idx="67">
                  <c:v>8667</c:v>
                </c:pt>
                <c:pt idx="68">
                  <c:v>8011</c:v>
                </c:pt>
                <c:pt idx="69">
                  <c:v>7271</c:v>
                </c:pt>
                <c:pt idx="70">
                  <c:v>7231</c:v>
                </c:pt>
                <c:pt idx="71">
                  <c:v>7524</c:v>
                </c:pt>
                <c:pt idx="72">
                  <c:v>8230</c:v>
                </c:pt>
                <c:pt idx="73">
                  <c:v>8583</c:v>
                </c:pt>
                <c:pt idx="74">
                  <c:v>9004</c:v>
                </c:pt>
                <c:pt idx="75">
                  <c:v>9345</c:v>
                </c:pt>
                <c:pt idx="76">
                  <c:v>9436</c:v>
                </c:pt>
                <c:pt idx="77">
                  <c:v>9301</c:v>
                </c:pt>
                <c:pt idx="78">
                  <c:v>9110</c:v>
                </c:pt>
                <c:pt idx="79">
                  <c:v>8515</c:v>
                </c:pt>
                <c:pt idx="80">
                  <c:v>8371</c:v>
                </c:pt>
                <c:pt idx="81">
                  <c:v>8279</c:v>
                </c:pt>
                <c:pt idx="82">
                  <c:v>8165</c:v>
                </c:pt>
                <c:pt idx="83">
                  <c:v>7975</c:v>
                </c:pt>
                <c:pt idx="84">
                  <c:v>8001</c:v>
                </c:pt>
                <c:pt idx="85">
                  <c:v>8464</c:v>
                </c:pt>
                <c:pt idx="86">
                  <c:v>9277</c:v>
                </c:pt>
                <c:pt idx="87">
                  <c:v>10016</c:v>
                </c:pt>
                <c:pt idx="88">
                  <c:v>10188</c:v>
                </c:pt>
                <c:pt idx="89">
                  <c:v>10535</c:v>
                </c:pt>
                <c:pt idx="90">
                  <c:v>10814</c:v>
                </c:pt>
                <c:pt idx="91">
                  <c:v>9981</c:v>
                </c:pt>
                <c:pt idx="92">
                  <c:v>9480</c:v>
                </c:pt>
                <c:pt idx="93">
                  <c:v>9360</c:v>
                </c:pt>
                <c:pt idx="94">
                  <c:v>9349</c:v>
                </c:pt>
                <c:pt idx="95">
                  <c:v>10000</c:v>
                </c:pt>
                <c:pt idx="96" formatCode="#,##0.00">
                  <c:v>10793.8</c:v>
                </c:pt>
                <c:pt idx="97" formatCode="#,##0.00">
                  <c:v>11061.5</c:v>
                </c:pt>
                <c:pt idx="98" formatCode="#,##0.00">
                  <c:v>11292.7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757-A15E-0B12D16D8814}"/>
            </c:ext>
          </c:extLst>
        </c:ser>
        <c:ser>
          <c:idx val="2"/>
          <c:order val="2"/>
          <c:tx>
            <c:strRef>
              <c:f>'Meet Prices Extra'!$E$1</c:f>
              <c:strCache>
                <c:ptCount val="1"/>
                <c:pt idx="0">
                  <c:v>Mutton, with bones,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'Meet Prices Extra'!$B$2:$B$100</c:f>
              <c:strCache>
                <c:ptCount val="99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</c:strCache>
            </c:strRef>
          </c:cat>
          <c:val>
            <c:numRef>
              <c:f>'Meet Prices Extra'!$E$2:$E$100</c:f>
              <c:numCache>
                <c:formatCode>#,##0</c:formatCode>
                <c:ptCount val="99"/>
                <c:pt idx="0">
                  <c:v>4205</c:v>
                </c:pt>
                <c:pt idx="1">
                  <c:v>4250</c:v>
                </c:pt>
                <c:pt idx="2">
                  <c:v>3810</c:v>
                </c:pt>
                <c:pt idx="3">
                  <c:v>3610</c:v>
                </c:pt>
                <c:pt idx="4">
                  <c:v>4105</c:v>
                </c:pt>
                <c:pt idx="5">
                  <c:v>4040</c:v>
                </c:pt>
                <c:pt idx="6">
                  <c:v>4244</c:v>
                </c:pt>
                <c:pt idx="7">
                  <c:v>4255</c:v>
                </c:pt>
                <c:pt idx="8">
                  <c:v>4325</c:v>
                </c:pt>
                <c:pt idx="9">
                  <c:v>4135</c:v>
                </c:pt>
                <c:pt idx="10">
                  <c:v>4100</c:v>
                </c:pt>
                <c:pt idx="11">
                  <c:v>4405</c:v>
                </c:pt>
                <c:pt idx="12">
                  <c:v>4985</c:v>
                </c:pt>
                <c:pt idx="13">
                  <c:v>5905</c:v>
                </c:pt>
                <c:pt idx="14">
                  <c:v>7025</c:v>
                </c:pt>
                <c:pt idx="15">
                  <c:v>7015</c:v>
                </c:pt>
                <c:pt idx="16">
                  <c:v>7190</c:v>
                </c:pt>
                <c:pt idx="17">
                  <c:v>7200</c:v>
                </c:pt>
                <c:pt idx="18">
                  <c:v>7600</c:v>
                </c:pt>
                <c:pt idx="19">
                  <c:v>7200</c:v>
                </c:pt>
                <c:pt idx="20">
                  <c:v>6915</c:v>
                </c:pt>
                <c:pt idx="21">
                  <c:v>6230</c:v>
                </c:pt>
                <c:pt idx="22">
                  <c:v>6130</c:v>
                </c:pt>
                <c:pt idx="23">
                  <c:v>6250</c:v>
                </c:pt>
                <c:pt idx="24">
                  <c:v>6478</c:v>
                </c:pt>
                <c:pt idx="25">
                  <c:v>7095</c:v>
                </c:pt>
                <c:pt idx="26">
                  <c:v>7060</c:v>
                </c:pt>
                <c:pt idx="27">
                  <c:v>7420</c:v>
                </c:pt>
                <c:pt idx="28">
                  <c:v>7490</c:v>
                </c:pt>
                <c:pt idx="29">
                  <c:v>7470</c:v>
                </c:pt>
                <c:pt idx="30">
                  <c:v>7420</c:v>
                </c:pt>
                <c:pt idx="31">
                  <c:v>6710</c:v>
                </c:pt>
                <c:pt idx="32">
                  <c:v>6540</c:v>
                </c:pt>
                <c:pt idx="33">
                  <c:v>6215</c:v>
                </c:pt>
                <c:pt idx="34">
                  <c:v>6083</c:v>
                </c:pt>
                <c:pt idx="35">
                  <c:v>6250</c:v>
                </c:pt>
                <c:pt idx="36">
                  <c:v>6850</c:v>
                </c:pt>
                <c:pt idx="37">
                  <c:v>7400</c:v>
                </c:pt>
                <c:pt idx="38">
                  <c:v>7560</c:v>
                </c:pt>
                <c:pt idx="39">
                  <c:v>7630</c:v>
                </c:pt>
                <c:pt idx="40">
                  <c:v>7800</c:v>
                </c:pt>
                <c:pt idx="41">
                  <c:v>7685</c:v>
                </c:pt>
                <c:pt idx="42">
                  <c:v>6960</c:v>
                </c:pt>
                <c:pt idx="43">
                  <c:v>6585</c:v>
                </c:pt>
                <c:pt idx="44">
                  <c:v>6392</c:v>
                </c:pt>
                <c:pt idx="45">
                  <c:v>5965</c:v>
                </c:pt>
                <c:pt idx="46">
                  <c:v>5836</c:v>
                </c:pt>
                <c:pt idx="47">
                  <c:v>5825</c:v>
                </c:pt>
                <c:pt idx="48">
                  <c:v>6778</c:v>
                </c:pt>
                <c:pt idx="49">
                  <c:v>6925</c:v>
                </c:pt>
                <c:pt idx="50">
                  <c:v>7272</c:v>
                </c:pt>
                <c:pt idx="51">
                  <c:v>7837</c:v>
                </c:pt>
                <c:pt idx="52">
                  <c:v>7973</c:v>
                </c:pt>
                <c:pt idx="53">
                  <c:v>7858</c:v>
                </c:pt>
                <c:pt idx="54">
                  <c:v>7384</c:v>
                </c:pt>
                <c:pt idx="55">
                  <c:v>6887</c:v>
                </c:pt>
                <c:pt idx="56">
                  <c:v>6293</c:v>
                </c:pt>
                <c:pt idx="57">
                  <c:v>5463</c:v>
                </c:pt>
                <c:pt idx="58">
                  <c:v>4946</c:v>
                </c:pt>
                <c:pt idx="59">
                  <c:v>4625</c:v>
                </c:pt>
                <c:pt idx="60">
                  <c:v>5247</c:v>
                </c:pt>
                <c:pt idx="61">
                  <c:v>5997</c:v>
                </c:pt>
                <c:pt idx="62">
                  <c:v>6408</c:v>
                </c:pt>
                <c:pt idx="63">
                  <c:v>7381</c:v>
                </c:pt>
                <c:pt idx="64">
                  <c:v>7335</c:v>
                </c:pt>
                <c:pt idx="65">
                  <c:v>7029</c:v>
                </c:pt>
                <c:pt idx="66">
                  <c:v>6575</c:v>
                </c:pt>
                <c:pt idx="67">
                  <c:v>6139</c:v>
                </c:pt>
                <c:pt idx="68">
                  <c:v>5645</c:v>
                </c:pt>
                <c:pt idx="69">
                  <c:v>4871</c:v>
                </c:pt>
                <c:pt idx="70">
                  <c:v>4443</c:v>
                </c:pt>
                <c:pt idx="71">
                  <c:v>4864</c:v>
                </c:pt>
                <c:pt idx="72">
                  <c:v>5648</c:v>
                </c:pt>
                <c:pt idx="73">
                  <c:v>6026</c:v>
                </c:pt>
                <c:pt idx="74">
                  <c:v>6669</c:v>
                </c:pt>
                <c:pt idx="75">
                  <c:v>7079</c:v>
                </c:pt>
                <c:pt idx="76">
                  <c:v>7235</c:v>
                </c:pt>
                <c:pt idx="77">
                  <c:v>6698</c:v>
                </c:pt>
                <c:pt idx="78">
                  <c:v>6636</c:v>
                </c:pt>
                <c:pt idx="79">
                  <c:v>6393</c:v>
                </c:pt>
                <c:pt idx="80">
                  <c:v>6208</c:v>
                </c:pt>
                <c:pt idx="81">
                  <c:v>5759</c:v>
                </c:pt>
                <c:pt idx="82">
                  <c:v>5379</c:v>
                </c:pt>
                <c:pt idx="83">
                  <c:v>5141</c:v>
                </c:pt>
                <c:pt idx="84">
                  <c:v>5232</c:v>
                </c:pt>
                <c:pt idx="85">
                  <c:v>5943</c:v>
                </c:pt>
                <c:pt idx="86">
                  <c:v>6533</c:v>
                </c:pt>
                <c:pt idx="87">
                  <c:v>7289</c:v>
                </c:pt>
                <c:pt idx="88">
                  <c:v>7488</c:v>
                </c:pt>
                <c:pt idx="89">
                  <c:v>7514</c:v>
                </c:pt>
                <c:pt idx="90">
                  <c:v>7533</c:v>
                </c:pt>
                <c:pt idx="91">
                  <c:v>6977</c:v>
                </c:pt>
                <c:pt idx="92">
                  <c:v>6412</c:v>
                </c:pt>
                <c:pt idx="93">
                  <c:v>6437</c:v>
                </c:pt>
                <c:pt idx="94">
                  <c:v>6689</c:v>
                </c:pt>
                <c:pt idx="95">
                  <c:v>6692</c:v>
                </c:pt>
                <c:pt idx="96" formatCode="#,##0.00">
                  <c:v>7156.3</c:v>
                </c:pt>
                <c:pt idx="97" formatCode="#,##0.00">
                  <c:v>7323.5</c:v>
                </c:pt>
                <c:pt idx="98" formatCode="#,##0.00">
                  <c:v>7937.6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D-4757-A15E-0B12D16D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33695"/>
        <c:axId val="423869919"/>
      </c:lineChart>
      <c:catAx>
        <c:axId val="4270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9919"/>
        <c:crosses val="autoZero"/>
        <c:auto val="1"/>
        <c:lblAlgn val="ctr"/>
        <c:lblOffset val="100"/>
        <c:noMultiLvlLbl val="0"/>
      </c:catAx>
      <c:valAx>
        <c:axId val="4238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Change in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'Animal Product Exports'!$E$1</c:f>
              <c:strCache>
                <c:ptCount val="1"/>
                <c:pt idx="0">
                  <c:v>% Change Exports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'Animal Product Exports'!$A$2:$A$146</c:f>
              <c:strCache>
                <c:ptCount val="3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32">
                  <c:v>Correlation</c:v>
                </c:pt>
                <c:pt idx="33">
                  <c:v>Correlation of meat and losses</c:v>
                </c:pt>
              </c:strCache>
            </c:strRef>
          </c:xVal>
          <c:yVal>
            <c:numRef>
              <c:f>'Animal Product Exports'!$E$2:$E$146</c:f>
              <c:numCache>
                <c:formatCode>0%</c:formatCode>
                <c:ptCount val="145"/>
                <c:pt idx="1">
                  <c:v>0.35744121064305823</c:v>
                </c:pt>
                <c:pt idx="2">
                  <c:v>0.32025635221549442</c:v>
                </c:pt>
                <c:pt idx="3">
                  <c:v>6.9116276079339567E-3</c:v>
                </c:pt>
                <c:pt idx="4">
                  <c:v>0.16342613285656515</c:v>
                </c:pt>
                <c:pt idx="5">
                  <c:v>5.6621464017013956E-2</c:v>
                </c:pt>
                <c:pt idx="6">
                  <c:v>0.14140028135483185</c:v>
                </c:pt>
                <c:pt idx="7">
                  <c:v>9.4617963381520953E-2</c:v>
                </c:pt>
                <c:pt idx="8">
                  <c:v>-0.22030057995717878</c:v>
                </c:pt>
                <c:pt idx="9">
                  <c:v>-0.18442240528939724</c:v>
                </c:pt>
                <c:pt idx="10">
                  <c:v>6.8292390587799456E-2</c:v>
                </c:pt>
                <c:pt idx="11">
                  <c:v>0.30872993206992905</c:v>
                </c:pt>
                <c:pt idx="12">
                  <c:v>4.1730801454284761E-2</c:v>
                </c:pt>
                <c:pt idx="13">
                  <c:v>0.18361201511240788</c:v>
                </c:pt>
                <c:pt idx="14">
                  <c:v>0.44774425991182465</c:v>
                </c:pt>
                <c:pt idx="15">
                  <c:v>0.51465002357625611</c:v>
                </c:pt>
                <c:pt idx="16">
                  <c:v>-0.42426600830447236</c:v>
                </c:pt>
                <c:pt idx="17">
                  <c:v>-0.393262055378515</c:v>
                </c:pt>
                <c:pt idx="18">
                  <c:v>-5.4461511802061935E-4</c:v>
                </c:pt>
                <c:pt idx="19">
                  <c:v>-0.31830284716460056</c:v>
                </c:pt>
                <c:pt idx="20">
                  <c:v>0.59760196203106553</c:v>
                </c:pt>
                <c:pt idx="21">
                  <c:v>0.10841482829201721</c:v>
                </c:pt>
                <c:pt idx="22">
                  <c:v>1.3054626532887403</c:v>
                </c:pt>
                <c:pt idx="23">
                  <c:v>0.51477376558958587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B-4CA6-9C7E-9166FE9C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052080"/>
        <c:axId val="1295410576"/>
      </c:scatterChart>
      <c:scatterChart>
        <c:scatterStyle val="lineMarker"/>
        <c:varyColors val="0"/>
        <c:ser>
          <c:idx val="1"/>
          <c:order val="1"/>
          <c:tx>
            <c:strRef>
              <c:f>'Animal Product Exports'!$F$1</c:f>
              <c:strCache>
                <c:ptCount val="1"/>
                <c:pt idx="0">
                  <c:v>% Change Meat Prices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'Animal Product Exports'!$A$2:$A$146</c:f>
              <c:strCache>
                <c:ptCount val="3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32">
                  <c:v>Correlation</c:v>
                </c:pt>
                <c:pt idx="33">
                  <c:v>Correlation of meat and losses</c:v>
                </c:pt>
              </c:strCache>
            </c:strRef>
          </c:xVal>
          <c:yVal>
            <c:numRef>
              <c:f>'Animal Product Exports'!$F$2:$F$146</c:f>
              <c:numCache>
                <c:formatCode>0%</c:formatCode>
                <c:ptCount val="145"/>
                <c:pt idx="17">
                  <c:v>0.54240266595610476</c:v>
                </c:pt>
                <c:pt idx="18">
                  <c:v>7.436637582278216E-2</c:v>
                </c:pt>
                <c:pt idx="19">
                  <c:v>4.8682772335267632E-2</c:v>
                </c:pt>
                <c:pt idx="20">
                  <c:v>-3.1231057654216632E-2</c:v>
                </c:pt>
                <c:pt idx="21">
                  <c:v>-8.4582187993364477E-2</c:v>
                </c:pt>
                <c:pt idx="22">
                  <c:v>1.6627016001068196E-2</c:v>
                </c:pt>
                <c:pt idx="23">
                  <c:v>8.8071362141122655E-2</c:v>
                </c:pt>
                <c:pt idx="24">
                  <c:v>0.13339275662403138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B-4CA6-9C7E-9166FE9C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47376"/>
        <c:axId val="1126544464"/>
      </c:scatterChart>
      <c:valAx>
        <c:axId val="1306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10576"/>
        <c:crosses val="autoZero"/>
        <c:crossBetween val="midCat"/>
      </c:valAx>
      <c:valAx>
        <c:axId val="12954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52080"/>
        <c:crosses val="autoZero"/>
        <c:crossBetween val="midCat"/>
      </c:valAx>
      <c:valAx>
        <c:axId val="11265444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47376"/>
        <c:crosses val="max"/>
        <c:crossBetween val="midCat"/>
      </c:valAx>
      <c:valAx>
        <c:axId val="112654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654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'Animal Product Exports'!$B$1</c:f>
              <c:strCache>
                <c:ptCount val="1"/>
                <c:pt idx="0">
                  <c:v>Live animals, animals origin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'Animal Product Exports'!$A$2:$A$25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'Animal Product Exports'!$B$2:$B$25</c:f>
              <c:numCache>
                <c:formatCode>#,##0.00</c:formatCode>
                <c:ptCount val="24"/>
                <c:pt idx="0">
                  <c:v>10414.299999999999</c:v>
                </c:pt>
                <c:pt idx="1">
                  <c:v>14136.8</c:v>
                </c:pt>
                <c:pt idx="2">
                  <c:v>18664.2</c:v>
                </c:pt>
                <c:pt idx="3">
                  <c:v>18793.2</c:v>
                </c:pt>
                <c:pt idx="4">
                  <c:v>21864.5</c:v>
                </c:pt>
                <c:pt idx="5">
                  <c:v>23102.5</c:v>
                </c:pt>
                <c:pt idx="6">
                  <c:v>26369.200000000001</c:v>
                </c:pt>
                <c:pt idx="7">
                  <c:v>28864.2</c:v>
                </c:pt>
                <c:pt idx="8">
                  <c:v>22505.4</c:v>
                </c:pt>
                <c:pt idx="9">
                  <c:v>18354.900000000001</c:v>
                </c:pt>
                <c:pt idx="10">
                  <c:v>19608.400000000001</c:v>
                </c:pt>
                <c:pt idx="11">
                  <c:v>25662.1</c:v>
                </c:pt>
                <c:pt idx="12">
                  <c:v>26733</c:v>
                </c:pt>
                <c:pt idx="13">
                  <c:v>31641.5</c:v>
                </c:pt>
                <c:pt idx="14">
                  <c:v>45808.800000000003</c:v>
                </c:pt>
                <c:pt idx="15">
                  <c:v>69384.3</c:v>
                </c:pt>
                <c:pt idx="16">
                  <c:v>39946.9</c:v>
                </c:pt>
                <c:pt idx="17">
                  <c:v>24237.3</c:v>
                </c:pt>
                <c:pt idx="18">
                  <c:v>24224.1</c:v>
                </c:pt>
                <c:pt idx="19">
                  <c:v>16513.5</c:v>
                </c:pt>
                <c:pt idx="20">
                  <c:v>26382</c:v>
                </c:pt>
                <c:pt idx="21">
                  <c:v>29242.2</c:v>
                </c:pt>
                <c:pt idx="22">
                  <c:v>67416.800000000003</c:v>
                </c:pt>
                <c:pt idx="23">
                  <c:v>102121.2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2-4929-B74C-126504FBD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92224"/>
        <c:axId val="1295411824"/>
      </c:lineChart>
      <c:catAx>
        <c:axId val="11281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11824"/>
        <c:crosses val="autoZero"/>
        <c:auto val="1"/>
        <c:lblAlgn val="ctr"/>
        <c:lblOffset val="100"/>
        <c:noMultiLvlLbl val="0"/>
      </c:catAx>
      <c:valAx>
        <c:axId val="12954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21</xdr:row>
      <xdr:rowOff>144780</xdr:rowOff>
    </xdr:from>
    <xdr:to>
      <xdr:col>4</xdr:col>
      <xdr:colOff>556260</xdr:colOff>
      <xdr:row>36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731506-01A9-464A-83B3-7FD9AC93F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678180</xdr:colOff>
      <xdr:row>6</xdr:row>
      <xdr:rowOff>45720</xdr:rowOff>
    </xdr:from>
    <xdr:to>
      <xdr:col>12</xdr:col>
      <xdr:colOff>525780</xdr:colOff>
      <xdr:row>21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FEFBEB-6C80-4B38-BE2E-F8F0231DA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701040</xdr:colOff>
      <xdr:row>21</xdr:row>
      <xdr:rowOff>175260</xdr:rowOff>
    </xdr:from>
    <xdr:to>
      <xdr:col>12</xdr:col>
      <xdr:colOff>548640</xdr:colOff>
      <xdr:row>36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887B62-1C33-4046-8AF6-FD8CBF26C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579120</xdr:colOff>
      <xdr:row>6</xdr:row>
      <xdr:rowOff>7620</xdr:rowOff>
    </xdr:from>
    <xdr:to>
      <xdr:col>20</xdr:col>
      <xdr:colOff>274320</xdr:colOff>
      <xdr:row>21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CD7795-2335-4D3C-94CF-05DD84897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21</xdr:row>
      <xdr:rowOff>137160</xdr:rowOff>
    </xdr:from>
    <xdr:to>
      <xdr:col>20</xdr:col>
      <xdr:colOff>304800</xdr:colOff>
      <xdr:row>36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8D9034-283F-4C46-B835-4AF4CB30C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161924</xdr:colOff>
      <xdr:row>6</xdr:row>
      <xdr:rowOff>19050</xdr:rowOff>
    </xdr:from>
    <xdr:to>
      <xdr:col>4</xdr:col>
      <xdr:colOff>466724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F0AB4-CA17-4221-9305-36980061B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155121</xdr:colOff>
      <xdr:row>13</xdr:row>
      <xdr:rowOff>45582</xdr:rowOff>
    </xdr:from>
    <xdr:to>
      <xdr:col>24</xdr:col>
      <xdr:colOff>108857</xdr:colOff>
      <xdr:row>51</xdr:row>
      <xdr:rowOff>68036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446325-56E0-4A96-A481-0CDE5D3E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735330</xdr:colOff>
      <xdr:row>16</xdr:row>
      <xdr:rowOff>81915</xdr:rowOff>
    </xdr:from>
    <xdr:to>
      <xdr:col>17</xdr:col>
      <xdr:colOff>259080</xdr:colOff>
      <xdr:row>37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9707A-6A38-4565-B5D0-0A24CADE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549592</xdr:colOff>
      <xdr:row>0</xdr:row>
      <xdr:rowOff>141922</xdr:rowOff>
    </xdr:from>
    <xdr:to>
      <xdr:col>17</xdr:col>
      <xdr:colOff>256222</xdr:colOff>
      <xdr:row>15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6B6E21-07D0-4DD4-9731-909D7BEE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514825</xdr:colOff>
      <xdr:row>2</xdr:row>
      <xdr:rowOff>128083</xdr:rowOff>
    </xdr:from>
    <xdr:to>
      <xdr:col>7</xdr:col>
      <xdr:colOff>829235</xdr:colOff>
      <xdr:row>29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6B4E4-9434-49AD-9E71-AA096DAB4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Ritz" refreshedDate="43580.389759606478" createdVersion="6" refreshedVersion="6" minRefreshableVersion="3" recordCount="100" xr:uid="{175B6CCA-8CEF-407E-AE9E-7840BE6A3C2A}">
  <cacheSource type="worksheet">
    <worksheetSource ref="A1:H1048576" sheet="Meat Prices"/>
  </cacheSource>
  <cacheFields count="10">
    <cacheField name="Day" numFmtId="14">
      <sharedItems containsNonDate="0" containsDate="1" containsString="0" containsBlank="1" minDate="2011-01-01T00:00:00" maxDate="2019-03-02T00:00:00" count="100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m/>
      </sharedItems>
      <fieldGroup par="9" base="0">
        <rangePr groupBy="months" startDate="2011-01-01T00:00:00" endDate="2019-03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19"/>
        </groupItems>
      </fieldGroup>
    </cacheField>
    <cacheField name="Month" numFmtId="14">
      <sharedItems containsBlank="1"/>
    </cacheField>
    <cacheField name="Beef, with bones, kg" numFmtId="0">
      <sharedItems containsString="0" containsBlank="1" containsNumber="1" minValue="4235" maxValue="9376"/>
    </cacheField>
    <cacheField name="Beef, without bones, kg" numFmtId="0">
      <sharedItems containsString="0" containsBlank="1" containsNumber="1" minValue="4845" maxValue="11292.7"/>
    </cacheField>
    <cacheField name="Mutton, with bones, kg" numFmtId="0">
      <sharedItems containsString="0" containsBlank="1" containsNumber="1" minValue="3610" maxValue="7973"/>
    </cacheField>
    <cacheField name="Goat meat, with bones, kg" numFmtId="0">
      <sharedItems containsString="0" containsBlank="1" containsNumber="1" minValue="2805" maxValue="6343"/>
    </cacheField>
    <cacheField name="Chicken, thigh, kg, imported" numFmtId="0">
      <sharedItems containsString="0" containsBlank="1" containsNumber="1" minValue="3600" maxValue="8233.4"/>
    </cacheField>
    <cacheField name="Horse meat, with bones, kg" numFmtId="0">
      <sharedItems containsString="0" containsBlank="1" containsNumber="1" minValue="3290" maxValue="6831"/>
    </cacheField>
    <cacheField name="Quarters" numFmtId="0" databaseField="0">
      <fieldGroup base="0">
        <rangePr groupBy="quarters" startDate="2011-01-01T00:00:00" endDate="2019-03-02T00:00:00"/>
        <groupItems count="6">
          <s v="&lt;1/1/2011"/>
          <s v="Qtr1"/>
          <s v="Qtr2"/>
          <s v="Qtr3"/>
          <s v="Qtr4"/>
          <s v="&gt;3/2/2019"/>
        </groupItems>
      </fieldGroup>
    </cacheField>
    <cacheField name="Years" numFmtId="0" databaseField="0">
      <fieldGroup base="0">
        <rangePr groupBy="years" startDate="2011-01-01T00:00:00" endDate="2019-03-02T00:00:00"/>
        <groupItems count="11">
          <s v="&lt;1/1/2011"/>
          <s v="2011"/>
          <s v="2012"/>
          <s v="2013"/>
          <s v="2014"/>
          <s v="2015"/>
          <s v="2016"/>
          <s v="2017"/>
          <s v="2018"/>
          <s v="2019"/>
          <s v="&gt;3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Ritz" refreshedDate="43580.406933564816" createdVersion="6" refreshedVersion="6" minRefreshableVersion="3" recordCount="100" xr:uid="{46654E82-6C8E-4BB5-85D2-0D6E2457690A}">
  <cacheSource type="worksheet">
    <worksheetSource ref="A1:I1048576" sheet="Meat Prices"/>
  </cacheSource>
  <cacheFields count="11">
    <cacheField name="Day" numFmtId="14">
      <sharedItems containsNonDate="0" containsDate="1" containsString="0" containsBlank="1" minDate="2011-01-01T00:00:00" maxDate="2019-03-02T00:00:00" count="100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m/>
      </sharedItems>
      <fieldGroup par="10" base="0">
        <rangePr groupBy="months" startDate="2011-01-01T00:00:00" endDate="2019-03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19"/>
        </groupItems>
      </fieldGroup>
    </cacheField>
    <cacheField name="Month" numFmtId="14">
      <sharedItems containsBlank="1"/>
    </cacheField>
    <cacheField name="Beef, with bones, kg" numFmtId="0">
      <sharedItems containsString="0" containsBlank="1" containsNumber="1" minValue="4235" maxValue="9376"/>
    </cacheField>
    <cacheField name="Beef, without bones, kg" numFmtId="0">
      <sharedItems containsString="0" containsBlank="1" containsNumber="1" minValue="4845" maxValue="11292.7"/>
    </cacheField>
    <cacheField name="Mutton, with bones, kg" numFmtId="0">
      <sharedItems containsString="0" containsBlank="1" containsNumber="1" minValue="3610" maxValue="7973"/>
    </cacheField>
    <cacheField name="Goat meat, with bones, kg" numFmtId="0">
      <sharedItems containsString="0" containsBlank="1" containsNumber="1" minValue="2805" maxValue="6343"/>
    </cacheField>
    <cacheField name="Chicken, thigh, kg, imported" numFmtId="0">
      <sharedItems containsString="0" containsBlank="1" containsNumber="1" minValue="3600" maxValue="8233.4"/>
    </cacheField>
    <cacheField name="Horse meat, with bones, kg" numFmtId="0">
      <sharedItems containsString="0" containsBlank="1" containsNumber="1" minValue="3290" maxValue="6831"/>
    </cacheField>
    <cacheField name="Average" numFmtId="0">
      <sharedItems containsString="0" containsBlank="1" containsNumber="1" minValue="3782.5" maxValue="8014.9000000000005"/>
    </cacheField>
    <cacheField name="Quarters" numFmtId="0" databaseField="0">
      <fieldGroup base="0">
        <rangePr groupBy="quarters" startDate="2011-01-01T00:00:00" endDate="2019-03-02T00:00:00"/>
        <groupItems count="6">
          <s v="&lt;1/1/2011"/>
          <s v="Qtr1"/>
          <s v="Qtr2"/>
          <s v="Qtr3"/>
          <s v="Qtr4"/>
          <s v="&gt;3/2/2019"/>
        </groupItems>
      </fieldGroup>
    </cacheField>
    <cacheField name="Years" numFmtId="0" databaseField="0">
      <fieldGroup base="0">
        <rangePr groupBy="years" startDate="2011-01-01T00:00:00" endDate="2019-03-02T00:00:00"/>
        <groupItems count="11">
          <s v="&lt;1/1/2011"/>
          <s v="2011"/>
          <s v="2012"/>
          <s v="2013"/>
          <s v="2014"/>
          <s v="2015"/>
          <s v="2016"/>
          <s v="2017"/>
          <s v="2018"/>
          <s v="2019"/>
          <s v="&gt;3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2011-01"/>
    <n v="4800"/>
    <n v="5380"/>
    <n v="4205"/>
    <n v="3165"/>
    <n v="4285"/>
    <n v="3460"/>
  </r>
  <r>
    <x v="1"/>
    <s v="2011-02"/>
    <n v="4800"/>
    <n v="5415"/>
    <n v="4250"/>
    <n v="3395"/>
    <n v="4195"/>
    <n v="3605"/>
  </r>
  <r>
    <x v="2"/>
    <s v="2011-03"/>
    <n v="4405"/>
    <n v="5070"/>
    <n v="3810"/>
    <n v="3260"/>
    <n v="4090"/>
    <n v="3535"/>
  </r>
  <r>
    <x v="3"/>
    <s v="2011-04"/>
    <n v="4235"/>
    <n v="4845"/>
    <n v="3610"/>
    <n v="2805"/>
    <n v="3910"/>
    <n v="3290"/>
  </r>
  <r>
    <x v="4"/>
    <s v="2011-05"/>
    <n v="4665"/>
    <n v="5160"/>
    <n v="4105"/>
    <n v="3045"/>
    <n v="3830"/>
    <n v="3370"/>
  </r>
  <r>
    <x v="5"/>
    <s v="2011-06"/>
    <n v="4785"/>
    <n v="5290"/>
    <n v="4040"/>
    <n v="3050"/>
    <n v="3850"/>
    <n v="3630"/>
  </r>
  <r>
    <x v="6"/>
    <s v="2011-07"/>
    <n v="4915"/>
    <n v="5515"/>
    <n v="4244"/>
    <n v="3180"/>
    <n v="3750"/>
    <n v="3705"/>
  </r>
  <r>
    <x v="7"/>
    <s v="2011-08"/>
    <n v="4750"/>
    <n v="5365"/>
    <n v="4255"/>
    <n v="3260"/>
    <n v="3600"/>
    <n v="3690"/>
  </r>
  <r>
    <x v="8"/>
    <s v="2011-09"/>
    <n v="4760"/>
    <n v="5265"/>
    <n v="4325"/>
    <n v="3270"/>
    <n v="3750"/>
    <n v="3650"/>
  </r>
  <r>
    <x v="9"/>
    <s v="2011-10"/>
    <n v="4670"/>
    <n v="5250"/>
    <n v="4135"/>
    <n v="3265"/>
    <n v="3630"/>
    <n v="3640"/>
  </r>
  <r>
    <x v="10"/>
    <s v="2011-11"/>
    <n v="4695"/>
    <n v="5280"/>
    <n v="4100"/>
    <n v="3250"/>
    <n v="3630"/>
    <n v="3520"/>
  </r>
  <r>
    <x v="11"/>
    <s v="2011-12"/>
    <n v="4850"/>
    <n v="5445"/>
    <n v="4405"/>
    <n v="3415"/>
    <n v="3690"/>
    <n v="3720"/>
  </r>
  <r>
    <x v="12"/>
    <s v="2012-01"/>
    <n v="5430"/>
    <n v="6080"/>
    <n v="4985"/>
    <n v="4135"/>
    <n v="3770"/>
    <n v="4360"/>
  </r>
  <r>
    <x v="13"/>
    <s v="2012-02"/>
    <n v="6650"/>
    <n v="7400"/>
    <n v="5905"/>
    <n v="4460"/>
    <n v="3925"/>
    <n v="4830"/>
  </r>
  <r>
    <x v="14"/>
    <s v="2012-03"/>
    <n v="7365"/>
    <n v="8505"/>
    <n v="7025"/>
    <n v="5565"/>
    <n v="3950"/>
    <n v="6230"/>
  </r>
  <r>
    <x v="15"/>
    <s v="2012-04"/>
    <n v="7630"/>
    <n v="8665"/>
    <n v="7015"/>
    <n v="5480"/>
    <n v="4035"/>
    <n v="6160"/>
  </r>
  <r>
    <x v="16"/>
    <s v="2012-05"/>
    <n v="7750"/>
    <n v="9110"/>
    <n v="7190"/>
    <n v="5530"/>
    <n v="4035"/>
    <n v="6180"/>
  </r>
  <r>
    <x v="17"/>
    <s v="2012-06"/>
    <n v="8180"/>
    <n v="9300"/>
    <n v="7200"/>
    <n v="5815"/>
    <n v="4275"/>
    <n v="6460"/>
  </r>
  <r>
    <x v="18"/>
    <s v="2012-07"/>
    <n v="8070"/>
    <n v="9260"/>
    <n v="7600"/>
    <n v="5855"/>
    <n v="4350"/>
    <n v="6375"/>
  </r>
  <r>
    <x v="19"/>
    <s v="2012-08"/>
    <n v="7850"/>
    <n v="8870"/>
    <n v="7200"/>
    <n v="5840"/>
    <n v="5500"/>
    <n v="6150"/>
  </r>
  <r>
    <x v="20"/>
    <s v="2012-09"/>
    <n v="7395"/>
    <n v="8460"/>
    <n v="6915"/>
    <n v="5750"/>
    <n v="4650"/>
    <n v="5810"/>
  </r>
  <r>
    <x v="21"/>
    <s v="2012-10"/>
    <n v="7020"/>
    <n v="8285"/>
    <n v="6230"/>
    <n v="5010"/>
    <n v="6560"/>
    <n v="5220"/>
  </r>
  <r>
    <x v="22"/>
    <s v="2012-11"/>
    <n v="6980"/>
    <n v="8140"/>
    <n v="6130"/>
    <n v="4750"/>
    <n v="6560"/>
    <n v="5475"/>
  </r>
  <r>
    <x v="23"/>
    <s v="2012-12"/>
    <n v="7170"/>
    <n v="8245"/>
    <n v="6250"/>
    <n v="4705"/>
    <n v="6560"/>
    <n v="5520"/>
  </r>
  <r>
    <x v="24"/>
    <s v="2013-01"/>
    <n v="7337"/>
    <n v="8454"/>
    <n v="6478"/>
    <n v="5144"/>
    <n v="6560"/>
    <n v="5637"/>
  </r>
  <r>
    <x v="25"/>
    <s v="2013-02"/>
    <n v="8025"/>
    <n v="9000"/>
    <n v="7095"/>
    <n v="5840"/>
    <n v="6000"/>
    <n v="6170"/>
  </r>
  <r>
    <x v="26"/>
    <s v="2013-03"/>
    <n v="7895"/>
    <n v="9300"/>
    <n v="7060"/>
    <n v="5850"/>
    <n v="5425"/>
    <n v="6250"/>
  </r>
  <r>
    <x v="27"/>
    <s v="2013-04"/>
    <n v="8330"/>
    <n v="9970"/>
    <n v="7420"/>
    <n v="6155"/>
    <n v="5000"/>
    <n v="6215"/>
  </r>
  <r>
    <x v="28"/>
    <s v="2013-05"/>
    <n v="8380"/>
    <n v="9970"/>
    <n v="7490"/>
    <n v="6150"/>
    <n v="4985"/>
    <n v="6400"/>
  </r>
  <r>
    <x v="29"/>
    <s v="2013-06"/>
    <n v="8270"/>
    <n v="9920"/>
    <n v="7470"/>
    <n v="6090"/>
    <n v="5045"/>
    <n v="6395"/>
  </r>
  <r>
    <x v="30"/>
    <s v="2013-07"/>
    <n v="8230"/>
    <n v="9890"/>
    <n v="7420"/>
    <n v="6050"/>
    <n v="4845"/>
    <n v="6290"/>
  </r>
  <r>
    <x v="31"/>
    <s v="2013-08"/>
    <n v="7710"/>
    <n v="9600"/>
    <n v="6710"/>
    <n v="5830"/>
    <n v="4855"/>
    <n v="5730"/>
  </r>
  <r>
    <x v="32"/>
    <s v="2013-09"/>
    <n v="7825"/>
    <n v="9565"/>
    <n v="6540"/>
    <n v="5950"/>
    <n v="5070"/>
    <n v="6140"/>
  </r>
  <r>
    <x v="33"/>
    <s v="2013-10"/>
    <n v="7250"/>
    <n v="9150"/>
    <n v="6215"/>
    <n v="5430"/>
    <n v="5040"/>
    <n v="5390"/>
  </r>
  <r>
    <x v="34"/>
    <s v="2013-11"/>
    <n v="7116"/>
    <n v="8751"/>
    <n v="6083"/>
    <n v="4876"/>
    <n v="5040"/>
    <n v="5411"/>
  </r>
  <r>
    <x v="35"/>
    <s v="2013-12"/>
    <n v="7280"/>
    <n v="8860"/>
    <n v="6250"/>
    <n v="5020"/>
    <n v="5040"/>
    <n v="5670"/>
  </r>
  <r>
    <x v="36"/>
    <s v="2014-01"/>
    <n v="7980"/>
    <n v="9830"/>
    <n v="6850"/>
    <n v="5550"/>
    <n v="5040"/>
    <n v="6430"/>
  </r>
  <r>
    <x v="37"/>
    <s v="2014-02"/>
    <n v="8350"/>
    <n v="9840"/>
    <n v="7400"/>
    <n v="5670"/>
    <n v="5000"/>
    <n v="6500"/>
  </r>
  <r>
    <x v="38"/>
    <s v="2014-03"/>
    <n v="8440"/>
    <n v="9970"/>
    <n v="7560"/>
    <n v="5720"/>
    <n v="5455"/>
    <n v="6545"/>
  </r>
  <r>
    <x v="39"/>
    <s v="2014-04"/>
    <n v="8370"/>
    <n v="10470"/>
    <n v="7630"/>
    <n v="5650"/>
    <n v="6500"/>
    <n v="6600"/>
  </r>
  <r>
    <x v="40"/>
    <s v="2014-05"/>
    <n v="8685"/>
    <n v="10730"/>
    <n v="7800"/>
    <n v="5780"/>
    <n v="6980"/>
    <n v="6725"/>
  </r>
  <r>
    <x v="41"/>
    <s v="2014-06"/>
    <n v="8730"/>
    <n v="10780"/>
    <n v="7685"/>
    <n v="6080"/>
    <n v="7049.5"/>
    <n v="6605"/>
  </r>
  <r>
    <x v="42"/>
    <s v="2014-07"/>
    <n v="7810"/>
    <n v="9610"/>
    <n v="6960"/>
    <n v="6200"/>
    <n v="7182.78"/>
    <n v="6200"/>
  </r>
  <r>
    <x v="43"/>
    <s v="2014-08"/>
    <n v="7591.25"/>
    <n v="8835"/>
    <n v="6585"/>
    <n v="5738.75"/>
    <n v="7261.11"/>
    <n v="5728.75"/>
  </r>
  <r>
    <x v="44"/>
    <s v="2014-09"/>
    <n v="7633"/>
    <n v="9410"/>
    <n v="6392"/>
    <n v="5623"/>
    <n v="7261.11"/>
    <n v="5664"/>
  </r>
  <r>
    <x v="45"/>
    <s v="2014-10"/>
    <n v="7550"/>
    <n v="9716"/>
    <n v="5965"/>
    <n v="5315"/>
    <n v="7261.11"/>
    <n v="5518"/>
  </r>
  <r>
    <x v="46"/>
    <s v="2014-11"/>
    <n v="7490"/>
    <n v="9520"/>
    <n v="5836"/>
    <n v="4980"/>
    <n v="6626.67"/>
    <n v="5390"/>
  </r>
  <r>
    <x v="47"/>
    <s v="2014-12"/>
    <n v="7465"/>
    <n v="9395"/>
    <n v="5825"/>
    <n v="4735"/>
    <n v="6526.67"/>
    <n v="5435"/>
  </r>
  <r>
    <x v="48"/>
    <s v="2015-01"/>
    <n v="8090"/>
    <n v="9742"/>
    <n v="6778"/>
    <n v="4931"/>
    <n v="6799"/>
    <n v="5675"/>
  </r>
  <r>
    <x v="49"/>
    <s v="2015-02"/>
    <n v="8132"/>
    <n v="9781"/>
    <n v="6925"/>
    <n v="5012"/>
    <n v="6799"/>
    <n v="5675"/>
  </r>
  <r>
    <x v="50"/>
    <s v="2015-03"/>
    <n v="8236"/>
    <n v="9840"/>
    <n v="7272"/>
    <n v="5558"/>
    <n v="6799"/>
    <n v="5750"/>
  </r>
  <r>
    <x v="51"/>
    <s v="2015-04"/>
    <n v="8514"/>
    <n v="10347"/>
    <n v="7837"/>
    <n v="6234"/>
    <n v="6843"/>
    <n v="5954"/>
  </r>
  <r>
    <x v="52"/>
    <s v="2015-05"/>
    <n v="8562"/>
    <n v="10691"/>
    <n v="7973"/>
    <n v="6312"/>
    <n v="6843"/>
    <n v="6037"/>
  </r>
  <r>
    <x v="53"/>
    <s v="2015-06"/>
    <n v="8662"/>
    <n v="10894"/>
    <n v="7858"/>
    <n v="6343"/>
    <n v="6800"/>
    <n v="6225"/>
  </r>
  <r>
    <x v="54"/>
    <s v="2015-07"/>
    <n v="8476"/>
    <n v="10600"/>
    <n v="7384"/>
    <n v="5889"/>
    <n v="6800"/>
    <n v="6159"/>
  </r>
  <r>
    <x v="55"/>
    <s v="2015-08"/>
    <n v="8086"/>
    <n v="9545"/>
    <n v="6887"/>
    <n v="5382"/>
    <n v="6746"/>
    <n v="5575"/>
  </r>
  <r>
    <x v="56"/>
    <s v="2015-09"/>
    <n v="7728"/>
    <n v="9248"/>
    <n v="6293"/>
    <n v="4830"/>
    <n v="6885"/>
    <n v="5355"/>
  </r>
  <r>
    <x v="57"/>
    <s v="2015-10"/>
    <n v="6890"/>
    <n v="8419"/>
    <n v="5463"/>
    <n v="3995"/>
    <n v="6885"/>
    <n v="4856"/>
  </r>
  <r>
    <x v="58"/>
    <s v="2015-11"/>
    <n v="6524"/>
    <n v="7828"/>
    <n v="4946"/>
    <n v="3631"/>
    <n v="6923"/>
    <n v="4606"/>
  </r>
  <r>
    <x v="59"/>
    <s v="2015-12"/>
    <n v="6389"/>
    <n v="7603"/>
    <n v="4625"/>
    <n v="3340"/>
    <n v="6896"/>
    <n v="4714"/>
  </r>
  <r>
    <x v="60"/>
    <s v="2016-01"/>
    <n v="6625"/>
    <n v="7930"/>
    <n v="5247"/>
    <n v="3621"/>
    <n v="6715"/>
    <n v="4825"/>
  </r>
  <r>
    <x v="61"/>
    <s v="2016-02"/>
    <n v="7222"/>
    <n v="8419"/>
    <n v="5997"/>
    <n v="4204"/>
    <n v="6679"/>
    <n v="4825"/>
  </r>
  <r>
    <x v="62"/>
    <s v="2016-03"/>
    <n v="7396"/>
    <n v="8638"/>
    <n v="6408"/>
    <n v="4743"/>
    <n v="6679"/>
    <n v="4835"/>
  </r>
  <r>
    <x v="63"/>
    <s v="2016-04"/>
    <n v="8634"/>
    <n v="9976"/>
    <n v="7381"/>
    <n v="5256"/>
    <n v="6679"/>
    <n v="5650"/>
  </r>
  <r>
    <x v="64"/>
    <s v="2016-05"/>
    <n v="8768"/>
    <n v="10123"/>
    <n v="7335"/>
    <n v="5369"/>
    <n v="6679"/>
    <n v="5743"/>
  </r>
  <r>
    <x v="65"/>
    <s v="2016-06"/>
    <n v="8439"/>
    <n v="9946"/>
    <n v="7029"/>
    <n v="5225"/>
    <n v="6823"/>
    <n v="5689"/>
  </r>
  <r>
    <x v="66"/>
    <s v="2016-07"/>
    <n v="7869"/>
    <n v="9466"/>
    <n v="6575"/>
    <n v="5407"/>
    <n v="6838"/>
    <n v="5000"/>
  </r>
  <r>
    <x v="67"/>
    <s v="2016-08"/>
    <n v="7321"/>
    <n v="8667"/>
    <n v="6139"/>
    <n v="4892"/>
    <n v="6838"/>
    <n v="4818"/>
  </r>
  <r>
    <x v="68"/>
    <s v="2016-09"/>
    <n v="6662"/>
    <n v="8011"/>
    <n v="5645"/>
    <n v="4500"/>
    <n v="6838"/>
    <n v="4550"/>
  </r>
  <r>
    <x v="69"/>
    <s v="2016-10"/>
    <n v="5881"/>
    <n v="7271"/>
    <n v="4871"/>
    <n v="3849"/>
    <n v="6902"/>
    <n v="4550"/>
  </r>
  <r>
    <x v="70"/>
    <s v="2016-11"/>
    <n v="5862"/>
    <n v="7231"/>
    <n v="4443"/>
    <n v="3540"/>
    <n v="6779"/>
    <n v="4550"/>
  </r>
  <r>
    <x v="71"/>
    <s v="2016-12"/>
    <n v="6063"/>
    <n v="7524"/>
    <n v="4864"/>
    <n v="3667"/>
    <n v="6722"/>
    <n v="4550"/>
  </r>
  <r>
    <x v="72"/>
    <s v="2017-01"/>
    <n v="6775"/>
    <n v="8230"/>
    <n v="5648"/>
    <n v="4300"/>
    <n v="6600"/>
    <n v="4644"/>
  </r>
  <r>
    <x v="73"/>
    <s v="2017-02"/>
    <n v="7399"/>
    <n v="8583"/>
    <n v="6026"/>
    <n v="4379"/>
    <n v="6651"/>
    <n v="4625"/>
  </r>
  <r>
    <x v="74"/>
    <s v="2017-03"/>
    <n v="7779"/>
    <n v="9004"/>
    <n v="6669"/>
    <n v="4664"/>
    <n v="6651"/>
    <n v="4824"/>
  </r>
  <r>
    <x v="75"/>
    <s v="2017-04"/>
    <n v="7986"/>
    <n v="9345"/>
    <n v="7079"/>
    <n v="4981"/>
    <n v="6651"/>
    <n v="6315"/>
  </r>
  <r>
    <x v="76"/>
    <s v="2017-05"/>
    <n v="8229"/>
    <n v="9436"/>
    <n v="7235"/>
    <n v="5181"/>
    <n v="6651"/>
    <n v="6397"/>
  </r>
  <r>
    <x v="77"/>
    <s v="2017-06"/>
    <n v="7901"/>
    <n v="9301"/>
    <n v="6698"/>
    <n v="4918"/>
    <n v="6691"/>
    <n v="5734"/>
  </r>
  <r>
    <x v="78"/>
    <s v="2017-07"/>
    <n v="7835"/>
    <n v="9110"/>
    <n v="6636"/>
    <n v="4821"/>
    <n v="6721"/>
    <n v="5358"/>
  </r>
  <r>
    <x v="79"/>
    <s v="2017-08"/>
    <n v="7373"/>
    <n v="8515"/>
    <n v="6393"/>
    <n v="4513"/>
    <n v="6681"/>
    <n v="5325"/>
  </r>
  <r>
    <x v="80"/>
    <s v="2017-09"/>
    <n v="7251"/>
    <n v="8371"/>
    <n v="6208"/>
    <n v="4435"/>
    <n v="6681"/>
    <n v="5212"/>
  </r>
  <r>
    <x v="81"/>
    <s v="2017-10"/>
    <n v="6946"/>
    <n v="8279"/>
    <n v="5759"/>
    <n v="4131"/>
    <n v="6635"/>
    <n v="4993"/>
  </r>
  <r>
    <x v="82"/>
    <s v="2017-11"/>
    <n v="6708"/>
    <n v="8165"/>
    <n v="5379"/>
    <n v="3779"/>
    <n v="6623"/>
    <n v="4900"/>
  </r>
  <r>
    <x v="83"/>
    <s v="2017-12"/>
    <n v="6504"/>
    <n v="7975"/>
    <n v="5141"/>
    <n v="3548"/>
    <n v="6520"/>
    <n v="4900"/>
  </r>
  <r>
    <x v="84"/>
    <s v="2018-01"/>
    <n v="6610"/>
    <n v="8001"/>
    <n v="5232"/>
    <n v="3612"/>
    <n v="6411"/>
    <n v="5075"/>
  </r>
  <r>
    <x v="85"/>
    <s v="2018-02"/>
    <n v="7111"/>
    <n v="8464"/>
    <n v="5943"/>
    <n v="4067"/>
    <n v="6425"/>
    <n v="5519"/>
  </r>
  <r>
    <x v="86"/>
    <s v="2018-03"/>
    <n v="7729"/>
    <n v="9277"/>
    <n v="6533"/>
    <n v="4685"/>
    <n v="6425"/>
    <n v="5649"/>
  </r>
  <r>
    <x v="87"/>
    <s v="2018-04"/>
    <n v="8361"/>
    <n v="10016"/>
    <n v="7289"/>
    <n v="5261"/>
    <n v="6339"/>
    <n v="6075"/>
  </r>
  <r>
    <x v="88"/>
    <s v="2018-05"/>
    <n v="8463"/>
    <n v="10188"/>
    <n v="7488"/>
    <n v="5039"/>
    <n v="6704"/>
    <n v="6075"/>
  </r>
  <r>
    <x v="89"/>
    <s v="2018-06"/>
    <n v="8733"/>
    <n v="10535"/>
    <n v="7514"/>
    <n v="5188"/>
    <n v="7081"/>
    <n v="6275"/>
  </r>
  <r>
    <x v="90"/>
    <s v="2018-07"/>
    <n v="9082"/>
    <n v="10814"/>
    <n v="7533"/>
    <n v="5504"/>
    <n v="6921"/>
    <n v="6831"/>
  </r>
  <r>
    <x v="91"/>
    <s v="2018-08"/>
    <n v="8218"/>
    <n v="9981"/>
    <n v="6977"/>
    <n v="5244"/>
    <n v="7045"/>
    <n v="6274"/>
  </r>
  <r>
    <x v="92"/>
    <s v="2018-09"/>
    <n v="7781"/>
    <n v="9480"/>
    <n v="6412"/>
    <n v="4700"/>
    <n v="6858"/>
    <n v="6081"/>
  </r>
  <r>
    <x v="93"/>
    <s v="2018-10"/>
    <n v="7844"/>
    <n v="9360"/>
    <n v="6437"/>
    <n v="4815"/>
    <n v="7136"/>
    <n v="5845"/>
  </r>
  <r>
    <x v="94"/>
    <s v="2018-11"/>
    <n v="8002"/>
    <n v="9349"/>
    <n v="6689"/>
    <n v="4973"/>
    <n v="7536"/>
    <n v="5868"/>
  </r>
  <r>
    <x v="95"/>
    <s v="2018-12"/>
    <n v="8300.4"/>
    <n v="10000"/>
    <n v="6692"/>
    <n v="5319"/>
    <n v="7742.3"/>
    <n v="6377.8"/>
  </r>
  <r>
    <x v="96"/>
    <s v="2019-01"/>
    <n v="8854.9"/>
    <n v="10793.8"/>
    <n v="7156.3"/>
    <n v="5808.9"/>
    <n v="8067.1"/>
    <n v="6701.6"/>
  </r>
  <r>
    <x v="97"/>
    <s v="2019-02"/>
    <n v="8900.7000000000007"/>
    <n v="11061.5"/>
    <n v="7323.5"/>
    <n v="5966.2"/>
    <n v="8090.6"/>
    <n v="6746.9"/>
  </r>
  <r>
    <x v="98"/>
    <s v="2019-03"/>
    <n v="9376"/>
    <n v="11292.7"/>
    <n v="7937.6"/>
    <n v="6020.4"/>
    <n v="8233.4"/>
    <n v="6745.4"/>
  </r>
  <r>
    <x v="99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2011-01"/>
    <n v="4800"/>
    <n v="5380"/>
    <n v="4205"/>
    <n v="3165"/>
    <n v="4285"/>
    <n v="3460"/>
    <n v="4215.833333333333"/>
  </r>
  <r>
    <x v="1"/>
    <s v="2011-02"/>
    <n v="4800"/>
    <n v="5415"/>
    <n v="4250"/>
    <n v="3395"/>
    <n v="4195"/>
    <n v="3605"/>
    <n v="4276.666666666667"/>
  </r>
  <r>
    <x v="2"/>
    <s v="2011-03"/>
    <n v="4405"/>
    <n v="5070"/>
    <n v="3810"/>
    <n v="3260"/>
    <n v="4090"/>
    <n v="3535"/>
    <n v="4028.3333333333335"/>
  </r>
  <r>
    <x v="3"/>
    <s v="2011-04"/>
    <n v="4235"/>
    <n v="4845"/>
    <n v="3610"/>
    <n v="2805"/>
    <n v="3910"/>
    <n v="3290"/>
    <n v="3782.5"/>
  </r>
  <r>
    <x v="4"/>
    <s v="2011-05"/>
    <n v="4665"/>
    <n v="5160"/>
    <n v="4105"/>
    <n v="3045"/>
    <n v="3830"/>
    <n v="3370"/>
    <n v="4029.1666666666665"/>
  </r>
  <r>
    <x v="5"/>
    <s v="2011-06"/>
    <n v="4785"/>
    <n v="5290"/>
    <n v="4040"/>
    <n v="3050"/>
    <n v="3850"/>
    <n v="3630"/>
    <n v="4107.5"/>
  </r>
  <r>
    <x v="6"/>
    <s v="2011-07"/>
    <n v="4915"/>
    <n v="5515"/>
    <n v="4244"/>
    <n v="3180"/>
    <n v="3750"/>
    <n v="3705"/>
    <n v="4218.166666666667"/>
  </r>
  <r>
    <x v="7"/>
    <s v="2011-08"/>
    <n v="4750"/>
    <n v="5365"/>
    <n v="4255"/>
    <n v="3260"/>
    <n v="3600"/>
    <n v="3690"/>
    <n v="4153.333333333333"/>
  </r>
  <r>
    <x v="8"/>
    <s v="2011-09"/>
    <n v="4760"/>
    <n v="5265"/>
    <n v="4325"/>
    <n v="3270"/>
    <n v="3750"/>
    <n v="3650"/>
    <n v="4170"/>
  </r>
  <r>
    <x v="9"/>
    <s v="2011-10"/>
    <n v="4670"/>
    <n v="5250"/>
    <n v="4135"/>
    <n v="3265"/>
    <n v="3630"/>
    <n v="3640"/>
    <n v="4098.333333333333"/>
  </r>
  <r>
    <x v="10"/>
    <s v="2011-11"/>
    <n v="4695"/>
    <n v="5280"/>
    <n v="4100"/>
    <n v="3250"/>
    <n v="3630"/>
    <n v="3520"/>
    <n v="4079.1666666666665"/>
  </r>
  <r>
    <x v="11"/>
    <s v="2011-12"/>
    <n v="4850"/>
    <n v="5445"/>
    <n v="4405"/>
    <n v="3415"/>
    <n v="3690"/>
    <n v="3720"/>
    <n v="4254.166666666667"/>
  </r>
  <r>
    <x v="12"/>
    <s v="2012-01"/>
    <n v="5430"/>
    <n v="6080"/>
    <n v="4985"/>
    <n v="4135"/>
    <n v="3770"/>
    <n v="4360"/>
    <n v="4793.333333333333"/>
  </r>
  <r>
    <x v="13"/>
    <s v="2012-02"/>
    <n v="6650"/>
    <n v="7400"/>
    <n v="5905"/>
    <n v="4460"/>
    <n v="3925"/>
    <n v="4830"/>
    <n v="5528.333333333333"/>
  </r>
  <r>
    <x v="14"/>
    <s v="2012-03"/>
    <n v="7365"/>
    <n v="8505"/>
    <n v="7025"/>
    <n v="5565"/>
    <n v="3950"/>
    <n v="6230"/>
    <n v="6440"/>
  </r>
  <r>
    <x v="15"/>
    <s v="2012-04"/>
    <n v="7630"/>
    <n v="8665"/>
    <n v="7015"/>
    <n v="5480"/>
    <n v="4035"/>
    <n v="6160"/>
    <n v="6497.5"/>
  </r>
  <r>
    <x v="16"/>
    <s v="2012-05"/>
    <n v="7750"/>
    <n v="9110"/>
    <n v="7190"/>
    <n v="5530"/>
    <n v="4035"/>
    <n v="6180"/>
    <n v="6632.5"/>
  </r>
  <r>
    <x v="17"/>
    <s v="2012-06"/>
    <n v="8180"/>
    <n v="9300"/>
    <n v="7200"/>
    <n v="5815"/>
    <n v="4275"/>
    <n v="6460"/>
    <n v="6871.666666666667"/>
  </r>
  <r>
    <x v="18"/>
    <s v="2012-07"/>
    <n v="8070"/>
    <n v="9260"/>
    <n v="7600"/>
    <n v="5855"/>
    <n v="4350"/>
    <n v="6375"/>
    <n v="6918.333333333333"/>
  </r>
  <r>
    <x v="19"/>
    <s v="2012-08"/>
    <n v="7850"/>
    <n v="8870"/>
    <n v="7200"/>
    <n v="5840"/>
    <n v="5500"/>
    <n v="6150"/>
    <n v="6901.666666666667"/>
  </r>
  <r>
    <x v="20"/>
    <s v="2012-09"/>
    <n v="7395"/>
    <n v="8460"/>
    <n v="6915"/>
    <n v="5750"/>
    <n v="4650"/>
    <n v="5810"/>
    <n v="6496.666666666667"/>
  </r>
  <r>
    <x v="21"/>
    <s v="2012-10"/>
    <n v="7020"/>
    <n v="8285"/>
    <n v="6230"/>
    <n v="5010"/>
    <n v="6560"/>
    <n v="5220"/>
    <n v="6387.5"/>
  </r>
  <r>
    <x v="22"/>
    <s v="2012-11"/>
    <n v="6980"/>
    <n v="8140"/>
    <n v="6130"/>
    <n v="4750"/>
    <n v="6560"/>
    <n v="5475"/>
    <n v="6339.166666666667"/>
  </r>
  <r>
    <x v="23"/>
    <s v="2012-12"/>
    <n v="7170"/>
    <n v="8245"/>
    <n v="6250"/>
    <n v="4705"/>
    <n v="6560"/>
    <n v="5520"/>
    <n v="6408.333333333333"/>
  </r>
  <r>
    <x v="24"/>
    <s v="2013-01"/>
    <n v="7337"/>
    <n v="8454"/>
    <n v="6478"/>
    <n v="5144"/>
    <n v="6560"/>
    <n v="5637"/>
    <n v="6601.666666666667"/>
  </r>
  <r>
    <x v="25"/>
    <s v="2013-02"/>
    <n v="8025"/>
    <n v="9000"/>
    <n v="7095"/>
    <n v="5840"/>
    <n v="6000"/>
    <n v="6170"/>
    <n v="7021.666666666667"/>
  </r>
  <r>
    <x v="26"/>
    <s v="2013-03"/>
    <n v="7895"/>
    <n v="9300"/>
    <n v="7060"/>
    <n v="5850"/>
    <n v="5425"/>
    <n v="6250"/>
    <n v="6963.333333333333"/>
  </r>
  <r>
    <x v="27"/>
    <s v="2013-04"/>
    <n v="8330"/>
    <n v="9970"/>
    <n v="7420"/>
    <n v="6155"/>
    <n v="5000"/>
    <n v="6215"/>
    <n v="7181.666666666667"/>
  </r>
  <r>
    <x v="28"/>
    <s v="2013-05"/>
    <n v="8380"/>
    <n v="9970"/>
    <n v="7490"/>
    <n v="6150"/>
    <n v="4985"/>
    <n v="6400"/>
    <n v="7229.166666666667"/>
  </r>
  <r>
    <x v="29"/>
    <s v="2013-06"/>
    <n v="8270"/>
    <n v="9920"/>
    <n v="7470"/>
    <n v="6090"/>
    <n v="5045"/>
    <n v="6395"/>
    <n v="7198.333333333333"/>
  </r>
  <r>
    <x v="30"/>
    <s v="2013-07"/>
    <n v="8230"/>
    <n v="9890"/>
    <n v="7420"/>
    <n v="6050"/>
    <n v="4845"/>
    <n v="6290"/>
    <n v="7120.833333333333"/>
  </r>
  <r>
    <x v="31"/>
    <s v="2013-08"/>
    <n v="7710"/>
    <n v="9600"/>
    <n v="6710"/>
    <n v="5830"/>
    <n v="4855"/>
    <n v="5730"/>
    <n v="6739.166666666667"/>
  </r>
  <r>
    <x v="32"/>
    <s v="2013-09"/>
    <n v="7825"/>
    <n v="9565"/>
    <n v="6540"/>
    <n v="5950"/>
    <n v="5070"/>
    <n v="6140"/>
    <n v="6848.333333333333"/>
  </r>
  <r>
    <x v="33"/>
    <s v="2013-10"/>
    <n v="7250"/>
    <n v="9150"/>
    <n v="6215"/>
    <n v="5430"/>
    <n v="5040"/>
    <n v="5390"/>
    <n v="6412.5"/>
  </r>
  <r>
    <x v="34"/>
    <s v="2013-11"/>
    <n v="7116"/>
    <n v="8751"/>
    <n v="6083"/>
    <n v="4876"/>
    <n v="5040"/>
    <n v="5411"/>
    <n v="6212.833333333333"/>
  </r>
  <r>
    <x v="35"/>
    <s v="2013-12"/>
    <n v="7280"/>
    <n v="8860"/>
    <n v="6250"/>
    <n v="5020"/>
    <n v="5040"/>
    <n v="5670"/>
    <n v="6353.333333333333"/>
  </r>
  <r>
    <x v="36"/>
    <s v="2014-01"/>
    <n v="7980"/>
    <n v="9830"/>
    <n v="6850"/>
    <n v="5550"/>
    <n v="5040"/>
    <n v="6430"/>
    <n v="6946.666666666667"/>
  </r>
  <r>
    <x v="37"/>
    <s v="2014-02"/>
    <n v="8350"/>
    <n v="9840"/>
    <n v="7400"/>
    <n v="5670"/>
    <n v="5000"/>
    <n v="6500"/>
    <n v="7126.666666666667"/>
  </r>
  <r>
    <x v="38"/>
    <s v="2014-03"/>
    <n v="8440"/>
    <n v="9970"/>
    <n v="7560"/>
    <n v="5720"/>
    <n v="5455"/>
    <n v="6545"/>
    <n v="7281.666666666667"/>
  </r>
  <r>
    <x v="39"/>
    <s v="2014-04"/>
    <n v="8370"/>
    <n v="10470"/>
    <n v="7630"/>
    <n v="5650"/>
    <n v="6500"/>
    <n v="6600"/>
    <n v="7536.666666666667"/>
  </r>
  <r>
    <x v="40"/>
    <s v="2014-05"/>
    <n v="8685"/>
    <n v="10730"/>
    <n v="7800"/>
    <n v="5780"/>
    <n v="6980"/>
    <n v="6725"/>
    <n v="7783.333333333333"/>
  </r>
  <r>
    <x v="41"/>
    <s v="2014-06"/>
    <n v="8730"/>
    <n v="10780"/>
    <n v="7685"/>
    <n v="6080"/>
    <n v="7049.5"/>
    <n v="6605"/>
    <n v="7821.583333333333"/>
  </r>
  <r>
    <x v="42"/>
    <s v="2014-07"/>
    <n v="7810"/>
    <n v="9610"/>
    <n v="6960"/>
    <n v="6200"/>
    <n v="7182.78"/>
    <n v="6200"/>
    <n v="7327.13"/>
  </r>
  <r>
    <x v="43"/>
    <s v="2014-08"/>
    <n v="7591.25"/>
    <n v="8835"/>
    <n v="6585"/>
    <n v="5738.75"/>
    <n v="7261.11"/>
    <n v="5728.75"/>
    <n v="6956.6433333333334"/>
  </r>
  <r>
    <x v="44"/>
    <s v="2014-09"/>
    <n v="7633"/>
    <n v="9410"/>
    <n v="6392"/>
    <n v="5623"/>
    <n v="7261.11"/>
    <n v="5664"/>
    <n v="6997.1850000000004"/>
  </r>
  <r>
    <x v="45"/>
    <s v="2014-10"/>
    <n v="7550"/>
    <n v="9716"/>
    <n v="5965"/>
    <n v="5315"/>
    <n v="7261.11"/>
    <n v="5518"/>
    <n v="6887.5183333333334"/>
  </r>
  <r>
    <x v="46"/>
    <s v="2014-11"/>
    <n v="7490"/>
    <n v="9520"/>
    <n v="5836"/>
    <n v="4980"/>
    <n v="6626.67"/>
    <n v="5390"/>
    <n v="6640.4449999999997"/>
  </r>
  <r>
    <x v="47"/>
    <s v="2014-12"/>
    <n v="7465"/>
    <n v="9395"/>
    <n v="5825"/>
    <n v="4735"/>
    <n v="6526.67"/>
    <n v="5435"/>
    <n v="6563.6116666666667"/>
  </r>
  <r>
    <x v="48"/>
    <s v="2015-01"/>
    <n v="8090"/>
    <n v="9742"/>
    <n v="6778"/>
    <n v="4931"/>
    <n v="6799"/>
    <n v="5675"/>
    <n v="7002.5"/>
  </r>
  <r>
    <x v="49"/>
    <s v="2015-02"/>
    <n v="8132"/>
    <n v="9781"/>
    <n v="6925"/>
    <n v="5012"/>
    <n v="6799"/>
    <n v="5675"/>
    <n v="7054"/>
  </r>
  <r>
    <x v="50"/>
    <s v="2015-03"/>
    <n v="8236"/>
    <n v="9840"/>
    <n v="7272"/>
    <n v="5558"/>
    <n v="6799"/>
    <n v="5750"/>
    <n v="7242.5"/>
  </r>
  <r>
    <x v="51"/>
    <s v="2015-04"/>
    <n v="8514"/>
    <n v="10347"/>
    <n v="7837"/>
    <n v="6234"/>
    <n v="6843"/>
    <n v="5954"/>
    <n v="7621.5"/>
  </r>
  <r>
    <x v="52"/>
    <s v="2015-05"/>
    <n v="8562"/>
    <n v="10691"/>
    <n v="7973"/>
    <n v="6312"/>
    <n v="6843"/>
    <n v="6037"/>
    <n v="7736.333333333333"/>
  </r>
  <r>
    <x v="53"/>
    <s v="2015-06"/>
    <n v="8662"/>
    <n v="10894"/>
    <n v="7858"/>
    <n v="6343"/>
    <n v="6800"/>
    <n v="6225"/>
    <n v="7797"/>
  </r>
  <r>
    <x v="54"/>
    <s v="2015-07"/>
    <n v="8476"/>
    <n v="10600"/>
    <n v="7384"/>
    <n v="5889"/>
    <n v="6800"/>
    <n v="6159"/>
    <n v="7551.333333333333"/>
  </r>
  <r>
    <x v="55"/>
    <s v="2015-08"/>
    <n v="8086"/>
    <n v="9545"/>
    <n v="6887"/>
    <n v="5382"/>
    <n v="6746"/>
    <n v="5575"/>
    <n v="7036.833333333333"/>
  </r>
  <r>
    <x v="56"/>
    <s v="2015-09"/>
    <n v="7728"/>
    <n v="9248"/>
    <n v="6293"/>
    <n v="4830"/>
    <n v="6885"/>
    <n v="5355"/>
    <n v="6723.166666666667"/>
  </r>
  <r>
    <x v="57"/>
    <s v="2015-10"/>
    <n v="6890"/>
    <n v="8419"/>
    <n v="5463"/>
    <n v="3995"/>
    <n v="6885"/>
    <n v="4856"/>
    <n v="6084.666666666667"/>
  </r>
  <r>
    <x v="58"/>
    <s v="2015-11"/>
    <n v="6524"/>
    <n v="7828"/>
    <n v="4946"/>
    <n v="3631"/>
    <n v="6923"/>
    <n v="4606"/>
    <n v="5743"/>
  </r>
  <r>
    <x v="59"/>
    <s v="2015-12"/>
    <n v="6389"/>
    <n v="7603"/>
    <n v="4625"/>
    <n v="3340"/>
    <n v="6896"/>
    <n v="4714"/>
    <n v="5594.5"/>
  </r>
  <r>
    <x v="60"/>
    <s v="2016-01"/>
    <n v="6625"/>
    <n v="7930"/>
    <n v="5247"/>
    <n v="3621"/>
    <n v="6715"/>
    <n v="4825"/>
    <n v="5827.166666666667"/>
  </r>
  <r>
    <x v="61"/>
    <s v="2016-02"/>
    <n v="7222"/>
    <n v="8419"/>
    <n v="5997"/>
    <n v="4204"/>
    <n v="6679"/>
    <n v="4825"/>
    <n v="6224.333333333333"/>
  </r>
  <r>
    <x v="62"/>
    <s v="2016-03"/>
    <n v="7396"/>
    <n v="8638"/>
    <n v="6408"/>
    <n v="4743"/>
    <n v="6679"/>
    <n v="4835"/>
    <n v="6449.833333333333"/>
  </r>
  <r>
    <x v="63"/>
    <s v="2016-04"/>
    <n v="8634"/>
    <n v="9976"/>
    <n v="7381"/>
    <n v="5256"/>
    <n v="6679"/>
    <n v="5650"/>
    <n v="7262.666666666667"/>
  </r>
  <r>
    <x v="64"/>
    <s v="2016-05"/>
    <n v="8768"/>
    <n v="10123"/>
    <n v="7335"/>
    <n v="5369"/>
    <n v="6679"/>
    <n v="5743"/>
    <n v="7336.166666666667"/>
  </r>
  <r>
    <x v="65"/>
    <s v="2016-06"/>
    <n v="8439"/>
    <n v="9946"/>
    <n v="7029"/>
    <n v="5225"/>
    <n v="6823"/>
    <n v="5689"/>
    <n v="7191.833333333333"/>
  </r>
  <r>
    <x v="66"/>
    <s v="2016-07"/>
    <n v="7869"/>
    <n v="9466"/>
    <n v="6575"/>
    <n v="5407"/>
    <n v="6838"/>
    <n v="5000"/>
    <n v="6859.166666666667"/>
  </r>
  <r>
    <x v="67"/>
    <s v="2016-08"/>
    <n v="7321"/>
    <n v="8667"/>
    <n v="6139"/>
    <n v="4892"/>
    <n v="6838"/>
    <n v="4818"/>
    <n v="6445.833333333333"/>
  </r>
  <r>
    <x v="68"/>
    <s v="2016-09"/>
    <n v="6662"/>
    <n v="8011"/>
    <n v="5645"/>
    <n v="4500"/>
    <n v="6838"/>
    <n v="4550"/>
    <n v="6034.333333333333"/>
  </r>
  <r>
    <x v="69"/>
    <s v="2016-10"/>
    <n v="5881"/>
    <n v="7271"/>
    <n v="4871"/>
    <n v="3849"/>
    <n v="6902"/>
    <n v="4550"/>
    <n v="5554"/>
  </r>
  <r>
    <x v="70"/>
    <s v="2016-11"/>
    <n v="5862"/>
    <n v="7231"/>
    <n v="4443"/>
    <n v="3540"/>
    <n v="6779"/>
    <n v="4550"/>
    <n v="5400.833333333333"/>
  </r>
  <r>
    <x v="71"/>
    <s v="2016-12"/>
    <n v="6063"/>
    <n v="7524"/>
    <n v="4864"/>
    <n v="3667"/>
    <n v="6722"/>
    <n v="4550"/>
    <n v="5565"/>
  </r>
  <r>
    <x v="72"/>
    <s v="2017-01"/>
    <n v="6775"/>
    <n v="8230"/>
    <n v="5648"/>
    <n v="4300"/>
    <n v="6600"/>
    <n v="4644"/>
    <n v="6032.833333333333"/>
  </r>
  <r>
    <x v="73"/>
    <s v="2017-02"/>
    <n v="7399"/>
    <n v="8583"/>
    <n v="6026"/>
    <n v="4379"/>
    <n v="6651"/>
    <n v="4625"/>
    <n v="6277.166666666667"/>
  </r>
  <r>
    <x v="74"/>
    <s v="2017-03"/>
    <n v="7779"/>
    <n v="9004"/>
    <n v="6669"/>
    <n v="4664"/>
    <n v="6651"/>
    <n v="4824"/>
    <n v="6598.5"/>
  </r>
  <r>
    <x v="75"/>
    <s v="2017-04"/>
    <n v="7986"/>
    <n v="9345"/>
    <n v="7079"/>
    <n v="4981"/>
    <n v="6651"/>
    <n v="6315"/>
    <n v="7059.5"/>
  </r>
  <r>
    <x v="76"/>
    <s v="2017-05"/>
    <n v="8229"/>
    <n v="9436"/>
    <n v="7235"/>
    <n v="5181"/>
    <n v="6651"/>
    <n v="6397"/>
    <n v="7188.166666666667"/>
  </r>
  <r>
    <x v="77"/>
    <s v="2017-06"/>
    <n v="7901"/>
    <n v="9301"/>
    <n v="6698"/>
    <n v="4918"/>
    <n v="6691"/>
    <n v="5734"/>
    <n v="6873.833333333333"/>
  </r>
  <r>
    <x v="78"/>
    <s v="2017-07"/>
    <n v="7835"/>
    <n v="9110"/>
    <n v="6636"/>
    <n v="4821"/>
    <n v="6721"/>
    <n v="5358"/>
    <n v="6746.833333333333"/>
  </r>
  <r>
    <x v="79"/>
    <s v="2017-08"/>
    <n v="7373"/>
    <n v="8515"/>
    <n v="6393"/>
    <n v="4513"/>
    <n v="6681"/>
    <n v="5325"/>
    <n v="6466.666666666667"/>
  </r>
  <r>
    <x v="80"/>
    <s v="2017-09"/>
    <n v="7251"/>
    <n v="8371"/>
    <n v="6208"/>
    <n v="4435"/>
    <n v="6681"/>
    <n v="5212"/>
    <n v="6359.666666666667"/>
  </r>
  <r>
    <x v="81"/>
    <s v="2017-10"/>
    <n v="6946"/>
    <n v="8279"/>
    <n v="5759"/>
    <n v="4131"/>
    <n v="6635"/>
    <n v="4993"/>
    <n v="6123.833333333333"/>
  </r>
  <r>
    <x v="82"/>
    <s v="2017-11"/>
    <n v="6708"/>
    <n v="8165"/>
    <n v="5379"/>
    <n v="3779"/>
    <n v="6623"/>
    <n v="4900"/>
    <n v="5925.666666666667"/>
  </r>
  <r>
    <x v="83"/>
    <s v="2017-12"/>
    <n v="6504"/>
    <n v="7975"/>
    <n v="5141"/>
    <n v="3548"/>
    <n v="6520"/>
    <n v="4900"/>
    <n v="5764.666666666667"/>
  </r>
  <r>
    <x v="84"/>
    <s v="2018-01"/>
    <n v="6610"/>
    <n v="8001"/>
    <n v="5232"/>
    <n v="3612"/>
    <n v="6411"/>
    <n v="5075"/>
    <n v="5823.5"/>
  </r>
  <r>
    <x v="85"/>
    <s v="2018-02"/>
    <n v="7111"/>
    <n v="8464"/>
    <n v="5943"/>
    <n v="4067"/>
    <n v="6425"/>
    <n v="5519"/>
    <n v="6254.833333333333"/>
  </r>
  <r>
    <x v="86"/>
    <s v="2018-03"/>
    <n v="7729"/>
    <n v="9277"/>
    <n v="6533"/>
    <n v="4685"/>
    <n v="6425"/>
    <n v="5649"/>
    <n v="6716.333333333333"/>
  </r>
  <r>
    <x v="87"/>
    <s v="2018-04"/>
    <n v="8361"/>
    <n v="10016"/>
    <n v="7289"/>
    <n v="5261"/>
    <n v="6339"/>
    <n v="6075"/>
    <n v="7223.5"/>
  </r>
  <r>
    <x v="88"/>
    <s v="2018-05"/>
    <n v="8463"/>
    <n v="10188"/>
    <n v="7488"/>
    <n v="5039"/>
    <n v="6704"/>
    <n v="6075"/>
    <n v="7326.166666666667"/>
  </r>
  <r>
    <x v="89"/>
    <s v="2018-06"/>
    <n v="8733"/>
    <n v="10535"/>
    <n v="7514"/>
    <n v="5188"/>
    <n v="7081"/>
    <n v="6275"/>
    <n v="7554.333333333333"/>
  </r>
  <r>
    <x v="90"/>
    <s v="2018-07"/>
    <n v="9082"/>
    <n v="10814"/>
    <n v="7533"/>
    <n v="5504"/>
    <n v="6921"/>
    <n v="6831"/>
    <n v="7780.833333333333"/>
  </r>
  <r>
    <x v="91"/>
    <s v="2018-08"/>
    <n v="8218"/>
    <n v="9981"/>
    <n v="6977"/>
    <n v="5244"/>
    <n v="7045"/>
    <n v="6274"/>
    <n v="7289.833333333333"/>
  </r>
  <r>
    <x v="92"/>
    <s v="2018-09"/>
    <n v="7781"/>
    <n v="9480"/>
    <n v="6412"/>
    <n v="4700"/>
    <n v="6858"/>
    <n v="6081"/>
    <n v="6885.333333333333"/>
  </r>
  <r>
    <x v="93"/>
    <s v="2018-10"/>
    <n v="7844"/>
    <n v="9360"/>
    <n v="6437"/>
    <n v="4815"/>
    <n v="7136"/>
    <n v="5845"/>
    <n v="6906.166666666667"/>
  </r>
  <r>
    <x v="94"/>
    <s v="2018-11"/>
    <n v="8002"/>
    <n v="9349"/>
    <n v="6689"/>
    <n v="4973"/>
    <n v="7536"/>
    <n v="5868"/>
    <n v="7069.5"/>
  </r>
  <r>
    <x v="95"/>
    <s v="2018-12"/>
    <n v="8300.4"/>
    <n v="10000"/>
    <n v="6692"/>
    <n v="5319"/>
    <n v="7742.3"/>
    <n v="6377.8"/>
    <n v="7405.2500000000009"/>
  </r>
  <r>
    <x v="96"/>
    <s v="2019-01"/>
    <n v="8854.9"/>
    <n v="10793.8"/>
    <n v="7156.3"/>
    <n v="5808.9"/>
    <n v="8067.1"/>
    <n v="6701.6"/>
    <n v="7897.0999999999985"/>
  </r>
  <r>
    <x v="97"/>
    <s v="2019-02"/>
    <n v="8900.7000000000007"/>
    <n v="11061.5"/>
    <n v="7323.5"/>
    <n v="5966.2"/>
    <n v="8090.6"/>
    <n v="6746.9"/>
    <n v="8014.9000000000005"/>
  </r>
  <r>
    <x v="98"/>
    <s v="2019-03"/>
    <n v="9376"/>
    <n v="11292.7"/>
    <n v="7937.6"/>
    <n v="6020.4"/>
    <n v="8233.4"/>
    <n v="6745.4"/>
    <m/>
  </r>
  <r>
    <x v="99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EAB25-28D7-4522-8EFB-020B31D3CDF3}" name="PivotTable2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11" firstHeaderRow="1" firstDataRow="1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10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Average" fld="8" subtotal="average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DA20C-B782-4632-8B2E-C4C5A96CD57F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Y44" firstHeaderRow="0" firstDataRow="1" firstDataCol="1"/>
  <pivotFields count="10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h="1" sd="0" x="0"/>
        <item x="1"/>
        <item x="2"/>
        <item x="3"/>
        <item x="4"/>
        <item x="5"/>
        <item x="6"/>
        <item x="7"/>
        <item x="8"/>
        <item x="9"/>
        <item sd="0" x="10"/>
        <item t="default"/>
      </items>
    </pivotField>
  </pivotFields>
  <rowFields count="2">
    <field x="9"/>
    <field x="8"/>
  </rowFields>
  <rowItems count="43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Beef, with bones, kg" fld="2" subtotal="average" baseField="9" baseItem="0"/>
    <dataField name="Average of Beef, without bones, kg" fld="3" subtotal="average" baseField="9" baseItem="0"/>
    <dataField name="Average of Mutton, with bones, kg" fld="4" subtotal="average" baseField="9" baseItem="0"/>
    <dataField name="Average of Goat meat, with bones, kg" fld="5" subtotal="average" baseField="9" baseItem="0"/>
    <dataField name="Average of Chicken, thigh, kg, imported" fld="6" subtotal="average" baseField="9" baseItem="0"/>
    <dataField name="Average of Horse meat, with bones, kg" fld="7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AA4B-6774-4739-832C-9D71707F2FC8}">
  <dimension ref="A1:Q100"/>
  <sheetViews>
    <sheetView zoomScale="210" workbookViewId="0">
      <selection activeCell="A7" sqref="A7"/>
    </sheetView>
  </sheetViews>
  <sheetFormatPr defaultRowHeight="15" x14ac:dyDescent="0.25"/>
  <cols>
    <col min="1" max="1" width="21.85546875" style="9" bestFit="1" customWidth="1"/>
    <col min="2" max="2" width="13.28515625" style="9" customWidth="1"/>
    <col min="3" max="8" width="12.7109375" customWidth="1"/>
    <col min="10" max="10" width="8.85546875" hidden="1" customWidth="1"/>
    <col min="11" max="11" width="8.85546875" style="5"/>
    <col min="12" max="17" width="8.85546875" style="4"/>
  </cols>
  <sheetData>
    <row r="1" spans="1:17" x14ac:dyDescent="0.25">
      <c r="A1" s="9" t="s">
        <v>149</v>
      </c>
      <c r="B1" s="9" t="s">
        <v>105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170</v>
      </c>
      <c r="J1" t="s">
        <v>115</v>
      </c>
      <c r="K1" s="5" t="s">
        <v>106</v>
      </c>
      <c r="L1" s="4" t="s">
        <v>109</v>
      </c>
      <c r="M1" s="4" t="s">
        <v>110</v>
      </c>
      <c r="N1" s="4" t="s">
        <v>112</v>
      </c>
      <c r="O1" s="4" t="s">
        <v>111</v>
      </c>
      <c r="P1" s="4" t="s">
        <v>113</v>
      </c>
      <c r="Q1" s="4" t="s">
        <v>114</v>
      </c>
    </row>
    <row r="2" spans="1:17" x14ac:dyDescent="0.25">
      <c r="A2" s="9">
        <v>40544</v>
      </c>
      <c r="B2" s="9" t="s">
        <v>6</v>
      </c>
      <c r="C2" s="1">
        <v>4800</v>
      </c>
      <c r="D2" s="1">
        <v>5380</v>
      </c>
      <c r="E2" s="1">
        <v>4205</v>
      </c>
      <c r="F2" s="1">
        <v>3165</v>
      </c>
      <c r="G2" s="1">
        <v>4285</v>
      </c>
      <c r="H2" s="1">
        <v>3460</v>
      </c>
      <c r="I2" s="1">
        <f t="shared" ref="I2:I33" si="0">AVERAGE(C2:H2)</f>
        <v>4215.833333333333</v>
      </c>
      <c r="J2">
        <v>3.1</v>
      </c>
      <c r="K2" s="5">
        <f>J2/100</f>
        <v>3.1E-2</v>
      </c>
      <c r="L2" s="4">
        <f t="shared" ref="L2:Q2" si="1">C2</f>
        <v>4800</v>
      </c>
      <c r="M2" s="4">
        <f t="shared" si="1"/>
        <v>5380</v>
      </c>
      <c r="N2" s="4">
        <f t="shared" si="1"/>
        <v>4205</v>
      </c>
      <c r="O2" s="4">
        <f t="shared" si="1"/>
        <v>3165</v>
      </c>
      <c r="P2" s="4">
        <f t="shared" si="1"/>
        <v>4285</v>
      </c>
      <c r="Q2" s="14">
        <f t="shared" si="1"/>
        <v>3460</v>
      </c>
    </row>
    <row r="3" spans="1:17" x14ac:dyDescent="0.25">
      <c r="A3" s="9">
        <v>40575</v>
      </c>
      <c r="B3" s="9" t="s">
        <v>7</v>
      </c>
      <c r="C3" s="1">
        <v>4800</v>
      </c>
      <c r="D3" s="1">
        <v>5415</v>
      </c>
      <c r="E3" s="1">
        <v>4250</v>
      </c>
      <c r="F3" s="1">
        <v>3395</v>
      </c>
      <c r="G3" s="1">
        <v>4195</v>
      </c>
      <c r="H3" s="1">
        <v>3605</v>
      </c>
      <c r="I3" s="1">
        <f t="shared" si="0"/>
        <v>4276.666666666667</v>
      </c>
      <c r="J3">
        <v>0.3</v>
      </c>
      <c r="K3" s="5">
        <f t="shared" ref="K3:K66" si="2">J3/100</f>
        <v>3.0000000000000001E-3</v>
      </c>
      <c r="L3" s="4">
        <f>L2*(1+$K3)</f>
        <v>4814.3999999999996</v>
      </c>
      <c r="M3" s="4">
        <f t="shared" ref="M3:Q3" si="3">M2*(1+$K3)</f>
        <v>5396.1399999999994</v>
      </c>
      <c r="N3" s="4">
        <f t="shared" si="3"/>
        <v>4217.6149999999998</v>
      </c>
      <c r="O3" s="4">
        <f t="shared" si="3"/>
        <v>3174.4949999999994</v>
      </c>
      <c r="P3" s="4">
        <f t="shared" si="3"/>
        <v>4297.8549999999996</v>
      </c>
      <c r="Q3" s="4">
        <f t="shared" si="3"/>
        <v>3470.3799999999997</v>
      </c>
    </row>
    <row r="4" spans="1:17" x14ac:dyDescent="0.25">
      <c r="A4" s="9">
        <v>40603</v>
      </c>
      <c r="B4" s="9" t="s">
        <v>8</v>
      </c>
      <c r="C4" s="1">
        <v>4405</v>
      </c>
      <c r="D4" s="1">
        <v>5070</v>
      </c>
      <c r="E4" s="1">
        <v>3810</v>
      </c>
      <c r="F4" s="1">
        <v>3260</v>
      </c>
      <c r="G4" s="1">
        <v>4090</v>
      </c>
      <c r="H4" s="1">
        <v>3535</v>
      </c>
      <c r="I4" s="1">
        <f t="shared" si="0"/>
        <v>4028.3333333333335</v>
      </c>
      <c r="J4">
        <v>-1.3</v>
      </c>
      <c r="K4" s="5">
        <f t="shared" si="2"/>
        <v>-1.3000000000000001E-2</v>
      </c>
      <c r="L4" s="4">
        <f t="shared" ref="L4:L67" si="4">L3*(1+$K4)</f>
        <v>4751.8127999999997</v>
      </c>
      <c r="M4" s="4">
        <f t="shared" ref="M4:M67" si="5">M3*(1+$K4)</f>
        <v>5325.9901799999998</v>
      </c>
      <c r="N4" s="4">
        <f t="shared" ref="N4:N67" si="6">N3*(1+$K4)</f>
        <v>4162.7860049999999</v>
      </c>
      <c r="O4" s="4">
        <f t="shared" ref="O4:O67" si="7">O3*(1+$K4)</f>
        <v>3133.2265649999995</v>
      </c>
      <c r="P4" s="4">
        <f t="shared" ref="P4:P67" si="8">P3*(1+$K4)</f>
        <v>4241.9828849999994</v>
      </c>
      <c r="Q4" s="4">
        <f t="shared" ref="Q4:Q67" si="9">Q3*(1+$K4)</f>
        <v>3425.2650599999997</v>
      </c>
    </row>
    <row r="5" spans="1:17" x14ac:dyDescent="0.25">
      <c r="A5" s="9">
        <v>40634</v>
      </c>
      <c r="B5" s="9" t="s">
        <v>9</v>
      </c>
      <c r="C5" s="1">
        <v>4235</v>
      </c>
      <c r="D5" s="1">
        <v>4845</v>
      </c>
      <c r="E5" s="1">
        <v>3610</v>
      </c>
      <c r="F5" s="1">
        <v>2805</v>
      </c>
      <c r="G5" s="1">
        <v>3910</v>
      </c>
      <c r="H5" s="1">
        <v>3290</v>
      </c>
      <c r="I5" s="1">
        <f t="shared" si="0"/>
        <v>3782.5</v>
      </c>
      <c r="J5">
        <v>-0.5</v>
      </c>
      <c r="K5" s="5">
        <f t="shared" si="2"/>
        <v>-5.0000000000000001E-3</v>
      </c>
      <c r="L5" s="4">
        <f t="shared" si="4"/>
        <v>4728.0537359999998</v>
      </c>
      <c r="M5" s="4">
        <f t="shared" si="5"/>
        <v>5299.3602290999997</v>
      </c>
      <c r="N5" s="4">
        <f t="shared" si="6"/>
        <v>4141.9720749749995</v>
      </c>
      <c r="O5" s="4">
        <f t="shared" si="7"/>
        <v>3117.5604321749993</v>
      </c>
      <c r="P5" s="4">
        <f t="shared" si="8"/>
        <v>4220.7729705749998</v>
      </c>
      <c r="Q5" s="4">
        <f t="shared" si="9"/>
        <v>3408.1387346999995</v>
      </c>
    </row>
    <row r="6" spans="1:17" x14ac:dyDescent="0.25">
      <c r="A6" s="9">
        <v>40664</v>
      </c>
      <c r="B6" s="9" t="s">
        <v>10</v>
      </c>
      <c r="C6" s="1">
        <v>4665</v>
      </c>
      <c r="D6" s="1">
        <v>5160</v>
      </c>
      <c r="E6" s="1">
        <v>4105</v>
      </c>
      <c r="F6" s="1">
        <v>3045</v>
      </c>
      <c r="G6" s="1">
        <v>3830</v>
      </c>
      <c r="H6" s="1">
        <v>3370</v>
      </c>
      <c r="I6" s="1">
        <f t="shared" si="0"/>
        <v>4029.1666666666665</v>
      </c>
      <c r="J6">
        <v>2.8</v>
      </c>
      <c r="K6" s="5">
        <f t="shared" si="2"/>
        <v>2.7999999999999997E-2</v>
      </c>
      <c r="L6" s="4">
        <f t="shared" si="4"/>
        <v>4860.4392406079996</v>
      </c>
      <c r="M6" s="4">
        <f t="shared" si="5"/>
        <v>5447.7423155147999</v>
      </c>
      <c r="N6" s="4">
        <f t="shared" si="6"/>
        <v>4257.9472930742995</v>
      </c>
      <c r="O6" s="4">
        <f t="shared" si="7"/>
        <v>3204.8521242758993</v>
      </c>
      <c r="P6" s="4">
        <f t="shared" si="8"/>
        <v>4338.9546137510997</v>
      </c>
      <c r="Q6" s="4">
        <f t="shared" si="9"/>
        <v>3503.5666192715994</v>
      </c>
    </row>
    <row r="7" spans="1:17" x14ac:dyDescent="0.25">
      <c r="A7" s="9">
        <v>40695</v>
      </c>
      <c r="B7" s="9" t="s">
        <v>11</v>
      </c>
      <c r="C7" s="1">
        <v>4785</v>
      </c>
      <c r="D7" s="1">
        <v>5290</v>
      </c>
      <c r="E7" s="1">
        <v>4040</v>
      </c>
      <c r="F7" s="1">
        <v>3050</v>
      </c>
      <c r="G7" s="1">
        <v>3850</v>
      </c>
      <c r="H7" s="1">
        <v>3630</v>
      </c>
      <c r="I7" s="1">
        <f t="shared" si="0"/>
        <v>4107.5</v>
      </c>
      <c r="J7">
        <v>2.7</v>
      </c>
      <c r="K7" s="5">
        <f t="shared" si="2"/>
        <v>2.7000000000000003E-2</v>
      </c>
      <c r="L7" s="4">
        <f t="shared" si="4"/>
        <v>4991.671100104415</v>
      </c>
      <c r="M7" s="4">
        <f t="shared" si="5"/>
        <v>5594.831358033699</v>
      </c>
      <c r="N7" s="4">
        <f t="shared" si="6"/>
        <v>4372.9118699873052</v>
      </c>
      <c r="O7" s="4">
        <f t="shared" si="7"/>
        <v>3291.3831316313485</v>
      </c>
      <c r="P7" s="4">
        <f t="shared" si="8"/>
        <v>4456.1063883223787</v>
      </c>
      <c r="Q7" s="4">
        <f t="shared" si="9"/>
        <v>3598.1629179919323</v>
      </c>
    </row>
    <row r="8" spans="1:17" x14ac:dyDescent="0.25">
      <c r="A8" s="9">
        <v>40725</v>
      </c>
      <c r="B8" s="9" t="s">
        <v>12</v>
      </c>
      <c r="C8" s="1">
        <v>4915</v>
      </c>
      <c r="D8" s="1">
        <v>5515</v>
      </c>
      <c r="E8" s="1">
        <v>4244</v>
      </c>
      <c r="F8" s="1">
        <v>3180</v>
      </c>
      <c r="G8" s="1">
        <v>3750</v>
      </c>
      <c r="H8" s="1">
        <v>3705</v>
      </c>
      <c r="I8" s="1">
        <f t="shared" si="0"/>
        <v>4218.166666666667</v>
      </c>
      <c r="J8">
        <v>1.4</v>
      </c>
      <c r="K8" s="5">
        <f t="shared" si="2"/>
        <v>1.3999999999999999E-2</v>
      </c>
      <c r="L8" s="4">
        <f t="shared" si="4"/>
        <v>5061.5544955058767</v>
      </c>
      <c r="M8" s="4">
        <f t="shared" si="5"/>
        <v>5673.158997046171</v>
      </c>
      <c r="N8" s="4">
        <f t="shared" si="6"/>
        <v>4434.1326361671272</v>
      </c>
      <c r="O8" s="4">
        <f t="shared" si="7"/>
        <v>3337.4624954741876</v>
      </c>
      <c r="P8" s="4">
        <f t="shared" si="8"/>
        <v>4518.4918777588919</v>
      </c>
      <c r="Q8" s="4">
        <f t="shared" si="9"/>
        <v>3648.5371988438196</v>
      </c>
    </row>
    <row r="9" spans="1:17" x14ac:dyDescent="0.25">
      <c r="A9" s="9">
        <v>40756</v>
      </c>
      <c r="B9" s="9" t="s">
        <v>13</v>
      </c>
      <c r="C9" s="1">
        <v>4750</v>
      </c>
      <c r="D9" s="1">
        <v>5365</v>
      </c>
      <c r="E9" s="1">
        <v>4255</v>
      </c>
      <c r="F9" s="1">
        <v>3260</v>
      </c>
      <c r="G9" s="1">
        <v>3600</v>
      </c>
      <c r="H9" s="1">
        <v>3690</v>
      </c>
      <c r="I9" s="1">
        <f t="shared" si="0"/>
        <v>4153.333333333333</v>
      </c>
      <c r="J9">
        <v>0.1</v>
      </c>
      <c r="K9" s="5">
        <f t="shared" si="2"/>
        <v>1E-3</v>
      </c>
      <c r="L9" s="4">
        <f t="shared" si="4"/>
        <v>5066.6160500013821</v>
      </c>
      <c r="M9" s="4">
        <f t="shared" si="5"/>
        <v>5678.8321560432169</v>
      </c>
      <c r="N9" s="4">
        <f t="shared" si="6"/>
        <v>4438.5667688032936</v>
      </c>
      <c r="O9" s="4">
        <f t="shared" si="7"/>
        <v>3340.7999579696616</v>
      </c>
      <c r="P9" s="4">
        <f t="shared" si="8"/>
        <v>4523.0103696366505</v>
      </c>
      <c r="Q9" s="4">
        <f t="shared" si="9"/>
        <v>3652.1857360426629</v>
      </c>
    </row>
    <row r="10" spans="1:17" x14ac:dyDescent="0.25">
      <c r="A10" s="9">
        <v>40787</v>
      </c>
      <c r="B10" s="9" t="s">
        <v>14</v>
      </c>
      <c r="C10" s="1">
        <v>4760</v>
      </c>
      <c r="D10" s="1">
        <v>5265</v>
      </c>
      <c r="E10" s="1">
        <v>4325</v>
      </c>
      <c r="F10" s="1">
        <v>3270</v>
      </c>
      <c r="G10" s="1">
        <v>3750</v>
      </c>
      <c r="H10" s="1">
        <v>3650</v>
      </c>
      <c r="I10" s="1">
        <f t="shared" si="0"/>
        <v>4170</v>
      </c>
      <c r="J10">
        <v>0.4</v>
      </c>
      <c r="K10" s="5">
        <f t="shared" si="2"/>
        <v>4.0000000000000001E-3</v>
      </c>
      <c r="L10" s="4">
        <f t="shared" si="4"/>
        <v>5086.8825142013875</v>
      </c>
      <c r="M10" s="4">
        <f t="shared" si="5"/>
        <v>5701.5474846673897</v>
      </c>
      <c r="N10" s="4">
        <f t="shared" si="6"/>
        <v>4456.3210358785063</v>
      </c>
      <c r="O10" s="4">
        <f t="shared" si="7"/>
        <v>3354.1631578015404</v>
      </c>
      <c r="P10" s="4">
        <f t="shared" si="8"/>
        <v>4541.1024111151974</v>
      </c>
      <c r="Q10" s="4">
        <f t="shared" si="9"/>
        <v>3666.7944789868334</v>
      </c>
    </row>
    <row r="11" spans="1:17" x14ac:dyDescent="0.25">
      <c r="A11" s="9">
        <v>40817</v>
      </c>
      <c r="B11" s="9" t="s">
        <v>15</v>
      </c>
      <c r="C11" s="1">
        <v>4670</v>
      </c>
      <c r="D11" s="1">
        <v>5250</v>
      </c>
      <c r="E11" s="1">
        <v>4135</v>
      </c>
      <c r="F11" s="1">
        <v>3265</v>
      </c>
      <c r="G11" s="1">
        <v>3630</v>
      </c>
      <c r="H11" s="1">
        <v>3640</v>
      </c>
      <c r="I11" s="1">
        <f t="shared" si="0"/>
        <v>4098.333333333333</v>
      </c>
      <c r="J11">
        <v>-0.4</v>
      </c>
      <c r="K11" s="5">
        <f t="shared" si="2"/>
        <v>-4.0000000000000001E-3</v>
      </c>
      <c r="L11" s="4">
        <f t="shared" si="4"/>
        <v>5066.5349841445823</v>
      </c>
      <c r="M11" s="4">
        <f t="shared" si="5"/>
        <v>5678.7412947287203</v>
      </c>
      <c r="N11" s="4">
        <f t="shared" si="6"/>
        <v>4438.4957517349922</v>
      </c>
      <c r="O11" s="4">
        <f t="shared" si="7"/>
        <v>3340.7465051703343</v>
      </c>
      <c r="P11" s="4">
        <f t="shared" si="8"/>
        <v>4522.9380014707367</v>
      </c>
      <c r="Q11" s="4">
        <f t="shared" si="9"/>
        <v>3652.127301070886</v>
      </c>
    </row>
    <row r="12" spans="1:17" x14ac:dyDescent="0.25">
      <c r="A12" s="9">
        <v>40848</v>
      </c>
      <c r="B12" s="9" t="s">
        <v>16</v>
      </c>
      <c r="C12" s="1">
        <v>4695</v>
      </c>
      <c r="D12" s="1">
        <v>5280</v>
      </c>
      <c r="E12" s="1">
        <v>4100</v>
      </c>
      <c r="F12" s="1">
        <v>3250</v>
      </c>
      <c r="G12" s="1">
        <v>3630</v>
      </c>
      <c r="H12" s="1">
        <v>3520</v>
      </c>
      <c r="I12" s="1">
        <f t="shared" si="0"/>
        <v>4079.1666666666665</v>
      </c>
      <c r="J12">
        <v>0.7</v>
      </c>
      <c r="K12" s="5">
        <f t="shared" si="2"/>
        <v>6.9999999999999993E-3</v>
      </c>
      <c r="L12" s="4">
        <f t="shared" si="4"/>
        <v>5102.0007290335934</v>
      </c>
      <c r="M12" s="4">
        <f t="shared" si="5"/>
        <v>5718.4924837918206</v>
      </c>
      <c r="N12" s="4">
        <f t="shared" si="6"/>
        <v>4469.5652219971371</v>
      </c>
      <c r="O12" s="4">
        <f t="shared" si="7"/>
        <v>3364.1317307065265</v>
      </c>
      <c r="P12" s="4">
        <f t="shared" si="8"/>
        <v>4554.5985674810318</v>
      </c>
      <c r="Q12" s="4">
        <f t="shared" si="9"/>
        <v>3677.6921921783819</v>
      </c>
    </row>
    <row r="13" spans="1:17" x14ac:dyDescent="0.25">
      <c r="A13" s="9">
        <v>40878</v>
      </c>
      <c r="B13" s="9" t="s">
        <v>17</v>
      </c>
      <c r="C13" s="1">
        <v>4850</v>
      </c>
      <c r="D13" s="1">
        <v>5445</v>
      </c>
      <c r="E13" s="1">
        <v>4405</v>
      </c>
      <c r="F13" s="1">
        <v>3415</v>
      </c>
      <c r="G13" s="1">
        <v>3690</v>
      </c>
      <c r="H13" s="1">
        <v>3720</v>
      </c>
      <c r="I13" s="1">
        <f t="shared" si="0"/>
        <v>4254.166666666667</v>
      </c>
      <c r="J13">
        <v>1.3</v>
      </c>
      <c r="K13" s="5">
        <f t="shared" si="2"/>
        <v>1.3000000000000001E-2</v>
      </c>
      <c r="L13" s="4">
        <f t="shared" si="4"/>
        <v>5168.3267385110294</v>
      </c>
      <c r="M13" s="4">
        <f t="shared" si="5"/>
        <v>5792.8328860811134</v>
      </c>
      <c r="N13" s="4">
        <f t="shared" si="6"/>
        <v>4527.669569883099</v>
      </c>
      <c r="O13" s="4">
        <f t="shared" si="7"/>
        <v>3407.865443205711</v>
      </c>
      <c r="P13" s="4">
        <f t="shared" si="8"/>
        <v>4613.8083488582843</v>
      </c>
      <c r="Q13" s="4">
        <f t="shared" si="9"/>
        <v>3725.5021906767006</v>
      </c>
    </row>
    <row r="14" spans="1:17" x14ac:dyDescent="0.25">
      <c r="A14" s="9">
        <v>40909</v>
      </c>
      <c r="B14" s="9" t="s">
        <v>18</v>
      </c>
      <c r="C14" s="1">
        <v>5430</v>
      </c>
      <c r="D14" s="1">
        <v>6080</v>
      </c>
      <c r="E14" s="1">
        <v>4985</v>
      </c>
      <c r="F14" s="1">
        <v>4135</v>
      </c>
      <c r="G14" s="1">
        <v>3770</v>
      </c>
      <c r="H14" s="1">
        <v>4360</v>
      </c>
      <c r="I14" s="1">
        <f t="shared" si="0"/>
        <v>4793.333333333333</v>
      </c>
      <c r="J14">
        <v>2.9</v>
      </c>
      <c r="K14" s="5">
        <f t="shared" si="2"/>
        <v>2.8999999999999998E-2</v>
      </c>
      <c r="L14" s="4">
        <f t="shared" si="4"/>
        <v>5318.2082139278491</v>
      </c>
      <c r="M14" s="4">
        <f t="shared" si="5"/>
        <v>5960.8250397774655</v>
      </c>
      <c r="N14" s="4">
        <f t="shared" si="6"/>
        <v>4658.9719874097082</v>
      </c>
      <c r="O14" s="4">
        <f t="shared" si="7"/>
        <v>3506.6935410586761</v>
      </c>
      <c r="P14" s="4">
        <f t="shared" si="8"/>
        <v>4747.6087909751741</v>
      </c>
      <c r="Q14" s="4">
        <f t="shared" si="9"/>
        <v>3833.5417542063246</v>
      </c>
    </row>
    <row r="15" spans="1:17" x14ac:dyDescent="0.25">
      <c r="A15" s="9">
        <v>40940</v>
      </c>
      <c r="B15" s="9" t="s">
        <v>19</v>
      </c>
      <c r="C15" s="1">
        <v>6650</v>
      </c>
      <c r="D15" s="1">
        <v>7400</v>
      </c>
      <c r="E15" s="1">
        <v>5905</v>
      </c>
      <c r="F15" s="1">
        <v>4460</v>
      </c>
      <c r="G15" s="1">
        <v>3925</v>
      </c>
      <c r="H15" s="1">
        <v>4830</v>
      </c>
      <c r="I15" s="1">
        <f t="shared" si="0"/>
        <v>5528.333333333333</v>
      </c>
      <c r="J15">
        <v>2.6</v>
      </c>
      <c r="K15" s="5">
        <f t="shared" si="2"/>
        <v>2.6000000000000002E-2</v>
      </c>
      <c r="L15" s="4">
        <f t="shared" si="4"/>
        <v>5456.4816274899731</v>
      </c>
      <c r="M15" s="4">
        <f t="shared" si="5"/>
        <v>6115.8064908116794</v>
      </c>
      <c r="N15" s="4">
        <f t="shared" si="6"/>
        <v>4780.105259082361</v>
      </c>
      <c r="O15" s="4">
        <f t="shared" si="7"/>
        <v>3597.8675731262019</v>
      </c>
      <c r="P15" s="4">
        <f t="shared" si="8"/>
        <v>4871.0466195405288</v>
      </c>
      <c r="Q15" s="4">
        <f t="shared" si="9"/>
        <v>3933.213839815689</v>
      </c>
    </row>
    <row r="16" spans="1:17" x14ac:dyDescent="0.25">
      <c r="A16" s="9">
        <v>40969</v>
      </c>
      <c r="B16" s="9" t="s">
        <v>20</v>
      </c>
      <c r="C16" s="1">
        <v>7365</v>
      </c>
      <c r="D16" s="1">
        <v>8505</v>
      </c>
      <c r="E16" s="1">
        <v>7025</v>
      </c>
      <c r="F16" s="1">
        <v>5565</v>
      </c>
      <c r="G16" s="1">
        <v>3950</v>
      </c>
      <c r="H16" s="1">
        <v>6230</v>
      </c>
      <c r="I16" s="1">
        <f t="shared" si="0"/>
        <v>6440</v>
      </c>
      <c r="J16">
        <v>2.5</v>
      </c>
      <c r="K16" s="5">
        <f t="shared" si="2"/>
        <v>2.5000000000000001E-2</v>
      </c>
      <c r="L16" s="4">
        <f t="shared" si="4"/>
        <v>5592.893668177222</v>
      </c>
      <c r="M16" s="4">
        <f t="shared" si="5"/>
        <v>6268.701653081971</v>
      </c>
      <c r="N16" s="4">
        <f t="shared" si="6"/>
        <v>4899.6078905594195</v>
      </c>
      <c r="O16" s="4">
        <f t="shared" si="7"/>
        <v>3687.8142624543566</v>
      </c>
      <c r="P16" s="4">
        <f t="shared" si="8"/>
        <v>4992.8227850290414</v>
      </c>
      <c r="Q16" s="4">
        <f t="shared" si="9"/>
        <v>4031.5441858110808</v>
      </c>
    </row>
    <row r="17" spans="1:17" x14ac:dyDescent="0.25">
      <c r="A17" s="9">
        <v>41000</v>
      </c>
      <c r="B17" s="9" t="s">
        <v>21</v>
      </c>
      <c r="C17" s="1">
        <v>7630</v>
      </c>
      <c r="D17" s="1">
        <v>8665</v>
      </c>
      <c r="E17" s="1">
        <v>7015</v>
      </c>
      <c r="F17" s="1">
        <v>5480</v>
      </c>
      <c r="G17" s="1">
        <v>4035</v>
      </c>
      <c r="H17" s="1">
        <v>6160</v>
      </c>
      <c r="I17" s="1">
        <f t="shared" si="0"/>
        <v>6497.5</v>
      </c>
      <c r="J17">
        <v>0.2</v>
      </c>
      <c r="K17" s="5">
        <f t="shared" si="2"/>
        <v>2E-3</v>
      </c>
      <c r="L17" s="4">
        <f t="shared" si="4"/>
        <v>5604.0794555135762</v>
      </c>
      <c r="M17" s="4">
        <f t="shared" si="5"/>
        <v>6281.2390563881354</v>
      </c>
      <c r="N17" s="4">
        <f t="shared" si="6"/>
        <v>4909.4071063405381</v>
      </c>
      <c r="O17" s="4">
        <f t="shared" si="7"/>
        <v>3695.1898909792653</v>
      </c>
      <c r="P17" s="4">
        <f t="shared" si="8"/>
        <v>5002.8084305990997</v>
      </c>
      <c r="Q17" s="4">
        <f t="shared" si="9"/>
        <v>4039.6072741827029</v>
      </c>
    </row>
    <row r="18" spans="1:17" x14ac:dyDescent="0.25">
      <c r="A18" s="9">
        <v>41030</v>
      </c>
      <c r="B18" s="9" t="s">
        <v>22</v>
      </c>
      <c r="C18" s="1">
        <v>7750</v>
      </c>
      <c r="D18" s="1">
        <v>9110</v>
      </c>
      <c r="E18" s="1">
        <v>7190</v>
      </c>
      <c r="F18" s="1">
        <v>5530</v>
      </c>
      <c r="G18" s="1">
        <v>4035</v>
      </c>
      <c r="H18" s="1">
        <v>6180</v>
      </c>
      <c r="I18" s="1">
        <f t="shared" si="0"/>
        <v>6632.5</v>
      </c>
      <c r="J18">
        <v>1</v>
      </c>
      <c r="K18" s="5">
        <f t="shared" si="2"/>
        <v>0.01</v>
      </c>
      <c r="L18" s="4">
        <f t="shared" si="4"/>
        <v>5660.1202500687123</v>
      </c>
      <c r="M18" s="4">
        <f t="shared" si="5"/>
        <v>6344.0514469520167</v>
      </c>
      <c r="N18" s="4">
        <f t="shared" si="6"/>
        <v>4958.501177403944</v>
      </c>
      <c r="O18" s="4">
        <f t="shared" si="7"/>
        <v>3732.1417898890581</v>
      </c>
      <c r="P18" s="4">
        <f t="shared" si="8"/>
        <v>5052.8365149050906</v>
      </c>
      <c r="Q18" s="4">
        <f t="shared" si="9"/>
        <v>4080.00334692453</v>
      </c>
    </row>
    <row r="19" spans="1:17" x14ac:dyDescent="0.25">
      <c r="A19" s="9">
        <v>41061</v>
      </c>
      <c r="B19" s="9" t="s">
        <v>23</v>
      </c>
      <c r="C19" s="1">
        <v>8180</v>
      </c>
      <c r="D19" s="1">
        <v>9300</v>
      </c>
      <c r="E19" s="1">
        <v>7200</v>
      </c>
      <c r="F19" s="1">
        <v>5815</v>
      </c>
      <c r="G19" s="1">
        <v>4275</v>
      </c>
      <c r="H19" s="1">
        <v>6460</v>
      </c>
      <c r="I19" s="1">
        <f t="shared" si="0"/>
        <v>6871.666666666667</v>
      </c>
      <c r="J19">
        <v>0.3</v>
      </c>
      <c r="K19" s="5">
        <f t="shared" si="2"/>
        <v>3.0000000000000001E-3</v>
      </c>
      <c r="L19" s="4">
        <f t="shared" si="4"/>
        <v>5677.1006108189176</v>
      </c>
      <c r="M19" s="4">
        <f t="shared" si="5"/>
        <v>6363.0836012928721</v>
      </c>
      <c r="N19" s="4">
        <f t="shared" si="6"/>
        <v>4973.376680936155</v>
      </c>
      <c r="O19" s="4">
        <f t="shared" si="7"/>
        <v>3743.3382152587251</v>
      </c>
      <c r="P19" s="4">
        <f t="shared" si="8"/>
        <v>5067.995024449805</v>
      </c>
      <c r="Q19" s="4">
        <f t="shared" si="9"/>
        <v>4092.2433569653031</v>
      </c>
    </row>
    <row r="20" spans="1:17" x14ac:dyDescent="0.25">
      <c r="A20" s="9">
        <v>41091</v>
      </c>
      <c r="B20" s="9" t="s">
        <v>24</v>
      </c>
      <c r="C20" s="1">
        <v>8070</v>
      </c>
      <c r="D20" s="1">
        <v>9260</v>
      </c>
      <c r="E20" s="1">
        <v>7600</v>
      </c>
      <c r="F20" s="1">
        <v>5855</v>
      </c>
      <c r="G20" s="1">
        <v>4350</v>
      </c>
      <c r="H20" s="1">
        <v>6375</v>
      </c>
      <c r="I20" s="1">
        <f t="shared" si="0"/>
        <v>6918.333333333333</v>
      </c>
      <c r="J20">
        <v>0.66</v>
      </c>
      <c r="K20" s="5">
        <f t="shared" si="2"/>
        <v>6.6E-3</v>
      </c>
      <c r="L20" s="4">
        <f t="shared" si="4"/>
        <v>5714.569474850322</v>
      </c>
      <c r="M20" s="4">
        <f t="shared" si="5"/>
        <v>6405.0799530614049</v>
      </c>
      <c r="N20" s="4">
        <f t="shared" si="6"/>
        <v>5006.2009670303332</v>
      </c>
      <c r="O20" s="4">
        <f t="shared" si="7"/>
        <v>3768.0442474794327</v>
      </c>
      <c r="P20" s="4">
        <f t="shared" si="8"/>
        <v>5101.4437916111738</v>
      </c>
      <c r="Q20" s="4">
        <f t="shared" si="9"/>
        <v>4119.252163121274</v>
      </c>
    </row>
    <row r="21" spans="1:17" x14ac:dyDescent="0.25">
      <c r="A21" s="9">
        <v>41122</v>
      </c>
      <c r="B21" s="9" t="s">
        <v>25</v>
      </c>
      <c r="C21" s="1">
        <v>7850</v>
      </c>
      <c r="D21" s="1">
        <v>8870</v>
      </c>
      <c r="E21" s="1">
        <v>7200</v>
      </c>
      <c r="F21" s="1">
        <v>5840</v>
      </c>
      <c r="G21" s="1">
        <v>5500</v>
      </c>
      <c r="H21" s="1">
        <v>6150</v>
      </c>
      <c r="I21" s="1">
        <f t="shared" si="0"/>
        <v>6901.666666666667</v>
      </c>
      <c r="J21">
        <v>1.4</v>
      </c>
      <c r="K21" s="5">
        <f t="shared" si="2"/>
        <v>1.3999999999999999E-2</v>
      </c>
      <c r="L21" s="4">
        <f t="shared" si="4"/>
        <v>5794.5734474982264</v>
      </c>
      <c r="M21" s="4">
        <f t="shared" si="5"/>
        <v>6494.751072404265</v>
      </c>
      <c r="N21" s="4">
        <f t="shared" si="6"/>
        <v>5076.2877805687576</v>
      </c>
      <c r="O21" s="4">
        <f t="shared" si="7"/>
        <v>3820.7968669441448</v>
      </c>
      <c r="P21" s="4">
        <f t="shared" si="8"/>
        <v>5172.8640046937298</v>
      </c>
      <c r="Q21" s="4">
        <f t="shared" si="9"/>
        <v>4176.9216934049718</v>
      </c>
    </row>
    <row r="22" spans="1:17" x14ac:dyDescent="0.25">
      <c r="A22" s="9">
        <v>41153</v>
      </c>
      <c r="B22" s="9" t="s">
        <v>26</v>
      </c>
      <c r="C22" s="1">
        <v>7395</v>
      </c>
      <c r="D22" s="1">
        <v>8460</v>
      </c>
      <c r="E22" s="1">
        <v>6915</v>
      </c>
      <c r="F22" s="1">
        <v>5750</v>
      </c>
      <c r="G22" s="1">
        <v>4650</v>
      </c>
      <c r="H22" s="1">
        <v>5810</v>
      </c>
      <c r="I22" s="1">
        <f t="shared" si="0"/>
        <v>6496.666666666667</v>
      </c>
      <c r="J22">
        <v>1.2</v>
      </c>
      <c r="K22" s="5">
        <f t="shared" si="2"/>
        <v>1.2E-2</v>
      </c>
      <c r="L22" s="4">
        <f t="shared" si="4"/>
        <v>5864.1083288682048</v>
      </c>
      <c r="M22" s="4">
        <f t="shared" si="5"/>
        <v>6572.6880852731165</v>
      </c>
      <c r="N22" s="4">
        <f t="shared" si="6"/>
        <v>5137.2032339355828</v>
      </c>
      <c r="O22" s="4">
        <f t="shared" si="7"/>
        <v>3866.6464293474746</v>
      </c>
      <c r="P22" s="4">
        <f t="shared" si="8"/>
        <v>5234.9383727500544</v>
      </c>
      <c r="Q22" s="4">
        <f t="shared" si="9"/>
        <v>4227.0447537258315</v>
      </c>
    </row>
    <row r="23" spans="1:17" x14ac:dyDescent="0.25">
      <c r="A23" s="9">
        <v>41183</v>
      </c>
      <c r="B23" s="9" t="s">
        <v>27</v>
      </c>
      <c r="C23" s="1">
        <v>7020</v>
      </c>
      <c r="D23" s="1">
        <v>8285</v>
      </c>
      <c r="E23" s="1">
        <v>6230</v>
      </c>
      <c r="F23" s="1">
        <v>5010</v>
      </c>
      <c r="G23" s="1">
        <v>6560</v>
      </c>
      <c r="H23" s="1">
        <v>5220</v>
      </c>
      <c r="I23" s="1">
        <f t="shared" si="0"/>
        <v>6387.5</v>
      </c>
      <c r="J23">
        <v>0.2</v>
      </c>
      <c r="K23" s="5">
        <f t="shared" si="2"/>
        <v>2E-3</v>
      </c>
      <c r="L23" s="4">
        <f t="shared" si="4"/>
        <v>5875.8365455259409</v>
      </c>
      <c r="M23" s="4">
        <f t="shared" si="5"/>
        <v>6585.8334614436626</v>
      </c>
      <c r="N23" s="4">
        <f t="shared" si="6"/>
        <v>5147.4776404034537</v>
      </c>
      <c r="O23" s="4">
        <f t="shared" si="7"/>
        <v>3874.3797222061694</v>
      </c>
      <c r="P23" s="4">
        <f t="shared" si="8"/>
        <v>5245.4082494955546</v>
      </c>
      <c r="Q23" s="4">
        <f t="shared" si="9"/>
        <v>4235.498843233283</v>
      </c>
    </row>
    <row r="24" spans="1:17" x14ac:dyDescent="0.25">
      <c r="A24" s="9">
        <v>41214</v>
      </c>
      <c r="B24" s="9" t="s">
        <v>28</v>
      </c>
      <c r="C24" s="1">
        <v>6980</v>
      </c>
      <c r="D24" s="1">
        <v>8140</v>
      </c>
      <c r="E24" s="1">
        <v>6130</v>
      </c>
      <c r="F24" s="1">
        <v>4750</v>
      </c>
      <c r="G24" s="1">
        <v>6560</v>
      </c>
      <c r="H24" s="1">
        <v>5475</v>
      </c>
      <c r="I24" s="1">
        <f t="shared" si="0"/>
        <v>6339.166666666667</v>
      </c>
      <c r="J24">
        <v>-0.2</v>
      </c>
      <c r="K24" s="5">
        <f t="shared" si="2"/>
        <v>-2E-3</v>
      </c>
      <c r="L24" s="4">
        <f t="shared" si="4"/>
        <v>5864.0848724348889</v>
      </c>
      <c r="M24" s="4">
        <f t="shared" si="5"/>
        <v>6572.6617945207754</v>
      </c>
      <c r="N24" s="4">
        <f t="shared" si="6"/>
        <v>5137.1826851226469</v>
      </c>
      <c r="O24" s="4">
        <f t="shared" si="7"/>
        <v>3866.630962761757</v>
      </c>
      <c r="P24" s="4">
        <f t="shared" si="8"/>
        <v>5234.9174329965635</v>
      </c>
      <c r="Q24" s="4">
        <f t="shared" si="9"/>
        <v>4227.027845546816</v>
      </c>
    </row>
    <row r="25" spans="1:17" x14ac:dyDescent="0.25">
      <c r="A25" s="9">
        <v>41244</v>
      </c>
      <c r="B25" s="9" t="s">
        <v>29</v>
      </c>
      <c r="C25" s="1">
        <v>7170</v>
      </c>
      <c r="D25" s="1">
        <v>8245</v>
      </c>
      <c r="E25" s="1">
        <v>6250</v>
      </c>
      <c r="F25" s="1">
        <v>4705</v>
      </c>
      <c r="G25" s="1">
        <v>6560</v>
      </c>
      <c r="H25" s="1">
        <v>5520</v>
      </c>
      <c r="I25" s="1">
        <f t="shared" si="0"/>
        <v>6408.333333333333</v>
      </c>
      <c r="J25">
        <v>0.7</v>
      </c>
      <c r="K25" s="5">
        <f t="shared" si="2"/>
        <v>6.9999999999999993E-3</v>
      </c>
      <c r="L25" s="4">
        <f t="shared" si="4"/>
        <v>5905.1334665419326</v>
      </c>
      <c r="M25" s="4">
        <f t="shared" si="5"/>
        <v>6618.6704270824202</v>
      </c>
      <c r="N25" s="4">
        <f t="shared" si="6"/>
        <v>5173.1429639185053</v>
      </c>
      <c r="O25" s="4">
        <f t="shared" si="7"/>
        <v>3893.697379501089</v>
      </c>
      <c r="P25" s="4">
        <f t="shared" si="8"/>
        <v>5271.5618550275385</v>
      </c>
      <c r="Q25" s="4">
        <f t="shared" si="9"/>
        <v>4256.6170404656432</v>
      </c>
    </row>
    <row r="26" spans="1:17" x14ac:dyDescent="0.25">
      <c r="A26" s="9">
        <v>41275</v>
      </c>
      <c r="B26" s="9" t="s">
        <v>30</v>
      </c>
      <c r="C26" s="1">
        <v>7337</v>
      </c>
      <c r="D26" s="1">
        <v>8454</v>
      </c>
      <c r="E26" s="1">
        <v>6478</v>
      </c>
      <c r="F26" s="1">
        <v>5144</v>
      </c>
      <c r="G26" s="1">
        <v>6560</v>
      </c>
      <c r="H26" s="1">
        <v>5637</v>
      </c>
      <c r="I26" s="1">
        <f t="shared" si="0"/>
        <v>6601.666666666667</v>
      </c>
      <c r="J26">
        <v>0.8</v>
      </c>
      <c r="K26" s="5">
        <f t="shared" si="2"/>
        <v>8.0000000000000002E-3</v>
      </c>
      <c r="L26" s="4">
        <f t="shared" si="4"/>
        <v>5952.3745342742677</v>
      </c>
      <c r="M26" s="4">
        <f t="shared" si="5"/>
        <v>6671.6197904990795</v>
      </c>
      <c r="N26" s="4">
        <f t="shared" si="6"/>
        <v>5214.5281076298534</v>
      </c>
      <c r="O26" s="4">
        <f t="shared" si="7"/>
        <v>3924.8469585370976</v>
      </c>
      <c r="P26" s="4">
        <f t="shared" si="8"/>
        <v>5313.7343498677592</v>
      </c>
      <c r="Q26" s="4">
        <f t="shared" si="9"/>
        <v>4290.6699767893688</v>
      </c>
    </row>
    <row r="27" spans="1:17" x14ac:dyDescent="0.25">
      <c r="A27" s="9">
        <v>41306</v>
      </c>
      <c r="B27" s="9" t="s">
        <v>31</v>
      </c>
      <c r="C27" s="1">
        <v>8025</v>
      </c>
      <c r="D27" s="1">
        <v>9000</v>
      </c>
      <c r="E27" s="1">
        <v>7095</v>
      </c>
      <c r="F27" s="1">
        <v>5840</v>
      </c>
      <c r="G27" s="1">
        <v>6000</v>
      </c>
      <c r="H27" s="1">
        <v>6170</v>
      </c>
      <c r="I27" s="1">
        <f t="shared" si="0"/>
        <v>7021.666666666667</v>
      </c>
      <c r="J27">
        <v>1.2</v>
      </c>
      <c r="K27" s="5">
        <f t="shared" si="2"/>
        <v>1.2E-2</v>
      </c>
      <c r="L27" s="4">
        <f t="shared" si="4"/>
        <v>6023.8030286855592</v>
      </c>
      <c r="M27" s="4">
        <f t="shared" si="5"/>
        <v>6751.6792279850688</v>
      </c>
      <c r="N27" s="4">
        <f t="shared" si="6"/>
        <v>5277.1024449214119</v>
      </c>
      <c r="O27" s="4">
        <f t="shared" si="7"/>
        <v>3971.9451220395426</v>
      </c>
      <c r="P27" s="4">
        <f t="shared" si="8"/>
        <v>5377.4991620661722</v>
      </c>
      <c r="Q27" s="4">
        <f t="shared" si="9"/>
        <v>4342.1580165108417</v>
      </c>
    </row>
    <row r="28" spans="1:17" x14ac:dyDescent="0.25">
      <c r="A28" s="9">
        <v>41334</v>
      </c>
      <c r="B28" s="9" t="s">
        <v>32</v>
      </c>
      <c r="C28" s="1">
        <v>7895</v>
      </c>
      <c r="D28" s="1">
        <v>9300</v>
      </c>
      <c r="E28" s="1">
        <v>7060</v>
      </c>
      <c r="F28" s="1">
        <v>5850</v>
      </c>
      <c r="G28" s="1">
        <v>5425</v>
      </c>
      <c r="H28" s="1">
        <v>6250</v>
      </c>
      <c r="I28" s="1">
        <f t="shared" si="0"/>
        <v>6963.333333333333</v>
      </c>
      <c r="J28">
        <v>0.6</v>
      </c>
      <c r="K28" s="5">
        <f t="shared" si="2"/>
        <v>6.0000000000000001E-3</v>
      </c>
      <c r="L28" s="4">
        <f t="shared" si="4"/>
        <v>6059.9458468576722</v>
      </c>
      <c r="M28" s="4">
        <f t="shared" si="5"/>
        <v>6792.1893033529796</v>
      </c>
      <c r="N28" s="4">
        <f t="shared" si="6"/>
        <v>5308.7650595909408</v>
      </c>
      <c r="O28" s="4">
        <f t="shared" si="7"/>
        <v>3995.77679277178</v>
      </c>
      <c r="P28" s="4">
        <f t="shared" si="8"/>
        <v>5409.7641570385695</v>
      </c>
      <c r="Q28" s="4">
        <f t="shared" si="9"/>
        <v>4368.210964609907</v>
      </c>
    </row>
    <row r="29" spans="1:17" x14ac:dyDescent="0.25">
      <c r="A29" s="9">
        <v>41365</v>
      </c>
      <c r="B29" s="9" t="s">
        <v>33</v>
      </c>
      <c r="C29" s="1">
        <v>8330</v>
      </c>
      <c r="D29" s="1">
        <v>9970</v>
      </c>
      <c r="E29" s="1">
        <v>7420</v>
      </c>
      <c r="F29" s="1">
        <v>6155</v>
      </c>
      <c r="G29" s="1">
        <v>5000</v>
      </c>
      <c r="H29" s="1">
        <v>6215</v>
      </c>
      <c r="I29" s="1">
        <f t="shared" si="0"/>
        <v>7181.666666666667</v>
      </c>
      <c r="J29">
        <v>0.7</v>
      </c>
      <c r="K29" s="5">
        <f t="shared" si="2"/>
        <v>6.9999999999999993E-3</v>
      </c>
      <c r="L29" s="4">
        <f t="shared" si="4"/>
        <v>6102.3654677856757</v>
      </c>
      <c r="M29" s="4">
        <f t="shared" si="5"/>
        <v>6839.7346284764499</v>
      </c>
      <c r="N29" s="4">
        <f t="shared" si="6"/>
        <v>5345.9264150080771</v>
      </c>
      <c r="O29" s="4">
        <f t="shared" si="7"/>
        <v>4023.7472303211821</v>
      </c>
      <c r="P29" s="4">
        <f t="shared" si="8"/>
        <v>5447.6325061378393</v>
      </c>
      <c r="Q29" s="4">
        <f t="shared" si="9"/>
        <v>4398.7884413621759</v>
      </c>
    </row>
    <row r="30" spans="1:17" x14ac:dyDescent="0.25">
      <c r="A30" s="9">
        <v>41395</v>
      </c>
      <c r="B30" s="9" t="s">
        <v>34</v>
      </c>
      <c r="C30" s="1">
        <v>8380</v>
      </c>
      <c r="D30" s="1">
        <v>9970</v>
      </c>
      <c r="E30" s="1">
        <v>7490</v>
      </c>
      <c r="F30" s="1">
        <v>6150</v>
      </c>
      <c r="G30" s="1">
        <v>4985</v>
      </c>
      <c r="H30" s="1">
        <v>6400</v>
      </c>
      <c r="I30" s="1">
        <f t="shared" si="0"/>
        <v>7229.166666666667</v>
      </c>
      <c r="J30">
        <v>-0.4</v>
      </c>
      <c r="K30" s="5">
        <f t="shared" si="2"/>
        <v>-4.0000000000000001E-3</v>
      </c>
      <c r="L30" s="4">
        <f t="shared" si="4"/>
        <v>6077.9560059145333</v>
      </c>
      <c r="M30" s="4">
        <f t="shared" si="5"/>
        <v>6812.3756899625441</v>
      </c>
      <c r="N30" s="4">
        <f t="shared" si="6"/>
        <v>5324.5427093480448</v>
      </c>
      <c r="O30" s="4">
        <f t="shared" si="7"/>
        <v>4007.6522413998973</v>
      </c>
      <c r="P30" s="4">
        <f t="shared" si="8"/>
        <v>5425.8419761132882</v>
      </c>
      <c r="Q30" s="4">
        <f t="shared" si="9"/>
        <v>4381.1932875967268</v>
      </c>
    </row>
    <row r="31" spans="1:17" x14ac:dyDescent="0.25">
      <c r="A31" s="9">
        <v>41426</v>
      </c>
      <c r="B31" s="9" t="s">
        <v>35</v>
      </c>
      <c r="C31" s="1">
        <v>8270</v>
      </c>
      <c r="D31" s="1">
        <v>9920</v>
      </c>
      <c r="E31" s="1">
        <v>7470</v>
      </c>
      <c r="F31" s="1">
        <v>6090</v>
      </c>
      <c r="G31" s="1">
        <v>5045</v>
      </c>
      <c r="H31" s="1">
        <v>6395</v>
      </c>
      <c r="I31" s="1">
        <f t="shared" si="0"/>
        <v>7198.333333333333</v>
      </c>
      <c r="J31">
        <v>-0.5</v>
      </c>
      <c r="K31" s="5">
        <f t="shared" si="2"/>
        <v>-5.0000000000000001E-3</v>
      </c>
      <c r="L31" s="4">
        <f t="shared" si="4"/>
        <v>6047.5662258849607</v>
      </c>
      <c r="M31" s="4">
        <f t="shared" si="5"/>
        <v>6778.3138115127313</v>
      </c>
      <c r="N31" s="4">
        <f t="shared" si="6"/>
        <v>5297.9199958013041</v>
      </c>
      <c r="O31" s="4">
        <f t="shared" si="7"/>
        <v>3987.613980192898</v>
      </c>
      <c r="P31" s="4">
        <f t="shared" si="8"/>
        <v>5398.7127662327221</v>
      </c>
      <c r="Q31" s="4">
        <f t="shared" si="9"/>
        <v>4359.287321158743</v>
      </c>
    </row>
    <row r="32" spans="1:17" x14ac:dyDescent="0.25">
      <c r="A32" s="9">
        <v>41456</v>
      </c>
      <c r="B32" s="9" t="s">
        <v>36</v>
      </c>
      <c r="C32" s="1">
        <v>8230</v>
      </c>
      <c r="D32" s="1">
        <v>9890</v>
      </c>
      <c r="E32" s="1">
        <v>7420</v>
      </c>
      <c r="F32" s="1">
        <v>6050</v>
      </c>
      <c r="G32" s="1">
        <v>4845</v>
      </c>
      <c r="H32" s="1">
        <v>6290</v>
      </c>
      <c r="I32" s="1">
        <f t="shared" si="0"/>
        <v>7120.833333333333</v>
      </c>
      <c r="J32">
        <v>0.2</v>
      </c>
      <c r="K32" s="5">
        <f t="shared" si="2"/>
        <v>2E-3</v>
      </c>
      <c r="L32" s="4">
        <f t="shared" si="4"/>
        <v>6059.6613583367307</v>
      </c>
      <c r="M32" s="4">
        <f t="shared" si="5"/>
        <v>6791.8704391357569</v>
      </c>
      <c r="N32" s="4">
        <f t="shared" si="6"/>
        <v>5308.5158357929067</v>
      </c>
      <c r="O32" s="4">
        <f t="shared" si="7"/>
        <v>3995.5892081532838</v>
      </c>
      <c r="P32" s="4">
        <f t="shared" si="8"/>
        <v>5409.5101917651873</v>
      </c>
      <c r="Q32" s="4">
        <f t="shared" si="9"/>
        <v>4368.0058958010604</v>
      </c>
    </row>
    <row r="33" spans="1:17" x14ac:dyDescent="0.25">
      <c r="A33" s="9">
        <v>41487</v>
      </c>
      <c r="B33" s="9" t="s">
        <v>37</v>
      </c>
      <c r="C33" s="1">
        <v>7710</v>
      </c>
      <c r="D33" s="1">
        <v>9600</v>
      </c>
      <c r="E33" s="1">
        <v>6710</v>
      </c>
      <c r="F33" s="1">
        <v>5830</v>
      </c>
      <c r="G33" s="1">
        <v>4855</v>
      </c>
      <c r="H33" s="1">
        <v>5730</v>
      </c>
      <c r="I33" s="1">
        <f t="shared" si="0"/>
        <v>6739.166666666667</v>
      </c>
      <c r="J33">
        <v>2.4</v>
      </c>
      <c r="K33" s="5">
        <f t="shared" si="2"/>
        <v>2.4E-2</v>
      </c>
      <c r="L33" s="4">
        <f t="shared" si="4"/>
        <v>6205.0932309368127</v>
      </c>
      <c r="M33" s="4">
        <f t="shared" si="5"/>
        <v>6954.8753296750156</v>
      </c>
      <c r="N33" s="4">
        <f t="shared" si="6"/>
        <v>5435.9202158519365</v>
      </c>
      <c r="O33" s="4">
        <f t="shared" si="7"/>
        <v>4091.4833491489626</v>
      </c>
      <c r="P33" s="4">
        <f t="shared" si="8"/>
        <v>5539.3384363675523</v>
      </c>
      <c r="Q33" s="4">
        <f t="shared" si="9"/>
        <v>4472.8380373002856</v>
      </c>
    </row>
    <row r="34" spans="1:17" x14ac:dyDescent="0.25">
      <c r="A34" s="9">
        <v>41518</v>
      </c>
      <c r="B34" s="9" t="s">
        <v>38</v>
      </c>
      <c r="C34" s="1">
        <v>7825</v>
      </c>
      <c r="D34" s="1">
        <v>9565</v>
      </c>
      <c r="E34" s="1">
        <v>6540</v>
      </c>
      <c r="F34" s="1">
        <v>5950</v>
      </c>
      <c r="G34" s="1">
        <v>5070</v>
      </c>
      <c r="H34" s="1">
        <v>6140</v>
      </c>
      <c r="I34" s="1">
        <f t="shared" ref="I34:I65" si="10">AVERAGE(C34:H34)</f>
        <v>6848.333333333333</v>
      </c>
      <c r="J34">
        <v>1</v>
      </c>
      <c r="K34" s="5">
        <f t="shared" si="2"/>
        <v>0.01</v>
      </c>
      <c r="L34" s="4">
        <f t="shared" si="4"/>
        <v>6267.1441632461811</v>
      </c>
      <c r="M34" s="4">
        <f t="shared" si="5"/>
        <v>7024.4240829717655</v>
      </c>
      <c r="N34" s="4">
        <f t="shared" si="6"/>
        <v>5490.2794180104556</v>
      </c>
      <c r="O34" s="4">
        <f t="shared" si="7"/>
        <v>4132.3981826404524</v>
      </c>
      <c r="P34" s="4">
        <f t="shared" si="8"/>
        <v>5594.7318207312283</v>
      </c>
      <c r="Q34" s="4">
        <f t="shared" si="9"/>
        <v>4517.5664176732889</v>
      </c>
    </row>
    <row r="35" spans="1:17" x14ac:dyDescent="0.25">
      <c r="A35" s="9">
        <v>41548</v>
      </c>
      <c r="B35" s="9" t="s">
        <v>39</v>
      </c>
      <c r="C35" s="1">
        <v>7250</v>
      </c>
      <c r="D35" s="1">
        <v>9150</v>
      </c>
      <c r="E35" s="1">
        <v>6215</v>
      </c>
      <c r="F35" s="1">
        <v>5430</v>
      </c>
      <c r="G35" s="1">
        <v>5040</v>
      </c>
      <c r="H35" s="1">
        <v>5390</v>
      </c>
      <c r="I35" s="1">
        <f t="shared" si="10"/>
        <v>6412.5</v>
      </c>
      <c r="J35">
        <v>1.6</v>
      </c>
      <c r="K35" s="5">
        <f t="shared" si="2"/>
        <v>1.6E-2</v>
      </c>
      <c r="L35" s="4">
        <f t="shared" si="4"/>
        <v>6367.4184698581203</v>
      </c>
      <c r="M35" s="4">
        <f t="shared" si="5"/>
        <v>7136.8148682993142</v>
      </c>
      <c r="N35" s="4">
        <f t="shared" si="6"/>
        <v>5578.123888698623</v>
      </c>
      <c r="O35" s="4">
        <f t="shared" si="7"/>
        <v>4198.5165535626993</v>
      </c>
      <c r="P35" s="4">
        <f t="shared" si="8"/>
        <v>5684.2475298629279</v>
      </c>
      <c r="Q35" s="4">
        <f t="shared" si="9"/>
        <v>4589.8474803560612</v>
      </c>
    </row>
    <row r="36" spans="1:17" x14ac:dyDescent="0.25">
      <c r="A36" s="9">
        <v>41579</v>
      </c>
      <c r="B36" s="9" t="s">
        <v>40</v>
      </c>
      <c r="C36" s="1">
        <v>7116</v>
      </c>
      <c r="D36" s="1">
        <v>8751</v>
      </c>
      <c r="E36" s="1">
        <v>6083</v>
      </c>
      <c r="F36" s="1">
        <v>4876</v>
      </c>
      <c r="G36" s="1">
        <v>5040</v>
      </c>
      <c r="H36" s="1">
        <v>5411</v>
      </c>
      <c r="I36" s="1">
        <f t="shared" si="10"/>
        <v>6212.833333333333</v>
      </c>
      <c r="J36">
        <v>1.3</v>
      </c>
      <c r="K36" s="5">
        <f t="shared" si="2"/>
        <v>1.3000000000000001E-2</v>
      </c>
      <c r="L36" s="4">
        <f t="shared" si="4"/>
        <v>6450.1949099662752</v>
      </c>
      <c r="M36" s="4">
        <f t="shared" si="5"/>
        <v>7229.5934615872047</v>
      </c>
      <c r="N36" s="4">
        <f t="shared" si="6"/>
        <v>5650.6394992517044</v>
      </c>
      <c r="O36" s="4">
        <f t="shared" si="7"/>
        <v>4253.0972687590138</v>
      </c>
      <c r="P36" s="4">
        <f t="shared" si="8"/>
        <v>5758.1427477511452</v>
      </c>
      <c r="Q36" s="4">
        <f t="shared" si="9"/>
        <v>4649.5154976006897</v>
      </c>
    </row>
    <row r="37" spans="1:17" x14ac:dyDescent="0.25">
      <c r="A37" s="9">
        <v>41609</v>
      </c>
      <c r="B37" s="9" t="s">
        <v>41</v>
      </c>
      <c r="C37" s="1">
        <v>7280</v>
      </c>
      <c r="D37" s="1">
        <v>8860</v>
      </c>
      <c r="E37" s="1">
        <v>6250</v>
      </c>
      <c r="F37" s="1">
        <v>5020</v>
      </c>
      <c r="G37" s="1">
        <v>5040</v>
      </c>
      <c r="H37" s="1">
        <v>5670</v>
      </c>
      <c r="I37" s="1">
        <f t="shared" si="10"/>
        <v>6353.333333333333</v>
      </c>
      <c r="J37">
        <v>1.7</v>
      </c>
      <c r="K37" s="5">
        <f t="shared" si="2"/>
        <v>1.7000000000000001E-2</v>
      </c>
      <c r="L37" s="4">
        <f t="shared" si="4"/>
        <v>6559.8482234357016</v>
      </c>
      <c r="M37" s="4">
        <f t="shared" si="5"/>
        <v>7352.4965504341862</v>
      </c>
      <c r="N37" s="4">
        <f t="shared" si="6"/>
        <v>5746.7003707389831</v>
      </c>
      <c r="O37" s="4">
        <f t="shared" si="7"/>
        <v>4325.399922327917</v>
      </c>
      <c r="P37" s="4">
        <f t="shared" si="8"/>
        <v>5856.0311744629144</v>
      </c>
      <c r="Q37" s="4">
        <f t="shared" si="9"/>
        <v>4728.5572610599011</v>
      </c>
    </row>
    <row r="38" spans="1:17" x14ac:dyDescent="0.25">
      <c r="A38" s="9">
        <v>41640</v>
      </c>
      <c r="B38" s="9" t="s">
        <v>42</v>
      </c>
      <c r="C38" s="1">
        <v>7980</v>
      </c>
      <c r="D38" s="1">
        <v>9830</v>
      </c>
      <c r="E38" s="1">
        <v>6850</v>
      </c>
      <c r="F38" s="1">
        <v>5550</v>
      </c>
      <c r="G38" s="1">
        <v>5040</v>
      </c>
      <c r="H38" s="1">
        <v>6430</v>
      </c>
      <c r="I38" s="1">
        <f t="shared" si="10"/>
        <v>6946.666666666667</v>
      </c>
      <c r="J38">
        <v>1.7</v>
      </c>
      <c r="K38" s="5">
        <f t="shared" si="2"/>
        <v>1.7000000000000001E-2</v>
      </c>
      <c r="L38" s="4">
        <f t="shared" si="4"/>
        <v>6671.3656432341077</v>
      </c>
      <c r="M38" s="4">
        <f t="shared" si="5"/>
        <v>7477.4889917915671</v>
      </c>
      <c r="N38" s="4">
        <f t="shared" si="6"/>
        <v>5844.3942770415451</v>
      </c>
      <c r="O38" s="4">
        <f t="shared" si="7"/>
        <v>4398.9317210074914</v>
      </c>
      <c r="P38" s="4">
        <f t="shared" si="8"/>
        <v>5955.5837044287837</v>
      </c>
      <c r="Q38" s="4">
        <f t="shared" si="9"/>
        <v>4808.9427344979185</v>
      </c>
    </row>
    <row r="39" spans="1:17" x14ac:dyDescent="0.25">
      <c r="A39" s="9">
        <v>41671</v>
      </c>
      <c r="B39" s="9" t="s">
        <v>43</v>
      </c>
      <c r="C39" s="1">
        <v>8350</v>
      </c>
      <c r="D39" s="1">
        <v>9840</v>
      </c>
      <c r="E39" s="1">
        <v>7400</v>
      </c>
      <c r="F39" s="1">
        <v>5670</v>
      </c>
      <c r="G39" s="1">
        <v>5000</v>
      </c>
      <c r="H39" s="1">
        <v>6500</v>
      </c>
      <c r="I39" s="1">
        <f t="shared" si="10"/>
        <v>7126.666666666667</v>
      </c>
      <c r="J39">
        <v>1</v>
      </c>
      <c r="K39" s="5">
        <f t="shared" si="2"/>
        <v>0.01</v>
      </c>
      <c r="L39" s="4">
        <f t="shared" si="4"/>
        <v>6738.0792996664486</v>
      </c>
      <c r="M39" s="4">
        <f t="shared" si="5"/>
        <v>7552.263881709483</v>
      </c>
      <c r="N39" s="4">
        <f t="shared" si="6"/>
        <v>5902.8382198119607</v>
      </c>
      <c r="O39" s="4">
        <f t="shared" si="7"/>
        <v>4442.9210382175661</v>
      </c>
      <c r="P39" s="4">
        <f t="shared" si="8"/>
        <v>6015.1395414730714</v>
      </c>
      <c r="Q39" s="4">
        <f t="shared" si="9"/>
        <v>4857.0321618428979</v>
      </c>
    </row>
    <row r="40" spans="1:17" x14ac:dyDescent="0.25">
      <c r="A40" s="9">
        <v>41699</v>
      </c>
      <c r="B40" s="9" t="s">
        <v>44</v>
      </c>
      <c r="C40" s="1">
        <v>8440</v>
      </c>
      <c r="D40" s="1">
        <v>9970</v>
      </c>
      <c r="E40" s="1">
        <v>7560</v>
      </c>
      <c r="F40" s="1">
        <v>5720</v>
      </c>
      <c r="G40" s="1">
        <v>5455</v>
      </c>
      <c r="H40" s="1">
        <v>6545</v>
      </c>
      <c r="I40" s="1">
        <f t="shared" si="10"/>
        <v>7281.666666666667</v>
      </c>
      <c r="J40">
        <v>0.5</v>
      </c>
      <c r="K40" s="5">
        <f t="shared" si="2"/>
        <v>5.0000000000000001E-3</v>
      </c>
      <c r="L40" s="4">
        <f t="shared" si="4"/>
        <v>6771.7696961647798</v>
      </c>
      <c r="M40" s="4">
        <f t="shared" si="5"/>
        <v>7590.0252011180301</v>
      </c>
      <c r="N40" s="4">
        <f t="shared" si="6"/>
        <v>5932.3524109110194</v>
      </c>
      <c r="O40" s="4">
        <f t="shared" si="7"/>
        <v>4465.1356434086538</v>
      </c>
      <c r="P40" s="4">
        <f t="shared" si="8"/>
        <v>6045.2152391804357</v>
      </c>
      <c r="Q40" s="4">
        <f t="shared" si="9"/>
        <v>4881.3173226521121</v>
      </c>
    </row>
    <row r="41" spans="1:17" x14ac:dyDescent="0.25">
      <c r="A41" s="9">
        <v>41730</v>
      </c>
      <c r="B41" s="9" t="s">
        <v>45</v>
      </c>
      <c r="C41" s="1">
        <v>8370</v>
      </c>
      <c r="D41" s="1">
        <v>10470</v>
      </c>
      <c r="E41" s="1">
        <v>7630</v>
      </c>
      <c r="F41" s="1">
        <v>5650</v>
      </c>
      <c r="G41" s="1">
        <v>6500</v>
      </c>
      <c r="H41" s="1">
        <v>6600</v>
      </c>
      <c r="I41" s="1">
        <f t="shared" si="10"/>
        <v>7536.666666666667</v>
      </c>
      <c r="J41">
        <v>0.8</v>
      </c>
      <c r="K41" s="5">
        <f t="shared" si="2"/>
        <v>8.0000000000000002E-3</v>
      </c>
      <c r="L41" s="4">
        <f t="shared" si="4"/>
        <v>6825.9438537340984</v>
      </c>
      <c r="M41" s="4">
        <f t="shared" si="5"/>
        <v>7650.7454027269741</v>
      </c>
      <c r="N41" s="4">
        <f t="shared" si="6"/>
        <v>5979.8112301983074</v>
      </c>
      <c r="O41" s="4">
        <f t="shared" si="7"/>
        <v>4500.8567285559229</v>
      </c>
      <c r="P41" s="4">
        <f t="shared" si="8"/>
        <v>6093.5769610938796</v>
      </c>
      <c r="Q41" s="4">
        <f t="shared" si="9"/>
        <v>4920.3678612333288</v>
      </c>
    </row>
    <row r="42" spans="1:17" x14ac:dyDescent="0.25">
      <c r="A42" s="9">
        <v>41760</v>
      </c>
      <c r="B42" s="9" t="s">
        <v>46</v>
      </c>
      <c r="C42" s="1">
        <v>8685</v>
      </c>
      <c r="D42" s="1">
        <v>10730</v>
      </c>
      <c r="E42" s="1">
        <v>7800</v>
      </c>
      <c r="F42" s="1">
        <v>5780</v>
      </c>
      <c r="G42" s="1">
        <v>6980</v>
      </c>
      <c r="H42" s="1">
        <v>6725</v>
      </c>
      <c r="I42" s="1">
        <f t="shared" si="10"/>
        <v>7783.333333333333</v>
      </c>
      <c r="J42">
        <v>1.3</v>
      </c>
      <c r="K42" s="5">
        <f t="shared" si="2"/>
        <v>1.3000000000000001E-2</v>
      </c>
      <c r="L42" s="4">
        <f t="shared" si="4"/>
        <v>6914.6811238326409</v>
      </c>
      <c r="M42" s="4">
        <f t="shared" si="5"/>
        <v>7750.2050929624238</v>
      </c>
      <c r="N42" s="4">
        <f t="shared" si="6"/>
        <v>6057.5487761908844</v>
      </c>
      <c r="O42" s="4">
        <f t="shared" si="7"/>
        <v>4559.3678660271498</v>
      </c>
      <c r="P42" s="4">
        <f t="shared" si="8"/>
        <v>6172.7934615880995</v>
      </c>
      <c r="Q42" s="4">
        <f t="shared" si="9"/>
        <v>4984.3326434293613</v>
      </c>
    </row>
    <row r="43" spans="1:17" x14ac:dyDescent="0.25">
      <c r="A43" s="9">
        <v>41791</v>
      </c>
      <c r="B43" s="9" t="s">
        <v>47</v>
      </c>
      <c r="C43" s="1">
        <v>8730</v>
      </c>
      <c r="D43" s="1">
        <v>10780</v>
      </c>
      <c r="E43" s="1">
        <v>7685</v>
      </c>
      <c r="F43" s="1">
        <v>6080</v>
      </c>
      <c r="G43" s="2">
        <v>7049.5</v>
      </c>
      <c r="H43" s="1">
        <v>6605</v>
      </c>
      <c r="I43" s="1">
        <f t="shared" si="10"/>
        <v>7821.583333333333</v>
      </c>
      <c r="J43">
        <v>0.5</v>
      </c>
      <c r="K43" s="5">
        <f t="shared" si="2"/>
        <v>5.0000000000000001E-3</v>
      </c>
      <c r="L43" s="4">
        <f t="shared" si="4"/>
        <v>6949.2545294518031</v>
      </c>
      <c r="M43" s="4">
        <f t="shared" si="5"/>
        <v>7788.9561184272352</v>
      </c>
      <c r="N43" s="4">
        <f t="shared" si="6"/>
        <v>6087.8365200718381</v>
      </c>
      <c r="O43" s="4">
        <f t="shared" si="7"/>
        <v>4582.1647053572851</v>
      </c>
      <c r="P43" s="4">
        <f t="shared" si="8"/>
        <v>6203.6574288960392</v>
      </c>
      <c r="Q43" s="4">
        <f t="shared" si="9"/>
        <v>5009.2543066465078</v>
      </c>
    </row>
    <row r="44" spans="1:17" x14ac:dyDescent="0.25">
      <c r="A44" s="9">
        <v>41821</v>
      </c>
      <c r="B44" s="9" t="s">
        <v>48</v>
      </c>
      <c r="C44" s="1">
        <v>7810</v>
      </c>
      <c r="D44" s="1">
        <v>9610</v>
      </c>
      <c r="E44" s="1">
        <v>6960</v>
      </c>
      <c r="F44" s="1">
        <v>6200</v>
      </c>
      <c r="G44" s="2">
        <v>7182.78</v>
      </c>
      <c r="H44" s="1">
        <v>6200</v>
      </c>
      <c r="I44" s="1">
        <f t="shared" si="10"/>
        <v>7327.13</v>
      </c>
      <c r="J44">
        <v>0.6</v>
      </c>
      <c r="K44" s="5">
        <f t="shared" si="2"/>
        <v>6.0000000000000001E-3</v>
      </c>
      <c r="L44" s="4">
        <f t="shared" si="4"/>
        <v>6990.9500566285142</v>
      </c>
      <c r="M44" s="4">
        <f t="shared" si="5"/>
        <v>7835.689855137799</v>
      </c>
      <c r="N44" s="4">
        <f t="shared" si="6"/>
        <v>6124.3635391922689</v>
      </c>
      <c r="O44" s="4">
        <f t="shared" si="7"/>
        <v>4609.6576935894291</v>
      </c>
      <c r="P44" s="4">
        <f t="shared" si="8"/>
        <v>6240.8793734694154</v>
      </c>
      <c r="Q44" s="4">
        <f t="shared" si="9"/>
        <v>5039.3098324863868</v>
      </c>
    </row>
    <row r="45" spans="1:17" x14ac:dyDescent="0.25">
      <c r="A45" s="9">
        <v>41852</v>
      </c>
      <c r="B45" s="9" t="s">
        <v>49</v>
      </c>
      <c r="C45" s="2">
        <v>7591.25</v>
      </c>
      <c r="D45" s="1">
        <v>8835</v>
      </c>
      <c r="E45" s="1">
        <v>6585</v>
      </c>
      <c r="F45" s="2">
        <v>5738.75</v>
      </c>
      <c r="G45" s="2">
        <v>7261.11</v>
      </c>
      <c r="H45" s="2">
        <v>5728.75</v>
      </c>
      <c r="I45" s="1">
        <f t="shared" si="10"/>
        <v>6956.6433333333334</v>
      </c>
      <c r="J45">
        <v>0.7</v>
      </c>
      <c r="K45" s="5">
        <f t="shared" si="2"/>
        <v>6.9999999999999993E-3</v>
      </c>
      <c r="L45" s="4">
        <f t="shared" si="4"/>
        <v>7039.8867070249134</v>
      </c>
      <c r="M45" s="4">
        <f t="shared" si="5"/>
        <v>7890.5396841237625</v>
      </c>
      <c r="N45" s="4">
        <f t="shared" si="6"/>
        <v>6167.234083966614</v>
      </c>
      <c r="O45" s="4">
        <f t="shared" si="7"/>
        <v>4641.9252974445544</v>
      </c>
      <c r="P45" s="4">
        <f t="shared" si="8"/>
        <v>6284.5655290837003</v>
      </c>
      <c r="Q45" s="4">
        <f t="shared" si="9"/>
        <v>5074.5850013137906</v>
      </c>
    </row>
    <row r="46" spans="1:17" x14ac:dyDescent="0.25">
      <c r="A46" s="9">
        <v>41883</v>
      </c>
      <c r="B46" s="9" t="s">
        <v>50</v>
      </c>
      <c r="C46" s="1">
        <v>7633</v>
      </c>
      <c r="D46" s="1">
        <v>9410</v>
      </c>
      <c r="E46" s="1">
        <v>6392</v>
      </c>
      <c r="F46" s="1">
        <v>5623</v>
      </c>
      <c r="G46" s="2">
        <v>7261.11</v>
      </c>
      <c r="H46" s="1">
        <v>5664</v>
      </c>
      <c r="I46" s="1">
        <f t="shared" si="10"/>
        <v>6997.1850000000004</v>
      </c>
      <c r="J46">
        <v>1</v>
      </c>
      <c r="K46" s="5">
        <f t="shared" si="2"/>
        <v>0.01</v>
      </c>
      <c r="L46" s="4">
        <f t="shared" si="4"/>
        <v>7110.2855740951627</v>
      </c>
      <c r="M46" s="4">
        <f t="shared" si="5"/>
        <v>7969.4450809650007</v>
      </c>
      <c r="N46" s="4">
        <f t="shared" si="6"/>
        <v>6228.9064248062805</v>
      </c>
      <c r="O46" s="4">
        <f t="shared" si="7"/>
        <v>4688.3445504190004</v>
      </c>
      <c r="P46" s="4">
        <f t="shared" si="8"/>
        <v>6347.4111843745377</v>
      </c>
      <c r="Q46" s="4">
        <f t="shared" si="9"/>
        <v>5125.3308513269285</v>
      </c>
    </row>
    <row r="47" spans="1:17" x14ac:dyDescent="0.25">
      <c r="A47" s="9">
        <v>41913</v>
      </c>
      <c r="B47" s="9" t="s">
        <v>51</v>
      </c>
      <c r="C47" s="1">
        <v>7550</v>
      </c>
      <c r="D47" s="1">
        <v>9716</v>
      </c>
      <c r="E47" s="1">
        <v>5965</v>
      </c>
      <c r="F47" s="1">
        <v>5315</v>
      </c>
      <c r="G47" s="2">
        <v>7261.11</v>
      </c>
      <c r="H47" s="1">
        <v>5518</v>
      </c>
      <c r="I47" s="1">
        <f t="shared" si="10"/>
        <v>6887.5183333333334</v>
      </c>
      <c r="J47">
        <v>0.8</v>
      </c>
      <c r="K47" s="5">
        <f t="shared" si="2"/>
        <v>8.0000000000000002E-3</v>
      </c>
      <c r="L47" s="4">
        <f t="shared" si="4"/>
        <v>7167.1678586879243</v>
      </c>
      <c r="M47" s="4">
        <f t="shared" si="5"/>
        <v>8033.2006416127206</v>
      </c>
      <c r="N47" s="4">
        <f t="shared" si="6"/>
        <v>6278.7376762047306</v>
      </c>
      <c r="O47" s="4">
        <f t="shared" si="7"/>
        <v>4725.8513068223529</v>
      </c>
      <c r="P47" s="4">
        <f t="shared" si="8"/>
        <v>6398.1904738495341</v>
      </c>
      <c r="Q47" s="4">
        <f t="shared" si="9"/>
        <v>5166.3334981375438</v>
      </c>
    </row>
    <row r="48" spans="1:17" x14ac:dyDescent="0.25">
      <c r="A48" s="9">
        <v>41944</v>
      </c>
      <c r="B48" s="9" t="s">
        <v>52</v>
      </c>
      <c r="C48" s="1">
        <v>7490</v>
      </c>
      <c r="D48" s="1">
        <v>9520</v>
      </c>
      <c r="E48" s="1">
        <v>5836</v>
      </c>
      <c r="F48" s="1">
        <v>4980</v>
      </c>
      <c r="G48" s="2">
        <v>6626.67</v>
      </c>
      <c r="H48" s="1">
        <v>5390</v>
      </c>
      <c r="I48" s="1">
        <f t="shared" si="10"/>
        <v>6640.4449999999997</v>
      </c>
      <c r="J48">
        <v>0.6</v>
      </c>
      <c r="K48" s="5">
        <f t="shared" si="2"/>
        <v>6.0000000000000001E-3</v>
      </c>
      <c r="L48" s="4">
        <f t="shared" si="4"/>
        <v>7210.1708658400521</v>
      </c>
      <c r="M48" s="4">
        <f t="shared" si="5"/>
        <v>8081.399845462397</v>
      </c>
      <c r="N48" s="4">
        <f t="shared" si="6"/>
        <v>6316.4101022619589</v>
      </c>
      <c r="O48" s="4">
        <f t="shared" si="7"/>
        <v>4754.2064146632874</v>
      </c>
      <c r="P48" s="4">
        <f t="shared" si="8"/>
        <v>6436.5796166926311</v>
      </c>
      <c r="Q48" s="4">
        <f t="shared" si="9"/>
        <v>5197.3314991263687</v>
      </c>
    </row>
    <row r="49" spans="1:17" x14ac:dyDescent="0.25">
      <c r="A49" s="9">
        <v>41974</v>
      </c>
      <c r="B49" s="9" t="s">
        <v>53</v>
      </c>
      <c r="C49" s="1">
        <v>7465</v>
      </c>
      <c r="D49" s="1">
        <v>9395</v>
      </c>
      <c r="E49" s="1">
        <v>5825</v>
      </c>
      <c r="F49" s="1">
        <v>4735</v>
      </c>
      <c r="G49" s="2">
        <v>6526.67</v>
      </c>
      <c r="H49" s="1">
        <v>5435</v>
      </c>
      <c r="I49" s="1">
        <f t="shared" si="10"/>
        <v>6563.6116666666667</v>
      </c>
      <c r="J49">
        <v>0.6</v>
      </c>
      <c r="K49" s="5">
        <f t="shared" si="2"/>
        <v>6.0000000000000001E-3</v>
      </c>
      <c r="L49" s="4">
        <f t="shared" si="4"/>
        <v>7253.4318910350921</v>
      </c>
      <c r="M49" s="4">
        <f t="shared" si="5"/>
        <v>8129.888244535171</v>
      </c>
      <c r="N49" s="4">
        <f t="shared" si="6"/>
        <v>6354.3085628755307</v>
      </c>
      <c r="O49" s="4">
        <f t="shared" si="7"/>
        <v>4782.731653151267</v>
      </c>
      <c r="P49" s="4">
        <f t="shared" si="8"/>
        <v>6475.1990943927867</v>
      </c>
      <c r="Q49" s="4">
        <f t="shared" si="9"/>
        <v>5228.5154881211274</v>
      </c>
    </row>
    <row r="50" spans="1:17" x14ac:dyDescent="0.25">
      <c r="A50" s="9">
        <v>42005</v>
      </c>
      <c r="B50" s="9" t="s">
        <v>54</v>
      </c>
      <c r="C50" s="1">
        <v>8090</v>
      </c>
      <c r="D50" s="1">
        <v>9742</v>
      </c>
      <c r="E50" s="1">
        <v>6778</v>
      </c>
      <c r="F50" s="1">
        <v>4931</v>
      </c>
      <c r="G50" s="1">
        <v>6799</v>
      </c>
      <c r="H50" s="1">
        <v>5675</v>
      </c>
      <c r="I50" s="1">
        <f t="shared" si="10"/>
        <v>7002.5</v>
      </c>
      <c r="J50">
        <v>0.5</v>
      </c>
      <c r="K50" s="5">
        <f t="shared" si="2"/>
        <v>5.0000000000000001E-3</v>
      </c>
      <c r="L50" s="4">
        <f t="shared" si="4"/>
        <v>7289.6990504902669</v>
      </c>
      <c r="M50" s="4">
        <f t="shared" si="5"/>
        <v>8170.5376857578458</v>
      </c>
      <c r="N50" s="4">
        <f t="shared" si="6"/>
        <v>6386.0801056899081</v>
      </c>
      <c r="O50" s="4">
        <f t="shared" si="7"/>
        <v>4806.6453114170226</v>
      </c>
      <c r="P50" s="4">
        <f t="shared" si="8"/>
        <v>6507.5750898647502</v>
      </c>
      <c r="Q50" s="4">
        <f t="shared" si="9"/>
        <v>5254.6580655617327</v>
      </c>
    </row>
    <row r="51" spans="1:17" x14ac:dyDescent="0.25">
      <c r="A51" s="9">
        <v>42036</v>
      </c>
      <c r="B51" s="9" t="s">
        <v>55</v>
      </c>
      <c r="C51" s="1">
        <v>8132</v>
      </c>
      <c r="D51" s="1">
        <v>9781</v>
      </c>
      <c r="E51" s="1">
        <v>6925</v>
      </c>
      <c r="F51" s="1">
        <v>5012</v>
      </c>
      <c r="G51" s="1">
        <v>6799</v>
      </c>
      <c r="H51" s="1">
        <v>5675</v>
      </c>
      <c r="I51" s="1">
        <f t="shared" si="10"/>
        <v>7054</v>
      </c>
      <c r="J51">
        <v>0.2</v>
      </c>
      <c r="K51" s="5">
        <f t="shared" si="2"/>
        <v>2E-3</v>
      </c>
      <c r="L51" s="4">
        <f t="shared" si="4"/>
        <v>7304.2784485912471</v>
      </c>
      <c r="M51" s="4">
        <f t="shared" si="5"/>
        <v>8186.8787611293619</v>
      </c>
      <c r="N51" s="4">
        <f t="shared" si="6"/>
        <v>6398.8522659012879</v>
      </c>
      <c r="O51" s="4">
        <f t="shared" si="7"/>
        <v>4816.2586020398567</v>
      </c>
      <c r="P51" s="4">
        <f t="shared" si="8"/>
        <v>6520.5902400444793</v>
      </c>
      <c r="Q51" s="4">
        <f t="shared" si="9"/>
        <v>5265.167381692856</v>
      </c>
    </row>
    <row r="52" spans="1:17" x14ac:dyDescent="0.25">
      <c r="A52" s="9">
        <v>42064</v>
      </c>
      <c r="B52" s="9" t="s">
        <v>56</v>
      </c>
      <c r="C52" s="1">
        <v>8236</v>
      </c>
      <c r="D52" s="1">
        <v>9840</v>
      </c>
      <c r="E52" s="1">
        <v>7272</v>
      </c>
      <c r="F52" s="1">
        <v>5558</v>
      </c>
      <c r="G52" s="1">
        <v>6799</v>
      </c>
      <c r="H52" s="1">
        <v>5750</v>
      </c>
      <c r="I52" s="1">
        <f t="shared" si="10"/>
        <v>7242.5</v>
      </c>
      <c r="J52">
        <v>0.8</v>
      </c>
      <c r="K52" s="5">
        <f t="shared" si="2"/>
        <v>8.0000000000000002E-3</v>
      </c>
      <c r="L52" s="4">
        <f t="shared" si="4"/>
        <v>7362.7126761799773</v>
      </c>
      <c r="M52" s="4">
        <f t="shared" si="5"/>
        <v>8252.3737912183969</v>
      </c>
      <c r="N52" s="4">
        <f t="shared" si="6"/>
        <v>6450.043084028498</v>
      </c>
      <c r="O52" s="4">
        <f t="shared" si="7"/>
        <v>4854.7886708561755</v>
      </c>
      <c r="P52" s="4">
        <f t="shared" si="8"/>
        <v>6572.7549619648353</v>
      </c>
      <c r="Q52" s="4">
        <f t="shared" si="9"/>
        <v>5307.2887207463991</v>
      </c>
    </row>
    <row r="53" spans="1:17" x14ac:dyDescent="0.25">
      <c r="A53" s="9">
        <v>42095</v>
      </c>
      <c r="B53" s="9" t="s">
        <v>57</v>
      </c>
      <c r="C53" s="1">
        <v>8514</v>
      </c>
      <c r="D53" s="1">
        <v>10347</v>
      </c>
      <c r="E53" s="1">
        <v>7837</v>
      </c>
      <c r="F53" s="1">
        <v>6234</v>
      </c>
      <c r="G53" s="1">
        <v>6843</v>
      </c>
      <c r="H53" s="1">
        <v>5954</v>
      </c>
      <c r="I53" s="1">
        <f t="shared" si="10"/>
        <v>7621.5</v>
      </c>
      <c r="J53">
        <v>0.8</v>
      </c>
      <c r="K53" s="5">
        <f t="shared" si="2"/>
        <v>8.0000000000000002E-3</v>
      </c>
      <c r="L53" s="4">
        <f t="shared" si="4"/>
        <v>7421.614377589417</v>
      </c>
      <c r="M53" s="4">
        <f t="shared" si="5"/>
        <v>8318.3927815481438</v>
      </c>
      <c r="N53" s="4">
        <f t="shared" si="6"/>
        <v>6501.643428700726</v>
      </c>
      <c r="O53" s="4">
        <f t="shared" si="7"/>
        <v>4893.6269802230245</v>
      </c>
      <c r="P53" s="4">
        <f t="shared" si="8"/>
        <v>6625.3370016605541</v>
      </c>
      <c r="Q53" s="4">
        <f t="shared" si="9"/>
        <v>5349.7470305123707</v>
      </c>
    </row>
    <row r="54" spans="1:17" x14ac:dyDescent="0.25">
      <c r="A54" s="9">
        <v>42125</v>
      </c>
      <c r="B54" s="9" t="s">
        <v>58</v>
      </c>
      <c r="C54" s="1">
        <v>8562</v>
      </c>
      <c r="D54" s="1">
        <v>10691</v>
      </c>
      <c r="E54" s="1">
        <v>7973</v>
      </c>
      <c r="F54" s="1">
        <v>6312</v>
      </c>
      <c r="G54" s="1">
        <v>6843</v>
      </c>
      <c r="H54" s="1">
        <v>6037</v>
      </c>
      <c r="I54" s="1">
        <f t="shared" si="10"/>
        <v>7736.333333333333</v>
      </c>
      <c r="J54">
        <v>0.1</v>
      </c>
      <c r="K54" s="5">
        <f t="shared" si="2"/>
        <v>1E-3</v>
      </c>
      <c r="L54" s="4">
        <f t="shared" si="4"/>
        <v>7429.0359919670054</v>
      </c>
      <c r="M54" s="4">
        <f t="shared" si="5"/>
        <v>8326.7111743296919</v>
      </c>
      <c r="N54" s="4">
        <f t="shared" si="6"/>
        <v>6508.1450721294259</v>
      </c>
      <c r="O54" s="4">
        <f t="shared" si="7"/>
        <v>4898.520607203247</v>
      </c>
      <c r="P54" s="4">
        <f t="shared" si="8"/>
        <v>6631.9623386622143</v>
      </c>
      <c r="Q54" s="4">
        <f t="shared" si="9"/>
        <v>5355.0967775428826</v>
      </c>
    </row>
    <row r="55" spans="1:17" x14ac:dyDescent="0.25">
      <c r="A55" s="9">
        <v>42156</v>
      </c>
      <c r="B55" s="9" t="s">
        <v>59</v>
      </c>
      <c r="C55" s="1">
        <v>8662</v>
      </c>
      <c r="D55" s="1">
        <v>10894</v>
      </c>
      <c r="E55" s="1">
        <v>7858</v>
      </c>
      <c r="F55" s="1">
        <v>6343</v>
      </c>
      <c r="G55" s="1">
        <v>6800</v>
      </c>
      <c r="H55" s="1">
        <v>6225</v>
      </c>
      <c r="I55" s="1">
        <f t="shared" si="10"/>
        <v>7797</v>
      </c>
      <c r="J55">
        <v>0.1</v>
      </c>
      <c r="K55" s="5">
        <f t="shared" si="2"/>
        <v>1E-3</v>
      </c>
      <c r="L55" s="4">
        <f t="shared" si="4"/>
        <v>7436.4650279589714</v>
      </c>
      <c r="M55" s="4">
        <f t="shared" si="5"/>
        <v>8335.0378855040199</v>
      </c>
      <c r="N55" s="4">
        <f t="shared" si="6"/>
        <v>6514.653217201555</v>
      </c>
      <c r="O55" s="4">
        <f t="shared" si="7"/>
        <v>4903.4191278104499</v>
      </c>
      <c r="P55" s="4">
        <f t="shared" si="8"/>
        <v>6638.5943010008759</v>
      </c>
      <c r="Q55" s="4">
        <f t="shared" si="9"/>
        <v>5360.4518743204253</v>
      </c>
    </row>
    <row r="56" spans="1:17" x14ac:dyDescent="0.25">
      <c r="A56" s="9">
        <v>42186</v>
      </c>
      <c r="B56" s="9" t="s">
        <v>60</v>
      </c>
      <c r="C56" s="1">
        <v>8476</v>
      </c>
      <c r="D56" s="1">
        <v>10600</v>
      </c>
      <c r="E56" s="1">
        <v>7384</v>
      </c>
      <c r="F56" s="1">
        <v>5889</v>
      </c>
      <c r="G56" s="1">
        <v>6800</v>
      </c>
      <c r="H56" s="1">
        <v>6159</v>
      </c>
      <c r="I56" s="1">
        <f t="shared" si="10"/>
        <v>7551.333333333333</v>
      </c>
      <c r="J56">
        <v>0.1</v>
      </c>
      <c r="K56" s="5">
        <f t="shared" si="2"/>
        <v>1E-3</v>
      </c>
      <c r="L56" s="4">
        <f t="shared" si="4"/>
        <v>7443.90149298693</v>
      </c>
      <c r="M56" s="4">
        <f t="shared" si="5"/>
        <v>8343.3729233895228</v>
      </c>
      <c r="N56" s="4">
        <f t="shared" si="6"/>
        <v>6521.1678704187561</v>
      </c>
      <c r="O56" s="4">
        <f t="shared" si="7"/>
        <v>4908.3225469382596</v>
      </c>
      <c r="P56" s="4">
        <f t="shared" si="8"/>
        <v>6645.2328953018759</v>
      </c>
      <c r="Q56" s="4">
        <f t="shared" si="9"/>
        <v>5365.8123261947449</v>
      </c>
    </row>
    <row r="57" spans="1:17" x14ac:dyDescent="0.25">
      <c r="A57" s="9">
        <v>42217</v>
      </c>
      <c r="B57" s="9" t="s">
        <v>61</v>
      </c>
      <c r="C57" s="1">
        <v>8086</v>
      </c>
      <c r="D57" s="1">
        <v>9545</v>
      </c>
      <c r="E57" s="1">
        <v>6887</v>
      </c>
      <c r="F57" s="1">
        <v>5382</v>
      </c>
      <c r="G57" s="1">
        <v>6746</v>
      </c>
      <c r="H57" s="1">
        <v>5575</v>
      </c>
      <c r="I57" s="1">
        <f t="shared" si="10"/>
        <v>7036.833333333333</v>
      </c>
      <c r="J57">
        <v>0.1</v>
      </c>
      <c r="K57" s="5">
        <f t="shared" si="2"/>
        <v>1E-3</v>
      </c>
      <c r="L57" s="4">
        <f t="shared" si="4"/>
        <v>7451.3453944799157</v>
      </c>
      <c r="M57" s="4">
        <f t="shared" si="5"/>
        <v>8351.7162963129122</v>
      </c>
      <c r="N57" s="4">
        <f t="shared" si="6"/>
        <v>6527.6890382891743</v>
      </c>
      <c r="O57" s="4">
        <f t="shared" si="7"/>
        <v>4913.2308694851972</v>
      </c>
      <c r="P57" s="4">
        <f t="shared" si="8"/>
        <v>6651.8781281971769</v>
      </c>
      <c r="Q57" s="4">
        <f t="shared" si="9"/>
        <v>5371.1781385209388</v>
      </c>
    </row>
    <row r="58" spans="1:17" x14ac:dyDescent="0.25">
      <c r="A58" s="9">
        <v>42248</v>
      </c>
      <c r="B58" s="9" t="s">
        <v>62</v>
      </c>
      <c r="C58" s="1">
        <v>7728</v>
      </c>
      <c r="D58" s="1">
        <v>9248</v>
      </c>
      <c r="E58" s="1">
        <v>6293</v>
      </c>
      <c r="F58" s="1">
        <v>4830</v>
      </c>
      <c r="G58" s="1">
        <v>6885</v>
      </c>
      <c r="H58" s="1">
        <v>5355</v>
      </c>
      <c r="I58" s="1">
        <f t="shared" si="10"/>
        <v>6723.166666666667</v>
      </c>
      <c r="J58">
        <v>-0.9</v>
      </c>
      <c r="K58" s="5">
        <f t="shared" si="2"/>
        <v>-9.0000000000000011E-3</v>
      </c>
      <c r="L58" s="4">
        <f t="shared" si="4"/>
        <v>7384.2832859295968</v>
      </c>
      <c r="M58" s="4">
        <f t="shared" si="5"/>
        <v>8276.5508496460952</v>
      </c>
      <c r="N58" s="4">
        <f t="shared" si="6"/>
        <v>6468.9398369445717</v>
      </c>
      <c r="O58" s="4">
        <f t="shared" si="7"/>
        <v>4869.0117916598301</v>
      </c>
      <c r="P58" s="4">
        <f t="shared" si="8"/>
        <v>6592.0112250434022</v>
      </c>
      <c r="Q58" s="4">
        <f t="shared" si="9"/>
        <v>5322.8375352742505</v>
      </c>
    </row>
    <row r="59" spans="1:17" x14ac:dyDescent="0.25">
      <c r="A59" s="9">
        <v>42278</v>
      </c>
      <c r="B59" s="9" t="s">
        <v>63</v>
      </c>
      <c r="C59" s="1">
        <v>6890</v>
      </c>
      <c r="D59" s="1">
        <v>8419</v>
      </c>
      <c r="E59" s="1">
        <v>5463</v>
      </c>
      <c r="F59" s="1">
        <v>3995</v>
      </c>
      <c r="G59" s="1">
        <v>6885</v>
      </c>
      <c r="H59" s="1">
        <v>4856</v>
      </c>
      <c r="I59" s="1">
        <f t="shared" si="10"/>
        <v>6084.666666666667</v>
      </c>
      <c r="J59">
        <v>-1.1000000000000001</v>
      </c>
      <c r="K59" s="5">
        <f t="shared" si="2"/>
        <v>-1.1000000000000001E-2</v>
      </c>
      <c r="L59" s="4">
        <f t="shared" si="4"/>
        <v>7303.0561697843714</v>
      </c>
      <c r="M59" s="4">
        <f t="shared" si="5"/>
        <v>8185.5087902999885</v>
      </c>
      <c r="N59" s="4">
        <f t="shared" si="6"/>
        <v>6397.7814987381817</v>
      </c>
      <c r="O59" s="4">
        <f t="shared" si="7"/>
        <v>4815.4526619515718</v>
      </c>
      <c r="P59" s="4">
        <f t="shared" si="8"/>
        <v>6519.4991015679243</v>
      </c>
      <c r="Q59" s="4">
        <f t="shared" si="9"/>
        <v>5264.2863223862341</v>
      </c>
    </row>
    <row r="60" spans="1:17" x14ac:dyDescent="0.25">
      <c r="A60" s="9">
        <v>42309</v>
      </c>
      <c r="B60" s="9" t="s">
        <v>64</v>
      </c>
      <c r="C60" s="1">
        <v>6524</v>
      </c>
      <c r="D60" s="1">
        <v>7828</v>
      </c>
      <c r="E60" s="1">
        <v>4946</v>
      </c>
      <c r="F60" s="1">
        <v>3631</v>
      </c>
      <c r="G60" s="1">
        <v>6923</v>
      </c>
      <c r="H60" s="1">
        <v>4606</v>
      </c>
      <c r="I60" s="1">
        <f t="shared" si="10"/>
        <v>5743</v>
      </c>
      <c r="J60">
        <v>0.6</v>
      </c>
      <c r="K60" s="5">
        <f t="shared" si="2"/>
        <v>6.0000000000000001E-3</v>
      </c>
      <c r="L60" s="4">
        <f t="shared" si="4"/>
        <v>7346.8745068030776</v>
      </c>
      <c r="M60" s="4">
        <f t="shared" si="5"/>
        <v>8234.6218430417885</v>
      </c>
      <c r="N60" s="4">
        <f t="shared" si="6"/>
        <v>6436.168187730611</v>
      </c>
      <c r="O60" s="4">
        <f t="shared" si="7"/>
        <v>4844.3453779232814</v>
      </c>
      <c r="P60" s="4">
        <f t="shared" si="8"/>
        <v>6558.6160961773321</v>
      </c>
      <c r="Q60" s="4">
        <f t="shared" si="9"/>
        <v>5295.8720403205516</v>
      </c>
    </row>
    <row r="61" spans="1:17" x14ac:dyDescent="0.25">
      <c r="A61" s="9">
        <v>42339</v>
      </c>
      <c r="B61" s="9" t="s">
        <v>65</v>
      </c>
      <c r="C61" s="1">
        <v>6389</v>
      </c>
      <c r="D61" s="1">
        <v>7603</v>
      </c>
      <c r="E61" s="1">
        <v>4625</v>
      </c>
      <c r="F61" s="1">
        <v>3340</v>
      </c>
      <c r="G61" s="1">
        <v>6896</v>
      </c>
      <c r="H61" s="1">
        <v>4714</v>
      </c>
      <c r="I61" s="1">
        <f t="shared" si="10"/>
        <v>5594.5</v>
      </c>
      <c r="J61">
        <v>-0.2</v>
      </c>
      <c r="K61" s="5">
        <f t="shared" si="2"/>
        <v>-2E-3</v>
      </c>
      <c r="L61" s="4">
        <f t="shared" si="4"/>
        <v>7332.1807577894715</v>
      </c>
      <c r="M61" s="4">
        <f t="shared" si="5"/>
        <v>8218.1525993557043</v>
      </c>
      <c r="N61" s="4">
        <f t="shared" si="6"/>
        <v>6423.2958513551494</v>
      </c>
      <c r="O61" s="4">
        <f t="shared" si="7"/>
        <v>4834.6566871674349</v>
      </c>
      <c r="P61" s="4">
        <f t="shared" si="8"/>
        <v>6545.4988639849771</v>
      </c>
      <c r="Q61" s="4">
        <f t="shared" si="9"/>
        <v>5285.2802962399101</v>
      </c>
    </row>
    <row r="62" spans="1:17" x14ac:dyDescent="0.25">
      <c r="A62" s="9">
        <v>42370</v>
      </c>
      <c r="B62" s="9" t="s">
        <v>66</v>
      </c>
      <c r="C62" s="1">
        <v>6625</v>
      </c>
      <c r="D62" s="1">
        <v>7930</v>
      </c>
      <c r="E62" s="1">
        <v>5247</v>
      </c>
      <c r="F62" s="1">
        <v>3621</v>
      </c>
      <c r="G62" s="1">
        <v>6715</v>
      </c>
      <c r="H62" s="1">
        <v>4825</v>
      </c>
      <c r="I62" s="1">
        <f t="shared" si="10"/>
        <v>5827.166666666667</v>
      </c>
      <c r="J62">
        <v>0.4</v>
      </c>
      <c r="K62" s="5">
        <f t="shared" si="2"/>
        <v>4.0000000000000001E-3</v>
      </c>
      <c r="L62" s="4">
        <f t="shared" si="4"/>
        <v>7361.5094808206295</v>
      </c>
      <c r="M62" s="4">
        <f t="shared" si="5"/>
        <v>8251.0252097531265</v>
      </c>
      <c r="N62" s="4">
        <f t="shared" si="6"/>
        <v>6448.9890347605697</v>
      </c>
      <c r="O62" s="4">
        <f t="shared" si="7"/>
        <v>4853.9953139161044</v>
      </c>
      <c r="P62" s="4">
        <f t="shared" si="8"/>
        <v>6571.6808594409167</v>
      </c>
      <c r="Q62" s="4">
        <f t="shared" si="9"/>
        <v>5306.42141742487</v>
      </c>
    </row>
    <row r="63" spans="1:17" x14ac:dyDescent="0.25">
      <c r="A63" s="9">
        <v>42401</v>
      </c>
      <c r="B63" s="9" t="s">
        <v>67</v>
      </c>
      <c r="C63" s="1">
        <v>7222</v>
      </c>
      <c r="D63" s="1">
        <v>8419</v>
      </c>
      <c r="E63" s="1">
        <v>5997</v>
      </c>
      <c r="F63" s="1">
        <v>4204</v>
      </c>
      <c r="G63" s="1">
        <v>6679</v>
      </c>
      <c r="H63" s="1">
        <v>4825</v>
      </c>
      <c r="I63" s="1">
        <f t="shared" si="10"/>
        <v>6224.333333333333</v>
      </c>
      <c r="J63">
        <v>0.8</v>
      </c>
      <c r="K63" s="5">
        <f t="shared" si="2"/>
        <v>8.0000000000000002E-3</v>
      </c>
      <c r="L63" s="4">
        <f t="shared" si="4"/>
        <v>7420.4015566671942</v>
      </c>
      <c r="M63" s="4">
        <f t="shared" si="5"/>
        <v>8317.0334114311518</v>
      </c>
      <c r="N63" s="4">
        <f t="shared" si="6"/>
        <v>6500.5809470386539</v>
      </c>
      <c r="O63" s="4">
        <f t="shared" si="7"/>
        <v>4892.8272764274334</v>
      </c>
      <c r="P63" s="4">
        <f t="shared" si="8"/>
        <v>6624.2543063164439</v>
      </c>
      <c r="Q63" s="4">
        <f t="shared" si="9"/>
        <v>5348.872788764269</v>
      </c>
    </row>
    <row r="64" spans="1:17" x14ac:dyDescent="0.25">
      <c r="A64" s="9">
        <v>42430</v>
      </c>
      <c r="B64" s="9" t="s">
        <v>68</v>
      </c>
      <c r="C64" s="1">
        <v>7396</v>
      </c>
      <c r="D64" s="1">
        <v>8638</v>
      </c>
      <c r="E64" s="1">
        <v>6408</v>
      </c>
      <c r="F64" s="1">
        <v>4743</v>
      </c>
      <c r="G64" s="1">
        <v>6679</v>
      </c>
      <c r="H64" s="1">
        <v>4835</v>
      </c>
      <c r="I64" s="1">
        <f t="shared" si="10"/>
        <v>6449.833333333333</v>
      </c>
      <c r="J64">
        <v>0.3</v>
      </c>
      <c r="K64" s="5">
        <f t="shared" si="2"/>
        <v>3.0000000000000001E-3</v>
      </c>
      <c r="L64" s="4">
        <f t="shared" si="4"/>
        <v>7442.6627613371948</v>
      </c>
      <c r="M64" s="4">
        <f t="shared" si="5"/>
        <v>8341.9845116654451</v>
      </c>
      <c r="N64" s="4">
        <f t="shared" si="6"/>
        <v>6520.0826898797695</v>
      </c>
      <c r="O64" s="4">
        <f t="shared" si="7"/>
        <v>4907.5057582567151</v>
      </c>
      <c r="P64" s="4">
        <f t="shared" si="8"/>
        <v>6644.1270692353928</v>
      </c>
      <c r="Q64" s="4">
        <f t="shared" si="9"/>
        <v>5364.919407130561</v>
      </c>
    </row>
    <row r="65" spans="1:17" x14ac:dyDescent="0.25">
      <c r="A65" s="9">
        <v>42461</v>
      </c>
      <c r="B65" s="9" t="s">
        <v>69</v>
      </c>
      <c r="C65" s="1">
        <v>8634</v>
      </c>
      <c r="D65" s="1">
        <v>9976</v>
      </c>
      <c r="E65" s="1">
        <v>7381</v>
      </c>
      <c r="F65" s="1">
        <v>5256</v>
      </c>
      <c r="G65" s="1">
        <v>6679</v>
      </c>
      <c r="H65" s="1">
        <v>5650</v>
      </c>
      <c r="I65" s="1">
        <f t="shared" si="10"/>
        <v>7262.666666666667</v>
      </c>
      <c r="J65">
        <v>1.5</v>
      </c>
      <c r="K65" s="5">
        <f t="shared" si="2"/>
        <v>1.4999999999999999E-2</v>
      </c>
      <c r="L65" s="4">
        <f t="shared" si="4"/>
        <v>7554.3027027572516</v>
      </c>
      <c r="M65" s="4">
        <f t="shared" si="5"/>
        <v>8467.1142793404251</v>
      </c>
      <c r="N65" s="4">
        <f t="shared" si="6"/>
        <v>6617.8839302279657</v>
      </c>
      <c r="O65" s="4">
        <f t="shared" si="7"/>
        <v>4981.1183446305649</v>
      </c>
      <c r="P65" s="4">
        <f t="shared" si="8"/>
        <v>6743.7889752739229</v>
      </c>
      <c r="Q65" s="4">
        <f t="shared" si="9"/>
        <v>5445.3931982375188</v>
      </c>
    </row>
    <row r="66" spans="1:17" x14ac:dyDescent="0.25">
      <c r="A66" s="9">
        <v>42491</v>
      </c>
      <c r="B66" s="9" t="s">
        <v>70</v>
      </c>
      <c r="C66" s="1">
        <v>8768</v>
      </c>
      <c r="D66" s="1">
        <v>10123</v>
      </c>
      <c r="E66" s="1">
        <v>7335</v>
      </c>
      <c r="F66" s="1">
        <v>5369</v>
      </c>
      <c r="G66" s="1">
        <v>6679</v>
      </c>
      <c r="H66" s="1">
        <v>5743</v>
      </c>
      <c r="I66" s="1">
        <f t="shared" ref="I66:I97" si="11">AVERAGE(C66:H66)</f>
        <v>7336.166666666667</v>
      </c>
      <c r="J66">
        <v>0.1</v>
      </c>
      <c r="K66" s="5">
        <f t="shared" si="2"/>
        <v>1E-3</v>
      </c>
      <c r="L66" s="4">
        <f t="shared" si="4"/>
        <v>7561.8570054600077</v>
      </c>
      <c r="M66" s="4">
        <f t="shared" si="5"/>
        <v>8475.5813936197646</v>
      </c>
      <c r="N66" s="4">
        <f t="shared" si="6"/>
        <v>6624.5018141581932</v>
      </c>
      <c r="O66" s="4">
        <f t="shared" si="7"/>
        <v>4986.0994629751949</v>
      </c>
      <c r="P66" s="4">
        <f t="shared" si="8"/>
        <v>6750.5327642491957</v>
      </c>
      <c r="Q66" s="4">
        <f t="shared" si="9"/>
        <v>5450.8385914357559</v>
      </c>
    </row>
    <row r="67" spans="1:17" x14ac:dyDescent="0.25">
      <c r="A67" s="9">
        <v>42522</v>
      </c>
      <c r="B67" s="9" t="s">
        <v>71</v>
      </c>
      <c r="C67" s="1">
        <v>8439</v>
      </c>
      <c r="D67" s="1">
        <v>9946</v>
      </c>
      <c r="E67" s="1">
        <v>7029</v>
      </c>
      <c r="F67" s="1">
        <v>5225</v>
      </c>
      <c r="G67" s="1">
        <v>6823</v>
      </c>
      <c r="H67" s="1">
        <v>5689</v>
      </c>
      <c r="I67" s="1">
        <f t="shared" si="11"/>
        <v>7191.833333333333</v>
      </c>
      <c r="J67">
        <v>-0.5</v>
      </c>
      <c r="K67" s="5">
        <f t="shared" ref="K67:K100" si="12">J67/100</f>
        <v>-5.0000000000000001E-3</v>
      </c>
      <c r="L67" s="4">
        <f t="shared" si="4"/>
        <v>7524.047720432708</v>
      </c>
      <c r="M67" s="4">
        <f t="shared" si="5"/>
        <v>8433.203486651666</v>
      </c>
      <c r="N67" s="4">
        <f t="shared" si="6"/>
        <v>6591.3793050874019</v>
      </c>
      <c r="O67" s="4">
        <f t="shared" si="7"/>
        <v>4961.1689656603185</v>
      </c>
      <c r="P67" s="4">
        <f t="shared" si="8"/>
        <v>6716.7801004279499</v>
      </c>
      <c r="Q67" s="4">
        <f t="shared" si="9"/>
        <v>5423.584398478577</v>
      </c>
    </row>
    <row r="68" spans="1:17" x14ac:dyDescent="0.25">
      <c r="A68" s="9">
        <v>42552</v>
      </c>
      <c r="B68" s="9" t="s">
        <v>72</v>
      </c>
      <c r="C68" s="1">
        <v>7869</v>
      </c>
      <c r="D68" s="1">
        <v>9466</v>
      </c>
      <c r="E68" s="1">
        <v>6575</v>
      </c>
      <c r="F68" s="1">
        <v>5407</v>
      </c>
      <c r="G68" s="1">
        <v>6838</v>
      </c>
      <c r="H68" s="1">
        <v>5000</v>
      </c>
      <c r="I68" s="1">
        <f t="shared" si="11"/>
        <v>6859.166666666667</v>
      </c>
      <c r="J68">
        <v>-1</v>
      </c>
      <c r="K68" s="5">
        <f t="shared" si="12"/>
        <v>-0.01</v>
      </c>
      <c r="L68" s="4">
        <f t="shared" ref="L68:L99" si="13">L67*(1+$K68)</f>
        <v>7448.8072432283807</v>
      </c>
      <c r="M68" s="4">
        <f t="shared" ref="M68:M99" si="14">M67*(1+$K68)</f>
        <v>8348.8714517851495</v>
      </c>
      <c r="N68" s="4">
        <f t="shared" ref="N68:N99" si="15">N67*(1+$K68)</f>
        <v>6525.4655120365278</v>
      </c>
      <c r="O68" s="4">
        <f t="shared" ref="O68:O99" si="16">O67*(1+$K68)</f>
        <v>4911.5572760037148</v>
      </c>
      <c r="P68" s="4">
        <f t="shared" ref="P68:P99" si="17">P67*(1+$K68)</f>
        <v>6649.6122994236703</v>
      </c>
      <c r="Q68" s="4">
        <f t="shared" ref="Q68:Q99" si="18">Q67*(1+$K68)</f>
        <v>5369.3485544937912</v>
      </c>
    </row>
    <row r="69" spans="1:17" x14ac:dyDescent="0.25">
      <c r="A69" s="9">
        <v>42583</v>
      </c>
      <c r="B69" s="9" t="s">
        <v>73</v>
      </c>
      <c r="C69" s="1">
        <v>7321</v>
      </c>
      <c r="D69" s="1">
        <v>8667</v>
      </c>
      <c r="E69" s="1">
        <v>6139</v>
      </c>
      <c r="F69" s="1">
        <v>4892</v>
      </c>
      <c r="G69" s="1">
        <v>6838</v>
      </c>
      <c r="H69" s="1">
        <v>4818</v>
      </c>
      <c r="I69" s="1">
        <f t="shared" si="11"/>
        <v>6445.833333333333</v>
      </c>
      <c r="J69">
        <v>-0.6</v>
      </c>
      <c r="K69" s="5">
        <f t="shared" si="12"/>
        <v>-6.0000000000000001E-3</v>
      </c>
      <c r="L69" s="4">
        <f t="shared" si="13"/>
        <v>7404.1143997690106</v>
      </c>
      <c r="M69" s="4">
        <f t="shared" si="14"/>
        <v>8298.7782230744378</v>
      </c>
      <c r="N69" s="4">
        <f t="shared" si="15"/>
        <v>6486.3127189643083</v>
      </c>
      <c r="O69" s="4">
        <f t="shared" si="16"/>
        <v>4882.0879323476929</v>
      </c>
      <c r="P69" s="4">
        <f t="shared" si="17"/>
        <v>6609.714625627128</v>
      </c>
      <c r="Q69" s="4">
        <f t="shared" si="18"/>
        <v>5337.1324631668285</v>
      </c>
    </row>
    <row r="70" spans="1:17" x14ac:dyDescent="0.25">
      <c r="A70" s="9">
        <v>42614</v>
      </c>
      <c r="B70" s="9" t="s">
        <v>74</v>
      </c>
      <c r="C70" s="1">
        <v>6662</v>
      </c>
      <c r="D70" s="1">
        <v>8011</v>
      </c>
      <c r="E70" s="1">
        <v>5645</v>
      </c>
      <c r="F70" s="1">
        <v>4500</v>
      </c>
      <c r="G70" s="1">
        <v>6838</v>
      </c>
      <c r="H70" s="1">
        <v>4550</v>
      </c>
      <c r="I70" s="1">
        <f t="shared" si="11"/>
        <v>6034.333333333333</v>
      </c>
      <c r="J70">
        <v>-0.9</v>
      </c>
      <c r="K70" s="5">
        <f t="shared" si="12"/>
        <v>-9.0000000000000011E-3</v>
      </c>
      <c r="L70" s="4">
        <f t="shared" si="13"/>
        <v>7337.4773701710892</v>
      </c>
      <c r="M70" s="4">
        <f t="shared" si="14"/>
        <v>8224.0892190667673</v>
      </c>
      <c r="N70" s="4">
        <f t="shared" si="15"/>
        <v>6427.9359044936291</v>
      </c>
      <c r="O70" s="4">
        <f t="shared" si="16"/>
        <v>4838.1491409565633</v>
      </c>
      <c r="P70" s="4">
        <f t="shared" si="17"/>
        <v>6550.2271939964839</v>
      </c>
      <c r="Q70" s="4">
        <f t="shared" si="18"/>
        <v>5289.0982709983273</v>
      </c>
    </row>
    <row r="71" spans="1:17" x14ac:dyDescent="0.25">
      <c r="A71" s="9">
        <v>42644</v>
      </c>
      <c r="B71" s="9" t="s">
        <v>75</v>
      </c>
      <c r="C71" s="1">
        <v>5881</v>
      </c>
      <c r="D71" s="1">
        <v>7271</v>
      </c>
      <c r="E71" s="1">
        <v>4871</v>
      </c>
      <c r="F71" s="1">
        <v>3849</v>
      </c>
      <c r="G71" s="1">
        <v>6902</v>
      </c>
      <c r="H71" s="1">
        <v>4550</v>
      </c>
      <c r="I71" s="1">
        <f t="shared" si="11"/>
        <v>5554</v>
      </c>
      <c r="J71">
        <v>-1.2</v>
      </c>
      <c r="K71" s="5">
        <f t="shared" si="12"/>
        <v>-1.2E-2</v>
      </c>
      <c r="L71" s="4">
        <f t="shared" si="13"/>
        <v>7249.4276417290357</v>
      </c>
      <c r="M71" s="4">
        <f t="shared" si="14"/>
        <v>8125.400148437966</v>
      </c>
      <c r="N71" s="4">
        <f t="shared" si="15"/>
        <v>6350.8006736397056</v>
      </c>
      <c r="O71" s="4">
        <f t="shared" si="16"/>
        <v>4780.0913512650841</v>
      </c>
      <c r="P71" s="4">
        <f t="shared" si="17"/>
        <v>6471.6244676685264</v>
      </c>
      <c r="Q71" s="4">
        <f t="shared" si="18"/>
        <v>5225.6290917463475</v>
      </c>
    </row>
    <row r="72" spans="1:17" x14ac:dyDescent="0.25">
      <c r="A72" s="9">
        <v>42675</v>
      </c>
      <c r="B72" s="9" t="s">
        <v>76</v>
      </c>
      <c r="C72" s="1">
        <v>5862</v>
      </c>
      <c r="D72" s="1">
        <v>7231</v>
      </c>
      <c r="E72" s="1">
        <v>4443</v>
      </c>
      <c r="F72" s="1">
        <v>3540</v>
      </c>
      <c r="G72" s="1">
        <v>6779</v>
      </c>
      <c r="H72" s="1">
        <v>4550</v>
      </c>
      <c r="I72" s="1">
        <f t="shared" si="11"/>
        <v>5400.833333333333</v>
      </c>
      <c r="J72">
        <v>0.7</v>
      </c>
      <c r="K72" s="5">
        <f t="shared" si="12"/>
        <v>6.9999999999999993E-3</v>
      </c>
      <c r="L72" s="4">
        <f t="shared" si="13"/>
        <v>7300.1736352211383</v>
      </c>
      <c r="M72" s="4">
        <f t="shared" si="14"/>
        <v>8182.2779494770311</v>
      </c>
      <c r="N72" s="4">
        <f t="shared" si="15"/>
        <v>6395.256278355183</v>
      </c>
      <c r="O72" s="4">
        <f t="shared" si="16"/>
        <v>4813.5519907239395</v>
      </c>
      <c r="P72" s="4">
        <f t="shared" si="17"/>
        <v>6516.9258389422057</v>
      </c>
      <c r="Q72" s="4">
        <f t="shared" si="18"/>
        <v>5262.2084953885715</v>
      </c>
    </row>
    <row r="73" spans="1:17" x14ac:dyDescent="0.25">
      <c r="A73" s="9">
        <v>42705</v>
      </c>
      <c r="B73" s="9" t="s">
        <v>77</v>
      </c>
      <c r="C73" s="1">
        <v>6063</v>
      </c>
      <c r="D73" s="1">
        <v>7524</v>
      </c>
      <c r="E73" s="1">
        <v>4864</v>
      </c>
      <c r="F73" s="1">
        <v>3667</v>
      </c>
      <c r="G73" s="1">
        <v>6722</v>
      </c>
      <c r="H73" s="1">
        <v>4550</v>
      </c>
      <c r="I73" s="1">
        <f t="shared" si="11"/>
        <v>5565</v>
      </c>
      <c r="J73">
        <v>0.9</v>
      </c>
      <c r="K73" s="5">
        <f t="shared" si="12"/>
        <v>9.0000000000000011E-3</v>
      </c>
      <c r="L73" s="4">
        <f t="shared" si="13"/>
        <v>7365.8751979381277</v>
      </c>
      <c r="M73" s="4">
        <f t="shared" si="14"/>
        <v>8255.918451022324</v>
      </c>
      <c r="N73" s="4">
        <f t="shared" si="15"/>
        <v>6452.8135848603788</v>
      </c>
      <c r="O73" s="4">
        <f t="shared" si="16"/>
        <v>4856.8739586404545</v>
      </c>
      <c r="P73" s="4">
        <f t="shared" si="17"/>
        <v>6575.5781714926852</v>
      </c>
      <c r="Q73" s="4">
        <f t="shared" si="18"/>
        <v>5309.5683718470682</v>
      </c>
    </row>
    <row r="74" spans="1:17" x14ac:dyDescent="0.25">
      <c r="A74" s="9">
        <v>42736</v>
      </c>
      <c r="B74" s="9" t="s">
        <v>78</v>
      </c>
      <c r="C74" s="1">
        <v>6775</v>
      </c>
      <c r="D74" s="1">
        <v>8230</v>
      </c>
      <c r="E74" s="1">
        <v>5648</v>
      </c>
      <c r="F74" s="1">
        <v>4300</v>
      </c>
      <c r="G74" s="1">
        <v>6600</v>
      </c>
      <c r="H74" s="1">
        <v>4644</v>
      </c>
      <c r="I74" s="1">
        <f t="shared" si="11"/>
        <v>6032.833333333333</v>
      </c>
      <c r="J74">
        <v>1.3</v>
      </c>
      <c r="K74" s="5">
        <f t="shared" si="12"/>
        <v>1.3000000000000001E-2</v>
      </c>
      <c r="L74" s="4">
        <f t="shared" si="13"/>
        <v>7461.6315755113228</v>
      </c>
      <c r="M74" s="4">
        <f t="shared" si="14"/>
        <v>8363.2453908856132</v>
      </c>
      <c r="N74" s="4">
        <f t="shared" si="15"/>
        <v>6536.7001614635628</v>
      </c>
      <c r="O74" s="4">
        <f t="shared" si="16"/>
        <v>4920.0133201027802</v>
      </c>
      <c r="P74" s="4">
        <f t="shared" si="17"/>
        <v>6661.0606877220898</v>
      </c>
      <c r="Q74" s="4">
        <f t="shared" si="18"/>
        <v>5378.5927606810792</v>
      </c>
    </row>
    <row r="75" spans="1:17" x14ac:dyDescent="0.25">
      <c r="A75" s="9">
        <v>42767</v>
      </c>
      <c r="B75" s="9" t="s">
        <v>79</v>
      </c>
      <c r="C75" s="1">
        <v>7399</v>
      </c>
      <c r="D75" s="1">
        <v>8583</v>
      </c>
      <c r="E75" s="1">
        <v>6026</v>
      </c>
      <c r="F75" s="1">
        <v>4379</v>
      </c>
      <c r="G75" s="1">
        <v>6651</v>
      </c>
      <c r="H75" s="1">
        <v>4625</v>
      </c>
      <c r="I75" s="1">
        <f t="shared" si="11"/>
        <v>6277.166666666667</v>
      </c>
      <c r="J75">
        <v>0.8</v>
      </c>
      <c r="K75" s="5">
        <f t="shared" si="12"/>
        <v>8.0000000000000002E-3</v>
      </c>
      <c r="L75" s="4">
        <f t="shared" si="13"/>
        <v>7521.3246281154134</v>
      </c>
      <c r="M75" s="4">
        <f t="shared" si="14"/>
        <v>8430.151354012698</v>
      </c>
      <c r="N75" s="4">
        <f t="shared" si="15"/>
        <v>6588.9937627552717</v>
      </c>
      <c r="O75" s="4">
        <f t="shared" si="16"/>
        <v>4959.3734266636029</v>
      </c>
      <c r="P75" s="4">
        <f t="shared" si="17"/>
        <v>6714.3491732238663</v>
      </c>
      <c r="Q75" s="4">
        <f t="shared" si="18"/>
        <v>5421.6215027665276</v>
      </c>
    </row>
    <row r="76" spans="1:17" x14ac:dyDescent="0.25">
      <c r="A76" s="9">
        <v>42795</v>
      </c>
      <c r="B76" s="9" t="s">
        <v>80</v>
      </c>
      <c r="C76" s="1">
        <v>7779</v>
      </c>
      <c r="D76" s="1">
        <v>9004</v>
      </c>
      <c r="E76" s="1">
        <v>6669</v>
      </c>
      <c r="F76" s="1">
        <v>4664</v>
      </c>
      <c r="G76" s="1">
        <v>6651</v>
      </c>
      <c r="H76" s="1">
        <v>4824</v>
      </c>
      <c r="I76" s="1">
        <f t="shared" si="11"/>
        <v>6598.5</v>
      </c>
      <c r="J76">
        <v>1.3</v>
      </c>
      <c r="K76" s="5">
        <f t="shared" si="12"/>
        <v>1.3000000000000001E-2</v>
      </c>
      <c r="L76" s="4">
        <f t="shared" si="13"/>
        <v>7619.1018482809131</v>
      </c>
      <c r="M76" s="4">
        <f t="shared" si="14"/>
        <v>8539.743321614862</v>
      </c>
      <c r="N76" s="4">
        <f t="shared" si="15"/>
        <v>6674.6506816710898</v>
      </c>
      <c r="O76" s="4">
        <f t="shared" si="16"/>
        <v>5023.8452812102296</v>
      </c>
      <c r="P76" s="4">
        <f t="shared" si="17"/>
        <v>6801.635712475776</v>
      </c>
      <c r="Q76" s="4">
        <f t="shared" si="18"/>
        <v>5492.102582302492</v>
      </c>
    </row>
    <row r="77" spans="1:17" x14ac:dyDescent="0.25">
      <c r="A77" s="9">
        <v>42826</v>
      </c>
      <c r="B77" s="9" t="s">
        <v>81</v>
      </c>
      <c r="C77" s="1">
        <v>7986</v>
      </c>
      <c r="D77" s="1">
        <v>9345</v>
      </c>
      <c r="E77" s="1">
        <v>7079</v>
      </c>
      <c r="F77" s="1">
        <v>4981</v>
      </c>
      <c r="G77" s="1">
        <v>6651</v>
      </c>
      <c r="H77" s="1">
        <v>6315</v>
      </c>
      <c r="I77" s="1">
        <f t="shared" si="11"/>
        <v>7059.5</v>
      </c>
      <c r="J77">
        <v>1.5</v>
      </c>
      <c r="K77" s="5">
        <f t="shared" si="12"/>
        <v>1.4999999999999999E-2</v>
      </c>
      <c r="L77" s="4">
        <f t="shared" si="13"/>
        <v>7733.3883760051258</v>
      </c>
      <c r="M77" s="4">
        <f t="shared" si="14"/>
        <v>8667.8394714390834</v>
      </c>
      <c r="N77" s="4">
        <f t="shared" si="15"/>
        <v>6774.7704418961557</v>
      </c>
      <c r="O77" s="4">
        <f t="shared" si="16"/>
        <v>5099.2029604283825</v>
      </c>
      <c r="P77" s="4">
        <f t="shared" si="17"/>
        <v>6903.6602481629116</v>
      </c>
      <c r="Q77" s="4">
        <f t="shared" si="18"/>
        <v>5574.4841210370287</v>
      </c>
    </row>
    <row r="78" spans="1:17" x14ac:dyDescent="0.25">
      <c r="A78" s="9">
        <v>42856</v>
      </c>
      <c r="B78" s="9" t="s">
        <v>82</v>
      </c>
      <c r="C78" s="1">
        <v>8229</v>
      </c>
      <c r="D78" s="1">
        <v>9436</v>
      </c>
      <c r="E78" s="1">
        <v>7235</v>
      </c>
      <c r="F78" s="1">
        <v>5181</v>
      </c>
      <c r="G78" s="1">
        <v>6651</v>
      </c>
      <c r="H78" s="1">
        <v>6397</v>
      </c>
      <c r="I78" s="1">
        <f t="shared" si="11"/>
        <v>7188.166666666667</v>
      </c>
      <c r="J78">
        <v>0.6</v>
      </c>
      <c r="K78" s="5">
        <f t="shared" si="12"/>
        <v>6.0000000000000001E-3</v>
      </c>
      <c r="L78" s="4">
        <f t="shared" si="13"/>
        <v>7779.7887062611562</v>
      </c>
      <c r="M78" s="4">
        <f t="shared" si="14"/>
        <v>8719.8465082677176</v>
      </c>
      <c r="N78" s="4">
        <f t="shared" si="15"/>
        <v>6815.4190645475328</v>
      </c>
      <c r="O78" s="4">
        <f t="shared" si="16"/>
        <v>5129.798178190953</v>
      </c>
      <c r="P78" s="4">
        <f t="shared" si="17"/>
        <v>6945.0822096518887</v>
      </c>
      <c r="Q78" s="4">
        <f t="shared" si="18"/>
        <v>5607.9310257632505</v>
      </c>
    </row>
    <row r="79" spans="1:17" x14ac:dyDescent="0.25">
      <c r="A79" s="9">
        <v>42887</v>
      </c>
      <c r="B79" s="9" t="s">
        <v>83</v>
      </c>
      <c r="C79" s="1">
        <v>7901</v>
      </c>
      <c r="D79" s="1">
        <v>9301</v>
      </c>
      <c r="E79" s="1">
        <v>6698</v>
      </c>
      <c r="F79" s="1">
        <v>4918</v>
      </c>
      <c r="G79" s="1">
        <v>6691</v>
      </c>
      <c r="H79" s="1">
        <v>5734</v>
      </c>
      <c r="I79" s="1">
        <f t="shared" si="11"/>
        <v>6873.833333333333</v>
      </c>
      <c r="J79">
        <v>-0.7</v>
      </c>
      <c r="K79" s="5">
        <f t="shared" si="12"/>
        <v>-6.9999999999999993E-3</v>
      </c>
      <c r="L79" s="4">
        <f t="shared" si="13"/>
        <v>7725.330185317328</v>
      </c>
      <c r="M79" s="4">
        <f t="shared" si="14"/>
        <v>8658.8075827098437</v>
      </c>
      <c r="N79" s="4">
        <f t="shared" si="15"/>
        <v>6767.7111310956998</v>
      </c>
      <c r="O79" s="4">
        <f t="shared" si="16"/>
        <v>5093.889590943616</v>
      </c>
      <c r="P79" s="4">
        <f t="shared" si="17"/>
        <v>6896.4666341843258</v>
      </c>
      <c r="Q79" s="4">
        <f t="shared" si="18"/>
        <v>5568.6755085829082</v>
      </c>
    </row>
    <row r="80" spans="1:17" x14ac:dyDescent="0.25">
      <c r="A80" s="9">
        <v>42917</v>
      </c>
      <c r="B80" s="9" t="s">
        <v>84</v>
      </c>
      <c r="C80" s="1">
        <v>7835</v>
      </c>
      <c r="D80" s="1">
        <v>9110</v>
      </c>
      <c r="E80" s="1">
        <v>6636</v>
      </c>
      <c r="F80" s="1">
        <v>4821</v>
      </c>
      <c r="G80" s="1">
        <v>6721</v>
      </c>
      <c r="H80" s="1">
        <v>5358</v>
      </c>
      <c r="I80" s="1">
        <f t="shared" si="11"/>
        <v>6746.833333333333</v>
      </c>
      <c r="J80">
        <v>-0.1</v>
      </c>
      <c r="K80" s="5">
        <f t="shared" si="12"/>
        <v>-1E-3</v>
      </c>
      <c r="L80" s="4">
        <f t="shared" si="13"/>
        <v>7717.6048551320109</v>
      </c>
      <c r="M80" s="4">
        <f t="shared" si="14"/>
        <v>8650.1487751271343</v>
      </c>
      <c r="N80" s="4">
        <f t="shared" si="15"/>
        <v>6760.9434199646039</v>
      </c>
      <c r="O80" s="4">
        <f t="shared" si="16"/>
        <v>5088.795701352672</v>
      </c>
      <c r="P80" s="4">
        <f t="shared" si="17"/>
        <v>6889.5701675501414</v>
      </c>
      <c r="Q80" s="4">
        <f t="shared" si="18"/>
        <v>5563.1068330743256</v>
      </c>
    </row>
    <row r="81" spans="1:17" x14ac:dyDescent="0.25">
      <c r="A81" s="9">
        <v>42948</v>
      </c>
      <c r="B81" s="9" t="s">
        <v>85</v>
      </c>
      <c r="C81" s="1">
        <v>7373</v>
      </c>
      <c r="D81" s="1">
        <v>8515</v>
      </c>
      <c r="E81" s="1">
        <v>6393</v>
      </c>
      <c r="F81" s="1">
        <v>4513</v>
      </c>
      <c r="G81" s="1">
        <v>6681</v>
      </c>
      <c r="H81" s="1">
        <v>5325</v>
      </c>
      <c r="I81" s="1">
        <f t="shared" si="11"/>
        <v>6466.666666666667</v>
      </c>
      <c r="J81">
        <v>1.3</v>
      </c>
      <c r="K81" s="5">
        <f t="shared" si="12"/>
        <v>1.3000000000000001E-2</v>
      </c>
      <c r="L81" s="4">
        <f t="shared" si="13"/>
        <v>7817.9337182487261</v>
      </c>
      <c r="M81" s="4">
        <f t="shared" si="14"/>
        <v>8762.6007092037853</v>
      </c>
      <c r="N81" s="4">
        <f t="shared" si="15"/>
        <v>6848.8356844241434</v>
      </c>
      <c r="O81" s="4">
        <f t="shared" si="16"/>
        <v>5154.9500454702566</v>
      </c>
      <c r="P81" s="4">
        <f t="shared" si="17"/>
        <v>6979.1345797282929</v>
      </c>
      <c r="Q81" s="4">
        <f t="shared" si="18"/>
        <v>5635.4272219042914</v>
      </c>
    </row>
    <row r="82" spans="1:17" x14ac:dyDescent="0.25">
      <c r="A82" s="9">
        <v>42979</v>
      </c>
      <c r="B82" s="9" t="s">
        <v>86</v>
      </c>
      <c r="C82" s="1">
        <v>7251</v>
      </c>
      <c r="D82" s="1">
        <v>8371</v>
      </c>
      <c r="E82" s="1">
        <v>6208</v>
      </c>
      <c r="F82" s="1">
        <v>4435</v>
      </c>
      <c r="G82" s="1">
        <v>6681</v>
      </c>
      <c r="H82" s="1">
        <v>5212</v>
      </c>
      <c r="I82" s="1">
        <f t="shared" si="11"/>
        <v>6359.666666666667</v>
      </c>
      <c r="J82">
        <v>0.5</v>
      </c>
      <c r="K82" s="5">
        <f t="shared" si="12"/>
        <v>5.0000000000000001E-3</v>
      </c>
      <c r="L82" s="4">
        <f t="shared" si="13"/>
        <v>7857.0233868399691</v>
      </c>
      <c r="M82" s="4">
        <f t="shared" si="14"/>
        <v>8806.4137127498034</v>
      </c>
      <c r="N82" s="4">
        <f t="shared" si="15"/>
        <v>6883.0798628462635</v>
      </c>
      <c r="O82" s="4">
        <f t="shared" si="16"/>
        <v>5180.7247956976071</v>
      </c>
      <c r="P82" s="4">
        <f t="shared" si="17"/>
        <v>7014.0302526269334</v>
      </c>
      <c r="Q82" s="4">
        <f t="shared" si="18"/>
        <v>5663.6043580138121</v>
      </c>
    </row>
    <row r="83" spans="1:17" x14ac:dyDescent="0.25">
      <c r="A83" s="9">
        <v>43009</v>
      </c>
      <c r="B83" s="9" t="s">
        <v>87</v>
      </c>
      <c r="C83" s="1">
        <v>6946</v>
      </c>
      <c r="D83" s="1">
        <v>8279</v>
      </c>
      <c r="E83" s="1">
        <v>5759</v>
      </c>
      <c r="F83" s="1">
        <v>4131</v>
      </c>
      <c r="G83" s="1">
        <v>6635</v>
      </c>
      <c r="H83" s="1">
        <v>4993</v>
      </c>
      <c r="I83" s="1">
        <f t="shared" si="11"/>
        <v>6123.833333333333</v>
      </c>
      <c r="J83">
        <v>0.4</v>
      </c>
      <c r="K83" s="5">
        <f t="shared" si="12"/>
        <v>4.0000000000000001E-3</v>
      </c>
      <c r="L83" s="4">
        <f t="shared" si="13"/>
        <v>7888.451480387329</v>
      </c>
      <c r="M83" s="4">
        <f t="shared" si="14"/>
        <v>8841.6393676008029</v>
      </c>
      <c r="N83" s="4">
        <f t="shared" si="15"/>
        <v>6910.6121822976484</v>
      </c>
      <c r="O83" s="4">
        <f t="shared" si="16"/>
        <v>5201.4476948803976</v>
      </c>
      <c r="P83" s="4">
        <f t="shared" si="17"/>
        <v>7042.0863736374413</v>
      </c>
      <c r="Q83" s="4">
        <f t="shared" si="18"/>
        <v>5686.2587754458673</v>
      </c>
    </row>
    <row r="84" spans="1:17" x14ac:dyDescent="0.25">
      <c r="A84" s="9">
        <v>43040</v>
      </c>
      <c r="B84" s="9" t="s">
        <v>88</v>
      </c>
      <c r="C84" s="1">
        <v>6708</v>
      </c>
      <c r="D84" s="1">
        <v>8165</v>
      </c>
      <c r="E84" s="1">
        <v>5379</v>
      </c>
      <c r="F84" s="1">
        <v>3779</v>
      </c>
      <c r="G84" s="1">
        <v>6623</v>
      </c>
      <c r="H84" s="1">
        <v>4900</v>
      </c>
      <c r="I84" s="1">
        <f t="shared" si="11"/>
        <v>5925.666666666667</v>
      </c>
      <c r="J84">
        <v>-0.1</v>
      </c>
      <c r="K84" s="5">
        <f t="shared" si="12"/>
        <v>-1E-3</v>
      </c>
      <c r="L84" s="4">
        <f t="shared" si="13"/>
        <v>7880.5630289069413</v>
      </c>
      <c r="M84" s="4">
        <f t="shared" si="14"/>
        <v>8832.7977282332013</v>
      </c>
      <c r="N84" s="4">
        <f t="shared" si="15"/>
        <v>6903.7015701153505</v>
      </c>
      <c r="O84" s="4">
        <f t="shared" si="16"/>
        <v>5196.2462471855169</v>
      </c>
      <c r="P84" s="4">
        <f t="shared" si="17"/>
        <v>7035.0442872638041</v>
      </c>
      <c r="Q84" s="4">
        <f t="shared" si="18"/>
        <v>5680.5725166704215</v>
      </c>
    </row>
    <row r="85" spans="1:17" x14ac:dyDescent="0.25">
      <c r="A85" s="9">
        <v>43070</v>
      </c>
      <c r="B85" s="9" t="s">
        <v>89</v>
      </c>
      <c r="C85" s="1">
        <v>6504</v>
      </c>
      <c r="D85" s="1">
        <v>7975</v>
      </c>
      <c r="E85" s="1">
        <v>5141</v>
      </c>
      <c r="F85" s="1">
        <v>3548</v>
      </c>
      <c r="G85" s="1">
        <v>6520</v>
      </c>
      <c r="H85" s="1">
        <v>4900</v>
      </c>
      <c r="I85" s="1">
        <f t="shared" si="11"/>
        <v>5764.666666666667</v>
      </c>
      <c r="J85">
        <v>0.3</v>
      </c>
      <c r="K85" s="5">
        <f t="shared" si="12"/>
        <v>3.0000000000000001E-3</v>
      </c>
      <c r="L85" s="4">
        <f t="shared" si="13"/>
        <v>7904.2047179936617</v>
      </c>
      <c r="M85" s="4">
        <f t="shared" si="14"/>
        <v>8859.2961214178995</v>
      </c>
      <c r="N85" s="4">
        <f t="shared" si="15"/>
        <v>6924.4126748256958</v>
      </c>
      <c r="O85" s="4">
        <f t="shared" si="16"/>
        <v>5211.8349859270729</v>
      </c>
      <c r="P85" s="4">
        <f t="shared" si="17"/>
        <v>7056.1494201255946</v>
      </c>
      <c r="Q85" s="4">
        <f t="shared" si="18"/>
        <v>5697.6142342204321</v>
      </c>
    </row>
    <row r="86" spans="1:17" x14ac:dyDescent="0.25">
      <c r="A86" s="9">
        <v>43101</v>
      </c>
      <c r="B86" s="9" t="s">
        <v>90</v>
      </c>
      <c r="C86" s="1">
        <v>6610</v>
      </c>
      <c r="D86" s="1">
        <v>8001</v>
      </c>
      <c r="E86" s="1">
        <v>5232</v>
      </c>
      <c r="F86" s="1">
        <v>3612</v>
      </c>
      <c r="G86" s="1">
        <v>6411</v>
      </c>
      <c r="H86" s="1">
        <v>5075</v>
      </c>
      <c r="I86" s="1">
        <f t="shared" si="11"/>
        <v>5823.5</v>
      </c>
      <c r="J86">
        <v>1.7</v>
      </c>
      <c r="K86" s="5">
        <f t="shared" si="12"/>
        <v>1.7000000000000001E-2</v>
      </c>
      <c r="L86" s="4">
        <f t="shared" si="13"/>
        <v>8038.5761981995529</v>
      </c>
      <c r="M86" s="4">
        <f t="shared" si="14"/>
        <v>9009.9041554820033</v>
      </c>
      <c r="N86" s="4">
        <f t="shared" si="15"/>
        <v>7042.1276902977324</v>
      </c>
      <c r="O86" s="4">
        <f t="shared" si="16"/>
        <v>5300.4361806878323</v>
      </c>
      <c r="P86" s="4">
        <f t="shared" si="17"/>
        <v>7176.1039602677292</v>
      </c>
      <c r="Q86" s="4">
        <f t="shared" si="18"/>
        <v>5794.4736762021785</v>
      </c>
    </row>
    <row r="87" spans="1:17" x14ac:dyDescent="0.25">
      <c r="A87" s="9">
        <v>43132</v>
      </c>
      <c r="B87" s="9" t="s">
        <v>91</v>
      </c>
      <c r="C87" s="1">
        <v>7111</v>
      </c>
      <c r="D87" s="1">
        <v>8464</v>
      </c>
      <c r="E87" s="1">
        <v>5943</v>
      </c>
      <c r="F87" s="1">
        <v>4067</v>
      </c>
      <c r="G87" s="1">
        <v>6425</v>
      </c>
      <c r="H87" s="1">
        <v>5519</v>
      </c>
      <c r="I87" s="1">
        <f t="shared" si="11"/>
        <v>6254.833333333333</v>
      </c>
      <c r="J87">
        <v>0.7</v>
      </c>
      <c r="K87" s="5">
        <f t="shared" si="12"/>
        <v>6.9999999999999993E-3</v>
      </c>
      <c r="L87" s="4">
        <f t="shared" si="13"/>
        <v>8094.8462315869492</v>
      </c>
      <c r="M87" s="4">
        <f t="shared" si="14"/>
        <v>9072.973484570377</v>
      </c>
      <c r="N87" s="4">
        <f t="shared" si="15"/>
        <v>7091.4225841298157</v>
      </c>
      <c r="O87" s="4">
        <f t="shared" si="16"/>
        <v>5337.539233952647</v>
      </c>
      <c r="P87" s="4">
        <f t="shared" si="17"/>
        <v>7226.336687989603</v>
      </c>
      <c r="Q87" s="4">
        <f t="shared" si="18"/>
        <v>5835.0349919355931</v>
      </c>
    </row>
    <row r="88" spans="1:17" x14ac:dyDescent="0.25">
      <c r="A88" s="9">
        <v>43160</v>
      </c>
      <c r="B88" s="9" t="s">
        <v>92</v>
      </c>
      <c r="C88" s="1">
        <v>7729</v>
      </c>
      <c r="D88" s="1">
        <v>9277</v>
      </c>
      <c r="E88" s="1">
        <v>6533</v>
      </c>
      <c r="F88" s="1">
        <v>4685</v>
      </c>
      <c r="G88" s="1">
        <v>6425</v>
      </c>
      <c r="H88" s="1">
        <v>5649</v>
      </c>
      <c r="I88" s="1">
        <f t="shared" si="11"/>
        <v>6716.333333333333</v>
      </c>
      <c r="J88">
        <v>1.2</v>
      </c>
      <c r="K88" s="5">
        <f t="shared" si="12"/>
        <v>1.2E-2</v>
      </c>
      <c r="L88" s="4">
        <f t="shared" si="13"/>
        <v>8191.9843863659926</v>
      </c>
      <c r="M88" s="4">
        <f t="shared" si="14"/>
        <v>9181.8491663852219</v>
      </c>
      <c r="N88" s="4">
        <f t="shared" si="15"/>
        <v>7176.5196551393738</v>
      </c>
      <c r="O88" s="4">
        <f t="shared" si="16"/>
        <v>5401.5897047600793</v>
      </c>
      <c r="P88" s="4">
        <f t="shared" si="17"/>
        <v>7313.0527282454786</v>
      </c>
      <c r="Q88" s="4">
        <f t="shared" si="18"/>
        <v>5905.05541183882</v>
      </c>
    </row>
    <row r="89" spans="1:17" x14ac:dyDescent="0.25">
      <c r="A89" s="9">
        <v>43191</v>
      </c>
      <c r="B89" s="9" t="s">
        <v>93</v>
      </c>
      <c r="C89" s="1">
        <v>8361</v>
      </c>
      <c r="D89" s="1">
        <v>10016</v>
      </c>
      <c r="E89" s="1">
        <v>7289</v>
      </c>
      <c r="F89" s="1">
        <v>5261</v>
      </c>
      <c r="G89" s="1">
        <v>6339</v>
      </c>
      <c r="H89" s="1">
        <v>6075</v>
      </c>
      <c r="I89" s="1">
        <f t="shared" si="11"/>
        <v>7223.5</v>
      </c>
      <c r="J89">
        <v>0.6</v>
      </c>
      <c r="K89" s="5">
        <f t="shared" si="12"/>
        <v>6.0000000000000001E-3</v>
      </c>
      <c r="L89" s="4">
        <f t="shared" si="13"/>
        <v>8241.1362926841884</v>
      </c>
      <c r="M89" s="4">
        <f t="shared" si="14"/>
        <v>9236.9402613835337</v>
      </c>
      <c r="N89" s="4">
        <f t="shared" si="15"/>
        <v>7219.5787730702104</v>
      </c>
      <c r="O89" s="4">
        <f t="shared" si="16"/>
        <v>5433.9992429886397</v>
      </c>
      <c r="P89" s="4">
        <f t="shared" si="17"/>
        <v>7356.9310446149511</v>
      </c>
      <c r="Q89" s="4">
        <f t="shared" si="18"/>
        <v>5940.4857443098526</v>
      </c>
    </row>
    <row r="90" spans="1:17" x14ac:dyDescent="0.25">
      <c r="A90" s="9">
        <v>43221</v>
      </c>
      <c r="B90" s="9" t="s">
        <v>94</v>
      </c>
      <c r="C90" s="1">
        <v>8463</v>
      </c>
      <c r="D90" s="1">
        <v>10188</v>
      </c>
      <c r="E90" s="1">
        <v>7488</v>
      </c>
      <c r="F90" s="1">
        <v>5039</v>
      </c>
      <c r="G90" s="1">
        <v>6704</v>
      </c>
      <c r="H90" s="1">
        <v>6075</v>
      </c>
      <c r="I90" s="1">
        <f t="shared" si="11"/>
        <v>7326.166666666667</v>
      </c>
      <c r="J90">
        <v>0.5</v>
      </c>
      <c r="K90" s="5">
        <f t="shared" si="12"/>
        <v>5.0000000000000001E-3</v>
      </c>
      <c r="L90" s="4">
        <f t="shared" si="13"/>
        <v>8282.3419741476082</v>
      </c>
      <c r="M90" s="4">
        <f t="shared" si="14"/>
        <v>9283.12496269045</v>
      </c>
      <c r="N90" s="4">
        <f t="shared" si="15"/>
        <v>7255.6766669355611</v>
      </c>
      <c r="O90" s="4">
        <f t="shared" si="16"/>
        <v>5461.169239203582</v>
      </c>
      <c r="P90" s="4">
        <f t="shared" si="17"/>
        <v>7393.7156998380251</v>
      </c>
      <c r="Q90" s="4">
        <f t="shared" si="18"/>
        <v>5970.1881730314017</v>
      </c>
    </row>
    <row r="91" spans="1:17" x14ac:dyDescent="0.25">
      <c r="A91" s="9">
        <v>43252</v>
      </c>
      <c r="B91" s="9" t="s">
        <v>95</v>
      </c>
      <c r="C91" s="1">
        <v>8733</v>
      </c>
      <c r="D91" s="1">
        <v>10535</v>
      </c>
      <c r="E91" s="1">
        <v>7514</v>
      </c>
      <c r="F91" s="1">
        <v>5188</v>
      </c>
      <c r="G91" s="1">
        <v>7081</v>
      </c>
      <c r="H91" s="1">
        <v>6275</v>
      </c>
      <c r="I91" s="1">
        <f t="shared" si="11"/>
        <v>7554.333333333333</v>
      </c>
      <c r="J91">
        <v>0.7</v>
      </c>
      <c r="K91" s="5">
        <f t="shared" si="12"/>
        <v>6.9999999999999993E-3</v>
      </c>
      <c r="L91" s="4">
        <f t="shared" si="13"/>
        <v>8340.3183679666399</v>
      </c>
      <c r="M91" s="4">
        <f t="shared" si="14"/>
        <v>9348.1068374292827</v>
      </c>
      <c r="N91" s="4">
        <f t="shared" si="15"/>
        <v>7306.4664036041095</v>
      </c>
      <c r="O91" s="4">
        <f t="shared" si="16"/>
        <v>5499.3974238780065</v>
      </c>
      <c r="P91" s="4">
        <f t="shared" si="17"/>
        <v>7445.4717097368903</v>
      </c>
      <c r="Q91" s="4">
        <f t="shared" si="18"/>
        <v>6011.9794902426211</v>
      </c>
    </row>
    <row r="92" spans="1:17" x14ac:dyDescent="0.25">
      <c r="A92" s="9">
        <v>43282</v>
      </c>
      <c r="B92" s="9" t="s">
        <v>96</v>
      </c>
      <c r="C92" s="1">
        <v>9082</v>
      </c>
      <c r="D92" s="1">
        <v>10814</v>
      </c>
      <c r="E92" s="1">
        <v>7533</v>
      </c>
      <c r="F92" s="1">
        <v>5504</v>
      </c>
      <c r="G92" s="1">
        <v>6921</v>
      </c>
      <c r="H92" s="1">
        <v>6831</v>
      </c>
      <c r="I92" s="1">
        <f t="shared" si="11"/>
        <v>7780.833333333333</v>
      </c>
      <c r="J92">
        <v>0.7</v>
      </c>
      <c r="K92" s="5">
        <f t="shared" si="12"/>
        <v>6.9999999999999993E-3</v>
      </c>
      <c r="L92" s="4">
        <f t="shared" si="13"/>
        <v>8398.700596542405</v>
      </c>
      <c r="M92" s="4">
        <f t="shared" si="14"/>
        <v>9413.5435852912869</v>
      </c>
      <c r="N92" s="4">
        <f t="shared" si="15"/>
        <v>7357.6116684293374</v>
      </c>
      <c r="O92" s="4">
        <f t="shared" si="16"/>
        <v>5537.8932058451519</v>
      </c>
      <c r="P92" s="4">
        <f t="shared" si="17"/>
        <v>7497.5900117050478</v>
      </c>
      <c r="Q92" s="4">
        <f t="shared" si="18"/>
        <v>6054.0633466743184</v>
      </c>
    </row>
    <row r="93" spans="1:17" x14ac:dyDescent="0.25">
      <c r="A93" s="9">
        <v>43313</v>
      </c>
      <c r="B93" s="9" t="s">
        <v>97</v>
      </c>
      <c r="C93" s="1">
        <v>8218</v>
      </c>
      <c r="D93" s="1">
        <v>9981</v>
      </c>
      <c r="E93" s="1">
        <v>6977</v>
      </c>
      <c r="F93" s="1">
        <v>5244</v>
      </c>
      <c r="G93" s="1">
        <v>7045</v>
      </c>
      <c r="H93" s="1">
        <v>6274</v>
      </c>
      <c r="I93" s="1">
        <f t="shared" si="11"/>
        <v>7289.833333333333</v>
      </c>
      <c r="J93">
        <v>-0.9</v>
      </c>
      <c r="K93" s="5">
        <f t="shared" si="12"/>
        <v>-9.0000000000000011E-3</v>
      </c>
      <c r="L93" s="4">
        <f t="shared" si="13"/>
        <v>8323.1122911735238</v>
      </c>
      <c r="M93" s="4">
        <f t="shared" si="14"/>
        <v>9328.8216930236649</v>
      </c>
      <c r="N93" s="4">
        <f t="shared" si="15"/>
        <v>7291.3931634134733</v>
      </c>
      <c r="O93" s="4">
        <f t="shared" si="16"/>
        <v>5488.0521669925456</v>
      </c>
      <c r="P93" s="4">
        <f t="shared" si="17"/>
        <v>7430.1117015997024</v>
      </c>
      <c r="Q93" s="4">
        <f t="shared" si="18"/>
        <v>5999.5767765542496</v>
      </c>
    </row>
    <row r="94" spans="1:17" x14ac:dyDescent="0.25">
      <c r="A94" s="9">
        <v>43344</v>
      </c>
      <c r="B94" s="9" t="s">
        <v>98</v>
      </c>
      <c r="C94" s="1">
        <v>7781</v>
      </c>
      <c r="D94" s="1">
        <v>9480</v>
      </c>
      <c r="E94" s="1">
        <v>6412</v>
      </c>
      <c r="F94" s="1">
        <v>4700</v>
      </c>
      <c r="G94" s="1">
        <v>6858</v>
      </c>
      <c r="H94" s="1">
        <v>6081</v>
      </c>
      <c r="I94" s="1">
        <f t="shared" si="11"/>
        <v>6885.333333333333</v>
      </c>
      <c r="J94">
        <v>0</v>
      </c>
      <c r="K94" s="5">
        <f t="shared" si="12"/>
        <v>0</v>
      </c>
      <c r="L94" s="4">
        <f t="shared" si="13"/>
        <v>8323.1122911735238</v>
      </c>
      <c r="M94" s="4">
        <f t="shared" si="14"/>
        <v>9328.8216930236649</v>
      </c>
      <c r="N94" s="4">
        <f t="shared" si="15"/>
        <v>7291.3931634134733</v>
      </c>
      <c r="O94" s="4">
        <f t="shared" si="16"/>
        <v>5488.0521669925456</v>
      </c>
      <c r="P94" s="4">
        <f t="shared" si="17"/>
        <v>7430.1117015997024</v>
      </c>
      <c r="Q94" s="4">
        <f t="shared" si="18"/>
        <v>5999.5767765542496</v>
      </c>
    </row>
    <row r="95" spans="1:17" x14ac:dyDescent="0.25">
      <c r="A95" s="9">
        <v>43374</v>
      </c>
      <c r="B95" s="9" t="s">
        <v>99</v>
      </c>
      <c r="C95" s="1">
        <v>7844</v>
      </c>
      <c r="D95" s="1">
        <v>9360</v>
      </c>
      <c r="E95" s="1">
        <v>6437</v>
      </c>
      <c r="F95" s="1">
        <v>4815</v>
      </c>
      <c r="G95" s="1">
        <v>7136</v>
      </c>
      <c r="H95" s="1">
        <v>5845</v>
      </c>
      <c r="I95" s="1">
        <f t="shared" si="11"/>
        <v>6906.166666666667</v>
      </c>
      <c r="J95">
        <v>1.2</v>
      </c>
      <c r="K95" s="5">
        <f t="shared" si="12"/>
        <v>1.2E-2</v>
      </c>
      <c r="L95" s="4">
        <f t="shared" si="13"/>
        <v>8422.9896386676064</v>
      </c>
      <c r="M95" s="4">
        <f t="shared" si="14"/>
        <v>9440.7675533399488</v>
      </c>
      <c r="N95" s="4">
        <f t="shared" si="15"/>
        <v>7378.8898813744354</v>
      </c>
      <c r="O95" s="4">
        <f t="shared" si="16"/>
        <v>5553.9087929964562</v>
      </c>
      <c r="P95" s="4">
        <f t="shared" si="17"/>
        <v>7519.2730420188991</v>
      </c>
      <c r="Q95" s="4">
        <f t="shared" si="18"/>
        <v>6071.5716978729006</v>
      </c>
    </row>
    <row r="96" spans="1:17" x14ac:dyDescent="0.25">
      <c r="A96" s="9">
        <v>43405</v>
      </c>
      <c r="B96" s="9" t="s">
        <v>100</v>
      </c>
      <c r="C96" s="1">
        <v>8002</v>
      </c>
      <c r="D96" s="1">
        <v>9349</v>
      </c>
      <c r="E96" s="1">
        <v>6689</v>
      </c>
      <c r="F96" s="1">
        <v>4973</v>
      </c>
      <c r="G96" s="1">
        <v>7536</v>
      </c>
      <c r="H96" s="1">
        <v>5868</v>
      </c>
      <c r="I96" s="1">
        <f t="shared" si="11"/>
        <v>7069.5</v>
      </c>
      <c r="J96">
        <v>2.2000000000000002</v>
      </c>
      <c r="K96" s="5">
        <f t="shared" si="12"/>
        <v>2.2000000000000002E-2</v>
      </c>
      <c r="L96" s="4">
        <f t="shared" si="13"/>
        <v>8608.2954107182941</v>
      </c>
      <c r="M96" s="4">
        <f t="shared" si="14"/>
        <v>9648.4644395134274</v>
      </c>
      <c r="N96" s="4">
        <f t="shared" si="15"/>
        <v>7541.225458764673</v>
      </c>
      <c r="O96" s="4">
        <f t="shared" si="16"/>
        <v>5676.0947864423788</v>
      </c>
      <c r="P96" s="4">
        <f t="shared" si="17"/>
        <v>7684.6970489433152</v>
      </c>
      <c r="Q96" s="4">
        <f t="shared" si="18"/>
        <v>6205.1462752261041</v>
      </c>
    </row>
    <row r="97" spans="1:17" x14ac:dyDescent="0.25">
      <c r="A97" s="9">
        <v>43435</v>
      </c>
      <c r="B97" s="9" t="s">
        <v>101</v>
      </c>
      <c r="C97" s="2">
        <v>8300.4</v>
      </c>
      <c r="D97" s="1">
        <v>10000</v>
      </c>
      <c r="E97" s="1">
        <v>6692</v>
      </c>
      <c r="F97" s="1">
        <v>5319</v>
      </c>
      <c r="G97" s="2">
        <v>7742.3</v>
      </c>
      <c r="H97" s="2">
        <v>6377.8</v>
      </c>
      <c r="I97" s="1">
        <f t="shared" si="11"/>
        <v>7405.2500000000009</v>
      </c>
      <c r="J97">
        <v>0.7</v>
      </c>
      <c r="K97" s="5">
        <f t="shared" si="12"/>
        <v>6.9999999999999993E-3</v>
      </c>
      <c r="L97" s="4">
        <f t="shared" si="13"/>
        <v>8668.5534785933214</v>
      </c>
      <c r="M97" s="4">
        <f t="shared" si="14"/>
        <v>9716.0036905900197</v>
      </c>
      <c r="N97" s="4">
        <f t="shared" si="15"/>
        <v>7594.0140369760247</v>
      </c>
      <c r="O97" s="4">
        <f t="shared" si="16"/>
        <v>5715.8274499474746</v>
      </c>
      <c r="P97" s="4">
        <f t="shared" si="17"/>
        <v>7738.4899282859178</v>
      </c>
      <c r="Q97" s="4">
        <f t="shared" si="18"/>
        <v>6248.5822991526866</v>
      </c>
    </row>
    <row r="98" spans="1:17" x14ac:dyDescent="0.25">
      <c r="A98" s="9">
        <v>43466</v>
      </c>
      <c r="B98" s="9" t="s">
        <v>102</v>
      </c>
      <c r="C98" s="2">
        <v>8854.9</v>
      </c>
      <c r="D98" s="2">
        <v>10793.8</v>
      </c>
      <c r="E98" s="2">
        <v>7156.3</v>
      </c>
      <c r="F98" s="2">
        <v>5808.9</v>
      </c>
      <c r="G98" s="2">
        <v>8067.1</v>
      </c>
      <c r="H98" s="2">
        <v>6701.6</v>
      </c>
      <c r="I98" s="1">
        <f t="shared" ref="I98:I129" si="19">AVERAGE(C98:H98)</f>
        <v>7897.0999999999985</v>
      </c>
      <c r="J98">
        <f>AVERAGE(J1:J97)</f>
        <v>0.65375000000000005</v>
      </c>
      <c r="K98" s="5">
        <f t="shared" si="12"/>
        <v>6.5375000000000008E-3</v>
      </c>
      <c r="L98" s="4">
        <f t="shared" si="13"/>
        <v>8725.2241469596265</v>
      </c>
      <c r="M98" s="4">
        <f t="shared" si="14"/>
        <v>9779.5220647172537</v>
      </c>
      <c r="N98" s="4">
        <f t="shared" si="15"/>
        <v>7643.6599037427559</v>
      </c>
      <c r="O98" s="4">
        <f t="shared" si="16"/>
        <v>5753.1946719015068</v>
      </c>
      <c r="P98" s="4">
        <f t="shared" si="17"/>
        <v>7789.0803061920878</v>
      </c>
      <c r="Q98" s="4">
        <f t="shared" si="18"/>
        <v>6289.4324059333976</v>
      </c>
    </row>
    <row r="99" spans="1:17" x14ac:dyDescent="0.25">
      <c r="A99" s="9">
        <v>43497</v>
      </c>
      <c r="B99" s="9" t="s">
        <v>103</v>
      </c>
      <c r="C99" s="2">
        <v>8900.7000000000007</v>
      </c>
      <c r="D99" s="2">
        <v>11061.5</v>
      </c>
      <c r="E99" s="2">
        <v>7323.5</v>
      </c>
      <c r="F99" s="2">
        <v>5966.2</v>
      </c>
      <c r="G99" s="2">
        <v>8090.6</v>
      </c>
      <c r="H99" s="2">
        <v>6746.9</v>
      </c>
      <c r="I99" s="1">
        <f t="shared" si="19"/>
        <v>8014.9000000000005</v>
      </c>
      <c r="J99">
        <f>AVERAGE(J2:J97)</f>
        <v>0.65375000000000005</v>
      </c>
      <c r="K99" s="5">
        <f t="shared" si="12"/>
        <v>6.5375000000000008E-3</v>
      </c>
      <c r="L99" s="4">
        <f t="shared" si="13"/>
        <v>8782.2652998203757</v>
      </c>
      <c r="M99" s="4">
        <f t="shared" si="14"/>
        <v>9843.4556902153436</v>
      </c>
      <c r="N99" s="4">
        <f t="shared" si="15"/>
        <v>7693.630330363475</v>
      </c>
      <c r="O99" s="4">
        <f t="shared" si="16"/>
        <v>5790.8061820690637</v>
      </c>
      <c r="P99" s="4">
        <f t="shared" si="17"/>
        <v>7840.0014186938197</v>
      </c>
      <c r="Q99" s="4">
        <f t="shared" si="18"/>
        <v>6330.5495702871876</v>
      </c>
    </row>
    <row r="100" spans="1:17" x14ac:dyDescent="0.25">
      <c r="A100" s="9">
        <v>43525</v>
      </c>
      <c r="B100" s="9" t="s">
        <v>104</v>
      </c>
      <c r="C100" s="1">
        <v>9376</v>
      </c>
      <c r="D100" s="2">
        <v>11292.7</v>
      </c>
      <c r="E100" s="2">
        <v>7937.6</v>
      </c>
      <c r="F100" s="2">
        <v>6020.4</v>
      </c>
      <c r="G100" s="2">
        <v>8233.4</v>
      </c>
      <c r="H100" s="2">
        <v>6745.4</v>
      </c>
      <c r="J100">
        <f>AVERAGE(J1:J97)</f>
        <v>0.65375000000000005</v>
      </c>
      <c r="K100" s="5">
        <f t="shared" si="12"/>
        <v>6.5375000000000008E-3</v>
      </c>
      <c r="L100" s="4">
        <f t="shared" ref="L100" si="20">L99*(1+$K100)</f>
        <v>8839.6793592179529</v>
      </c>
      <c r="M100" s="4">
        <f t="shared" ref="M100" si="21">M99*(1+$K100)</f>
        <v>9907.8072817901266</v>
      </c>
      <c r="N100" s="4">
        <f t="shared" ref="N100" si="22">N99*(1+$K100)</f>
        <v>7743.9274386482266</v>
      </c>
      <c r="O100" s="4">
        <f t="shared" ref="O100" si="23">O99*(1+$K100)</f>
        <v>5828.6635774843407</v>
      </c>
      <c r="P100" s="4">
        <f t="shared" ref="P100" si="24">P99*(1+$K100)</f>
        <v>7891.255427968531</v>
      </c>
      <c r="Q100" s="4">
        <f t="shared" ref="Q100" si="25">Q99*(1+$K100)</f>
        <v>6371.9355381029409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C787-D18E-4593-BD81-ACC05E4650EA}">
  <dimension ref="A1:H100"/>
  <sheetViews>
    <sheetView zoomScale="70" zoomScaleNormal="70" workbookViewId="0">
      <selection activeCell="K76" sqref="K76"/>
    </sheetView>
  </sheetViews>
  <sheetFormatPr defaultRowHeight="15" x14ac:dyDescent="0.25"/>
  <cols>
    <col min="1" max="1" width="21.85546875" style="9" bestFit="1" customWidth="1"/>
    <col min="2" max="2" width="13.28515625" style="9" customWidth="1"/>
    <col min="3" max="5" width="12.7109375" customWidth="1"/>
  </cols>
  <sheetData>
    <row r="1" spans="1:5" x14ac:dyDescent="0.25">
      <c r="A1" s="9" t="s">
        <v>149</v>
      </c>
      <c r="B1" s="9" t="s">
        <v>105</v>
      </c>
      <c r="C1" t="s">
        <v>0</v>
      </c>
      <c r="D1" t="s">
        <v>1</v>
      </c>
      <c r="E1" t="s">
        <v>2</v>
      </c>
    </row>
    <row r="2" spans="1:5" x14ac:dyDescent="0.25">
      <c r="A2" s="9">
        <v>40544</v>
      </c>
      <c r="B2" s="9" t="s">
        <v>6</v>
      </c>
      <c r="C2" s="1">
        <v>4800</v>
      </c>
      <c r="D2" s="1">
        <v>5380</v>
      </c>
      <c r="E2" s="1">
        <v>4205</v>
      </c>
    </row>
    <row r="3" spans="1:5" x14ac:dyDescent="0.25">
      <c r="A3" s="9">
        <v>40575</v>
      </c>
      <c r="B3" s="9" t="s">
        <v>7</v>
      </c>
      <c r="C3" s="1">
        <v>4800</v>
      </c>
      <c r="D3" s="1">
        <v>5415</v>
      </c>
      <c r="E3" s="1">
        <v>4250</v>
      </c>
    </row>
    <row r="4" spans="1:5" x14ac:dyDescent="0.25">
      <c r="A4" s="9">
        <v>40603</v>
      </c>
      <c r="B4" s="9" t="s">
        <v>8</v>
      </c>
      <c r="C4" s="1">
        <v>4405</v>
      </c>
      <c r="D4" s="1">
        <v>5070</v>
      </c>
      <c r="E4" s="1">
        <v>3810</v>
      </c>
    </row>
    <row r="5" spans="1:5" x14ac:dyDescent="0.25">
      <c r="A5" s="9">
        <v>40634</v>
      </c>
      <c r="B5" s="9" t="s">
        <v>9</v>
      </c>
      <c r="C5" s="1">
        <v>4235</v>
      </c>
      <c r="D5" s="1">
        <v>4845</v>
      </c>
      <c r="E5" s="1">
        <v>3610</v>
      </c>
    </row>
    <row r="6" spans="1:5" x14ac:dyDescent="0.25">
      <c r="A6" s="9">
        <v>40664</v>
      </c>
      <c r="B6" s="9" t="s">
        <v>10</v>
      </c>
      <c r="C6" s="1">
        <v>4665</v>
      </c>
      <c r="D6" s="1">
        <v>5160</v>
      </c>
      <c r="E6" s="1">
        <v>4105</v>
      </c>
    </row>
    <row r="7" spans="1:5" x14ac:dyDescent="0.25">
      <c r="A7" s="9">
        <v>40695</v>
      </c>
      <c r="B7" s="9" t="s">
        <v>11</v>
      </c>
      <c r="C7" s="1">
        <v>4785</v>
      </c>
      <c r="D7" s="1">
        <v>5290</v>
      </c>
      <c r="E7" s="1">
        <v>4040</v>
      </c>
    </row>
    <row r="8" spans="1:5" x14ac:dyDescent="0.25">
      <c r="A8" s="9">
        <v>40725</v>
      </c>
      <c r="B8" s="9" t="s">
        <v>12</v>
      </c>
      <c r="C8" s="1">
        <v>4915</v>
      </c>
      <c r="D8" s="1">
        <v>5515</v>
      </c>
      <c r="E8" s="1">
        <v>4244</v>
      </c>
    </row>
    <row r="9" spans="1:5" x14ac:dyDescent="0.25">
      <c r="A9" s="9">
        <v>40756</v>
      </c>
      <c r="B9" s="9" t="s">
        <v>13</v>
      </c>
      <c r="C9" s="1">
        <v>4750</v>
      </c>
      <c r="D9" s="1">
        <v>5365</v>
      </c>
      <c r="E9" s="1">
        <v>4255</v>
      </c>
    </row>
    <row r="10" spans="1:5" x14ac:dyDescent="0.25">
      <c r="A10" s="9">
        <v>40787</v>
      </c>
      <c r="B10" s="9" t="s">
        <v>14</v>
      </c>
      <c r="C10" s="1">
        <v>4760</v>
      </c>
      <c r="D10" s="1">
        <v>5265</v>
      </c>
      <c r="E10" s="1">
        <v>4325</v>
      </c>
    </row>
    <row r="11" spans="1:5" x14ac:dyDescent="0.25">
      <c r="A11" s="9">
        <v>40817</v>
      </c>
      <c r="B11" s="9" t="s">
        <v>15</v>
      </c>
      <c r="C11" s="1">
        <v>4670</v>
      </c>
      <c r="D11" s="1">
        <v>5250</v>
      </c>
      <c r="E11" s="1">
        <v>4135</v>
      </c>
    </row>
    <row r="12" spans="1:5" x14ac:dyDescent="0.25">
      <c r="A12" s="9">
        <v>40848</v>
      </c>
      <c r="B12" s="9" t="s">
        <v>16</v>
      </c>
      <c r="C12" s="1">
        <v>4695</v>
      </c>
      <c r="D12" s="1">
        <v>5280</v>
      </c>
      <c r="E12" s="1">
        <v>4100</v>
      </c>
    </row>
    <row r="13" spans="1:5" x14ac:dyDescent="0.25">
      <c r="A13" s="9">
        <v>40878</v>
      </c>
      <c r="B13" s="9" t="s">
        <v>17</v>
      </c>
      <c r="C13" s="1">
        <v>4850</v>
      </c>
      <c r="D13" s="1">
        <v>5445</v>
      </c>
      <c r="E13" s="1">
        <v>4405</v>
      </c>
    </row>
    <row r="14" spans="1:5" x14ac:dyDescent="0.25">
      <c r="A14" s="9">
        <v>40909</v>
      </c>
      <c r="B14" s="9" t="s">
        <v>18</v>
      </c>
      <c r="C14" s="1">
        <v>5430</v>
      </c>
      <c r="D14" s="1">
        <v>6080</v>
      </c>
      <c r="E14" s="1">
        <v>4985</v>
      </c>
    </row>
    <row r="15" spans="1:5" x14ac:dyDescent="0.25">
      <c r="A15" s="9">
        <v>40940</v>
      </c>
      <c r="B15" s="9" t="s">
        <v>19</v>
      </c>
      <c r="C15" s="1">
        <v>6650</v>
      </c>
      <c r="D15" s="1">
        <v>7400</v>
      </c>
      <c r="E15" s="1">
        <v>5905</v>
      </c>
    </row>
    <row r="16" spans="1:5" x14ac:dyDescent="0.25">
      <c r="A16" s="9">
        <v>40969</v>
      </c>
      <c r="B16" s="9" t="s">
        <v>20</v>
      </c>
      <c r="C16" s="1">
        <v>7365</v>
      </c>
      <c r="D16" s="1">
        <v>8505</v>
      </c>
      <c r="E16" s="1">
        <v>7025</v>
      </c>
    </row>
    <row r="17" spans="1:5" x14ac:dyDescent="0.25">
      <c r="A17" s="9">
        <v>41000</v>
      </c>
      <c r="B17" s="9" t="s">
        <v>21</v>
      </c>
      <c r="C17" s="1">
        <v>7630</v>
      </c>
      <c r="D17" s="1">
        <v>8665</v>
      </c>
      <c r="E17" s="1">
        <v>7015</v>
      </c>
    </row>
    <row r="18" spans="1:5" x14ac:dyDescent="0.25">
      <c r="A18" s="9">
        <v>41030</v>
      </c>
      <c r="B18" s="9" t="s">
        <v>22</v>
      </c>
      <c r="C18" s="1">
        <v>7750</v>
      </c>
      <c r="D18" s="1">
        <v>9110</v>
      </c>
      <c r="E18" s="1">
        <v>7190</v>
      </c>
    </row>
    <row r="19" spans="1:5" x14ac:dyDescent="0.25">
      <c r="A19" s="9">
        <v>41061</v>
      </c>
      <c r="B19" s="9" t="s">
        <v>23</v>
      </c>
      <c r="C19" s="1">
        <v>8180</v>
      </c>
      <c r="D19" s="1">
        <v>9300</v>
      </c>
      <c r="E19" s="1">
        <v>7200</v>
      </c>
    </row>
    <row r="20" spans="1:5" x14ac:dyDescent="0.25">
      <c r="A20" s="9">
        <v>41091</v>
      </c>
      <c r="B20" s="9" t="s">
        <v>24</v>
      </c>
      <c r="C20" s="1">
        <v>8070</v>
      </c>
      <c r="D20" s="1">
        <v>9260</v>
      </c>
      <c r="E20" s="1">
        <v>7600</v>
      </c>
    </row>
    <row r="21" spans="1:5" x14ac:dyDescent="0.25">
      <c r="A21" s="9">
        <v>41122</v>
      </c>
      <c r="B21" s="9" t="s">
        <v>25</v>
      </c>
      <c r="C21" s="1">
        <v>7850</v>
      </c>
      <c r="D21" s="1">
        <v>8870</v>
      </c>
      <c r="E21" s="1">
        <v>7200</v>
      </c>
    </row>
    <row r="22" spans="1:5" x14ac:dyDescent="0.25">
      <c r="A22" s="9">
        <v>41153</v>
      </c>
      <c r="B22" s="9" t="s">
        <v>26</v>
      </c>
      <c r="C22" s="1">
        <v>7395</v>
      </c>
      <c r="D22" s="1">
        <v>8460</v>
      </c>
      <c r="E22" s="1">
        <v>6915</v>
      </c>
    </row>
    <row r="23" spans="1:5" x14ac:dyDescent="0.25">
      <c r="A23" s="9">
        <v>41183</v>
      </c>
      <c r="B23" s="9" t="s">
        <v>27</v>
      </c>
      <c r="C23" s="1">
        <v>7020</v>
      </c>
      <c r="D23" s="1">
        <v>8285</v>
      </c>
      <c r="E23" s="1">
        <v>6230</v>
      </c>
    </row>
    <row r="24" spans="1:5" x14ac:dyDescent="0.25">
      <c r="A24" s="9">
        <v>41214</v>
      </c>
      <c r="B24" s="9" t="s">
        <v>28</v>
      </c>
      <c r="C24" s="1">
        <v>6980</v>
      </c>
      <c r="D24" s="1">
        <v>8140</v>
      </c>
      <c r="E24" s="1">
        <v>6130</v>
      </c>
    </row>
    <row r="25" spans="1:5" x14ac:dyDescent="0.25">
      <c r="A25" s="9">
        <v>41244</v>
      </c>
      <c r="B25" s="9" t="s">
        <v>29</v>
      </c>
      <c r="C25" s="1">
        <v>7170</v>
      </c>
      <c r="D25" s="1">
        <v>8245</v>
      </c>
      <c r="E25" s="1">
        <v>6250</v>
      </c>
    </row>
    <row r="26" spans="1:5" x14ac:dyDescent="0.25">
      <c r="A26" s="9">
        <v>41275</v>
      </c>
      <c r="B26" s="9" t="s">
        <v>30</v>
      </c>
      <c r="C26" s="1">
        <v>7337</v>
      </c>
      <c r="D26" s="1">
        <v>8454</v>
      </c>
      <c r="E26" s="1">
        <v>6478</v>
      </c>
    </row>
    <row r="27" spans="1:5" x14ac:dyDescent="0.25">
      <c r="A27" s="9">
        <v>41306</v>
      </c>
      <c r="B27" s="9" t="s">
        <v>31</v>
      </c>
      <c r="C27" s="1">
        <v>8025</v>
      </c>
      <c r="D27" s="1">
        <v>9000</v>
      </c>
      <c r="E27" s="1">
        <v>7095</v>
      </c>
    </row>
    <row r="28" spans="1:5" x14ac:dyDescent="0.25">
      <c r="A28" s="9">
        <v>41334</v>
      </c>
      <c r="B28" s="9" t="s">
        <v>32</v>
      </c>
      <c r="C28" s="1">
        <v>7895</v>
      </c>
      <c r="D28" s="1">
        <v>9300</v>
      </c>
      <c r="E28" s="1">
        <v>7060</v>
      </c>
    </row>
    <row r="29" spans="1:5" x14ac:dyDescent="0.25">
      <c r="A29" s="9">
        <v>41365</v>
      </c>
      <c r="B29" s="9" t="s">
        <v>33</v>
      </c>
      <c r="C29" s="1">
        <v>8330</v>
      </c>
      <c r="D29" s="1">
        <v>9970</v>
      </c>
      <c r="E29" s="1">
        <v>7420</v>
      </c>
    </row>
    <row r="30" spans="1:5" x14ac:dyDescent="0.25">
      <c r="A30" s="9">
        <v>41395</v>
      </c>
      <c r="B30" s="9" t="s">
        <v>34</v>
      </c>
      <c r="C30" s="1">
        <v>8380</v>
      </c>
      <c r="D30" s="1">
        <v>9970</v>
      </c>
      <c r="E30" s="1">
        <v>7490</v>
      </c>
    </row>
    <row r="31" spans="1:5" x14ac:dyDescent="0.25">
      <c r="A31" s="9">
        <v>41426</v>
      </c>
      <c r="B31" s="9" t="s">
        <v>35</v>
      </c>
      <c r="C31" s="1">
        <v>8270</v>
      </c>
      <c r="D31" s="1">
        <v>9920</v>
      </c>
      <c r="E31" s="1">
        <v>7470</v>
      </c>
    </row>
    <row r="32" spans="1:5" x14ac:dyDescent="0.25">
      <c r="A32" s="9">
        <v>41456</v>
      </c>
      <c r="B32" s="9" t="s">
        <v>36</v>
      </c>
      <c r="C32" s="1">
        <v>8230</v>
      </c>
      <c r="D32" s="1">
        <v>9890</v>
      </c>
      <c r="E32" s="1">
        <v>7420</v>
      </c>
    </row>
    <row r="33" spans="1:5" x14ac:dyDescent="0.25">
      <c r="A33" s="9">
        <v>41487</v>
      </c>
      <c r="B33" s="9" t="s">
        <v>37</v>
      </c>
      <c r="C33" s="1">
        <v>7710</v>
      </c>
      <c r="D33" s="1">
        <v>9600</v>
      </c>
      <c r="E33" s="1">
        <v>6710</v>
      </c>
    </row>
    <row r="34" spans="1:5" x14ac:dyDescent="0.25">
      <c r="A34" s="9">
        <v>41518</v>
      </c>
      <c r="B34" s="9" t="s">
        <v>38</v>
      </c>
      <c r="C34" s="1">
        <v>7825</v>
      </c>
      <c r="D34" s="1">
        <v>9565</v>
      </c>
      <c r="E34" s="1">
        <v>6540</v>
      </c>
    </row>
    <row r="35" spans="1:5" x14ac:dyDescent="0.25">
      <c r="A35" s="9">
        <v>41548</v>
      </c>
      <c r="B35" s="9" t="s">
        <v>39</v>
      </c>
      <c r="C35" s="1">
        <v>7250</v>
      </c>
      <c r="D35" s="1">
        <v>9150</v>
      </c>
      <c r="E35" s="1">
        <v>6215</v>
      </c>
    </row>
    <row r="36" spans="1:5" x14ac:dyDescent="0.25">
      <c r="A36" s="9">
        <v>41579</v>
      </c>
      <c r="B36" s="9" t="s">
        <v>40</v>
      </c>
      <c r="C36" s="1">
        <v>7116</v>
      </c>
      <c r="D36" s="1">
        <v>8751</v>
      </c>
      <c r="E36" s="1">
        <v>6083</v>
      </c>
    </row>
    <row r="37" spans="1:5" x14ac:dyDescent="0.25">
      <c r="A37" s="9">
        <v>41609</v>
      </c>
      <c r="B37" s="9" t="s">
        <v>41</v>
      </c>
      <c r="C37" s="1">
        <v>7280</v>
      </c>
      <c r="D37" s="1">
        <v>8860</v>
      </c>
      <c r="E37" s="1">
        <v>6250</v>
      </c>
    </row>
    <row r="38" spans="1:5" x14ac:dyDescent="0.25">
      <c r="A38" s="9">
        <v>41640</v>
      </c>
      <c r="B38" s="9" t="s">
        <v>42</v>
      </c>
      <c r="C38" s="1">
        <v>7980</v>
      </c>
      <c r="D38" s="1">
        <v>9830</v>
      </c>
      <c r="E38" s="1">
        <v>6850</v>
      </c>
    </row>
    <row r="39" spans="1:5" x14ac:dyDescent="0.25">
      <c r="A39" s="9">
        <v>41671</v>
      </c>
      <c r="B39" s="9" t="s">
        <v>43</v>
      </c>
      <c r="C39" s="1">
        <v>8350</v>
      </c>
      <c r="D39" s="1">
        <v>9840</v>
      </c>
      <c r="E39" s="1">
        <v>7400</v>
      </c>
    </row>
    <row r="40" spans="1:5" x14ac:dyDescent="0.25">
      <c r="A40" s="9">
        <v>41699</v>
      </c>
      <c r="B40" s="9" t="s">
        <v>44</v>
      </c>
      <c r="C40" s="1">
        <v>8440</v>
      </c>
      <c r="D40" s="1">
        <v>9970</v>
      </c>
      <c r="E40" s="1">
        <v>7560</v>
      </c>
    </row>
    <row r="41" spans="1:5" x14ac:dyDescent="0.25">
      <c r="A41" s="9">
        <v>41730</v>
      </c>
      <c r="B41" s="9" t="s">
        <v>45</v>
      </c>
      <c r="C41" s="1">
        <v>8370</v>
      </c>
      <c r="D41" s="1">
        <v>10470</v>
      </c>
      <c r="E41" s="1">
        <v>7630</v>
      </c>
    </row>
    <row r="42" spans="1:5" x14ac:dyDescent="0.25">
      <c r="A42" s="9">
        <v>41760</v>
      </c>
      <c r="B42" s="9" t="s">
        <v>46</v>
      </c>
      <c r="C42" s="1">
        <v>8685</v>
      </c>
      <c r="D42" s="1">
        <v>10730</v>
      </c>
      <c r="E42" s="15">
        <v>7800</v>
      </c>
    </row>
    <row r="43" spans="1:5" x14ac:dyDescent="0.25">
      <c r="A43" s="9">
        <v>41791</v>
      </c>
      <c r="B43" s="9" t="s">
        <v>47</v>
      </c>
      <c r="C43" s="15">
        <v>8730</v>
      </c>
      <c r="D43" s="15">
        <v>10780</v>
      </c>
      <c r="E43" s="1">
        <v>7685</v>
      </c>
    </row>
    <row r="44" spans="1:5" x14ac:dyDescent="0.25">
      <c r="A44" s="9">
        <v>41821</v>
      </c>
      <c r="B44" s="9" t="s">
        <v>48</v>
      </c>
      <c r="C44" s="1">
        <v>7810</v>
      </c>
      <c r="D44" s="1">
        <v>9610</v>
      </c>
      <c r="E44" s="1">
        <v>6960</v>
      </c>
    </row>
    <row r="45" spans="1:5" x14ac:dyDescent="0.25">
      <c r="A45" s="9">
        <v>41852</v>
      </c>
      <c r="B45" s="9" t="s">
        <v>49</v>
      </c>
      <c r="C45" s="2">
        <v>7591.25</v>
      </c>
      <c r="D45" s="1">
        <v>8835</v>
      </c>
      <c r="E45" s="1">
        <v>6585</v>
      </c>
    </row>
    <row r="46" spans="1:5" x14ac:dyDescent="0.25">
      <c r="A46" s="9">
        <v>41883</v>
      </c>
      <c r="B46" s="9" t="s">
        <v>50</v>
      </c>
      <c r="C46" s="1">
        <v>7633</v>
      </c>
      <c r="D46" s="1">
        <v>9410</v>
      </c>
      <c r="E46" s="1">
        <v>6392</v>
      </c>
    </row>
    <row r="47" spans="1:5" x14ac:dyDescent="0.25">
      <c r="A47" s="9">
        <v>41913</v>
      </c>
      <c r="B47" s="9" t="s">
        <v>51</v>
      </c>
      <c r="C47" s="1">
        <v>7550</v>
      </c>
      <c r="D47" s="1">
        <v>9716</v>
      </c>
      <c r="E47" s="1">
        <v>5965</v>
      </c>
    </row>
    <row r="48" spans="1:5" x14ac:dyDescent="0.25">
      <c r="A48" s="9">
        <v>41944</v>
      </c>
      <c r="B48" s="9" t="s">
        <v>52</v>
      </c>
      <c r="C48" s="1">
        <v>7490</v>
      </c>
      <c r="D48" s="1">
        <v>9520</v>
      </c>
      <c r="E48" s="1">
        <v>5836</v>
      </c>
    </row>
    <row r="49" spans="1:8" x14ac:dyDescent="0.25">
      <c r="A49" s="9">
        <v>41974</v>
      </c>
      <c r="B49" s="9" t="s">
        <v>53</v>
      </c>
      <c r="C49" s="1">
        <v>7465</v>
      </c>
      <c r="D49" s="1">
        <v>9395</v>
      </c>
      <c r="E49" s="1">
        <v>5825</v>
      </c>
    </row>
    <row r="50" spans="1:8" x14ac:dyDescent="0.25">
      <c r="A50" s="9">
        <v>42005</v>
      </c>
      <c r="B50" s="9" t="s">
        <v>54</v>
      </c>
      <c r="C50" s="1">
        <v>8090</v>
      </c>
      <c r="D50" s="1">
        <v>9742</v>
      </c>
      <c r="E50" s="1">
        <v>6778</v>
      </c>
    </row>
    <row r="51" spans="1:8" x14ac:dyDescent="0.25">
      <c r="A51" s="9">
        <v>42036</v>
      </c>
      <c r="B51" s="9" t="s">
        <v>55</v>
      </c>
      <c r="C51" s="1">
        <v>8132</v>
      </c>
      <c r="D51" s="1">
        <v>9781</v>
      </c>
      <c r="E51" s="1">
        <v>6925</v>
      </c>
    </row>
    <row r="52" spans="1:8" x14ac:dyDescent="0.25">
      <c r="A52" s="9">
        <v>42064</v>
      </c>
      <c r="B52" s="9" t="s">
        <v>56</v>
      </c>
      <c r="C52" s="1">
        <v>8236</v>
      </c>
      <c r="D52" s="1">
        <v>9840</v>
      </c>
      <c r="E52" s="1">
        <v>7272</v>
      </c>
    </row>
    <row r="53" spans="1:8" x14ac:dyDescent="0.25">
      <c r="A53" s="9">
        <v>42095</v>
      </c>
      <c r="B53" s="9" t="s">
        <v>57</v>
      </c>
      <c r="C53" s="1">
        <v>8514</v>
      </c>
      <c r="D53" s="1">
        <v>10347</v>
      </c>
      <c r="E53" s="1">
        <v>7837</v>
      </c>
    </row>
    <row r="54" spans="1:8" x14ac:dyDescent="0.25">
      <c r="A54" s="9">
        <v>42125</v>
      </c>
      <c r="B54" s="9" t="s">
        <v>58</v>
      </c>
      <c r="C54" s="1">
        <v>8562</v>
      </c>
      <c r="D54" s="1">
        <v>10691</v>
      </c>
      <c r="E54" s="1">
        <v>7973</v>
      </c>
    </row>
    <row r="55" spans="1:8" x14ac:dyDescent="0.25">
      <c r="A55" s="9">
        <v>42156</v>
      </c>
      <c r="B55" s="9" t="s">
        <v>59</v>
      </c>
      <c r="C55" s="1">
        <v>8662</v>
      </c>
      <c r="D55" s="1">
        <v>10894</v>
      </c>
      <c r="E55" s="1">
        <v>7858</v>
      </c>
    </row>
    <row r="56" spans="1:8" x14ac:dyDescent="0.25">
      <c r="A56" s="9">
        <v>42186</v>
      </c>
      <c r="B56" s="9" t="s">
        <v>60</v>
      </c>
      <c r="C56" s="1">
        <v>8476</v>
      </c>
      <c r="D56" s="1">
        <v>10600</v>
      </c>
      <c r="E56" s="1">
        <v>7384</v>
      </c>
    </row>
    <row r="57" spans="1:8" x14ac:dyDescent="0.25">
      <c r="A57" s="9">
        <v>42217</v>
      </c>
      <c r="B57" s="9" t="s">
        <v>61</v>
      </c>
      <c r="C57" s="1">
        <v>8086</v>
      </c>
      <c r="D57" s="1">
        <v>9545</v>
      </c>
      <c r="E57" s="1">
        <v>6887</v>
      </c>
    </row>
    <row r="58" spans="1:8" x14ac:dyDescent="0.25">
      <c r="A58" s="9">
        <v>42248</v>
      </c>
      <c r="B58" s="9" t="s">
        <v>62</v>
      </c>
      <c r="C58" s="1">
        <v>7728</v>
      </c>
      <c r="D58" s="1">
        <v>9248</v>
      </c>
      <c r="E58" s="1">
        <v>6293</v>
      </c>
    </row>
    <row r="59" spans="1:8" x14ac:dyDescent="0.25">
      <c r="A59" s="9">
        <v>42278</v>
      </c>
      <c r="B59" s="9" t="s">
        <v>63</v>
      </c>
      <c r="C59" s="1">
        <v>6890</v>
      </c>
      <c r="D59" s="1">
        <v>8419</v>
      </c>
      <c r="E59" s="1">
        <v>5463</v>
      </c>
      <c r="F59" s="5" t="s">
        <v>0</v>
      </c>
      <c r="G59" s="5" t="s">
        <v>1</v>
      </c>
      <c r="H59" s="5" t="s">
        <v>2</v>
      </c>
    </row>
    <row r="60" spans="1:8" x14ac:dyDescent="0.25">
      <c r="A60" s="9">
        <v>42309</v>
      </c>
      <c r="B60" s="9" t="s">
        <v>64</v>
      </c>
      <c r="C60" s="1">
        <v>6524</v>
      </c>
      <c r="D60" s="1">
        <v>7828</v>
      </c>
      <c r="E60" s="1">
        <v>4946</v>
      </c>
      <c r="F60" s="5" t="s">
        <v>176</v>
      </c>
    </row>
    <row r="61" spans="1:8" x14ac:dyDescent="0.25">
      <c r="A61" s="9">
        <v>42339</v>
      </c>
      <c r="B61" s="9" t="s">
        <v>65</v>
      </c>
      <c r="C61" s="15">
        <v>6389</v>
      </c>
      <c r="D61" s="15">
        <v>7603</v>
      </c>
      <c r="E61" s="15">
        <v>4625</v>
      </c>
      <c r="F61" s="3">
        <f>1-(C61/C66)</f>
        <v>0.27132755474452552</v>
      </c>
      <c r="G61" s="3">
        <f>1-(D61/D66)</f>
        <v>0.24893806183937572</v>
      </c>
      <c r="H61" s="3">
        <f>1-(E61/E65)</f>
        <v>0.37339113941200375</v>
      </c>
    </row>
    <row r="62" spans="1:8" x14ac:dyDescent="0.25">
      <c r="A62" s="9">
        <v>42370</v>
      </c>
      <c r="B62" s="9" t="s">
        <v>66</v>
      </c>
      <c r="C62" s="1">
        <v>6625</v>
      </c>
      <c r="D62" s="1">
        <v>7930</v>
      </c>
      <c r="E62" s="1">
        <v>5247</v>
      </c>
      <c r="F62" s="5" t="s">
        <v>177</v>
      </c>
      <c r="G62" s="5"/>
      <c r="H62" s="5"/>
    </row>
    <row r="63" spans="1:8" x14ac:dyDescent="0.25">
      <c r="A63" s="9">
        <v>42401</v>
      </c>
      <c r="B63" s="9" t="s">
        <v>67</v>
      </c>
      <c r="C63" s="1">
        <v>7222</v>
      </c>
      <c r="D63" s="1">
        <v>8419</v>
      </c>
      <c r="E63" s="1">
        <v>5997</v>
      </c>
      <c r="F63" s="3">
        <f>1-(C72/C66)</f>
        <v>0.33143248175182483</v>
      </c>
      <c r="G63" s="3">
        <f>1-(D72/D66)</f>
        <v>0.28568606144423592</v>
      </c>
      <c r="H63" s="3">
        <f>1-(E72/E65)</f>
        <v>0.39804904484487191</v>
      </c>
    </row>
    <row r="64" spans="1:8" x14ac:dyDescent="0.25">
      <c r="A64" s="9">
        <v>42430</v>
      </c>
      <c r="B64" s="9" t="s">
        <v>68</v>
      </c>
      <c r="C64" s="1">
        <v>7396</v>
      </c>
      <c r="D64" s="1">
        <v>8638</v>
      </c>
      <c r="E64" s="1">
        <v>6408</v>
      </c>
      <c r="F64" s="5" t="s">
        <v>178</v>
      </c>
    </row>
    <row r="65" spans="1:8" x14ac:dyDescent="0.25">
      <c r="A65" s="9">
        <v>42461</v>
      </c>
      <c r="B65" s="9" t="s">
        <v>69</v>
      </c>
      <c r="C65" s="1">
        <v>8634</v>
      </c>
      <c r="D65" s="1">
        <v>9976</v>
      </c>
      <c r="E65" s="15">
        <v>7381</v>
      </c>
      <c r="F65" s="3">
        <f>1-(C72/C78)</f>
        <v>0.2876412686839227</v>
      </c>
      <c r="G65" s="3">
        <f>1-(D72/D78)</f>
        <v>0.23367952522255198</v>
      </c>
      <c r="H65" s="3">
        <f>1-(E72/E78)</f>
        <v>0.38590186592950937</v>
      </c>
    </row>
    <row r="66" spans="1:8" x14ac:dyDescent="0.25">
      <c r="A66" s="9">
        <v>42491</v>
      </c>
      <c r="B66" s="9" t="s">
        <v>70</v>
      </c>
      <c r="C66" s="15">
        <v>8768</v>
      </c>
      <c r="D66" s="15">
        <v>10123</v>
      </c>
      <c r="E66" s="1">
        <v>7335</v>
      </c>
      <c r="F66" s="5" t="s">
        <v>179</v>
      </c>
    </row>
    <row r="67" spans="1:8" x14ac:dyDescent="0.25">
      <c r="A67" s="9">
        <v>42522</v>
      </c>
      <c r="B67" s="9" t="s">
        <v>71</v>
      </c>
      <c r="C67" s="1">
        <v>8439</v>
      </c>
      <c r="D67" s="1">
        <v>9946</v>
      </c>
      <c r="E67" s="1">
        <v>7029</v>
      </c>
      <c r="F67" s="3">
        <f>1-(C85/C78)</f>
        <v>0.20962449872402478</v>
      </c>
      <c r="G67" s="3">
        <f>1-(D85/D78)</f>
        <v>0.15483255616786773</v>
      </c>
      <c r="H67" s="3">
        <f>1-(E85/E78)</f>
        <v>0.289426399447132</v>
      </c>
    </row>
    <row r="68" spans="1:8" x14ac:dyDescent="0.25">
      <c r="A68" s="9">
        <v>42552</v>
      </c>
      <c r="B68" s="9" t="s">
        <v>72</v>
      </c>
      <c r="C68" s="1">
        <v>7869</v>
      </c>
      <c r="D68" s="1">
        <v>9466</v>
      </c>
      <c r="E68" s="1">
        <v>6575</v>
      </c>
    </row>
    <row r="69" spans="1:8" x14ac:dyDescent="0.25">
      <c r="A69" s="9">
        <v>42583</v>
      </c>
      <c r="B69" s="9" t="s">
        <v>73</v>
      </c>
      <c r="C69" s="1">
        <v>7321</v>
      </c>
      <c r="D69" s="1">
        <v>8667</v>
      </c>
      <c r="E69" s="1">
        <v>6139</v>
      </c>
    </row>
    <row r="70" spans="1:8" x14ac:dyDescent="0.25">
      <c r="A70" s="9">
        <v>42614</v>
      </c>
      <c r="B70" s="9" t="s">
        <v>74</v>
      </c>
      <c r="C70" s="1">
        <v>6662</v>
      </c>
      <c r="D70" s="1">
        <v>8011</v>
      </c>
      <c r="E70" s="1">
        <v>5645</v>
      </c>
    </row>
    <row r="71" spans="1:8" x14ac:dyDescent="0.25">
      <c r="A71" s="9">
        <v>42644</v>
      </c>
      <c r="B71" s="9" t="s">
        <v>75</v>
      </c>
      <c r="C71" s="1">
        <v>5881</v>
      </c>
      <c r="D71" s="1">
        <v>7271</v>
      </c>
      <c r="E71" s="1">
        <v>4871</v>
      </c>
    </row>
    <row r="72" spans="1:8" x14ac:dyDescent="0.25">
      <c r="A72" s="9">
        <v>42675</v>
      </c>
      <c r="B72" s="9" t="s">
        <v>76</v>
      </c>
      <c r="C72" s="15">
        <v>5862</v>
      </c>
      <c r="D72" s="15">
        <v>7231</v>
      </c>
      <c r="E72" s="15">
        <v>4443</v>
      </c>
    </row>
    <row r="73" spans="1:8" x14ac:dyDescent="0.25">
      <c r="A73" s="9">
        <v>42705</v>
      </c>
      <c r="B73" s="9" t="s">
        <v>77</v>
      </c>
      <c r="C73" s="1">
        <v>6063</v>
      </c>
      <c r="D73" s="1">
        <v>7524</v>
      </c>
      <c r="E73" s="1">
        <v>4864</v>
      </c>
    </row>
    <row r="74" spans="1:8" x14ac:dyDescent="0.25">
      <c r="A74" s="9">
        <v>42736</v>
      </c>
      <c r="B74" s="9" t="s">
        <v>78</v>
      </c>
      <c r="C74" s="1">
        <v>6775</v>
      </c>
      <c r="D74" s="1">
        <v>8230</v>
      </c>
      <c r="E74" s="1">
        <v>5648</v>
      </c>
    </row>
    <row r="75" spans="1:8" x14ac:dyDescent="0.25">
      <c r="A75" s="9">
        <v>42767</v>
      </c>
      <c r="B75" s="9" t="s">
        <v>79</v>
      </c>
      <c r="C75" s="1">
        <v>7399</v>
      </c>
      <c r="D75" s="1">
        <v>8583</v>
      </c>
      <c r="E75" s="1">
        <v>6026</v>
      </c>
    </row>
    <row r="76" spans="1:8" x14ac:dyDescent="0.25">
      <c r="A76" s="9">
        <v>42795</v>
      </c>
      <c r="B76" s="9" t="s">
        <v>80</v>
      </c>
      <c r="C76" s="1">
        <v>7779</v>
      </c>
      <c r="D76" s="1">
        <v>9004</v>
      </c>
      <c r="E76" s="1">
        <v>6669</v>
      </c>
    </row>
    <row r="77" spans="1:8" x14ac:dyDescent="0.25">
      <c r="A77" s="9">
        <v>42826</v>
      </c>
      <c r="B77" s="9" t="s">
        <v>81</v>
      </c>
      <c r="C77" s="1">
        <v>7986</v>
      </c>
      <c r="D77" s="1">
        <v>9345</v>
      </c>
      <c r="E77" s="1">
        <v>7079</v>
      </c>
    </row>
    <row r="78" spans="1:8" x14ac:dyDescent="0.25">
      <c r="A78" s="9">
        <v>42856</v>
      </c>
      <c r="B78" s="9" t="s">
        <v>82</v>
      </c>
      <c r="C78" s="15">
        <v>8229</v>
      </c>
      <c r="D78" s="15">
        <v>9436</v>
      </c>
      <c r="E78" s="15">
        <v>7235</v>
      </c>
    </row>
    <row r="79" spans="1:8" x14ac:dyDescent="0.25">
      <c r="A79" s="9">
        <v>42887</v>
      </c>
      <c r="B79" s="9" t="s">
        <v>83</v>
      </c>
      <c r="C79" s="1">
        <v>7901</v>
      </c>
      <c r="D79" s="1">
        <v>9301</v>
      </c>
      <c r="E79" s="1">
        <v>6698</v>
      </c>
    </row>
    <row r="80" spans="1:8" x14ac:dyDescent="0.25">
      <c r="A80" s="9">
        <v>42917</v>
      </c>
      <c r="B80" s="9" t="s">
        <v>84</v>
      </c>
      <c r="C80" s="1">
        <v>7835</v>
      </c>
      <c r="D80" s="1">
        <v>9110</v>
      </c>
      <c r="E80" s="1">
        <v>6636</v>
      </c>
    </row>
    <row r="81" spans="1:5" x14ac:dyDescent="0.25">
      <c r="A81" s="9">
        <v>42948</v>
      </c>
      <c r="B81" s="9" t="s">
        <v>85</v>
      </c>
      <c r="C81" s="1">
        <v>7373</v>
      </c>
      <c r="D81" s="1">
        <v>8515</v>
      </c>
      <c r="E81" s="1">
        <v>6393</v>
      </c>
    </row>
    <row r="82" spans="1:5" x14ac:dyDescent="0.25">
      <c r="A82" s="9">
        <v>42979</v>
      </c>
      <c r="B82" s="9" t="s">
        <v>86</v>
      </c>
      <c r="C82" s="1">
        <v>7251</v>
      </c>
      <c r="D82" s="1">
        <v>8371</v>
      </c>
      <c r="E82" s="1">
        <v>6208</v>
      </c>
    </row>
    <row r="83" spans="1:5" x14ac:dyDescent="0.25">
      <c r="A83" s="9">
        <v>43009</v>
      </c>
      <c r="B83" s="9" t="s">
        <v>87</v>
      </c>
      <c r="C83" s="1">
        <v>6946</v>
      </c>
      <c r="D83" s="1">
        <v>8279</v>
      </c>
      <c r="E83" s="1">
        <v>5759</v>
      </c>
    </row>
    <row r="84" spans="1:5" x14ac:dyDescent="0.25">
      <c r="A84" s="9">
        <v>43040</v>
      </c>
      <c r="B84" s="9" t="s">
        <v>88</v>
      </c>
      <c r="C84" s="1">
        <v>6708</v>
      </c>
      <c r="D84" s="1">
        <v>8165</v>
      </c>
      <c r="E84" s="1">
        <v>5379</v>
      </c>
    </row>
    <row r="85" spans="1:5" x14ac:dyDescent="0.25">
      <c r="A85" s="9">
        <v>43070</v>
      </c>
      <c r="B85" s="9" t="s">
        <v>89</v>
      </c>
      <c r="C85" s="15">
        <v>6504</v>
      </c>
      <c r="D85" s="15">
        <v>7975</v>
      </c>
      <c r="E85" s="15">
        <v>5141</v>
      </c>
    </row>
    <row r="86" spans="1:5" x14ac:dyDescent="0.25">
      <c r="A86" s="9">
        <v>43101</v>
      </c>
      <c r="B86" s="9" t="s">
        <v>90</v>
      </c>
      <c r="C86" s="1">
        <v>6610</v>
      </c>
      <c r="D86" s="1">
        <v>8001</v>
      </c>
      <c r="E86" s="1">
        <v>5232</v>
      </c>
    </row>
    <row r="87" spans="1:5" x14ac:dyDescent="0.25">
      <c r="A87" s="9">
        <v>43132</v>
      </c>
      <c r="B87" s="9" t="s">
        <v>91</v>
      </c>
      <c r="C87" s="1">
        <v>7111</v>
      </c>
      <c r="D87" s="1">
        <v>8464</v>
      </c>
      <c r="E87" s="1">
        <v>5943</v>
      </c>
    </row>
    <row r="88" spans="1:5" x14ac:dyDescent="0.25">
      <c r="A88" s="9">
        <v>43160</v>
      </c>
      <c r="B88" s="9" t="s">
        <v>92</v>
      </c>
      <c r="C88" s="1">
        <v>7729</v>
      </c>
      <c r="D88" s="1">
        <v>9277</v>
      </c>
      <c r="E88" s="1">
        <v>6533</v>
      </c>
    </row>
    <row r="89" spans="1:5" x14ac:dyDescent="0.25">
      <c r="A89" s="9">
        <v>43191</v>
      </c>
      <c r="B89" s="9" t="s">
        <v>93</v>
      </c>
      <c r="C89" s="1">
        <v>8361</v>
      </c>
      <c r="D89" s="1">
        <v>10016</v>
      </c>
      <c r="E89" s="1">
        <v>7289</v>
      </c>
    </row>
    <row r="90" spans="1:5" x14ac:dyDescent="0.25">
      <c r="A90" s="9">
        <v>43221</v>
      </c>
      <c r="B90" s="9" t="s">
        <v>94</v>
      </c>
      <c r="C90" s="1">
        <v>8463</v>
      </c>
      <c r="D90" s="1">
        <v>10188</v>
      </c>
      <c r="E90" s="1">
        <v>7488</v>
      </c>
    </row>
    <row r="91" spans="1:5" x14ac:dyDescent="0.25">
      <c r="A91" s="9">
        <v>43252</v>
      </c>
      <c r="B91" s="9" t="s">
        <v>95</v>
      </c>
      <c r="C91" s="1">
        <v>8733</v>
      </c>
      <c r="D91" s="1">
        <v>10535</v>
      </c>
      <c r="E91" s="1">
        <v>7514</v>
      </c>
    </row>
    <row r="92" spans="1:5" x14ac:dyDescent="0.25">
      <c r="A92" s="9">
        <v>43282</v>
      </c>
      <c r="B92" s="9" t="s">
        <v>96</v>
      </c>
      <c r="C92" s="1">
        <v>9082</v>
      </c>
      <c r="D92" s="1">
        <v>10814</v>
      </c>
      <c r="E92" s="1">
        <v>7533</v>
      </c>
    </row>
    <row r="93" spans="1:5" x14ac:dyDescent="0.25">
      <c r="A93" s="9">
        <v>43313</v>
      </c>
      <c r="B93" s="9" t="s">
        <v>97</v>
      </c>
      <c r="C93" s="1">
        <v>8218</v>
      </c>
      <c r="D93" s="1">
        <v>9981</v>
      </c>
      <c r="E93" s="1">
        <v>6977</v>
      </c>
    </row>
    <row r="94" spans="1:5" x14ac:dyDescent="0.25">
      <c r="A94" s="9">
        <v>43344</v>
      </c>
      <c r="B94" s="9" t="s">
        <v>98</v>
      </c>
      <c r="C94" s="1">
        <v>7781</v>
      </c>
      <c r="D94" s="1">
        <v>9480</v>
      </c>
      <c r="E94" s="1">
        <v>6412</v>
      </c>
    </row>
    <row r="95" spans="1:5" x14ac:dyDescent="0.25">
      <c r="A95" s="9">
        <v>43374</v>
      </c>
      <c r="B95" s="9" t="s">
        <v>99</v>
      </c>
      <c r="C95" s="1">
        <v>7844</v>
      </c>
      <c r="D95" s="1">
        <v>9360</v>
      </c>
      <c r="E95" s="1">
        <v>6437</v>
      </c>
    </row>
    <row r="96" spans="1:5" x14ac:dyDescent="0.25">
      <c r="A96" s="9">
        <v>43405</v>
      </c>
      <c r="B96" s="9" t="s">
        <v>100</v>
      </c>
      <c r="C96" s="1">
        <v>8002</v>
      </c>
      <c r="D96" s="1">
        <v>9349</v>
      </c>
      <c r="E96" s="1">
        <v>6689</v>
      </c>
    </row>
    <row r="97" spans="1:5" x14ac:dyDescent="0.25">
      <c r="A97" s="9">
        <v>43435</v>
      </c>
      <c r="B97" s="9" t="s">
        <v>101</v>
      </c>
      <c r="C97" s="2">
        <v>8300.4</v>
      </c>
      <c r="D97" s="1">
        <v>10000</v>
      </c>
      <c r="E97" s="1">
        <v>6692</v>
      </c>
    </row>
    <row r="98" spans="1:5" x14ac:dyDescent="0.25">
      <c r="A98" s="9">
        <v>43466</v>
      </c>
      <c r="B98" s="9" t="s">
        <v>102</v>
      </c>
      <c r="C98" s="2">
        <v>8854.9</v>
      </c>
      <c r="D98" s="2">
        <v>10793.8</v>
      </c>
      <c r="E98" s="2">
        <v>7156.3</v>
      </c>
    </row>
    <row r="99" spans="1:5" x14ac:dyDescent="0.25">
      <c r="A99" s="9">
        <v>43497</v>
      </c>
      <c r="B99" s="9" t="s">
        <v>103</v>
      </c>
      <c r="C99" s="2">
        <v>8900.7000000000007</v>
      </c>
      <c r="D99" s="2">
        <v>11061.5</v>
      </c>
      <c r="E99" s="2">
        <v>7323.5</v>
      </c>
    </row>
    <row r="100" spans="1:5" x14ac:dyDescent="0.25">
      <c r="A100" s="9">
        <v>43525</v>
      </c>
      <c r="B100" s="9" t="s">
        <v>104</v>
      </c>
      <c r="C100" s="1">
        <v>9376</v>
      </c>
      <c r="D100" s="2">
        <v>11292.7</v>
      </c>
      <c r="E100" s="2">
        <v>7937.6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C68-2CF4-485A-8635-9D43A2E517BE}">
  <dimension ref="A1:I39"/>
  <sheetViews>
    <sheetView tabSelected="1" zoomScaleNormal="100" workbookViewId="0">
      <selection activeCell="D34" sqref="D34"/>
    </sheetView>
  </sheetViews>
  <sheetFormatPr defaultRowHeight="15" x14ac:dyDescent="0.25"/>
  <cols>
    <col min="1" max="1" width="24.140625" customWidth="1"/>
    <col min="2" max="2" width="33.42578125" customWidth="1"/>
    <col min="3" max="3" width="11" bestFit="1" customWidth="1"/>
    <col min="4" max="4" width="11" customWidth="1"/>
    <col min="5" max="6" width="9" style="3" bestFit="1" customWidth="1"/>
    <col min="8" max="8" width="12.5703125" bestFit="1" customWidth="1"/>
    <col min="9" max="9" width="17.85546875" bestFit="1" customWidth="1"/>
  </cols>
  <sheetData>
    <row r="1" spans="1:9" x14ac:dyDescent="0.25">
      <c r="A1" t="s">
        <v>107</v>
      </c>
      <c r="B1" t="s">
        <v>108</v>
      </c>
      <c r="C1" t="s">
        <v>172</v>
      </c>
      <c r="D1" t="s">
        <v>180</v>
      </c>
      <c r="E1" s="3" t="s">
        <v>173</v>
      </c>
      <c r="F1" s="3" t="s">
        <v>174</v>
      </c>
      <c r="H1" s="6" t="s">
        <v>147</v>
      </c>
      <c r="I1" t="s">
        <v>171</v>
      </c>
    </row>
    <row r="2" spans="1:9" x14ac:dyDescent="0.25">
      <c r="A2">
        <v>1995</v>
      </c>
      <c r="B2" s="2">
        <v>10414.299999999999</v>
      </c>
      <c r="H2" s="7" t="s">
        <v>150</v>
      </c>
      <c r="I2" s="8">
        <v>4117.7638888888887</v>
      </c>
    </row>
    <row r="3" spans="1:9" x14ac:dyDescent="0.25">
      <c r="A3">
        <v>1996</v>
      </c>
      <c r="B3" s="2">
        <v>14136.8</v>
      </c>
      <c r="E3" s="3">
        <f>B3/B2-1</f>
        <v>0.35744121064305823</v>
      </c>
      <c r="H3" s="7" t="s">
        <v>155</v>
      </c>
      <c r="I3" s="8">
        <v>6351.2499999999991</v>
      </c>
    </row>
    <row r="4" spans="1:9" x14ac:dyDescent="0.25">
      <c r="A4">
        <v>1997</v>
      </c>
      <c r="B4" s="2">
        <v>18664.2</v>
      </c>
      <c r="E4" s="3">
        <f t="shared" ref="E4:E25" si="0">B4/B3-1</f>
        <v>0.32025635221549442</v>
      </c>
      <c r="H4" s="7" t="s">
        <v>156</v>
      </c>
      <c r="I4" s="8">
        <v>6823.5694444444443</v>
      </c>
    </row>
    <row r="5" spans="1:9" x14ac:dyDescent="0.25">
      <c r="A5">
        <v>1998</v>
      </c>
      <c r="B5" s="2">
        <v>18793.2</v>
      </c>
      <c r="E5" s="3">
        <f t="shared" si="0"/>
        <v>6.9116276079339567E-3</v>
      </c>
      <c r="H5" s="7" t="s">
        <v>157</v>
      </c>
      <c r="I5" s="8">
        <v>7155.7597222222221</v>
      </c>
    </row>
    <row r="6" spans="1:9" x14ac:dyDescent="0.25">
      <c r="A6">
        <v>1999</v>
      </c>
      <c r="B6" s="2">
        <v>21864.5</v>
      </c>
      <c r="E6" s="3">
        <f t="shared" si="0"/>
        <v>0.16342613285656515</v>
      </c>
      <c r="H6" s="7" t="s">
        <v>158</v>
      </c>
      <c r="I6" s="8">
        <v>6932.2777777777783</v>
      </c>
    </row>
    <row r="7" spans="1:9" x14ac:dyDescent="0.25">
      <c r="A7">
        <v>2000</v>
      </c>
      <c r="B7" s="2">
        <v>23102.5</v>
      </c>
      <c r="E7" s="3">
        <f t="shared" si="0"/>
        <v>5.6621464017013956E-2</v>
      </c>
      <c r="H7" s="7" t="s">
        <v>159</v>
      </c>
      <c r="I7" s="8">
        <v>6345.9305555555557</v>
      </c>
    </row>
    <row r="8" spans="1:9" x14ac:dyDescent="0.25">
      <c r="A8">
        <v>2001</v>
      </c>
      <c r="B8" s="2">
        <v>26369.200000000001</v>
      </c>
      <c r="E8" s="3">
        <f t="shared" si="0"/>
        <v>0.14140028135483185</v>
      </c>
      <c r="H8" s="7" t="s">
        <v>160</v>
      </c>
      <c r="I8" s="8">
        <v>6451.4444444444453</v>
      </c>
    </row>
    <row r="9" spans="1:9" x14ac:dyDescent="0.25">
      <c r="A9">
        <v>2002</v>
      </c>
      <c r="B9" s="2">
        <v>28864.2</v>
      </c>
      <c r="E9" s="3">
        <f t="shared" si="0"/>
        <v>9.4617963381520953E-2</v>
      </c>
      <c r="H9" s="7" t="s">
        <v>161</v>
      </c>
      <c r="I9" s="8">
        <v>7019.6319444444453</v>
      </c>
    </row>
    <row r="10" spans="1:9" x14ac:dyDescent="0.25">
      <c r="A10">
        <v>2003</v>
      </c>
      <c r="B10" s="2">
        <v>22505.4</v>
      </c>
      <c r="E10" s="3">
        <f t="shared" si="0"/>
        <v>-0.22030057995717878</v>
      </c>
      <c r="H10" s="7" t="s">
        <v>162</v>
      </c>
      <c r="I10" s="8">
        <v>7956</v>
      </c>
    </row>
    <row r="11" spans="1:9" x14ac:dyDescent="0.25">
      <c r="A11">
        <v>2004</v>
      </c>
      <c r="B11" s="2">
        <v>18354.900000000001</v>
      </c>
      <c r="E11" s="3">
        <f t="shared" si="0"/>
        <v>-0.18442240528939724</v>
      </c>
      <c r="H11" s="7" t="s">
        <v>148</v>
      </c>
      <c r="I11" s="8">
        <v>6431.4646258503417</v>
      </c>
    </row>
    <row r="12" spans="1:9" x14ac:dyDescent="0.25">
      <c r="A12">
        <v>2005</v>
      </c>
      <c r="B12" s="2">
        <v>19608.400000000001</v>
      </c>
      <c r="E12" s="3">
        <f t="shared" si="0"/>
        <v>6.8292390587799456E-2</v>
      </c>
    </row>
    <row r="13" spans="1:9" x14ac:dyDescent="0.25">
      <c r="A13">
        <v>2006</v>
      </c>
      <c r="B13" s="2">
        <v>25662.1</v>
      </c>
      <c r="E13" s="3">
        <f t="shared" si="0"/>
        <v>0.30872993206992905</v>
      </c>
    </row>
    <row r="14" spans="1:9" x14ac:dyDescent="0.25">
      <c r="A14">
        <v>2007</v>
      </c>
      <c r="B14" s="2">
        <v>26733</v>
      </c>
      <c r="E14" s="3">
        <f t="shared" si="0"/>
        <v>4.1730801454284761E-2</v>
      </c>
    </row>
    <row r="15" spans="1:9" x14ac:dyDescent="0.25">
      <c r="A15">
        <v>2008</v>
      </c>
      <c r="B15" s="2">
        <v>31641.5</v>
      </c>
      <c r="E15" s="3">
        <f t="shared" si="0"/>
        <v>0.18361201511240788</v>
      </c>
    </row>
    <row r="16" spans="1:9" x14ac:dyDescent="0.25">
      <c r="A16">
        <v>2009</v>
      </c>
      <c r="B16" s="2">
        <v>45808.800000000003</v>
      </c>
      <c r="E16" s="3">
        <f t="shared" si="0"/>
        <v>0.44774425991182465</v>
      </c>
    </row>
    <row r="17" spans="1:6" x14ac:dyDescent="0.25">
      <c r="A17">
        <v>2010</v>
      </c>
      <c r="B17" s="2">
        <v>69384.3</v>
      </c>
      <c r="D17" s="2">
        <v>10319.9</v>
      </c>
      <c r="E17" s="3">
        <f t="shared" si="0"/>
        <v>0.51465002357625611</v>
      </c>
    </row>
    <row r="18" spans="1:6" x14ac:dyDescent="0.25">
      <c r="A18">
        <v>2011</v>
      </c>
      <c r="B18" s="2">
        <v>39946.9</v>
      </c>
      <c r="C18" s="12">
        <v>4117.7638888888887</v>
      </c>
      <c r="D18">
        <v>651.29999999999995</v>
      </c>
      <c r="E18" s="3">
        <f t="shared" si="0"/>
        <v>-0.42426600830447236</v>
      </c>
      <c r="F18" s="13"/>
    </row>
    <row r="19" spans="1:6" x14ac:dyDescent="0.25">
      <c r="A19">
        <v>2012</v>
      </c>
      <c r="B19" s="2">
        <v>24237.3</v>
      </c>
      <c r="C19" s="12">
        <v>6351.2499999999991</v>
      </c>
      <c r="D19">
        <v>428.89</v>
      </c>
      <c r="E19" s="3">
        <f t="shared" si="0"/>
        <v>-0.393262055378515</v>
      </c>
      <c r="F19" s="13">
        <f>C19/C18-1</f>
        <v>0.54240266595610476</v>
      </c>
    </row>
    <row r="20" spans="1:6" x14ac:dyDescent="0.25">
      <c r="A20">
        <v>2013</v>
      </c>
      <c r="B20" s="2">
        <v>24224.1</v>
      </c>
      <c r="C20" s="12">
        <v>6823.5694444444443</v>
      </c>
      <c r="D20">
        <v>792.58</v>
      </c>
      <c r="E20" s="3">
        <f t="shared" si="0"/>
        <v>-5.4461511802061935E-4</v>
      </c>
      <c r="F20" s="13">
        <f t="shared" ref="F20:F26" si="1">C20/C19-1</f>
        <v>7.436637582278216E-2</v>
      </c>
    </row>
    <row r="21" spans="1:6" x14ac:dyDescent="0.25">
      <c r="A21">
        <v>2014</v>
      </c>
      <c r="B21" s="2">
        <v>16513.5</v>
      </c>
      <c r="C21" s="12">
        <v>7155.7597222222221</v>
      </c>
      <c r="D21">
        <v>401.37</v>
      </c>
      <c r="E21" s="3">
        <f t="shared" si="0"/>
        <v>-0.31830284716460056</v>
      </c>
      <c r="F21" s="13">
        <f t="shared" si="1"/>
        <v>4.8682772335267632E-2</v>
      </c>
    </row>
    <row r="22" spans="1:6" x14ac:dyDescent="0.25">
      <c r="A22">
        <v>2015</v>
      </c>
      <c r="B22" s="2">
        <v>26382</v>
      </c>
      <c r="C22" s="12">
        <v>6932.2777777777783</v>
      </c>
      <c r="D22">
        <v>625.6</v>
      </c>
      <c r="E22" s="3">
        <f t="shared" si="0"/>
        <v>0.59760196203106553</v>
      </c>
      <c r="F22" s="13">
        <f t="shared" si="1"/>
        <v>-3.1231057654216632E-2</v>
      </c>
    </row>
    <row r="23" spans="1:6" x14ac:dyDescent="0.25">
      <c r="A23">
        <v>2016</v>
      </c>
      <c r="B23" s="2">
        <v>29242.2</v>
      </c>
      <c r="C23" s="12">
        <v>6345.9305555555557</v>
      </c>
      <c r="D23" s="2">
        <v>1452.15</v>
      </c>
      <c r="E23" s="3">
        <f t="shared" si="0"/>
        <v>0.10841482829201721</v>
      </c>
      <c r="F23" s="13">
        <f t="shared" si="1"/>
        <v>-8.4582187993364477E-2</v>
      </c>
    </row>
    <row r="24" spans="1:6" x14ac:dyDescent="0.25">
      <c r="A24">
        <v>2017</v>
      </c>
      <c r="B24" s="2">
        <v>67416.800000000003</v>
      </c>
      <c r="C24" s="12">
        <v>6451.4444444444453</v>
      </c>
      <c r="D24">
        <v>888.01</v>
      </c>
      <c r="E24" s="3">
        <f t="shared" si="0"/>
        <v>1.3054626532887403</v>
      </c>
      <c r="F24" s="13">
        <f t="shared" si="1"/>
        <v>1.6627016001068196E-2</v>
      </c>
    </row>
    <row r="25" spans="1:6" x14ac:dyDescent="0.25">
      <c r="A25">
        <v>2018</v>
      </c>
      <c r="B25" s="2">
        <v>102121.2</v>
      </c>
      <c r="C25" s="12">
        <v>7019.6319444444453</v>
      </c>
      <c r="D25" s="2">
        <v>2635.39</v>
      </c>
      <c r="E25" s="3">
        <f t="shared" si="0"/>
        <v>0.51477376558958587</v>
      </c>
      <c r="F25" s="13">
        <f t="shared" si="1"/>
        <v>8.8071362141122655E-2</v>
      </c>
    </row>
    <row r="26" spans="1:6" x14ac:dyDescent="0.25">
      <c r="A26">
        <v>2019</v>
      </c>
      <c r="C26" s="12">
        <v>7956</v>
      </c>
      <c r="D26" s="16"/>
      <c r="F26" s="13">
        <f t="shared" si="1"/>
        <v>0.13339275662403138</v>
      </c>
    </row>
    <row r="29" spans="1:6" x14ac:dyDescent="0.25">
      <c r="E29"/>
      <c r="F29"/>
    </row>
    <row r="30" spans="1:6" x14ac:dyDescent="0.25">
      <c r="E30"/>
      <c r="F30"/>
    </row>
    <row r="31" spans="1:6" x14ac:dyDescent="0.25">
      <c r="E31"/>
      <c r="F31" s="2"/>
    </row>
    <row r="32" spans="1:6" x14ac:dyDescent="0.25">
      <c r="E32"/>
      <c r="F32"/>
    </row>
    <row r="33" spans="1:6" x14ac:dyDescent="0.25">
      <c r="E33"/>
      <c r="F33"/>
    </row>
    <row r="34" spans="1:6" x14ac:dyDescent="0.25">
      <c r="A34" t="s">
        <v>175</v>
      </c>
      <c r="B34">
        <f>CORREL(B18:B25,C18:C25)</f>
        <v>4.8809609816068966E-2</v>
      </c>
      <c r="E34"/>
      <c r="F34"/>
    </row>
    <row r="35" spans="1:6" x14ac:dyDescent="0.25">
      <c r="A35" t="s">
        <v>181</v>
      </c>
      <c r="B35">
        <f>CORREL(C18:C25,D18:D25)</f>
        <v>0.21037263705020331</v>
      </c>
      <c r="E35"/>
      <c r="F35"/>
    </row>
    <row r="36" spans="1:6" x14ac:dyDescent="0.25">
      <c r="E36"/>
      <c r="F36"/>
    </row>
    <row r="37" spans="1:6" x14ac:dyDescent="0.25">
      <c r="E37"/>
      <c r="F37" s="2"/>
    </row>
    <row r="38" spans="1:6" x14ac:dyDescent="0.25">
      <c r="E38"/>
      <c r="F38"/>
    </row>
    <row r="39" spans="1:6" x14ac:dyDescent="0.25">
      <c r="E39"/>
      <c r="F39" s="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B9D8-8BA2-4C86-8A0B-D32D8EEE406C}">
  <dimension ref="A1:Y44"/>
  <sheetViews>
    <sheetView zoomScale="85" zoomScaleNormal="85" workbookViewId="0">
      <selection activeCell="B30" sqref="B30"/>
    </sheetView>
  </sheetViews>
  <sheetFormatPr defaultRowHeight="15" x14ac:dyDescent="0.25"/>
  <cols>
    <col min="2" max="2" width="24.42578125" customWidth="1"/>
    <col min="3" max="3" width="18.7109375" customWidth="1"/>
    <col min="4" max="4" width="21.7109375" customWidth="1"/>
    <col min="5" max="5" width="21.28515625" customWidth="1"/>
    <col min="6" max="6" width="23.7109375" customWidth="1"/>
    <col min="7" max="7" width="25.7109375" customWidth="1"/>
    <col min="8" max="8" width="24.85546875" customWidth="1"/>
    <col min="9" max="9" width="18.7109375" style="3" bestFit="1" customWidth="1"/>
    <col min="10" max="10" width="21.7109375" style="3" bestFit="1" customWidth="1"/>
    <col min="11" max="11" width="21.28515625" style="3" bestFit="1" customWidth="1"/>
    <col min="12" max="12" width="23.7109375" style="3" bestFit="1" customWidth="1"/>
    <col min="13" max="13" width="25.7109375" style="3" bestFit="1" customWidth="1"/>
    <col min="14" max="14" width="24.85546875" style="3" bestFit="1" customWidth="1"/>
    <col min="19" max="19" width="12.5703125" bestFit="1" customWidth="1"/>
    <col min="20" max="20" width="28" bestFit="1" customWidth="1"/>
    <col min="21" max="21" width="31" bestFit="1" customWidth="1"/>
    <col min="22" max="22" width="30.7109375" bestFit="1" customWidth="1"/>
    <col min="23" max="23" width="33.140625" bestFit="1" customWidth="1"/>
    <col min="24" max="24" width="35" bestFit="1" customWidth="1"/>
    <col min="25" max="25" width="34" bestFit="1" customWidth="1"/>
  </cols>
  <sheetData>
    <row r="1" spans="1:25" x14ac:dyDescent="0.25">
      <c r="A1" t="s">
        <v>145</v>
      </c>
      <c r="B1" t="s">
        <v>146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S1" s="6" t="s">
        <v>147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</row>
    <row r="2" spans="1:25" x14ac:dyDescent="0.25">
      <c r="A2" t="s">
        <v>137</v>
      </c>
      <c r="B2">
        <v>430.3</v>
      </c>
      <c r="C2" s="4">
        <v>4668.333333333333</v>
      </c>
      <c r="D2" s="4">
        <v>5288.333333333333</v>
      </c>
      <c r="E2" s="4">
        <v>4088.3333333333335</v>
      </c>
      <c r="F2" s="4">
        <v>3273.3333333333335</v>
      </c>
      <c r="G2" s="4">
        <v>4190</v>
      </c>
      <c r="H2" s="4">
        <v>3533.3333333333335</v>
      </c>
      <c r="I2" s="3">
        <f t="shared" ref="I2:I30" si="0">(C2*$A$33)/($B2*1000)</f>
        <v>8.1367650476411812E-2</v>
      </c>
      <c r="J2" s="3">
        <f t="shared" ref="J2:J30" si="1">(D2*$A$33)/($B2*1000)</f>
        <v>9.2174064606088776E-2</v>
      </c>
      <c r="K2" s="3">
        <f t="shared" ref="K2:K30" si="2">(E2*$A$33)/($B2*1000)</f>
        <v>7.1258424355101088E-2</v>
      </c>
      <c r="L2" s="3">
        <f t="shared" ref="L2:L30" si="3">(F2*$A$33)/($B2*1000)</f>
        <v>5.7053218684638626E-2</v>
      </c>
      <c r="M2" s="3">
        <f t="shared" ref="M2:M30" si="4">(G2*$A$33)/($B2*1000)</f>
        <v>7.3030443876365328E-2</v>
      </c>
      <c r="N2" s="3">
        <f t="shared" ref="N2:N30" si="5">(H2*$A$33)/($B2*1000)</f>
        <v>6.1584940739019288E-2</v>
      </c>
      <c r="S2" s="7" t="s">
        <v>150</v>
      </c>
      <c r="T2" s="8">
        <v>4694.166666666667</v>
      </c>
      <c r="U2" s="8">
        <v>5273.333333333333</v>
      </c>
      <c r="V2" s="8">
        <v>4123.666666666667</v>
      </c>
      <c r="W2" s="8">
        <v>3196.6666666666665</v>
      </c>
      <c r="X2" s="8">
        <v>3850.8333333333335</v>
      </c>
      <c r="Y2" s="8">
        <v>3567.9166666666665</v>
      </c>
    </row>
    <row r="3" spans="1:25" x14ac:dyDescent="0.25">
      <c r="A3" t="s">
        <v>130</v>
      </c>
      <c r="B3">
        <v>462.1</v>
      </c>
      <c r="C3" s="4">
        <v>4561.666666666667</v>
      </c>
      <c r="D3" s="4">
        <v>5098.333333333333</v>
      </c>
      <c r="E3" s="4">
        <v>3918.3333333333335</v>
      </c>
      <c r="F3" s="4">
        <v>2966.6666666666665</v>
      </c>
      <c r="G3" s="4">
        <v>3863.3333333333335</v>
      </c>
      <c r="H3" s="4">
        <v>3430</v>
      </c>
      <c r="I3" s="3">
        <f t="shared" si="0"/>
        <v>7.4037004977277651E-2</v>
      </c>
      <c r="J3" s="3">
        <f t="shared" si="1"/>
        <v>8.2747240856957366E-2</v>
      </c>
      <c r="K3" s="3">
        <f t="shared" si="2"/>
        <v>6.3595542090456605E-2</v>
      </c>
      <c r="L3" s="3">
        <f t="shared" si="3"/>
        <v>4.8149751136117726E-2</v>
      </c>
      <c r="M3" s="3">
        <f t="shared" si="4"/>
        <v>6.2702878164899375E-2</v>
      </c>
      <c r="N3" s="3">
        <f t="shared" si="5"/>
        <v>5.5669768448387794E-2</v>
      </c>
      <c r="S3" s="10" t="s">
        <v>151</v>
      </c>
      <c r="T3" s="8">
        <v>4668.333333333333</v>
      </c>
      <c r="U3" s="8">
        <v>5288.333333333333</v>
      </c>
      <c r="V3" s="8">
        <v>4088.3333333333335</v>
      </c>
      <c r="W3" s="8">
        <v>3273.3333333333335</v>
      </c>
      <c r="X3" s="8">
        <v>4190</v>
      </c>
      <c r="Y3" s="8">
        <v>3533.3333333333335</v>
      </c>
    </row>
    <row r="4" spans="1:25" x14ac:dyDescent="0.25">
      <c r="A4" t="s">
        <v>116</v>
      </c>
      <c r="B4">
        <v>478.6</v>
      </c>
      <c r="C4" s="4">
        <v>4808.333333333333</v>
      </c>
      <c r="D4" s="4">
        <v>5381.666666666667</v>
      </c>
      <c r="E4" s="4">
        <v>4274.666666666667</v>
      </c>
      <c r="F4" s="4">
        <v>3236.6666666666665</v>
      </c>
      <c r="G4" s="4">
        <v>3700</v>
      </c>
      <c r="H4" s="4">
        <v>3681.6666666666665</v>
      </c>
      <c r="I4" s="3">
        <f t="shared" si="0"/>
        <v>7.5349979105725037E-2</v>
      </c>
      <c r="J4" s="3">
        <f t="shared" si="1"/>
        <v>8.4334517342248227E-2</v>
      </c>
      <c r="K4" s="3">
        <f t="shared" si="2"/>
        <v>6.6987045549519439E-2</v>
      </c>
      <c r="L4" s="3">
        <f t="shared" si="3"/>
        <v>5.0720852486418722E-2</v>
      </c>
      <c r="M4" s="3">
        <f t="shared" si="4"/>
        <v>5.7981613038027582E-2</v>
      </c>
      <c r="N4" s="3">
        <f t="shared" si="5"/>
        <v>5.7694316757208527E-2</v>
      </c>
      <c r="S4" s="10" t="s">
        <v>152</v>
      </c>
      <c r="T4" s="8">
        <v>4561.666666666667</v>
      </c>
      <c r="U4" s="8">
        <v>5098.333333333333</v>
      </c>
      <c r="V4" s="8">
        <v>3918.3333333333335</v>
      </c>
      <c r="W4" s="8">
        <v>2966.6666666666665</v>
      </c>
      <c r="X4" s="8">
        <v>3863.3333333333335</v>
      </c>
      <c r="Y4" s="8">
        <v>3430</v>
      </c>
    </row>
    <row r="5" spans="1:25" x14ac:dyDescent="0.25">
      <c r="A5" t="s">
        <v>123</v>
      </c>
      <c r="B5">
        <v>510.1</v>
      </c>
      <c r="C5" s="4">
        <v>4738.333333333333</v>
      </c>
      <c r="D5" s="4">
        <v>5325</v>
      </c>
      <c r="E5" s="4">
        <v>4213.333333333333</v>
      </c>
      <c r="F5" s="4">
        <v>3310</v>
      </c>
      <c r="G5" s="4">
        <v>3650</v>
      </c>
      <c r="H5" s="4">
        <v>3626.6666666666665</v>
      </c>
      <c r="I5" s="3">
        <f t="shared" si="0"/>
        <v>6.9667712213291516E-2</v>
      </c>
      <c r="J5" s="3">
        <f t="shared" si="1"/>
        <v>7.8293471868261119E-2</v>
      </c>
      <c r="K5" s="3">
        <f t="shared" si="2"/>
        <v>6.1948637522054491E-2</v>
      </c>
      <c r="L5" s="3">
        <f t="shared" si="3"/>
        <v>4.8666928053322879E-2</v>
      </c>
      <c r="M5" s="3">
        <f t="shared" si="4"/>
        <v>5.3665947853362088E-2</v>
      </c>
      <c r="N5" s="3">
        <f t="shared" si="5"/>
        <v>5.3322877867084888E-2</v>
      </c>
      <c r="S5" s="10" t="s">
        <v>153</v>
      </c>
      <c r="T5" s="8">
        <v>4808.333333333333</v>
      </c>
      <c r="U5" s="8">
        <v>5381.666666666667</v>
      </c>
      <c r="V5" s="8">
        <v>4274.666666666667</v>
      </c>
      <c r="W5" s="8">
        <v>3236.6666666666665</v>
      </c>
      <c r="X5" s="8">
        <v>3700</v>
      </c>
      <c r="Y5" s="8">
        <v>3681.6666666666665</v>
      </c>
    </row>
    <row r="6" spans="1:25" x14ac:dyDescent="0.25">
      <c r="A6" t="s">
        <v>138</v>
      </c>
      <c r="B6">
        <v>556.79999999999995</v>
      </c>
      <c r="C6" s="4">
        <v>6481.666666666667</v>
      </c>
      <c r="D6" s="4">
        <v>7328.333333333333</v>
      </c>
      <c r="E6" s="4">
        <v>5971.666666666667</v>
      </c>
      <c r="F6" s="4">
        <v>4720</v>
      </c>
      <c r="G6" s="4">
        <v>3881.6666666666665</v>
      </c>
      <c r="H6" s="4">
        <v>5140</v>
      </c>
      <c r="I6" s="3">
        <f t="shared" si="0"/>
        <v>8.7306932471264365E-2</v>
      </c>
      <c r="J6" s="3">
        <f t="shared" si="1"/>
        <v>9.8711386494252873E-2</v>
      </c>
      <c r="K6" s="3">
        <f t="shared" si="2"/>
        <v>8.0437320402298854E-2</v>
      </c>
      <c r="L6" s="3">
        <f t="shared" si="3"/>
        <v>6.3577586206896547E-2</v>
      </c>
      <c r="M6" s="3">
        <f t="shared" si="4"/>
        <v>5.2285380747126436E-2</v>
      </c>
      <c r="N6" s="3">
        <f t="shared" si="5"/>
        <v>6.9234913793103453E-2</v>
      </c>
      <c r="S6" s="10" t="s">
        <v>154</v>
      </c>
      <c r="T6" s="8">
        <v>4738.333333333333</v>
      </c>
      <c r="U6" s="8">
        <v>5325</v>
      </c>
      <c r="V6" s="8">
        <v>4213.333333333333</v>
      </c>
      <c r="W6" s="8">
        <v>3310</v>
      </c>
      <c r="X6" s="8">
        <v>3650</v>
      </c>
      <c r="Y6" s="8">
        <v>3626.6666666666665</v>
      </c>
    </row>
    <row r="7" spans="1:25" x14ac:dyDescent="0.25">
      <c r="A7" t="s">
        <v>131</v>
      </c>
      <c r="B7">
        <v>618.1</v>
      </c>
      <c r="C7" s="4">
        <v>7853.333333333333</v>
      </c>
      <c r="D7" s="4">
        <v>9025</v>
      </c>
      <c r="E7" s="4">
        <v>7135</v>
      </c>
      <c r="F7" s="4">
        <v>5608.333333333333</v>
      </c>
      <c r="G7" s="4">
        <v>4115</v>
      </c>
      <c r="H7" s="4">
        <v>6266.666666666667</v>
      </c>
      <c r="I7" s="3">
        <f t="shared" si="0"/>
        <v>9.5292023944345577E-2</v>
      </c>
      <c r="J7" s="3">
        <f t="shared" si="1"/>
        <v>0.10950897912959068</v>
      </c>
      <c r="K7" s="3">
        <f t="shared" si="2"/>
        <v>8.6575796796634852E-2</v>
      </c>
      <c r="L7" s="3">
        <f t="shared" si="3"/>
        <v>6.8051286199644068E-2</v>
      </c>
      <c r="M7" s="3">
        <f t="shared" si="4"/>
        <v>4.993124089953082E-2</v>
      </c>
      <c r="N7" s="3">
        <f t="shared" si="5"/>
        <v>7.6039475812975252E-2</v>
      </c>
      <c r="S7" s="7" t="s">
        <v>155</v>
      </c>
      <c r="T7" s="8">
        <v>7290.833333333333</v>
      </c>
      <c r="U7" s="8">
        <v>8360</v>
      </c>
      <c r="V7" s="8">
        <v>6637.083333333333</v>
      </c>
      <c r="W7" s="8">
        <v>5241.25</v>
      </c>
      <c r="X7" s="8">
        <v>4847.5</v>
      </c>
      <c r="Y7" s="8">
        <v>5730.833333333333</v>
      </c>
    </row>
    <row r="8" spans="1:25" x14ac:dyDescent="0.25">
      <c r="A8" t="s">
        <v>117</v>
      </c>
      <c r="B8">
        <v>615.79999999999995</v>
      </c>
      <c r="C8" s="4">
        <v>7771.666666666667</v>
      </c>
      <c r="D8" s="4">
        <v>8863.3333333333339</v>
      </c>
      <c r="E8" s="4">
        <v>7238.333333333333</v>
      </c>
      <c r="F8" s="4">
        <v>5815</v>
      </c>
      <c r="G8" s="4">
        <v>4833.333333333333</v>
      </c>
      <c r="H8" s="4">
        <v>6111.666666666667</v>
      </c>
      <c r="I8" s="3">
        <f t="shared" si="0"/>
        <v>9.4653296524845734E-2</v>
      </c>
      <c r="J8" s="3">
        <f t="shared" si="1"/>
        <v>0.10794900941864241</v>
      </c>
      <c r="K8" s="3">
        <f t="shared" si="2"/>
        <v>8.8157681065280935E-2</v>
      </c>
      <c r="L8" s="3">
        <f t="shared" si="3"/>
        <v>7.0822507307567395E-2</v>
      </c>
      <c r="M8" s="3">
        <f t="shared" si="4"/>
        <v>5.8866515102305943E-2</v>
      </c>
      <c r="N8" s="3">
        <f t="shared" si="5"/>
        <v>7.4435693406950304E-2</v>
      </c>
      <c r="S8" s="10" t="s">
        <v>151</v>
      </c>
      <c r="T8" s="8">
        <v>6481.666666666667</v>
      </c>
      <c r="U8" s="8">
        <v>7328.333333333333</v>
      </c>
      <c r="V8" s="8">
        <v>5971.666666666667</v>
      </c>
      <c r="W8" s="8">
        <v>4720</v>
      </c>
      <c r="X8" s="8">
        <v>3881.6666666666665</v>
      </c>
      <c r="Y8" s="8">
        <v>5140</v>
      </c>
    </row>
    <row r="9" spans="1:25" x14ac:dyDescent="0.25">
      <c r="A9" t="s">
        <v>124</v>
      </c>
      <c r="B9">
        <v>652.20000000000005</v>
      </c>
      <c r="C9" s="4">
        <v>7056.666666666667</v>
      </c>
      <c r="D9" s="4">
        <v>8223.3333333333339</v>
      </c>
      <c r="E9" s="4">
        <v>6203.333333333333</v>
      </c>
      <c r="F9" s="4">
        <v>4821.666666666667</v>
      </c>
      <c r="G9" s="4">
        <v>6560</v>
      </c>
      <c r="H9" s="4">
        <v>5405</v>
      </c>
      <c r="I9" s="3">
        <f t="shared" si="0"/>
        <v>8.1148420729837467E-2</v>
      </c>
      <c r="J9" s="3">
        <f t="shared" si="1"/>
        <v>9.4564550751303295E-2</v>
      </c>
      <c r="K9" s="3">
        <f t="shared" si="2"/>
        <v>7.1335479914136773E-2</v>
      </c>
      <c r="L9" s="3">
        <f t="shared" si="3"/>
        <v>5.5446948788715117E-2</v>
      </c>
      <c r="M9" s="3">
        <f t="shared" si="4"/>
        <v>7.5436982520699178E-2</v>
      </c>
      <c r="N9" s="3">
        <f t="shared" si="5"/>
        <v>6.2155013799448024E-2</v>
      </c>
      <c r="S9" s="10" t="s">
        <v>152</v>
      </c>
      <c r="T9" s="8">
        <v>7853.333333333333</v>
      </c>
      <c r="U9" s="8">
        <v>9025</v>
      </c>
      <c r="V9" s="8">
        <v>7135</v>
      </c>
      <c r="W9" s="8">
        <v>5608.333333333333</v>
      </c>
      <c r="X9" s="8">
        <v>4115</v>
      </c>
      <c r="Y9" s="8">
        <v>6266.666666666667</v>
      </c>
    </row>
    <row r="10" spans="1:25" x14ac:dyDescent="0.25">
      <c r="A10" t="s">
        <v>139</v>
      </c>
      <c r="B10">
        <v>731.6</v>
      </c>
      <c r="C10" s="4">
        <v>7752.333333333333</v>
      </c>
      <c r="D10" s="4">
        <v>8918</v>
      </c>
      <c r="E10" s="4">
        <v>6877.666666666667</v>
      </c>
      <c r="F10" s="4">
        <v>5611.333333333333</v>
      </c>
      <c r="G10" s="4">
        <v>5995</v>
      </c>
      <c r="H10" s="4">
        <v>6019</v>
      </c>
      <c r="I10" s="3">
        <f t="shared" si="0"/>
        <v>7.947307271733188E-2</v>
      </c>
      <c r="J10" s="3">
        <f t="shared" si="1"/>
        <v>9.1422908693275018E-2</v>
      </c>
      <c r="K10" s="3">
        <f t="shared" si="2"/>
        <v>7.050642427556042E-2</v>
      </c>
      <c r="L10" s="3">
        <f t="shared" si="3"/>
        <v>5.7524603608529248E-2</v>
      </c>
      <c r="M10" s="3">
        <f t="shared" si="4"/>
        <v>6.1457763805358119E-2</v>
      </c>
      <c r="N10" s="3">
        <f t="shared" si="5"/>
        <v>6.1703799890650626E-2</v>
      </c>
      <c r="S10" s="10" t="s">
        <v>153</v>
      </c>
      <c r="T10" s="8">
        <v>7771.666666666667</v>
      </c>
      <c r="U10" s="8">
        <v>8863.3333333333339</v>
      </c>
      <c r="V10" s="8">
        <v>7238.333333333333</v>
      </c>
      <c r="W10" s="8">
        <v>5815</v>
      </c>
      <c r="X10" s="8">
        <v>4833.333333333333</v>
      </c>
      <c r="Y10" s="8">
        <v>6111.666666666667</v>
      </c>
    </row>
    <row r="11" spans="1:25" x14ac:dyDescent="0.25">
      <c r="A11" t="s">
        <v>140</v>
      </c>
      <c r="B11">
        <v>834.3</v>
      </c>
      <c r="C11" s="4">
        <v>8326.6666666666661</v>
      </c>
      <c r="D11" s="4">
        <v>9953.3333333333339</v>
      </c>
      <c r="E11" s="4">
        <v>7460</v>
      </c>
      <c r="F11" s="4">
        <v>6131.666666666667</v>
      </c>
      <c r="G11" s="4">
        <v>5010</v>
      </c>
      <c r="H11" s="4">
        <v>6336.666666666667</v>
      </c>
      <c r="I11" s="3">
        <f t="shared" si="0"/>
        <v>7.4853170322425971E-2</v>
      </c>
      <c r="J11" s="3">
        <f t="shared" si="1"/>
        <v>8.947620759918494E-2</v>
      </c>
      <c r="K11" s="3">
        <f t="shared" si="2"/>
        <v>6.7062207838906873E-2</v>
      </c>
      <c r="L11" s="3">
        <f t="shared" si="3"/>
        <v>5.512105957089776E-2</v>
      </c>
      <c r="M11" s="3">
        <f t="shared" si="4"/>
        <v>4.5037756202804743E-2</v>
      </c>
      <c r="N11" s="3">
        <f t="shared" si="5"/>
        <v>5.6963921850653243E-2</v>
      </c>
      <c r="S11" s="10" t="s">
        <v>154</v>
      </c>
      <c r="T11" s="8">
        <v>7056.666666666667</v>
      </c>
      <c r="U11" s="8">
        <v>8223.3333333333339</v>
      </c>
      <c r="V11" s="8">
        <v>6203.333333333333</v>
      </c>
      <c r="W11" s="8">
        <v>4821.666666666667</v>
      </c>
      <c r="X11" s="8">
        <v>6560</v>
      </c>
      <c r="Y11" s="8">
        <v>5405</v>
      </c>
    </row>
    <row r="12" spans="1:25" x14ac:dyDescent="0.25">
      <c r="A12" t="s">
        <v>132</v>
      </c>
      <c r="B12">
        <v>849.2</v>
      </c>
      <c r="C12" s="4">
        <v>7921.666666666667</v>
      </c>
      <c r="D12" s="4">
        <v>9685</v>
      </c>
      <c r="E12" s="4">
        <v>6890</v>
      </c>
      <c r="F12" s="4">
        <v>5943.333333333333</v>
      </c>
      <c r="G12" s="4">
        <v>4923.333333333333</v>
      </c>
      <c r="H12" s="4">
        <v>6053.333333333333</v>
      </c>
      <c r="I12" s="3">
        <f t="shared" si="0"/>
        <v>6.9962906264719738E-2</v>
      </c>
      <c r="J12" s="3">
        <f t="shared" si="1"/>
        <v>8.5536387187941598E-2</v>
      </c>
      <c r="K12" s="3">
        <f t="shared" si="2"/>
        <v>6.0851389543099391E-2</v>
      </c>
      <c r="L12" s="3">
        <f t="shared" si="3"/>
        <v>5.2490579368817708E-2</v>
      </c>
      <c r="M12" s="3">
        <f t="shared" si="4"/>
        <v>4.3482100800753654E-2</v>
      </c>
      <c r="N12" s="3">
        <f t="shared" si="5"/>
        <v>5.3462081959491287E-2</v>
      </c>
      <c r="S12" s="7" t="s">
        <v>156</v>
      </c>
      <c r="T12" s="8">
        <v>7804</v>
      </c>
      <c r="U12" s="8">
        <v>9369.1666666666661</v>
      </c>
      <c r="V12" s="8">
        <v>6852.583333333333</v>
      </c>
      <c r="W12" s="8">
        <v>5698.75</v>
      </c>
      <c r="X12" s="8">
        <v>5242.083333333333</v>
      </c>
      <c r="Y12" s="8">
        <v>5974.833333333333</v>
      </c>
    </row>
    <row r="13" spans="1:25" x14ac:dyDescent="0.25">
      <c r="A13" t="s">
        <v>118</v>
      </c>
      <c r="B13">
        <v>872.7</v>
      </c>
      <c r="C13" s="4">
        <v>7215.333333333333</v>
      </c>
      <c r="D13" s="4">
        <v>8920.3333333333339</v>
      </c>
      <c r="E13" s="4">
        <v>6182.666666666667</v>
      </c>
      <c r="F13" s="4">
        <v>5108.666666666667</v>
      </c>
      <c r="G13" s="4">
        <v>5040</v>
      </c>
      <c r="H13" s="4">
        <v>5490.333333333333</v>
      </c>
      <c r="I13" s="3">
        <f t="shared" si="0"/>
        <v>6.2008708605477254E-2</v>
      </c>
      <c r="J13" s="3">
        <f t="shared" si="1"/>
        <v>7.6661510255528822E-2</v>
      </c>
      <c r="K13" s="3">
        <f t="shared" si="2"/>
        <v>5.3133952102669878E-2</v>
      </c>
      <c r="L13" s="3">
        <f t="shared" si="3"/>
        <v>4.390397616592185E-2</v>
      </c>
      <c r="M13" s="3">
        <f t="shared" si="4"/>
        <v>4.3313853557923686E-2</v>
      </c>
      <c r="N13" s="3">
        <f t="shared" si="5"/>
        <v>4.7184026584164089E-2</v>
      </c>
      <c r="S13" s="10" t="s">
        <v>151</v>
      </c>
      <c r="T13" s="8">
        <v>7752.333333333333</v>
      </c>
      <c r="U13" s="8">
        <v>8918</v>
      </c>
      <c r="V13" s="8">
        <v>6877.666666666667</v>
      </c>
      <c r="W13" s="8">
        <v>5611.333333333333</v>
      </c>
      <c r="X13" s="8">
        <v>5995</v>
      </c>
      <c r="Y13" s="8">
        <v>6019</v>
      </c>
    </row>
    <row r="14" spans="1:25" x14ac:dyDescent="0.25">
      <c r="A14" t="s">
        <v>125</v>
      </c>
      <c r="B14">
        <v>921.5</v>
      </c>
      <c r="C14" s="4">
        <v>8256.6666666666661</v>
      </c>
      <c r="D14" s="4">
        <v>9880</v>
      </c>
      <c r="E14" s="4">
        <v>7270</v>
      </c>
      <c r="F14" s="4">
        <v>5646.666666666667</v>
      </c>
      <c r="G14" s="4">
        <v>5165</v>
      </c>
      <c r="H14" s="4">
        <v>6491.666666666667</v>
      </c>
      <c r="I14" s="3">
        <f t="shared" si="0"/>
        <v>6.7200217037438947E-2</v>
      </c>
      <c r="J14" s="3">
        <f t="shared" si="1"/>
        <v>8.0412371134020624E-2</v>
      </c>
      <c r="K14" s="3">
        <f t="shared" si="2"/>
        <v>5.9169831795984805E-2</v>
      </c>
      <c r="L14" s="3">
        <f t="shared" si="3"/>
        <v>4.5957677699403149E-2</v>
      </c>
      <c r="M14" s="3">
        <f t="shared" si="4"/>
        <v>4.2037438958220291E-2</v>
      </c>
      <c r="N14" s="3">
        <f t="shared" si="5"/>
        <v>5.2835051546391752E-2</v>
      </c>
      <c r="S14" s="10" t="s">
        <v>152</v>
      </c>
      <c r="T14" s="8">
        <v>8326.6666666666661</v>
      </c>
      <c r="U14" s="8">
        <v>9953.3333333333339</v>
      </c>
      <c r="V14" s="8">
        <v>7460</v>
      </c>
      <c r="W14" s="8">
        <v>6131.666666666667</v>
      </c>
      <c r="X14" s="8">
        <v>5010</v>
      </c>
      <c r="Y14" s="8">
        <v>6336.666666666667</v>
      </c>
    </row>
    <row r="15" spans="1:25" x14ac:dyDescent="0.25">
      <c r="A15" t="s">
        <v>141</v>
      </c>
      <c r="B15">
        <v>925.3</v>
      </c>
      <c r="C15" s="4">
        <v>8152.666666666667</v>
      </c>
      <c r="D15" s="4">
        <v>9787.6666666666661</v>
      </c>
      <c r="E15" s="4">
        <v>6991.666666666667</v>
      </c>
      <c r="F15" s="4">
        <v>5167</v>
      </c>
      <c r="G15" s="4">
        <v>6799</v>
      </c>
      <c r="H15" s="4">
        <v>5700</v>
      </c>
      <c r="I15" s="3">
        <f t="shared" si="0"/>
        <v>6.6081270939154862E-2</v>
      </c>
      <c r="J15" s="3">
        <f t="shared" si="1"/>
        <v>7.933372960121042E-2</v>
      </c>
      <c r="K15" s="3">
        <f t="shared" si="2"/>
        <v>5.667080946719983E-2</v>
      </c>
      <c r="L15" s="3">
        <f t="shared" si="3"/>
        <v>4.1881011563817142E-2</v>
      </c>
      <c r="M15" s="3">
        <f t="shared" si="4"/>
        <v>5.5109153787960663E-2</v>
      </c>
      <c r="N15" s="3">
        <f t="shared" si="5"/>
        <v>4.6201232032854207E-2</v>
      </c>
      <c r="S15" s="10" t="s">
        <v>153</v>
      </c>
      <c r="T15" s="8">
        <v>7921.666666666667</v>
      </c>
      <c r="U15" s="8">
        <v>9685</v>
      </c>
      <c r="V15" s="8">
        <v>6890</v>
      </c>
      <c r="W15" s="8">
        <v>5943.333333333333</v>
      </c>
      <c r="X15" s="8">
        <v>4923.333333333333</v>
      </c>
      <c r="Y15" s="8">
        <v>6053.333333333333</v>
      </c>
    </row>
    <row r="16" spans="1:25" x14ac:dyDescent="0.25">
      <c r="A16" t="s">
        <v>133</v>
      </c>
      <c r="B16">
        <v>924.6</v>
      </c>
      <c r="C16" s="4">
        <v>8579.3333333333339</v>
      </c>
      <c r="D16" s="4">
        <v>10644</v>
      </c>
      <c r="E16" s="4">
        <v>7889.333333333333</v>
      </c>
      <c r="F16" s="4">
        <v>6296.333333333333</v>
      </c>
      <c r="G16" s="4">
        <v>6828.666666666667</v>
      </c>
      <c r="H16" s="4">
        <v>6072</v>
      </c>
      <c r="I16" s="3">
        <f t="shared" si="0"/>
        <v>6.9592256110750608E-2</v>
      </c>
      <c r="J16" s="3">
        <f t="shared" si="1"/>
        <v>8.6340038935756008E-2</v>
      </c>
      <c r="K16" s="3">
        <f t="shared" si="2"/>
        <v>6.3995241185377458E-2</v>
      </c>
      <c r="L16" s="3">
        <f t="shared" si="3"/>
        <v>5.1073437162016004E-2</v>
      </c>
      <c r="M16" s="3">
        <f t="shared" si="4"/>
        <v>5.5391520657581655E-2</v>
      </c>
      <c r="N16" s="3">
        <f t="shared" si="5"/>
        <v>4.9253731343283584E-2</v>
      </c>
      <c r="S16" s="10" t="s">
        <v>154</v>
      </c>
      <c r="T16" s="8">
        <v>7215.333333333333</v>
      </c>
      <c r="U16" s="8">
        <v>8920.3333333333339</v>
      </c>
      <c r="V16" s="8">
        <v>6182.666666666667</v>
      </c>
      <c r="W16" s="8">
        <v>5108.666666666667</v>
      </c>
      <c r="X16" s="8">
        <v>5040</v>
      </c>
      <c r="Y16" s="8">
        <v>5490.333333333333</v>
      </c>
    </row>
    <row r="17" spans="1:25" x14ac:dyDescent="0.25">
      <c r="A17" t="s">
        <v>119</v>
      </c>
      <c r="B17">
        <v>915.2</v>
      </c>
      <c r="C17" s="4">
        <v>8096.666666666667</v>
      </c>
      <c r="D17" s="4">
        <v>9797.6666666666661</v>
      </c>
      <c r="E17" s="4">
        <v>6854.666666666667</v>
      </c>
      <c r="F17" s="4">
        <v>5367</v>
      </c>
      <c r="G17" s="4">
        <v>6810.333333333333</v>
      </c>
      <c r="H17" s="4">
        <v>5696.333333333333</v>
      </c>
      <c r="I17" s="3">
        <f t="shared" si="0"/>
        <v>6.6351617132867136E-2</v>
      </c>
      <c r="J17" s="3">
        <f t="shared" si="1"/>
        <v>8.0291193181818182E-2</v>
      </c>
      <c r="K17" s="3">
        <f t="shared" si="2"/>
        <v>5.6173513986013987E-2</v>
      </c>
      <c r="L17" s="3">
        <f t="shared" si="3"/>
        <v>4.3982189685314685E-2</v>
      </c>
      <c r="M17" s="3">
        <f t="shared" si="4"/>
        <v>5.5810205419580421E-2</v>
      </c>
      <c r="N17" s="3">
        <f t="shared" si="5"/>
        <v>4.6681053321678323E-2</v>
      </c>
      <c r="S17" s="7" t="s">
        <v>157</v>
      </c>
      <c r="T17" s="8">
        <v>8007.854166666667</v>
      </c>
      <c r="U17" s="8">
        <v>9842.1666666666661</v>
      </c>
      <c r="V17" s="8">
        <v>6874</v>
      </c>
      <c r="W17" s="8">
        <v>5586.8125</v>
      </c>
      <c r="X17" s="8">
        <v>6511.9958333333334</v>
      </c>
      <c r="Y17" s="8">
        <v>6111.729166666667</v>
      </c>
    </row>
    <row r="18" spans="1:25" x14ac:dyDescent="0.25">
      <c r="A18" t="s">
        <v>126</v>
      </c>
      <c r="B18">
        <v>956.2</v>
      </c>
      <c r="C18" s="4">
        <v>6601</v>
      </c>
      <c r="D18" s="4">
        <v>7950</v>
      </c>
      <c r="E18" s="4">
        <v>5011.333333333333</v>
      </c>
      <c r="F18" s="4">
        <v>3655.3333333333335</v>
      </c>
      <c r="G18" s="4">
        <v>6901.333333333333</v>
      </c>
      <c r="H18" s="4">
        <v>4725.333333333333</v>
      </c>
      <c r="I18" s="3">
        <f t="shared" si="0"/>
        <v>5.1775256222547583E-2</v>
      </c>
      <c r="J18" s="3">
        <f t="shared" si="1"/>
        <v>6.2356201631457851E-2</v>
      </c>
      <c r="K18" s="3">
        <f t="shared" si="2"/>
        <v>3.930663041204769E-2</v>
      </c>
      <c r="L18" s="3">
        <f t="shared" si="3"/>
        <v>2.8670780171512235E-2</v>
      </c>
      <c r="M18" s="3">
        <f t="shared" si="4"/>
        <v>5.4130934950847101E-2</v>
      </c>
      <c r="N18" s="3">
        <f t="shared" si="5"/>
        <v>3.706337586279021E-2</v>
      </c>
      <c r="S18" s="10" t="s">
        <v>151</v>
      </c>
      <c r="T18" s="8">
        <v>8256.6666666666661</v>
      </c>
      <c r="U18" s="8">
        <v>9880</v>
      </c>
      <c r="V18" s="8">
        <v>7270</v>
      </c>
      <c r="W18" s="8">
        <v>5646.666666666667</v>
      </c>
      <c r="X18" s="8">
        <v>5165</v>
      </c>
      <c r="Y18" s="8">
        <v>6491.666666666667</v>
      </c>
    </row>
    <row r="19" spans="1:25" x14ac:dyDescent="0.25">
      <c r="A19" t="s">
        <v>142</v>
      </c>
      <c r="B19">
        <v>963.6</v>
      </c>
      <c r="C19" s="4">
        <v>7081</v>
      </c>
      <c r="D19" s="4">
        <v>8329</v>
      </c>
      <c r="E19" s="4">
        <v>5884</v>
      </c>
      <c r="F19" s="4">
        <v>4189.333333333333</v>
      </c>
      <c r="G19" s="4">
        <v>6691</v>
      </c>
      <c r="H19" s="4">
        <v>4828.333333333333</v>
      </c>
      <c r="I19" s="3">
        <f t="shared" si="0"/>
        <v>5.5113636363636365E-2</v>
      </c>
      <c r="J19" s="3">
        <f t="shared" si="1"/>
        <v>6.4827210460772111E-2</v>
      </c>
      <c r="K19" s="3">
        <f t="shared" si="2"/>
        <v>4.5797011207970112E-2</v>
      </c>
      <c r="L19" s="3">
        <f t="shared" si="3"/>
        <v>3.2606890826068907E-2</v>
      </c>
      <c r="M19" s="3">
        <f t="shared" si="4"/>
        <v>5.2078144458281447E-2</v>
      </c>
      <c r="N19" s="3">
        <f t="shared" si="5"/>
        <v>3.7580427563304278E-2</v>
      </c>
      <c r="S19" s="10" t="s">
        <v>152</v>
      </c>
      <c r="T19" s="8">
        <v>8595</v>
      </c>
      <c r="U19" s="8">
        <v>10660</v>
      </c>
      <c r="V19" s="8">
        <v>7705</v>
      </c>
      <c r="W19" s="8">
        <v>5836.666666666667</v>
      </c>
      <c r="X19" s="8">
        <v>6843.166666666667</v>
      </c>
      <c r="Y19" s="8">
        <v>6643.333333333333</v>
      </c>
    </row>
    <row r="20" spans="1:25" x14ac:dyDescent="0.25">
      <c r="A20" t="s">
        <v>134</v>
      </c>
      <c r="B20">
        <v>975</v>
      </c>
      <c r="C20" s="4">
        <v>8613.6666666666661</v>
      </c>
      <c r="D20" s="4">
        <v>10015</v>
      </c>
      <c r="E20" s="4">
        <v>7248.333333333333</v>
      </c>
      <c r="F20" s="4">
        <v>5283.333333333333</v>
      </c>
      <c r="G20" s="4">
        <v>6727</v>
      </c>
      <c r="H20" s="4">
        <v>5694</v>
      </c>
      <c r="I20" s="3">
        <f t="shared" si="0"/>
        <v>6.6258974358974349E-2</v>
      </c>
      <c r="J20" s="3">
        <f t="shared" si="1"/>
        <v>7.7038461538461542E-2</v>
      </c>
      <c r="K20" s="3">
        <f t="shared" si="2"/>
        <v>5.5756410256410253E-2</v>
      </c>
      <c r="L20" s="3">
        <f t="shared" si="3"/>
        <v>4.064102564102564E-2</v>
      </c>
      <c r="M20" s="3">
        <f t="shared" si="4"/>
        <v>5.1746153846153845E-2</v>
      </c>
      <c r="N20" s="3">
        <f t="shared" si="5"/>
        <v>4.3799999999999999E-2</v>
      </c>
      <c r="S20" s="10" t="s">
        <v>153</v>
      </c>
      <c r="T20" s="8">
        <v>7678.083333333333</v>
      </c>
      <c r="U20" s="8">
        <v>9285</v>
      </c>
      <c r="V20" s="8">
        <v>6645.666666666667</v>
      </c>
      <c r="W20" s="8">
        <v>5853.916666666667</v>
      </c>
      <c r="X20" s="8">
        <v>7235</v>
      </c>
      <c r="Y20" s="8">
        <v>5864.25</v>
      </c>
    </row>
    <row r="21" spans="1:25" x14ac:dyDescent="0.25">
      <c r="A21" t="s">
        <v>120</v>
      </c>
      <c r="B21" s="2">
        <f>AVERAGE(B22,B20)</f>
        <v>1014.15</v>
      </c>
      <c r="C21" s="4">
        <v>7284</v>
      </c>
      <c r="D21" s="4">
        <v>8714.6666666666661</v>
      </c>
      <c r="E21" s="4">
        <v>6119.666666666667</v>
      </c>
      <c r="F21" s="4">
        <v>4933</v>
      </c>
      <c r="G21" s="4">
        <v>6838</v>
      </c>
      <c r="H21" s="4">
        <v>4789.333333333333</v>
      </c>
      <c r="I21" s="3">
        <f t="shared" si="0"/>
        <v>5.3867771039787016E-2</v>
      </c>
      <c r="J21" s="3">
        <f t="shared" si="1"/>
        <v>6.4448059951683664E-2</v>
      </c>
      <c r="K21" s="3">
        <f t="shared" si="2"/>
        <v>4.5257111867080806E-2</v>
      </c>
      <c r="L21" s="3">
        <f t="shared" si="3"/>
        <v>3.6481289750036977E-2</v>
      </c>
      <c r="M21" s="3">
        <f t="shared" si="4"/>
        <v>5.0569442390178965E-2</v>
      </c>
      <c r="N21" s="3">
        <f t="shared" si="5"/>
        <v>3.5418823645417347E-2</v>
      </c>
      <c r="S21" s="10" t="s">
        <v>154</v>
      </c>
      <c r="T21" s="8">
        <v>7501.666666666667</v>
      </c>
      <c r="U21" s="8">
        <v>9543.6666666666661</v>
      </c>
      <c r="V21" s="8">
        <v>5875.333333333333</v>
      </c>
      <c r="W21" s="8">
        <v>5010</v>
      </c>
      <c r="X21" s="8">
        <v>6804.8166666666657</v>
      </c>
      <c r="Y21" s="8">
        <v>5447.666666666667</v>
      </c>
    </row>
    <row r="22" spans="1:25" x14ac:dyDescent="0.25">
      <c r="A22" t="s">
        <v>127</v>
      </c>
      <c r="B22" s="2">
        <v>1053.3</v>
      </c>
      <c r="C22" s="4">
        <v>5935.333333333333</v>
      </c>
      <c r="D22" s="4">
        <v>7342</v>
      </c>
      <c r="E22" s="4">
        <v>4726</v>
      </c>
      <c r="F22" s="4">
        <v>3685.3333333333335</v>
      </c>
      <c r="G22" s="4">
        <v>6801</v>
      </c>
      <c r="H22" s="4">
        <v>4550</v>
      </c>
      <c r="I22" s="3">
        <f t="shared" si="0"/>
        <v>4.2262413367511631E-2</v>
      </c>
      <c r="J22" s="3">
        <f t="shared" si="1"/>
        <v>5.2278553118769583E-2</v>
      </c>
      <c r="K22" s="3">
        <f t="shared" si="2"/>
        <v>3.3651381372828255E-2</v>
      </c>
      <c r="L22" s="3">
        <f t="shared" si="3"/>
        <v>2.6241336751163011E-2</v>
      </c>
      <c r="M22" s="3">
        <f t="shared" si="4"/>
        <v>4.842637425234976E-2</v>
      </c>
      <c r="N22" s="3">
        <f t="shared" si="5"/>
        <v>3.2398177157504982E-2</v>
      </c>
      <c r="S22" s="7" t="s">
        <v>158</v>
      </c>
      <c r="T22" s="8">
        <v>7857.416666666667</v>
      </c>
      <c r="U22" s="8">
        <v>9544.8333333333339</v>
      </c>
      <c r="V22" s="8">
        <v>6686.75</v>
      </c>
      <c r="W22" s="8">
        <v>5121.416666666667</v>
      </c>
      <c r="X22" s="8">
        <v>6834.833333333333</v>
      </c>
      <c r="Y22" s="8">
        <v>5548.416666666667</v>
      </c>
    </row>
    <row r="23" spans="1:25" x14ac:dyDescent="0.25">
      <c r="A23" t="s">
        <v>143</v>
      </c>
      <c r="B23" s="2">
        <v>1081.4000000000001</v>
      </c>
      <c r="C23" s="4">
        <v>7317.666666666667</v>
      </c>
      <c r="D23" s="4">
        <v>8605.6666666666661</v>
      </c>
      <c r="E23" s="4">
        <v>6114.333333333333</v>
      </c>
      <c r="F23" s="4">
        <v>4447.666666666667</v>
      </c>
      <c r="G23" s="4">
        <v>6634</v>
      </c>
      <c r="H23" s="4">
        <v>4697.666666666667</v>
      </c>
      <c r="I23" s="3">
        <f t="shared" si="0"/>
        <v>5.0751340854447935E-2</v>
      </c>
      <c r="J23" s="3">
        <f t="shared" si="1"/>
        <v>5.968420565933049E-2</v>
      </c>
      <c r="K23" s="3">
        <f t="shared" si="2"/>
        <v>4.2405677825041614E-2</v>
      </c>
      <c r="L23" s="3">
        <f t="shared" si="3"/>
        <v>3.0846587756611799E-2</v>
      </c>
      <c r="M23" s="3">
        <f t="shared" si="4"/>
        <v>4.6009802108378031E-2</v>
      </c>
      <c r="N23" s="3">
        <f t="shared" si="5"/>
        <v>3.2580451266876274E-2</v>
      </c>
      <c r="S23" s="10" t="s">
        <v>151</v>
      </c>
      <c r="T23" s="8">
        <v>8152.666666666667</v>
      </c>
      <c r="U23" s="8">
        <v>9787.6666666666661</v>
      </c>
      <c r="V23" s="8">
        <v>6991.666666666667</v>
      </c>
      <c r="W23" s="8">
        <v>5167</v>
      </c>
      <c r="X23" s="8">
        <v>6799</v>
      </c>
      <c r="Y23" s="8">
        <v>5700</v>
      </c>
    </row>
    <row r="24" spans="1:25" x14ac:dyDescent="0.25">
      <c r="A24" t="s">
        <v>135</v>
      </c>
      <c r="B24" s="2">
        <v>1099.8</v>
      </c>
      <c r="C24" s="4">
        <v>8038.666666666667</v>
      </c>
      <c r="D24" s="4">
        <v>9360.6666666666661</v>
      </c>
      <c r="E24" s="4">
        <v>7004</v>
      </c>
      <c r="F24" s="4">
        <v>5026.666666666667</v>
      </c>
      <c r="G24" s="4">
        <v>6664.333333333333</v>
      </c>
      <c r="H24" s="4">
        <v>6148.666666666667</v>
      </c>
      <c r="I24" s="3">
        <f t="shared" si="0"/>
        <v>5.4819058010547372E-2</v>
      </c>
      <c r="J24" s="3">
        <f t="shared" si="1"/>
        <v>6.3834333515184583E-2</v>
      </c>
      <c r="K24" s="3">
        <f t="shared" si="2"/>
        <v>4.7763229678123298E-2</v>
      </c>
      <c r="L24" s="3">
        <f t="shared" si="3"/>
        <v>3.4278959810874705E-2</v>
      </c>
      <c r="M24" s="3">
        <f t="shared" si="4"/>
        <v>4.5446899436261137E-2</v>
      </c>
      <c r="N24" s="3">
        <f t="shared" si="5"/>
        <v>4.1930350972904165E-2</v>
      </c>
      <c r="S24" s="10" t="s">
        <v>152</v>
      </c>
      <c r="T24" s="8">
        <v>8579.3333333333339</v>
      </c>
      <c r="U24" s="8">
        <v>10644</v>
      </c>
      <c r="V24" s="8">
        <v>7889.333333333333</v>
      </c>
      <c r="W24" s="8">
        <v>6296.333333333333</v>
      </c>
      <c r="X24" s="8">
        <v>6828.666666666667</v>
      </c>
      <c r="Y24" s="8">
        <v>6072</v>
      </c>
    </row>
    <row r="25" spans="1:25" x14ac:dyDescent="0.25">
      <c r="A25" t="s">
        <v>121</v>
      </c>
      <c r="B25" s="2">
        <v>1075.0999999999999</v>
      </c>
      <c r="C25" s="4">
        <v>7486.333333333333</v>
      </c>
      <c r="D25" s="4">
        <v>8665.3333333333339</v>
      </c>
      <c r="E25" s="4">
        <v>6412.333333333333</v>
      </c>
      <c r="F25" s="4">
        <v>4589.666666666667</v>
      </c>
      <c r="G25" s="4">
        <v>6694.333333333333</v>
      </c>
      <c r="H25" s="4">
        <v>5298.333333333333</v>
      </c>
      <c r="I25" s="3">
        <f t="shared" si="0"/>
        <v>5.222537438377825E-2</v>
      </c>
      <c r="J25" s="3">
        <f t="shared" si="1"/>
        <v>6.0450190679936754E-2</v>
      </c>
      <c r="K25" s="3">
        <f t="shared" si="2"/>
        <v>4.4733048088549901E-2</v>
      </c>
      <c r="L25" s="3">
        <f t="shared" si="3"/>
        <v>3.2017951818435496E-2</v>
      </c>
      <c r="M25" s="3">
        <f t="shared" si="4"/>
        <v>4.6700306948190863E-2</v>
      </c>
      <c r="N25" s="3">
        <f t="shared" si="5"/>
        <v>3.6961677983443401E-2</v>
      </c>
      <c r="S25" s="10" t="s">
        <v>153</v>
      </c>
      <c r="T25" s="8">
        <v>8096.666666666667</v>
      </c>
      <c r="U25" s="8">
        <v>9797.6666666666661</v>
      </c>
      <c r="V25" s="8">
        <v>6854.666666666667</v>
      </c>
      <c r="W25" s="8">
        <v>5367</v>
      </c>
      <c r="X25" s="8">
        <v>6810.333333333333</v>
      </c>
      <c r="Y25" s="8">
        <v>5696.333333333333</v>
      </c>
    </row>
    <row r="26" spans="1:25" x14ac:dyDescent="0.25">
      <c r="A26" t="s">
        <v>128</v>
      </c>
      <c r="B26" s="2">
        <v>1167.8</v>
      </c>
      <c r="C26" s="4">
        <v>6719.333333333333</v>
      </c>
      <c r="D26" s="4">
        <v>8139.666666666667</v>
      </c>
      <c r="E26" s="4">
        <v>5426.333333333333</v>
      </c>
      <c r="F26" s="4">
        <v>3819.3333333333335</v>
      </c>
      <c r="G26" s="4">
        <v>6592.666666666667</v>
      </c>
      <c r="H26" s="4">
        <v>4931</v>
      </c>
      <c r="I26" s="3">
        <f t="shared" si="0"/>
        <v>4.3153793457783869E-2</v>
      </c>
      <c r="J26" s="3">
        <f t="shared" si="1"/>
        <v>5.2275646514814179E-2</v>
      </c>
      <c r="K26" s="3">
        <f t="shared" si="2"/>
        <v>3.4849717417365984E-2</v>
      </c>
      <c r="L26" s="3">
        <f t="shared" si="3"/>
        <v>2.4529028943312211E-2</v>
      </c>
      <c r="M26" s="3">
        <f t="shared" si="4"/>
        <v>4.2340297996232235E-2</v>
      </c>
      <c r="N26" s="3">
        <f t="shared" si="5"/>
        <v>3.1668522007193015E-2</v>
      </c>
      <c r="S26" s="10" t="s">
        <v>154</v>
      </c>
      <c r="T26" s="8">
        <v>6601</v>
      </c>
      <c r="U26" s="8">
        <v>7950</v>
      </c>
      <c r="V26" s="8">
        <v>5011.333333333333</v>
      </c>
      <c r="W26" s="8">
        <v>3655.3333333333335</v>
      </c>
      <c r="X26" s="8">
        <v>6901.333333333333</v>
      </c>
      <c r="Y26" s="8">
        <v>4725.333333333333</v>
      </c>
    </row>
    <row r="27" spans="1:25" x14ac:dyDescent="0.25">
      <c r="A27" t="s">
        <v>144</v>
      </c>
      <c r="B27" s="2">
        <v>1116.5999999999999</v>
      </c>
      <c r="C27" s="4">
        <v>7150</v>
      </c>
      <c r="D27" s="4">
        <v>8580.6666666666661</v>
      </c>
      <c r="E27" s="4">
        <v>5902.666666666667</v>
      </c>
      <c r="F27" s="4">
        <v>4121.333333333333</v>
      </c>
      <c r="G27" s="4">
        <v>6420.333333333333</v>
      </c>
      <c r="H27" s="4">
        <v>5414.333333333333</v>
      </c>
      <c r="I27" s="3">
        <f t="shared" si="0"/>
        <v>4.8025255239118755E-2</v>
      </c>
      <c r="J27" s="3">
        <f t="shared" si="1"/>
        <v>5.7634784166218873E-2</v>
      </c>
      <c r="K27" s="3">
        <f t="shared" si="2"/>
        <v>3.9647143113021671E-2</v>
      </c>
      <c r="L27" s="3">
        <f t="shared" si="3"/>
        <v>2.7682249686548449E-2</v>
      </c>
      <c r="M27" s="3">
        <f t="shared" si="4"/>
        <v>4.3124216371126636E-2</v>
      </c>
      <c r="N27" s="3">
        <f t="shared" si="5"/>
        <v>3.6367096543077196E-2</v>
      </c>
      <c r="S27" s="7" t="s">
        <v>159</v>
      </c>
      <c r="T27" s="8">
        <v>7228.5</v>
      </c>
      <c r="U27" s="8">
        <v>8600.1666666666661</v>
      </c>
      <c r="V27" s="8">
        <v>5994.5</v>
      </c>
      <c r="W27" s="8">
        <v>4522.75</v>
      </c>
      <c r="X27" s="8">
        <v>6764.25</v>
      </c>
      <c r="Y27" s="8">
        <v>4965.416666666667</v>
      </c>
    </row>
    <row r="28" spans="1:25" x14ac:dyDescent="0.25">
      <c r="A28" t="s">
        <v>136</v>
      </c>
      <c r="B28" s="2">
        <v>1147.3</v>
      </c>
      <c r="C28" s="4">
        <v>8519</v>
      </c>
      <c r="D28" s="4">
        <v>10246.333333333334</v>
      </c>
      <c r="E28" s="4">
        <v>7430.333333333333</v>
      </c>
      <c r="F28" s="4">
        <v>5162.666666666667</v>
      </c>
      <c r="G28" s="4">
        <v>6708</v>
      </c>
      <c r="H28" s="4">
        <v>6141.666666666667</v>
      </c>
      <c r="I28" s="3">
        <f t="shared" si="0"/>
        <v>5.5689444783404513E-2</v>
      </c>
      <c r="J28" s="3">
        <f t="shared" si="1"/>
        <v>6.6981173189226875E-2</v>
      </c>
      <c r="K28" s="3">
        <f t="shared" si="2"/>
        <v>4.8572735988843374E-2</v>
      </c>
      <c r="L28" s="3">
        <f t="shared" si="3"/>
        <v>3.3748801534036435E-2</v>
      </c>
      <c r="M28" s="3">
        <f t="shared" si="4"/>
        <v>4.385078009239083E-2</v>
      </c>
      <c r="N28" s="3">
        <f t="shared" si="5"/>
        <v>4.0148609779482265E-2</v>
      </c>
      <c r="S28" s="10" t="s">
        <v>151</v>
      </c>
      <c r="T28" s="8">
        <v>7081</v>
      </c>
      <c r="U28" s="8">
        <v>8329</v>
      </c>
      <c r="V28" s="8">
        <v>5884</v>
      </c>
      <c r="W28" s="8">
        <v>4189.333333333333</v>
      </c>
      <c r="X28" s="8">
        <v>6691</v>
      </c>
      <c r="Y28" s="8">
        <v>4828.333333333333</v>
      </c>
    </row>
    <row r="29" spans="1:25" x14ac:dyDescent="0.25">
      <c r="A29" t="s">
        <v>122</v>
      </c>
      <c r="B29" s="2">
        <v>1156.2</v>
      </c>
      <c r="C29" s="4">
        <v>8360.3333333333339</v>
      </c>
      <c r="D29" s="4">
        <v>10091.666666666666</v>
      </c>
      <c r="E29" s="4">
        <v>6974</v>
      </c>
      <c r="F29" s="4">
        <v>5149.333333333333</v>
      </c>
      <c r="G29" s="4">
        <v>6941.333333333333</v>
      </c>
      <c r="H29" s="4">
        <v>6395.333333333333</v>
      </c>
      <c r="I29" s="3">
        <f t="shared" si="0"/>
        <v>5.4231534336619966E-2</v>
      </c>
      <c r="J29" s="3">
        <f t="shared" si="1"/>
        <v>6.5462290261200484E-2</v>
      </c>
      <c r="K29" s="3">
        <f t="shared" si="2"/>
        <v>4.5238713025428125E-2</v>
      </c>
      <c r="L29" s="3">
        <f t="shared" si="3"/>
        <v>3.3402525514616851E-2</v>
      </c>
      <c r="M29" s="3">
        <f t="shared" si="4"/>
        <v>4.5026811970247362E-2</v>
      </c>
      <c r="N29" s="3">
        <f t="shared" si="5"/>
        <v>4.1485037190797443E-2</v>
      </c>
      <c r="S29" s="10" t="s">
        <v>152</v>
      </c>
      <c r="T29" s="8">
        <v>8613.6666666666661</v>
      </c>
      <c r="U29" s="8">
        <v>10015</v>
      </c>
      <c r="V29" s="8">
        <v>7248.333333333333</v>
      </c>
      <c r="W29" s="8">
        <v>5283.333333333333</v>
      </c>
      <c r="X29" s="8">
        <v>6727</v>
      </c>
      <c r="Y29" s="8">
        <v>5694</v>
      </c>
    </row>
    <row r="30" spans="1:25" x14ac:dyDescent="0.25">
      <c r="A30" t="s">
        <v>129</v>
      </c>
      <c r="B30" s="2">
        <v>1255.7</v>
      </c>
      <c r="C30" s="4">
        <v>8048.8</v>
      </c>
      <c r="D30" s="4">
        <v>9569.6666666666661</v>
      </c>
      <c r="E30" s="4">
        <v>6606</v>
      </c>
      <c r="F30" s="4">
        <v>5035.666666666667</v>
      </c>
      <c r="G30" s="4">
        <v>7471.4333333333334</v>
      </c>
      <c r="H30" s="4">
        <v>6030.2666666666664</v>
      </c>
      <c r="I30" s="3">
        <f t="shared" si="0"/>
        <v>4.8073584454885722E-2</v>
      </c>
      <c r="J30" s="3">
        <f t="shared" si="1"/>
        <v>5.7157362427331368E-2</v>
      </c>
      <c r="K30" s="3">
        <f t="shared" si="2"/>
        <v>3.9456080273950783E-2</v>
      </c>
      <c r="L30" s="3">
        <f t="shared" si="3"/>
        <v>3.0076849565979134E-2</v>
      </c>
      <c r="M30" s="3">
        <f t="shared" si="4"/>
        <v>4.4625109500676913E-2</v>
      </c>
      <c r="N30" s="3">
        <f t="shared" si="5"/>
        <v>3.6017360834594253E-2</v>
      </c>
      <c r="S30" s="10" t="s">
        <v>153</v>
      </c>
      <c r="T30" s="8">
        <v>7284</v>
      </c>
      <c r="U30" s="8">
        <v>8714.6666666666661</v>
      </c>
      <c r="V30" s="8">
        <v>6119.666666666667</v>
      </c>
      <c r="W30" s="8">
        <v>4933</v>
      </c>
      <c r="X30" s="8">
        <v>6838</v>
      </c>
      <c r="Y30" s="8">
        <v>4789.333333333333</v>
      </c>
    </row>
    <row r="31" spans="1:25" x14ac:dyDescent="0.25">
      <c r="K31" s="11"/>
      <c r="S31" s="10" t="s">
        <v>154</v>
      </c>
      <c r="T31" s="8">
        <v>5935.333333333333</v>
      </c>
      <c r="U31" s="8">
        <v>7342</v>
      </c>
      <c r="V31" s="8">
        <v>4726</v>
      </c>
      <c r="W31" s="8">
        <v>3685.3333333333335</v>
      </c>
      <c r="X31" s="8">
        <v>6801</v>
      </c>
      <c r="Y31" s="8">
        <v>4550</v>
      </c>
    </row>
    <row r="32" spans="1:25" x14ac:dyDescent="0.25">
      <c r="A32" t="s">
        <v>169</v>
      </c>
      <c r="S32" s="7" t="s">
        <v>160</v>
      </c>
      <c r="T32" s="8">
        <v>7390.5</v>
      </c>
      <c r="U32" s="8">
        <v>8692.8333333333339</v>
      </c>
      <c r="V32" s="8">
        <v>6239.25</v>
      </c>
      <c r="W32" s="8">
        <v>4470.833333333333</v>
      </c>
      <c r="X32" s="8">
        <v>6646.333333333333</v>
      </c>
      <c r="Y32" s="8">
        <v>5268.916666666667</v>
      </c>
    </row>
    <row r="33" spans="1:25" x14ac:dyDescent="0.25">
      <c r="A33">
        <v>7.5</v>
      </c>
      <c r="S33" s="10" t="s">
        <v>151</v>
      </c>
      <c r="T33" s="8">
        <v>7317.666666666667</v>
      </c>
      <c r="U33" s="8">
        <v>8605.6666666666661</v>
      </c>
      <c r="V33" s="8">
        <v>6114.333333333333</v>
      </c>
      <c r="W33" s="8">
        <v>4447.666666666667</v>
      </c>
      <c r="X33" s="8">
        <v>6634</v>
      </c>
      <c r="Y33" s="8">
        <v>4697.666666666667</v>
      </c>
    </row>
    <row r="34" spans="1:25" x14ac:dyDescent="0.25">
      <c r="S34" s="10" t="s">
        <v>152</v>
      </c>
      <c r="T34" s="8">
        <v>8038.666666666667</v>
      </c>
      <c r="U34" s="8">
        <v>9360.6666666666661</v>
      </c>
      <c r="V34" s="8">
        <v>7004</v>
      </c>
      <c r="W34" s="8">
        <v>5026.666666666667</v>
      </c>
      <c r="X34" s="8">
        <v>6664.333333333333</v>
      </c>
      <c r="Y34" s="8">
        <v>6148.666666666667</v>
      </c>
    </row>
    <row r="35" spans="1:25" x14ac:dyDescent="0.25">
      <c r="S35" s="10" t="s">
        <v>153</v>
      </c>
      <c r="T35" s="8">
        <v>7486.333333333333</v>
      </c>
      <c r="U35" s="8">
        <v>8665.3333333333339</v>
      </c>
      <c r="V35" s="8">
        <v>6412.333333333333</v>
      </c>
      <c r="W35" s="8">
        <v>4589.666666666667</v>
      </c>
      <c r="X35" s="8">
        <v>6694.333333333333</v>
      </c>
      <c r="Y35" s="8">
        <v>5298.333333333333</v>
      </c>
    </row>
    <row r="36" spans="1:25" x14ac:dyDescent="0.25">
      <c r="S36" s="10" t="s">
        <v>154</v>
      </c>
      <c r="T36" s="8">
        <v>6719.333333333333</v>
      </c>
      <c r="U36" s="8">
        <v>8139.666666666667</v>
      </c>
      <c r="V36" s="8">
        <v>5426.333333333333</v>
      </c>
      <c r="W36" s="8">
        <v>3819.3333333333335</v>
      </c>
      <c r="X36" s="8">
        <v>6592.666666666667</v>
      </c>
      <c r="Y36" s="8">
        <v>4931</v>
      </c>
    </row>
    <row r="37" spans="1:25" x14ac:dyDescent="0.25">
      <c r="S37" s="7" t="s">
        <v>161</v>
      </c>
      <c r="T37" s="8">
        <v>8019.5333333333328</v>
      </c>
      <c r="U37" s="8">
        <v>9622.0833333333339</v>
      </c>
      <c r="V37" s="8">
        <v>6728.25</v>
      </c>
      <c r="W37" s="8">
        <v>4867.25</v>
      </c>
      <c r="X37" s="8">
        <v>6885.2750000000005</v>
      </c>
      <c r="Y37" s="8">
        <v>5995.4000000000005</v>
      </c>
    </row>
    <row r="38" spans="1:25" x14ac:dyDescent="0.25">
      <c r="S38" s="10" t="s">
        <v>151</v>
      </c>
      <c r="T38" s="8">
        <v>7150</v>
      </c>
      <c r="U38" s="8">
        <v>8580.6666666666661</v>
      </c>
      <c r="V38" s="8">
        <v>5902.666666666667</v>
      </c>
      <c r="W38" s="8">
        <v>4121.333333333333</v>
      </c>
      <c r="X38" s="8">
        <v>6420.333333333333</v>
      </c>
      <c r="Y38" s="8">
        <v>5414.333333333333</v>
      </c>
    </row>
    <row r="39" spans="1:25" x14ac:dyDescent="0.25">
      <c r="S39" s="10" t="s">
        <v>152</v>
      </c>
      <c r="T39" s="8">
        <v>8519</v>
      </c>
      <c r="U39" s="8">
        <v>10246.333333333334</v>
      </c>
      <c r="V39" s="8">
        <v>7430.333333333333</v>
      </c>
      <c r="W39" s="8">
        <v>5162.666666666667</v>
      </c>
      <c r="X39" s="8">
        <v>6708</v>
      </c>
      <c r="Y39" s="8">
        <v>6141.666666666667</v>
      </c>
    </row>
    <row r="40" spans="1:25" x14ac:dyDescent="0.25">
      <c r="S40" s="10" t="s">
        <v>153</v>
      </c>
      <c r="T40" s="8">
        <v>8360.3333333333339</v>
      </c>
      <c r="U40" s="8">
        <v>10091.666666666666</v>
      </c>
      <c r="V40" s="8">
        <v>6974</v>
      </c>
      <c r="W40" s="8">
        <v>5149.333333333333</v>
      </c>
      <c r="X40" s="8">
        <v>6941.333333333333</v>
      </c>
      <c r="Y40" s="8">
        <v>6395.333333333333</v>
      </c>
    </row>
    <row r="41" spans="1:25" x14ac:dyDescent="0.25">
      <c r="S41" s="10" t="s">
        <v>154</v>
      </c>
      <c r="T41" s="8">
        <v>8048.8</v>
      </c>
      <c r="U41" s="8">
        <v>9569.6666666666661</v>
      </c>
      <c r="V41" s="8">
        <v>6606</v>
      </c>
      <c r="W41" s="8">
        <v>5035.666666666667</v>
      </c>
      <c r="X41" s="8">
        <v>7471.4333333333334</v>
      </c>
      <c r="Y41" s="8">
        <v>6030.2666666666664</v>
      </c>
    </row>
    <row r="42" spans="1:25" x14ac:dyDescent="0.25">
      <c r="S42" s="7" t="s">
        <v>162</v>
      </c>
      <c r="T42" s="8">
        <v>9043.8666666666668</v>
      </c>
      <c r="U42" s="8">
        <v>11049.333333333334</v>
      </c>
      <c r="V42" s="8">
        <v>7472.4666666666672</v>
      </c>
      <c r="W42" s="8">
        <v>5931.833333333333</v>
      </c>
      <c r="X42" s="8">
        <v>8130.3666666666659</v>
      </c>
      <c r="Y42" s="8">
        <v>6731.3</v>
      </c>
    </row>
    <row r="43" spans="1:25" x14ac:dyDescent="0.25">
      <c r="S43" s="10" t="s">
        <v>151</v>
      </c>
      <c r="T43" s="8">
        <v>9043.8666666666668</v>
      </c>
      <c r="U43" s="8">
        <v>11049.333333333334</v>
      </c>
      <c r="V43" s="8">
        <v>7472.4666666666672</v>
      </c>
      <c r="W43" s="8">
        <v>5931.833333333333</v>
      </c>
      <c r="X43" s="8">
        <v>8130.3666666666659</v>
      </c>
      <c r="Y43" s="8">
        <v>6731.3</v>
      </c>
    </row>
    <row r="44" spans="1:25" x14ac:dyDescent="0.25">
      <c r="S44" s="7" t="s">
        <v>148</v>
      </c>
      <c r="T44" s="8">
        <v>7339.8510101010097</v>
      </c>
      <c r="U44" s="8">
        <v>8735.3838383838392</v>
      </c>
      <c r="V44" s="8">
        <v>6303.5393939393944</v>
      </c>
      <c r="W44" s="8">
        <v>4871.356060606061</v>
      </c>
      <c r="X44" s="8">
        <v>6014.0237373737373</v>
      </c>
      <c r="Y44" s="8">
        <v>5435.9136363636371</v>
      </c>
    </row>
  </sheetData>
  <pageMargins left="0.7" right="0.7" top="0.75" bottom="0.75" header="0.3" footer="0.3"/>
  <pageSetup paperSize="9" scale="91" fitToHeight="0" orientation="landscape" horizontalDpi="0" verticalDpi="0" r:id="rId2"/>
  <colBreaks count="1" manualBreakCount="1">
    <brk id="14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Meat Prices</vt:lpstr>
      <vt:lpstr>Meet Prices Extra</vt:lpstr>
      <vt:lpstr>Animal Product Exports</vt:lpstr>
      <vt:lpstr>Wages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Ritz</dc:creator>
  <cp:lastModifiedBy>Robert Ritz</cp:lastModifiedBy>
  <cp:lastPrinted>2019-04-25T04:15:02Z</cp:lastPrinted>
  <dcterms:created xsi:type="dcterms:W3CDTF">2019-04-25T00:38:07Z</dcterms:created>
  <dcterms:modified xsi:type="dcterms:W3CDTF">2019-04-25T07:27:00Z</dcterms:modified>
</cp:coreProperties>
</file>