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rgiel\source\repos\AdventOfCode2022\"/>
    </mc:Choice>
  </mc:AlternateContent>
  <xr:revisionPtr revIDLastSave="0" documentId="13_ncr:1_{465E33D2-1017-40F5-9118-8488007CCAF1}" xr6:coauthVersionLast="47" xr6:coauthVersionMax="47" xr10:uidLastSave="{00000000-0000-0000-0000-000000000000}"/>
  <bookViews>
    <workbookView xWindow="-120" yWindow="-120" windowWidth="29040" windowHeight="17520" xr2:uid="{DFEEB8B9-5279-44FF-B8AD-25775064E720}"/>
  </bookViews>
  <sheets>
    <sheet name="Tracking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  <c r="D29" i="1" s="1"/>
  <c r="C30" i="1"/>
  <c r="E30" i="1" s="1"/>
  <c r="D30" i="1"/>
  <c r="J30" i="1" s="1"/>
  <c r="C31" i="1"/>
  <c r="D31" i="1" s="1"/>
  <c r="J31" i="1" s="1"/>
  <c r="C32" i="1"/>
  <c r="C33" i="1"/>
  <c r="D33" i="1"/>
  <c r="E33" i="1" s="1"/>
  <c r="J33" i="1"/>
  <c r="C34" i="1"/>
  <c r="C35" i="1"/>
  <c r="C36" i="1"/>
  <c r="C37" i="1"/>
  <c r="G37" i="1" s="1"/>
  <c r="D37" i="1"/>
  <c r="E37" i="1" s="1"/>
  <c r="F37" i="1" s="1"/>
  <c r="C38" i="1"/>
  <c r="C39" i="1"/>
  <c r="C2" i="1"/>
  <c r="D2" i="1" s="1"/>
  <c r="C3" i="1"/>
  <c r="D3" i="1" s="1"/>
  <c r="E3" i="1" s="1"/>
  <c r="C4" i="1"/>
  <c r="D4" i="1" s="1"/>
  <c r="C5" i="1"/>
  <c r="D5" i="1" s="1"/>
  <c r="C6" i="1"/>
  <c r="F6" i="1" s="1"/>
  <c r="D6" i="1"/>
  <c r="E6" i="1" s="1"/>
  <c r="C7" i="1"/>
  <c r="D7" i="1" s="1"/>
  <c r="C8" i="1"/>
  <c r="D8" i="1" s="1"/>
  <c r="C9" i="1"/>
  <c r="D9" i="1" s="1"/>
  <c r="E9" i="1" s="1"/>
  <c r="C10" i="1"/>
  <c r="C11" i="1"/>
  <c r="D11" i="1" s="1"/>
  <c r="C12" i="1"/>
  <c r="C13" i="1"/>
  <c r="D13" i="1" s="1"/>
  <c r="C14" i="1"/>
  <c r="D14" i="1" s="1"/>
  <c r="C40" i="1"/>
  <c r="C41" i="1"/>
  <c r="D41" i="1" s="1"/>
  <c r="E41" i="1" s="1"/>
  <c r="C42" i="1"/>
  <c r="D42" i="1" s="1"/>
  <c r="E42" i="1" s="1"/>
  <c r="C16" i="1"/>
  <c r="D16" i="1" s="1"/>
  <c r="C17" i="1"/>
  <c r="C18" i="1"/>
  <c r="D18" i="1" s="1"/>
  <c r="C19" i="1"/>
  <c r="D19" i="1" s="1"/>
  <c r="C20" i="1"/>
  <c r="D20" i="1" s="1"/>
  <c r="C21" i="1"/>
  <c r="D21" i="1" s="1"/>
  <c r="C22" i="1"/>
  <c r="D22" i="1" s="1"/>
  <c r="C23" i="1"/>
  <c r="C24" i="1"/>
  <c r="D24" i="1" s="1"/>
  <c r="C25" i="1"/>
  <c r="D25" i="1" s="1"/>
  <c r="C26" i="1"/>
  <c r="D26" i="1" s="1"/>
  <c r="E26" i="1" s="1"/>
  <c r="F26" i="1" s="1"/>
  <c r="C15" i="1"/>
  <c r="D15" i="1" s="1"/>
  <c r="F33" i="1" l="1"/>
  <c r="G33" i="1" s="1"/>
  <c r="H33" i="1" s="1"/>
  <c r="I33" i="1" s="1"/>
  <c r="L33" i="1"/>
  <c r="E29" i="1"/>
  <c r="F29" i="1" s="1"/>
  <c r="G29" i="1" s="1"/>
  <c r="H29" i="1" s="1"/>
  <c r="J29" i="1"/>
  <c r="D38" i="1"/>
  <c r="E38" i="1" s="1"/>
  <c r="D36" i="1"/>
  <c r="D35" i="1"/>
  <c r="J35" i="1" s="1"/>
  <c r="D34" i="1"/>
  <c r="J34" i="1" s="1"/>
  <c r="K37" i="1"/>
  <c r="D32" i="1"/>
  <c r="E31" i="1"/>
  <c r="F30" i="1"/>
  <c r="G30" i="1" s="1"/>
  <c r="H30" i="1" s="1"/>
  <c r="E36" i="1"/>
  <c r="F36" i="1" s="1"/>
  <c r="G36" i="1" s="1"/>
  <c r="H36" i="1" s="1"/>
  <c r="J37" i="1"/>
  <c r="J36" i="1"/>
  <c r="H37" i="1"/>
  <c r="I37" i="1" s="1"/>
  <c r="E39" i="1"/>
  <c r="D39" i="1"/>
  <c r="J39" i="1"/>
  <c r="J41" i="1"/>
  <c r="F9" i="1"/>
  <c r="K9" i="1" s="1"/>
  <c r="J42" i="1"/>
  <c r="F7" i="1"/>
  <c r="F3" i="1"/>
  <c r="E7" i="1"/>
  <c r="K3" i="1"/>
  <c r="K6" i="1"/>
  <c r="N6" i="1" s="1"/>
  <c r="E4" i="1"/>
  <c r="L4" i="1" s="1"/>
  <c r="M4" i="1" s="1"/>
  <c r="E13" i="1"/>
  <c r="F13" i="1" s="1"/>
  <c r="D10" i="1"/>
  <c r="D12" i="1"/>
  <c r="E12" i="1" s="1"/>
  <c r="F12" i="1" s="1"/>
  <c r="E14" i="1"/>
  <c r="F14" i="1" s="1"/>
  <c r="E11" i="1"/>
  <c r="F11" i="1" s="1"/>
  <c r="E8" i="1"/>
  <c r="F8" i="1" s="1"/>
  <c r="E5" i="1"/>
  <c r="L5" i="1" s="1"/>
  <c r="M5" i="1" s="1"/>
  <c r="E2" i="1"/>
  <c r="F2" i="1" s="1"/>
  <c r="L9" i="1"/>
  <c r="M9" i="1" s="1"/>
  <c r="L6" i="1"/>
  <c r="M6" i="1" s="1"/>
  <c r="L3" i="1"/>
  <c r="M3" i="1" s="1"/>
  <c r="E20" i="1"/>
  <c r="F20" i="1" s="1"/>
  <c r="F41" i="1"/>
  <c r="G41" i="1" s="1"/>
  <c r="H41" i="1" s="1"/>
  <c r="F42" i="1"/>
  <c r="G42" i="1" s="1"/>
  <c r="H42" i="1" s="1"/>
  <c r="D40" i="1"/>
  <c r="E40" i="1" s="1"/>
  <c r="E21" i="1"/>
  <c r="L21" i="1" s="1"/>
  <c r="E18" i="1"/>
  <c r="E24" i="1"/>
  <c r="D23" i="1"/>
  <c r="E23" i="1" s="1"/>
  <c r="F23" i="1" s="1"/>
  <c r="K26" i="1"/>
  <c r="D17" i="1"/>
  <c r="E17" i="1" s="1"/>
  <c r="F17" i="1" s="1"/>
  <c r="E25" i="1"/>
  <c r="E22" i="1"/>
  <c r="L22" i="1" s="1"/>
  <c r="E19" i="1"/>
  <c r="L19" i="1" s="1"/>
  <c r="E16" i="1"/>
  <c r="L16" i="1" s="1"/>
  <c r="L26" i="1"/>
  <c r="E15" i="1"/>
  <c r="F15" i="1" s="1"/>
  <c r="F38" i="1" l="1"/>
  <c r="G38" i="1" s="1"/>
  <c r="H38" i="1" s="1"/>
  <c r="I29" i="1"/>
  <c r="L29" i="1" s="1"/>
  <c r="I36" i="1"/>
  <c r="L36" i="1" s="1"/>
  <c r="K30" i="1"/>
  <c r="M33" i="1" a="1"/>
  <c r="M33" i="1" s="1"/>
  <c r="I30" i="1"/>
  <c r="L30" i="1"/>
  <c r="E34" i="1"/>
  <c r="E32" i="1"/>
  <c r="J32" i="1"/>
  <c r="E35" i="1"/>
  <c r="K36" i="1"/>
  <c r="J38" i="1"/>
  <c r="K33" i="1"/>
  <c r="K29" i="1"/>
  <c r="L37" i="1"/>
  <c r="F31" i="1"/>
  <c r="G31" i="1" s="1"/>
  <c r="H31" i="1" s="1"/>
  <c r="F39" i="1"/>
  <c r="G39" i="1" s="1"/>
  <c r="H39" i="1" s="1"/>
  <c r="L14" i="1"/>
  <c r="J40" i="1"/>
  <c r="F16" i="1"/>
  <c r="K16" i="1" s="1"/>
  <c r="N16" i="1" s="1"/>
  <c r="F19" i="1"/>
  <c r="K19" i="1" s="1"/>
  <c r="N19" i="1" s="1"/>
  <c r="N3" i="1"/>
  <c r="F22" i="1"/>
  <c r="L18" i="1"/>
  <c r="F18" i="1"/>
  <c r="K18" i="1" s="1"/>
  <c r="N18" i="1" s="1"/>
  <c r="M21" i="1"/>
  <c r="F25" i="1"/>
  <c r="K25" i="1" s="1"/>
  <c r="M16" i="1"/>
  <c r="K15" i="1"/>
  <c r="L20" i="1"/>
  <c r="F21" i="1"/>
  <c r="K21" i="1" s="1"/>
  <c r="N21" i="1" s="1"/>
  <c r="N9" i="1"/>
  <c r="F5" i="1"/>
  <c r="K5" i="1" s="1"/>
  <c r="N5" i="1" s="1"/>
  <c r="L24" i="1"/>
  <c r="F24" i="1"/>
  <c r="K24" i="1" s="1"/>
  <c r="F4" i="1"/>
  <c r="K4" i="1" s="1"/>
  <c r="N4" i="1" s="1"/>
  <c r="K11" i="1"/>
  <c r="K14" i="1"/>
  <c r="K13" i="1"/>
  <c r="K7" i="1"/>
  <c r="K8" i="1"/>
  <c r="K12" i="1"/>
  <c r="L13" i="1"/>
  <c r="M13" i="1" s="1"/>
  <c r="L7" i="1"/>
  <c r="M7" i="1" s="1"/>
  <c r="L12" i="1"/>
  <c r="M12" i="1" s="1"/>
  <c r="E10" i="1"/>
  <c r="F10" i="1" s="1"/>
  <c r="K2" i="1"/>
  <c r="L2" i="1"/>
  <c r="M2" i="1" s="1"/>
  <c r="L11" i="1"/>
  <c r="M11" i="1" s="1"/>
  <c r="L8" i="1"/>
  <c r="M8" i="1" s="1"/>
  <c r="K20" i="1"/>
  <c r="K42" i="1"/>
  <c r="K41" i="1"/>
  <c r="L23" i="1"/>
  <c r="M22" i="1" s="1"/>
  <c r="I42" i="1"/>
  <c r="L42" i="1" s="1"/>
  <c r="M42" i="1" s="1" a="1"/>
  <c r="M42" i="1" s="1"/>
  <c r="I41" i="1"/>
  <c r="L41" i="1" s="1"/>
  <c r="F40" i="1"/>
  <c r="G40" i="1" s="1"/>
  <c r="H40" i="1" s="1"/>
  <c r="K23" i="1"/>
  <c r="K17" i="1"/>
  <c r="L17" i="1"/>
  <c r="L25" i="1"/>
  <c r="K22" i="1"/>
  <c r="N22" i="1" s="1"/>
  <c r="N26" i="1"/>
  <c r="N33" i="1" s="1"/>
  <c r="L15" i="1"/>
  <c r="N14" i="1" l="1"/>
  <c r="N24" i="1"/>
  <c r="M36" i="1" a="1"/>
  <c r="M36" i="1" s="1"/>
  <c r="N36" i="1"/>
  <c r="N29" i="1"/>
  <c r="M29" i="1" a="1"/>
  <c r="M29" i="1" s="1"/>
  <c r="N30" i="1"/>
  <c r="M30" i="1" a="1"/>
  <c r="M30" i="1" s="1"/>
  <c r="I31" i="1"/>
  <c r="L31" i="1" s="1"/>
  <c r="M37" i="1" a="1"/>
  <c r="M37" i="1" s="1"/>
  <c r="N37" i="1"/>
  <c r="F35" i="1"/>
  <c r="G35" i="1" s="1"/>
  <c r="H35" i="1" s="1"/>
  <c r="I38" i="1"/>
  <c r="L38" i="1" s="1"/>
  <c r="F34" i="1"/>
  <c r="G34" i="1" s="1"/>
  <c r="H34" i="1" s="1"/>
  <c r="F32" i="1"/>
  <c r="G32" i="1" s="1"/>
  <c r="H32" i="1" s="1"/>
  <c r="K31" i="1"/>
  <c r="K38" i="1"/>
  <c r="K39" i="1"/>
  <c r="I39" i="1"/>
  <c r="L39" i="1" s="1"/>
  <c r="N8" i="1"/>
  <c r="N2" i="1"/>
  <c r="M15" i="1"/>
  <c r="M24" i="1"/>
  <c r="M20" i="1"/>
  <c r="N20" i="1"/>
  <c r="M41" i="1" a="1"/>
  <c r="M41" i="1" s="1"/>
  <c r="M25" i="1"/>
  <c r="N7" i="1"/>
  <c r="M14" i="1"/>
  <c r="M23" i="1"/>
  <c r="M17" i="1"/>
  <c r="N13" i="1"/>
  <c r="M18" i="1"/>
  <c r="N12" i="1"/>
  <c r="N11" i="1"/>
  <c r="M19" i="1"/>
  <c r="K10" i="1"/>
  <c r="L10" i="1"/>
  <c r="M10" i="1" s="1"/>
  <c r="N23" i="1"/>
  <c r="N17" i="1"/>
  <c r="N42" i="1"/>
  <c r="I40" i="1"/>
  <c r="L40" i="1" s="1"/>
  <c r="M40" i="1" s="1" a="1"/>
  <c r="M40" i="1" s="1"/>
  <c r="K40" i="1"/>
  <c r="N41" i="1"/>
  <c r="N25" i="1"/>
  <c r="N15" i="1"/>
  <c r="M38" i="1" l="1" a="1"/>
  <c r="M38" i="1" s="1"/>
  <c r="N38" i="1"/>
  <c r="M31" i="1" a="1"/>
  <c r="M31" i="1" s="1"/>
  <c r="N31" i="1"/>
  <c r="K35" i="1"/>
  <c r="I32" i="1"/>
  <c r="L32" i="1" s="1"/>
  <c r="I34" i="1"/>
  <c r="L34" i="1" s="1"/>
  <c r="I35" i="1"/>
  <c r="L35" i="1" s="1"/>
  <c r="K34" i="1"/>
  <c r="K32" i="1"/>
  <c r="M39" i="1" a="1"/>
  <c r="M39" i="1" s="1"/>
  <c r="N39" i="1"/>
  <c r="N10" i="1"/>
  <c r="N40" i="1"/>
  <c r="N35" i="1" l="1"/>
  <c r="M35" i="1" a="1"/>
  <c r="M35" i="1" s="1"/>
  <c r="M32" i="1" a="1"/>
  <c r="M32" i="1" s="1"/>
  <c r="N32" i="1"/>
  <c r="M34" i="1" a="1"/>
  <c r="M34" i="1" s="1"/>
  <c r="N3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<sst xmlns="http://schemas.openxmlformats.org/spreadsheetml/2006/main" count="43" uniqueCount="43">
  <si>
    <t xml:space="preserve">  8   02:32:31   18353      0   03:04:18   16187      0</t>
  </si>
  <si>
    <t xml:space="preserve">  7   04:03:43   19539      0   04:19:31   18794      0</t>
  </si>
  <si>
    <t xml:space="preserve">  6   14:26:51   81806      0   14:30:49   80614      0</t>
  </si>
  <si>
    <t xml:space="preserve">  5       &gt;24h   98209      0       &gt;24h   96273      0</t>
  </si>
  <si>
    <t xml:space="preserve">  4       &gt;24h  121311      0       &gt;24h  119324      0</t>
  </si>
  <si>
    <t xml:space="preserve">  3       &gt;24h  138137      0       &gt;24h  131569      0</t>
  </si>
  <si>
    <t xml:space="preserve">  2       &gt;24h  164874      0       &gt;24h  157951      0</t>
  </si>
  <si>
    <t xml:space="preserve">  1       &gt;24h  199524      0       &gt;24h  191817      0</t>
  </si>
  <si>
    <t xml:space="preserve"> </t>
  </si>
  <si>
    <t>Part 1</t>
  </si>
  <si>
    <t>Part 2</t>
  </si>
  <si>
    <t xml:space="preserve"> 11   04:19:44   15555      0   07:37:34   17311      0</t>
  </si>
  <si>
    <t xml:space="preserve"> 10   14:22:45   44717      0   15:23:52   41184      0</t>
  </si>
  <si>
    <t xml:space="preserve">  9   01:23:04   10443      0   02:43:50   10583      0</t>
  </si>
  <si>
    <t xml:space="preserve"> 12   07:53:16   17667      0   08:21:01   17372      0</t>
  </si>
  <si>
    <t xml:space="preserve"> 13   04:33:46   12069      0   05:14:40   12042      0</t>
  </si>
  <si>
    <t xml:space="preserve">25       0     0  </t>
  </si>
  <si>
    <t xml:space="preserve">24       0     0  </t>
  </si>
  <si>
    <t xml:space="preserve">23       0     0  </t>
  </si>
  <si>
    <t xml:space="preserve">22       0     0  </t>
  </si>
  <si>
    <t xml:space="preserve">21       0     0  </t>
  </si>
  <si>
    <t xml:space="preserve">20       0     0  </t>
  </si>
  <si>
    <t xml:space="preserve">19       0     0  </t>
  </si>
  <si>
    <t xml:space="preserve">18       0     0  </t>
  </si>
  <si>
    <t xml:space="preserve">17       0     0  </t>
  </si>
  <si>
    <t xml:space="preserve">16       0     0  </t>
  </si>
  <si>
    <t xml:space="preserve">15       0     0  </t>
  </si>
  <si>
    <t>Index</t>
  </si>
  <si>
    <t xml:space="preserve"> 14   04:36:22   12478      0   05:12:09   12187      0</t>
  </si>
  <si>
    <t>14   12240  1367  ****</t>
  </si>
  <si>
    <t>13   31474  1088  *******</t>
  </si>
  <si>
    <t>12   40365   851  ********</t>
  </si>
  <si>
    <t>11   50589  7207  ***********</t>
  </si>
  <si>
    <t>10   64511  4039  *************</t>
  </si>
  <si>
    <t xml:space="preserve"> 9   63808  8893  *************</t>
  </si>
  <si>
    <t xml:space="preserve"> 8   84392  5907  *****************</t>
  </si>
  <si>
    <t xml:space="preserve"> 7   90217  1856  *****************</t>
  </si>
  <si>
    <t xml:space="preserve"> 6  125271  1120  ***********************</t>
  </si>
  <si>
    <t xml:space="preserve"> 5  127243  2209  ***********************</t>
  </si>
  <si>
    <t xml:space="preserve"> 4  149167  2556  ***************************</t>
  </si>
  <si>
    <t xml:space="preserve"> 3  161755  8016  ******************************</t>
  </si>
  <si>
    <t xml:space="preserve"> 2  188027  8497  ***********************************</t>
  </si>
  <si>
    <t xml:space="preserve"> 1  224572  9373  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</si>
</sst>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4CDB-368A-4162-8945-6456BB339A8F}">
  <dimension ref="B2:N42"/>
  <sheetViews>
    <sheetView tabSelected="1" workbookViewId="0">
      <selection activeCell="P54" sqref="P54"/>
    </sheetView>
  </sheetViews>
  <sheetFormatPr defaultRowHeight="15" outlineLevelCol="1" x14ac:dyDescent="0.25"/>
  <cols>
    <col min="2" max="2" width="16.42578125" customWidth="1"/>
    <col min="3" max="3" width="30.5703125" customWidth="1" outlineLevel="1"/>
    <col min="4" max="4" width="3.140625" customWidth="1" outlineLevel="1"/>
    <col min="5" max="5" width="4.42578125" bestFit="1" customWidth="1" outlineLevel="1"/>
    <col min="6" max="6" width="8.42578125" bestFit="1" customWidth="1" outlineLevel="1"/>
    <col min="7" max="9" width="4.42578125" bestFit="1" customWidth="1" outlineLevel="1"/>
    <col min="10" max="10" width="8.42578125" bestFit="1" customWidth="1" outlineLevel="1"/>
    <col min="13" max="13" width="11.85546875" bestFit="1" customWidth="1"/>
  </cols>
  <sheetData>
    <row r="2" spans="2:14" x14ac:dyDescent="0.25">
      <c r="B2" t="s">
        <v>16</v>
      </c>
      <c r="C2" t="str">
        <f t="shared" ref="C2:C14" si="0">TRIM(B2)</f>
        <v>25 0 0</v>
      </c>
      <c r="D2" s="2">
        <f t="shared" ref="D2:D14" si="1">FIND($D$28,$C2)</f>
        <v>3</v>
      </c>
      <c r="E2" s="2">
        <f t="shared" ref="E2" si="2">FIND($D$28,$C2,D2+1)</f>
        <v>5</v>
      </c>
      <c r="F2" s="2">
        <f>IFERROR(FIND($D$28,$C2,E2+1),LEN(C2)+1)</f>
        <v>7</v>
      </c>
      <c r="K2" s="2">
        <f t="shared" ref="K2:K14" si="3">VALUE(MID($C2,E2+1,F2-E2-1))</f>
        <v>0</v>
      </c>
      <c r="L2" s="2">
        <f t="shared" ref="L2:L14" si="4">VALUE(MID($C2,D2+1,E2-D2-1))</f>
        <v>0</v>
      </c>
      <c r="M2" s="5" t="str">
        <f>IFERROR(IF(L2=0,"",L2/L3-1),"")</f>
        <v/>
      </c>
      <c r="N2" s="4">
        <f t="shared" ref="N2:N14" si="5">SUM(K2:L2)</f>
        <v>0</v>
      </c>
    </row>
    <row r="3" spans="2:14" x14ac:dyDescent="0.25">
      <c r="B3" t="s">
        <v>17</v>
      </c>
      <c r="C3" t="str">
        <f t="shared" si="0"/>
        <v>24 0 0</v>
      </c>
      <c r="D3" s="2">
        <f t="shared" si="1"/>
        <v>3</v>
      </c>
      <c r="E3" s="2">
        <f t="shared" ref="E3" si="6">FIND($D$28,$C3,D3+1)</f>
        <v>5</v>
      </c>
      <c r="F3" s="2">
        <f t="shared" ref="F3:F26" si="7">IFERROR(FIND($D$28,$C3,E3+1),LEN(C3)+1)</f>
        <v>7</v>
      </c>
      <c r="K3" s="2">
        <f t="shared" si="3"/>
        <v>0</v>
      </c>
      <c r="L3" s="2">
        <f t="shared" si="4"/>
        <v>0</v>
      </c>
      <c r="M3" s="5" t="str">
        <f t="shared" ref="M3:M25" si="8">IFERROR(IF(L3=0,"",L3/L4-1),"")</f>
        <v/>
      </c>
      <c r="N3" s="4">
        <f t="shared" si="5"/>
        <v>0</v>
      </c>
    </row>
    <row r="4" spans="2:14" x14ac:dyDescent="0.25">
      <c r="B4" t="s">
        <v>18</v>
      </c>
      <c r="C4" t="str">
        <f t="shared" si="0"/>
        <v>23 0 0</v>
      </c>
      <c r="D4" s="2">
        <f t="shared" si="1"/>
        <v>3</v>
      </c>
      <c r="E4" s="2">
        <f t="shared" ref="E4" si="9">FIND($D$28,$C4,D4+1)</f>
        <v>5</v>
      </c>
      <c r="F4" s="2">
        <f t="shared" si="7"/>
        <v>7</v>
      </c>
      <c r="K4" s="2">
        <f t="shared" si="3"/>
        <v>0</v>
      </c>
      <c r="L4" s="2">
        <f t="shared" si="4"/>
        <v>0</v>
      </c>
      <c r="M4" s="5" t="str">
        <f t="shared" si="8"/>
        <v/>
      </c>
      <c r="N4" s="4">
        <f t="shared" si="5"/>
        <v>0</v>
      </c>
    </row>
    <row r="5" spans="2:14" x14ac:dyDescent="0.25">
      <c r="B5" t="s">
        <v>19</v>
      </c>
      <c r="C5" t="str">
        <f t="shared" si="0"/>
        <v>22 0 0</v>
      </c>
      <c r="D5" s="2">
        <f t="shared" si="1"/>
        <v>3</v>
      </c>
      <c r="E5" s="2">
        <f t="shared" ref="E5" si="10">FIND($D$28,$C5,D5+1)</f>
        <v>5</v>
      </c>
      <c r="F5" s="2">
        <f t="shared" si="7"/>
        <v>7</v>
      </c>
      <c r="K5" s="2">
        <f t="shared" si="3"/>
        <v>0</v>
      </c>
      <c r="L5" s="2">
        <f t="shared" si="4"/>
        <v>0</v>
      </c>
      <c r="M5" s="5" t="str">
        <f t="shared" si="8"/>
        <v/>
      </c>
      <c r="N5" s="4">
        <f t="shared" si="5"/>
        <v>0</v>
      </c>
    </row>
    <row r="6" spans="2:14" x14ac:dyDescent="0.25">
      <c r="B6" t="s">
        <v>20</v>
      </c>
      <c r="C6" t="str">
        <f t="shared" si="0"/>
        <v>21 0 0</v>
      </c>
      <c r="D6" s="2">
        <f t="shared" si="1"/>
        <v>3</v>
      </c>
      <c r="E6" s="2">
        <f t="shared" ref="E6" si="11">FIND($D$28,$C6,D6+1)</f>
        <v>5</v>
      </c>
      <c r="F6" s="2">
        <f t="shared" si="7"/>
        <v>7</v>
      </c>
      <c r="K6" s="2">
        <f t="shared" si="3"/>
        <v>0</v>
      </c>
      <c r="L6" s="2">
        <f t="shared" si="4"/>
        <v>0</v>
      </c>
      <c r="M6" s="5" t="str">
        <f t="shared" si="8"/>
        <v/>
      </c>
      <c r="N6" s="4">
        <f t="shared" si="5"/>
        <v>0</v>
      </c>
    </row>
    <row r="7" spans="2:14" x14ac:dyDescent="0.25">
      <c r="B7" t="s">
        <v>21</v>
      </c>
      <c r="C7" t="str">
        <f t="shared" si="0"/>
        <v>20 0 0</v>
      </c>
      <c r="D7" s="2">
        <f t="shared" si="1"/>
        <v>3</v>
      </c>
      <c r="E7" s="2">
        <f t="shared" ref="E7" si="12">FIND($D$28,$C7,D7+1)</f>
        <v>5</v>
      </c>
      <c r="F7" s="2">
        <f t="shared" si="7"/>
        <v>7</v>
      </c>
      <c r="K7" s="2">
        <f t="shared" si="3"/>
        <v>0</v>
      </c>
      <c r="L7" s="2">
        <f t="shared" si="4"/>
        <v>0</v>
      </c>
      <c r="M7" s="5" t="str">
        <f t="shared" si="8"/>
        <v/>
      </c>
      <c r="N7" s="4">
        <f t="shared" si="5"/>
        <v>0</v>
      </c>
    </row>
    <row r="8" spans="2:14" x14ac:dyDescent="0.25">
      <c r="B8" t="s">
        <v>22</v>
      </c>
      <c r="C8" t="str">
        <f t="shared" si="0"/>
        <v>19 0 0</v>
      </c>
      <c r="D8" s="2">
        <f t="shared" si="1"/>
        <v>3</v>
      </c>
      <c r="E8" s="2">
        <f t="shared" ref="E8" si="13">FIND($D$28,$C8,D8+1)</f>
        <v>5</v>
      </c>
      <c r="F8" s="2">
        <f t="shared" si="7"/>
        <v>7</v>
      </c>
      <c r="K8" s="2">
        <f t="shared" si="3"/>
        <v>0</v>
      </c>
      <c r="L8" s="2">
        <f t="shared" si="4"/>
        <v>0</v>
      </c>
      <c r="M8" s="5" t="str">
        <f t="shared" si="8"/>
        <v/>
      </c>
      <c r="N8" s="4">
        <f t="shared" si="5"/>
        <v>0</v>
      </c>
    </row>
    <row r="9" spans="2:14" x14ac:dyDescent="0.25">
      <c r="B9" t="s">
        <v>23</v>
      </c>
      <c r="C9" t="str">
        <f t="shared" si="0"/>
        <v>18 0 0</v>
      </c>
      <c r="D9" s="2">
        <f t="shared" si="1"/>
        <v>3</v>
      </c>
      <c r="E9" s="2">
        <f t="shared" ref="E9" si="14">FIND($D$28,$C9,D9+1)</f>
        <v>5</v>
      </c>
      <c r="F9" s="2">
        <f t="shared" si="7"/>
        <v>7</v>
      </c>
      <c r="K9" s="2">
        <f t="shared" si="3"/>
        <v>0</v>
      </c>
      <c r="L9" s="2">
        <f t="shared" si="4"/>
        <v>0</v>
      </c>
      <c r="M9" s="5" t="str">
        <f t="shared" si="8"/>
        <v/>
      </c>
      <c r="N9" s="4">
        <f t="shared" si="5"/>
        <v>0</v>
      </c>
    </row>
    <row r="10" spans="2:14" x14ac:dyDescent="0.25">
      <c r="B10" t="s">
        <v>24</v>
      </c>
      <c r="C10" t="str">
        <f t="shared" si="0"/>
        <v>17 0 0</v>
      </c>
      <c r="D10" s="2">
        <f t="shared" si="1"/>
        <v>3</v>
      </c>
      <c r="E10" s="2">
        <f t="shared" ref="E10" si="15">FIND($D$28,$C10,D10+1)</f>
        <v>5</v>
      </c>
      <c r="F10" s="2">
        <f t="shared" si="7"/>
        <v>7</v>
      </c>
      <c r="K10" s="2">
        <f t="shared" si="3"/>
        <v>0</v>
      </c>
      <c r="L10" s="2">
        <f t="shared" si="4"/>
        <v>0</v>
      </c>
      <c r="M10" s="5" t="str">
        <f t="shared" si="8"/>
        <v/>
      </c>
      <c r="N10" s="4">
        <f t="shared" si="5"/>
        <v>0</v>
      </c>
    </row>
    <row r="11" spans="2:14" x14ac:dyDescent="0.25">
      <c r="B11" t="s">
        <v>25</v>
      </c>
      <c r="C11" t="str">
        <f t="shared" si="0"/>
        <v>16 0 0</v>
      </c>
      <c r="D11" s="2">
        <f t="shared" si="1"/>
        <v>3</v>
      </c>
      <c r="E11" s="2">
        <f t="shared" ref="E11" si="16">FIND($D$28,$C11,D11+1)</f>
        <v>5</v>
      </c>
      <c r="F11" s="2">
        <f t="shared" si="7"/>
        <v>7</v>
      </c>
      <c r="K11" s="2">
        <f t="shared" si="3"/>
        <v>0</v>
      </c>
      <c r="L11" s="2">
        <f t="shared" si="4"/>
        <v>0</v>
      </c>
      <c r="M11" s="5" t="str">
        <f t="shared" si="8"/>
        <v/>
      </c>
      <c r="N11" s="4">
        <f t="shared" si="5"/>
        <v>0</v>
      </c>
    </row>
    <row r="12" spans="2:14" x14ac:dyDescent="0.25">
      <c r="B12" t="s">
        <v>26</v>
      </c>
      <c r="C12" t="str">
        <f t="shared" si="0"/>
        <v>15 0 0</v>
      </c>
      <c r="D12" s="2">
        <f t="shared" si="1"/>
        <v>3</v>
      </c>
      <c r="E12" s="2">
        <f t="shared" ref="E12" si="17">FIND($D$28,$C12,D12+1)</f>
        <v>5</v>
      </c>
      <c r="F12" s="2">
        <f t="shared" si="7"/>
        <v>7</v>
      </c>
      <c r="K12" s="2">
        <f t="shared" si="3"/>
        <v>0</v>
      </c>
      <c r="L12" s="2">
        <f t="shared" si="4"/>
        <v>0</v>
      </c>
      <c r="M12" s="5" t="str">
        <f t="shared" si="8"/>
        <v/>
      </c>
      <c r="N12" s="4">
        <f t="shared" si="5"/>
        <v>0</v>
      </c>
    </row>
    <row r="13" spans="2:14" x14ac:dyDescent="0.25">
      <c r="B13" t="s">
        <v>29</v>
      </c>
      <c r="C13" t="str">
        <f t="shared" si="0"/>
        <v>14 12240 1367 ****</v>
      </c>
      <c r="D13" s="2">
        <f t="shared" si="1"/>
        <v>3</v>
      </c>
      <c r="E13" s="2">
        <f t="shared" ref="E13" si="18">FIND($D$28,$C13,D13+1)</f>
        <v>9</v>
      </c>
      <c r="F13" s="2">
        <f t="shared" si="7"/>
        <v>14</v>
      </c>
      <c r="K13" s="2">
        <f t="shared" si="3"/>
        <v>1367</v>
      </c>
      <c r="L13" s="2">
        <f t="shared" si="4"/>
        <v>12240</v>
      </c>
      <c r="M13" s="5">
        <f t="shared" si="8"/>
        <v>-0.61110758086039274</v>
      </c>
      <c r="N13" s="4">
        <f t="shared" si="5"/>
        <v>13607</v>
      </c>
    </row>
    <row r="14" spans="2:14" x14ac:dyDescent="0.25">
      <c r="B14" t="s">
        <v>30</v>
      </c>
      <c r="C14" t="str">
        <f t="shared" si="0"/>
        <v>13 31474 1088 *******</v>
      </c>
      <c r="D14" s="2">
        <f t="shared" si="1"/>
        <v>3</v>
      </c>
      <c r="E14" s="2">
        <f t="shared" ref="E14" si="19">FIND($D$28,$C14,D14+1)</f>
        <v>9</v>
      </c>
      <c r="F14" s="2">
        <f t="shared" si="7"/>
        <v>14</v>
      </c>
      <c r="K14" s="2">
        <f t="shared" si="3"/>
        <v>1088</v>
      </c>
      <c r="L14" s="2">
        <f t="shared" si="4"/>
        <v>31474</v>
      </c>
      <c r="M14" s="5">
        <f t="shared" si="8"/>
        <v>-0.22026508113464638</v>
      </c>
      <c r="N14" s="4">
        <f t="shared" si="5"/>
        <v>32562</v>
      </c>
    </row>
    <row r="15" spans="2:14" x14ac:dyDescent="0.25">
      <c r="B15" t="s">
        <v>31</v>
      </c>
      <c r="C15" t="str">
        <f t="shared" ref="C15" si="20">TRIM(B15)</f>
        <v>12 40365 851 ********</v>
      </c>
      <c r="D15" s="2">
        <f>FIND($D$28,$C15)</f>
        <v>3</v>
      </c>
      <c r="E15" s="2">
        <f>FIND($D$28,$C15,D15+1)</f>
        <v>9</v>
      </c>
      <c r="F15" s="2">
        <f t="shared" si="7"/>
        <v>13</v>
      </c>
      <c r="K15" s="2">
        <f>VALUE(MID($C15,E15+1,F15-E15-1))</f>
        <v>851</v>
      </c>
      <c r="L15" s="2">
        <f>VALUE(MID($C15,D15+1,E15-D15-1))</f>
        <v>40365</v>
      </c>
      <c r="M15" s="5">
        <f t="shared" si="8"/>
        <v>-0.20209927059242128</v>
      </c>
      <c r="N15" s="4">
        <f t="shared" ref="N15" si="21">SUM(K15:L15)</f>
        <v>41216</v>
      </c>
    </row>
    <row r="16" spans="2:14" x14ac:dyDescent="0.25">
      <c r="B16" t="s">
        <v>32</v>
      </c>
      <c r="C16" t="str">
        <f t="shared" ref="C16:C26" si="22">TRIM(B16)</f>
        <v>11 50589 7207 ***********</v>
      </c>
      <c r="D16" s="2">
        <f t="shared" ref="D16:D26" si="23">FIND($D$28,$C16)</f>
        <v>3</v>
      </c>
      <c r="E16" s="2">
        <f t="shared" ref="E16" si="24">FIND($D$28,$C16,D16+1)</f>
        <v>9</v>
      </c>
      <c r="F16" s="2">
        <f t="shared" si="7"/>
        <v>14</v>
      </c>
      <c r="K16" s="2">
        <f t="shared" ref="K16:K26" si="25">VALUE(MID($C16,E16+1,F16-E16-1))</f>
        <v>7207</v>
      </c>
      <c r="L16" s="2">
        <f t="shared" ref="L16:L26" si="26">VALUE(MID($C16,D16+1,E16-D16-1))</f>
        <v>50589</v>
      </c>
      <c r="M16" s="5">
        <f t="shared" si="8"/>
        <v>-0.21580815674846154</v>
      </c>
      <c r="N16" s="4">
        <f t="shared" ref="N16:N26" si="27">SUM(K16:L16)</f>
        <v>57796</v>
      </c>
    </row>
    <row r="17" spans="2:14" x14ac:dyDescent="0.25">
      <c r="B17" t="s">
        <v>33</v>
      </c>
      <c r="C17" t="str">
        <f t="shared" si="22"/>
        <v>10 64511 4039 *************</v>
      </c>
      <c r="D17" s="2">
        <f t="shared" si="23"/>
        <v>3</v>
      </c>
      <c r="E17" s="2">
        <f t="shared" ref="E17" si="28">FIND($D$28,$C17,D17+1)</f>
        <v>9</v>
      </c>
      <c r="F17" s="2">
        <f t="shared" si="7"/>
        <v>14</v>
      </c>
      <c r="K17" s="2">
        <f t="shared" si="25"/>
        <v>4039</v>
      </c>
      <c r="L17" s="2">
        <f t="shared" si="26"/>
        <v>64511</v>
      </c>
      <c r="M17" s="5">
        <f t="shared" si="8"/>
        <v>1.1017427281845515E-2</v>
      </c>
      <c r="N17" s="4">
        <f t="shared" si="27"/>
        <v>68550</v>
      </c>
    </row>
    <row r="18" spans="2:14" x14ac:dyDescent="0.25">
      <c r="B18" t="s">
        <v>34</v>
      </c>
      <c r="C18" t="str">
        <f t="shared" si="22"/>
        <v>9 63808 8893 *************</v>
      </c>
      <c r="D18" s="2">
        <f t="shared" si="23"/>
        <v>2</v>
      </c>
      <c r="E18" s="2">
        <f t="shared" ref="E18" si="29">FIND($D$28,$C18,D18+1)</f>
        <v>8</v>
      </c>
      <c r="F18" s="2">
        <f t="shared" si="7"/>
        <v>13</v>
      </c>
      <c r="K18" s="2">
        <f t="shared" si="25"/>
        <v>8893</v>
      </c>
      <c r="L18" s="2">
        <f t="shared" si="26"/>
        <v>63808</v>
      </c>
      <c r="M18" s="5">
        <f t="shared" si="8"/>
        <v>-0.24390937529623657</v>
      </c>
      <c r="N18" s="4">
        <f t="shared" si="27"/>
        <v>72701</v>
      </c>
    </row>
    <row r="19" spans="2:14" x14ac:dyDescent="0.25">
      <c r="B19" t="s">
        <v>35</v>
      </c>
      <c r="C19" t="str">
        <f t="shared" si="22"/>
        <v>8 84392 5907 *****************</v>
      </c>
      <c r="D19" s="2">
        <f t="shared" si="23"/>
        <v>2</v>
      </c>
      <c r="E19" s="2">
        <f t="shared" ref="E19" si="30">FIND($D$28,$C19,D19+1)</f>
        <v>8</v>
      </c>
      <c r="F19" s="2">
        <f t="shared" si="7"/>
        <v>13</v>
      </c>
      <c r="K19" s="2">
        <f t="shared" si="25"/>
        <v>5907</v>
      </c>
      <c r="L19" s="2">
        <f t="shared" si="26"/>
        <v>84392</v>
      </c>
      <c r="M19" s="5">
        <f t="shared" si="8"/>
        <v>-6.4566545107906492E-2</v>
      </c>
      <c r="N19" s="4">
        <f t="shared" si="27"/>
        <v>90299</v>
      </c>
    </row>
    <row r="20" spans="2:14" x14ac:dyDescent="0.25">
      <c r="B20" t="s">
        <v>36</v>
      </c>
      <c r="C20" t="str">
        <f t="shared" si="22"/>
        <v>7 90217 1856 *****************</v>
      </c>
      <c r="D20" s="2">
        <f t="shared" si="23"/>
        <v>2</v>
      </c>
      <c r="E20" s="2">
        <f t="shared" ref="E20" si="31">FIND($D$28,$C20,D20+1)</f>
        <v>8</v>
      </c>
      <c r="F20" s="2">
        <f t="shared" si="7"/>
        <v>13</v>
      </c>
      <c r="K20" s="2">
        <f t="shared" si="25"/>
        <v>1856</v>
      </c>
      <c r="L20" s="2">
        <f t="shared" si="26"/>
        <v>90217</v>
      </c>
      <c r="M20" s="5">
        <f t="shared" si="8"/>
        <v>-0.27982533866577264</v>
      </c>
      <c r="N20" s="4">
        <f t="shared" si="27"/>
        <v>92073</v>
      </c>
    </row>
    <row r="21" spans="2:14" x14ac:dyDescent="0.25">
      <c r="B21" t="s">
        <v>37</v>
      </c>
      <c r="C21" t="str">
        <f t="shared" si="22"/>
        <v>6 125271 1120 ***********************</v>
      </c>
      <c r="D21" s="2">
        <f t="shared" si="23"/>
        <v>2</v>
      </c>
      <c r="E21" s="2">
        <f t="shared" ref="E21" si="32">FIND($D$28,$C21,D21+1)</f>
        <v>9</v>
      </c>
      <c r="F21" s="2">
        <f t="shared" si="7"/>
        <v>14</v>
      </c>
      <c r="K21" s="2">
        <f t="shared" si="25"/>
        <v>1120</v>
      </c>
      <c r="L21" s="2">
        <f t="shared" si="26"/>
        <v>125271</v>
      </c>
      <c r="M21" s="5">
        <f t="shared" si="8"/>
        <v>-1.5497905582232407E-2</v>
      </c>
      <c r="N21" s="4">
        <f t="shared" si="27"/>
        <v>126391</v>
      </c>
    </row>
    <row r="22" spans="2:14" x14ac:dyDescent="0.25">
      <c r="B22" t="s">
        <v>38</v>
      </c>
      <c r="C22" t="str">
        <f t="shared" si="22"/>
        <v>5 127243 2209 ***********************</v>
      </c>
      <c r="D22" s="2">
        <f t="shared" si="23"/>
        <v>2</v>
      </c>
      <c r="E22" s="2">
        <f t="shared" ref="E22" si="33">FIND($D$28,$C22,D22+1)</f>
        <v>9</v>
      </c>
      <c r="F22" s="2">
        <f t="shared" si="7"/>
        <v>14</v>
      </c>
      <c r="K22" s="2">
        <f t="shared" si="25"/>
        <v>2209</v>
      </c>
      <c r="L22" s="2">
        <f t="shared" si="26"/>
        <v>127243</v>
      </c>
      <c r="M22" s="5">
        <f t="shared" si="8"/>
        <v>-0.1469762078743958</v>
      </c>
      <c r="N22" s="4">
        <f t="shared" si="27"/>
        <v>129452</v>
      </c>
    </row>
    <row r="23" spans="2:14" x14ac:dyDescent="0.25">
      <c r="B23" t="s">
        <v>39</v>
      </c>
      <c r="C23" t="str">
        <f t="shared" si="22"/>
        <v>4 149167 2556 ***************************</v>
      </c>
      <c r="D23" s="2">
        <f t="shared" si="23"/>
        <v>2</v>
      </c>
      <c r="E23" s="2">
        <f t="shared" ref="E23" si="34">FIND($D$28,$C23,D23+1)</f>
        <v>9</v>
      </c>
      <c r="F23" s="2">
        <f t="shared" si="7"/>
        <v>14</v>
      </c>
      <c r="K23" s="2">
        <f t="shared" si="25"/>
        <v>2556</v>
      </c>
      <c r="L23" s="2">
        <f t="shared" si="26"/>
        <v>149167</v>
      </c>
      <c r="M23" s="5">
        <f t="shared" si="8"/>
        <v>-7.782139655652065E-2</v>
      </c>
      <c r="N23" s="4">
        <f t="shared" si="27"/>
        <v>151723</v>
      </c>
    </row>
    <row r="24" spans="2:14" x14ac:dyDescent="0.25">
      <c r="B24" t="s">
        <v>40</v>
      </c>
      <c r="C24" t="str">
        <f t="shared" si="22"/>
        <v>3 161755 8016 ******************************</v>
      </c>
      <c r="D24" s="2">
        <f t="shared" si="23"/>
        <v>2</v>
      </c>
      <c r="E24" s="2">
        <f t="shared" ref="E24" si="35">FIND($D$28,$C24,D24+1)</f>
        <v>9</v>
      </c>
      <c r="F24" s="2">
        <f t="shared" si="7"/>
        <v>14</v>
      </c>
      <c r="K24" s="2">
        <f t="shared" si="25"/>
        <v>8016</v>
      </c>
      <c r="L24" s="2">
        <f t="shared" si="26"/>
        <v>161755</v>
      </c>
      <c r="M24" s="5">
        <f t="shared" si="8"/>
        <v>-0.13972461401819947</v>
      </c>
      <c r="N24" s="4">
        <f t="shared" si="27"/>
        <v>169771</v>
      </c>
    </row>
    <row r="25" spans="2:14" x14ac:dyDescent="0.25">
      <c r="B25" t="s">
        <v>41</v>
      </c>
      <c r="C25" t="str">
        <f t="shared" si="22"/>
        <v>2 188027 8497 ***********************************</v>
      </c>
      <c r="D25" s="2">
        <f t="shared" si="23"/>
        <v>2</v>
      </c>
      <c r="E25" s="2">
        <f t="shared" ref="E25" si="36">FIND($D$28,$C25,D25+1)</f>
        <v>9</v>
      </c>
      <c r="F25" s="2">
        <f t="shared" si="7"/>
        <v>14</v>
      </c>
      <c r="K25" s="2">
        <f t="shared" si="25"/>
        <v>8497</v>
      </c>
      <c r="L25" s="2">
        <f t="shared" si="26"/>
        <v>188027</v>
      </c>
      <c r="M25" s="5">
        <f t="shared" si="8"/>
        <v>-0.16273177421940399</v>
      </c>
      <c r="N25" s="4">
        <f t="shared" si="27"/>
        <v>196524</v>
      </c>
    </row>
    <row r="26" spans="2:14" x14ac:dyDescent="0.25">
      <c r="B26" t="s">
        <v>42</v>
      </c>
      <c r="C26" t="str">
        <f t="shared" si="22"/>
        <v>1 224572 9373 *****************************************</v>
      </c>
      <c r="D26" s="2">
        <f t="shared" si="23"/>
        <v>2</v>
      </c>
      <c r="E26" s="2">
        <f t="shared" ref="E26" si="37">FIND($D$28,$C26,D26+1)</f>
        <v>9</v>
      </c>
      <c r="F26" s="2">
        <f t="shared" si="7"/>
        <v>14</v>
      </c>
      <c r="K26" s="2">
        <f t="shared" si="25"/>
        <v>9373</v>
      </c>
      <c r="L26" s="2">
        <f t="shared" si="26"/>
        <v>224572</v>
      </c>
      <c r="N26" s="4">
        <f t="shared" si="27"/>
        <v>233945</v>
      </c>
    </row>
    <row r="28" spans="2:14" x14ac:dyDescent="0.25">
      <c r="D28" s="1" t="s">
        <v>8</v>
      </c>
      <c r="J28" t="s">
        <v>27</v>
      </c>
      <c r="K28" t="s">
        <v>9</v>
      </c>
      <c r="L28" t="s">
        <v>10</v>
      </c>
    </row>
    <row r="29" spans="2:14" x14ac:dyDescent="0.25">
      <c r="B29" t="s">
        <v>28</v>
      </c>
      <c r="C29" t="str">
        <f t="shared" ref="C29:C38" si="38">TRIM(B29)</f>
        <v>14 04:36:22 12478 0 05:12:09 12187 0</v>
      </c>
      <c r="D29" s="2">
        <f t="shared" ref="D29:D42" si="39">FIND($D$28,$C29)</f>
        <v>3</v>
      </c>
      <c r="E29" s="2">
        <f t="shared" ref="E29:I29" si="40">FIND($D$28,$C29,D29+1)</f>
        <v>12</v>
      </c>
      <c r="F29" s="2">
        <f t="shared" si="40"/>
        <v>18</v>
      </c>
      <c r="G29" s="2">
        <f t="shared" si="40"/>
        <v>20</v>
      </c>
      <c r="H29" s="2">
        <f t="shared" si="40"/>
        <v>29</v>
      </c>
      <c r="I29" s="2">
        <f t="shared" si="40"/>
        <v>35</v>
      </c>
      <c r="J29" s="2">
        <f t="shared" ref="J29:J38" si="41">VALUE(LEFT(C29,D29-1))</f>
        <v>14</v>
      </c>
      <c r="K29" s="2">
        <f t="shared" ref="K29:K38" si="42">VALUE(MID($C29,E29+1,F29-E29-1))</f>
        <v>12478</v>
      </c>
      <c r="L29" s="2">
        <f t="shared" ref="L29:L38" si="43">VALUE(MID($C29,H29+1,I29-H29-1))</f>
        <v>12187</v>
      </c>
      <c r="M29" s="3" cm="1">
        <f t="array" ref="M29">L29/INDEX($L$2:$L$26,26-J29)</f>
        <v>0.99566993464052289</v>
      </c>
      <c r="N29" s="3">
        <f t="shared" ref="N29:N38" si="44">L29/$N$26</f>
        <v>5.2093440765992004E-2</v>
      </c>
    </row>
    <row r="30" spans="2:14" x14ac:dyDescent="0.25">
      <c r="B30" t="s">
        <v>15</v>
      </c>
      <c r="C30" t="str">
        <f t="shared" si="38"/>
        <v>13 04:33:46 12069 0 05:14:40 12042 0</v>
      </c>
      <c r="D30" s="2">
        <f t="shared" si="39"/>
        <v>3</v>
      </c>
      <c r="E30" s="2">
        <f t="shared" ref="E30:I30" si="45">FIND($D$28,$C30,D30+1)</f>
        <v>12</v>
      </c>
      <c r="F30" s="2">
        <f t="shared" si="45"/>
        <v>18</v>
      </c>
      <c r="G30" s="2">
        <f t="shared" si="45"/>
        <v>20</v>
      </c>
      <c r="H30" s="2">
        <f t="shared" si="45"/>
        <v>29</v>
      </c>
      <c r="I30" s="2">
        <f t="shared" si="45"/>
        <v>35</v>
      </c>
      <c r="J30" s="2">
        <f t="shared" si="41"/>
        <v>13</v>
      </c>
      <c r="K30" s="2">
        <f t="shared" si="42"/>
        <v>12069</v>
      </c>
      <c r="L30" s="2">
        <f t="shared" si="43"/>
        <v>12042</v>
      </c>
      <c r="M30" s="3" cm="1">
        <f t="array" ref="M30">L30/INDEX($L$2:$L$26,26-J30)</f>
        <v>0.38260151235940776</v>
      </c>
      <c r="N30" s="3">
        <f t="shared" si="44"/>
        <v>5.1473636965953536E-2</v>
      </c>
    </row>
    <row r="31" spans="2:14" x14ac:dyDescent="0.25">
      <c r="B31" t="s">
        <v>14</v>
      </c>
      <c r="C31" t="str">
        <f t="shared" si="38"/>
        <v>12 07:53:16 17667 0 08:21:01 17372 0</v>
      </c>
      <c r="D31" s="2">
        <f t="shared" si="39"/>
        <v>3</v>
      </c>
      <c r="E31" s="2">
        <f t="shared" ref="E31:I31" si="46">FIND($D$28,$C31,D31+1)</f>
        <v>12</v>
      </c>
      <c r="F31" s="2">
        <f t="shared" si="46"/>
        <v>18</v>
      </c>
      <c r="G31" s="2">
        <f t="shared" si="46"/>
        <v>20</v>
      </c>
      <c r="H31" s="2">
        <f t="shared" si="46"/>
        <v>29</v>
      </c>
      <c r="I31" s="2">
        <f t="shared" si="46"/>
        <v>35</v>
      </c>
      <c r="J31" s="2">
        <f t="shared" si="41"/>
        <v>12</v>
      </c>
      <c r="K31" s="2">
        <f t="shared" si="42"/>
        <v>17667</v>
      </c>
      <c r="L31" s="2">
        <f t="shared" si="43"/>
        <v>17372</v>
      </c>
      <c r="M31" s="3" cm="1">
        <f t="array" ref="M31">L31/INDEX($L$2:$L$26,26-J31)</f>
        <v>0.43037284776415213</v>
      </c>
      <c r="N31" s="3">
        <f t="shared" si="44"/>
        <v>7.4256769753574564E-2</v>
      </c>
    </row>
    <row r="32" spans="2:14" x14ac:dyDescent="0.25">
      <c r="B32" t="s">
        <v>11</v>
      </c>
      <c r="C32" t="str">
        <f t="shared" si="38"/>
        <v>11 04:19:44 15555 0 07:37:34 17311 0</v>
      </c>
      <c r="D32" s="2">
        <f t="shared" si="39"/>
        <v>3</v>
      </c>
      <c r="E32" s="2">
        <f t="shared" ref="E32:I32" si="47">FIND($D$28,$C32,D32+1)</f>
        <v>12</v>
      </c>
      <c r="F32" s="2">
        <f t="shared" si="47"/>
        <v>18</v>
      </c>
      <c r="G32" s="2">
        <f t="shared" si="47"/>
        <v>20</v>
      </c>
      <c r="H32" s="2">
        <f t="shared" si="47"/>
        <v>29</v>
      </c>
      <c r="I32" s="2">
        <f t="shared" si="47"/>
        <v>35</v>
      </c>
      <c r="J32" s="2">
        <f t="shared" si="41"/>
        <v>11</v>
      </c>
      <c r="K32" s="2">
        <f t="shared" si="42"/>
        <v>15555</v>
      </c>
      <c r="L32" s="2">
        <f t="shared" si="43"/>
        <v>17311</v>
      </c>
      <c r="M32" s="3" cm="1">
        <f t="array" ref="M32">L32/INDEX($L$2:$L$26,26-J32)</f>
        <v>0.34218901342189012</v>
      </c>
      <c r="N32" s="3">
        <f t="shared" si="44"/>
        <v>7.399602470666182E-2</v>
      </c>
    </row>
    <row r="33" spans="2:14" x14ac:dyDescent="0.25">
      <c r="B33" t="s">
        <v>12</v>
      </c>
      <c r="C33" t="str">
        <f t="shared" si="38"/>
        <v>10 14:22:45 44717 0 15:23:52 41184 0</v>
      </c>
      <c r="D33" s="2">
        <f t="shared" si="39"/>
        <v>3</v>
      </c>
      <c r="E33" s="2">
        <f t="shared" ref="E33:I33" si="48">FIND($D$28,$C33,D33+1)</f>
        <v>12</v>
      </c>
      <c r="F33" s="2">
        <f t="shared" si="48"/>
        <v>18</v>
      </c>
      <c r="G33" s="2">
        <f t="shared" si="48"/>
        <v>20</v>
      </c>
      <c r="H33" s="2">
        <f t="shared" si="48"/>
        <v>29</v>
      </c>
      <c r="I33" s="2">
        <f t="shared" si="48"/>
        <v>35</v>
      </c>
      <c r="J33" s="2">
        <f t="shared" si="41"/>
        <v>10</v>
      </c>
      <c r="K33" s="2">
        <f t="shared" si="42"/>
        <v>44717</v>
      </c>
      <c r="L33" s="2">
        <f t="shared" si="43"/>
        <v>41184</v>
      </c>
      <c r="M33" s="3" cm="1">
        <f t="array" ref="M33">L33/INDEX($L$2:$L$26,26-J33)</f>
        <v>0.63840275301886495</v>
      </c>
      <c r="N33" s="3">
        <f t="shared" si="44"/>
        <v>0.17604137724678878</v>
      </c>
    </row>
    <row r="34" spans="2:14" x14ac:dyDescent="0.25">
      <c r="B34" t="s">
        <v>13</v>
      </c>
      <c r="C34" t="str">
        <f t="shared" si="38"/>
        <v>9 01:23:04 10443 0 02:43:50 10583 0</v>
      </c>
      <c r="D34" s="2">
        <f t="shared" si="39"/>
        <v>2</v>
      </c>
      <c r="E34" s="2">
        <f t="shared" ref="E34:I34" si="49">FIND($D$28,$C34,D34+1)</f>
        <v>11</v>
      </c>
      <c r="F34" s="2">
        <f t="shared" si="49"/>
        <v>17</v>
      </c>
      <c r="G34" s="2">
        <f t="shared" si="49"/>
        <v>19</v>
      </c>
      <c r="H34" s="2">
        <f t="shared" si="49"/>
        <v>28</v>
      </c>
      <c r="I34" s="2">
        <f t="shared" si="49"/>
        <v>34</v>
      </c>
      <c r="J34" s="2">
        <f t="shared" si="41"/>
        <v>9</v>
      </c>
      <c r="K34" s="2">
        <f t="shared" si="42"/>
        <v>10443</v>
      </c>
      <c r="L34" s="2">
        <f t="shared" si="43"/>
        <v>10583</v>
      </c>
      <c r="M34" s="3" cm="1">
        <f t="array" ref="M34">L34/INDEX($L$2:$L$26,26-J34)</f>
        <v>0.16585694583751254</v>
      </c>
      <c r="N34" s="3">
        <f t="shared" si="44"/>
        <v>4.5237128384876785E-2</v>
      </c>
    </row>
    <row r="35" spans="2:14" x14ac:dyDescent="0.25">
      <c r="B35" t="s">
        <v>0</v>
      </c>
      <c r="C35" t="str">
        <f t="shared" si="38"/>
        <v>8 02:32:31 18353 0 03:04:18 16187 0</v>
      </c>
      <c r="D35" s="2">
        <f t="shared" si="39"/>
        <v>2</v>
      </c>
      <c r="E35" s="2">
        <f t="shared" ref="E35:I35" si="50">FIND($D$28,$C35,D35+1)</f>
        <v>11</v>
      </c>
      <c r="F35" s="2">
        <f t="shared" si="50"/>
        <v>17</v>
      </c>
      <c r="G35" s="2">
        <f t="shared" si="50"/>
        <v>19</v>
      </c>
      <c r="H35" s="2">
        <f t="shared" si="50"/>
        <v>28</v>
      </c>
      <c r="I35" s="2">
        <f t="shared" si="50"/>
        <v>34</v>
      </c>
      <c r="J35" s="2">
        <f t="shared" si="41"/>
        <v>8</v>
      </c>
      <c r="K35" s="2">
        <f t="shared" si="42"/>
        <v>18353</v>
      </c>
      <c r="L35" s="2">
        <f t="shared" si="43"/>
        <v>16187</v>
      </c>
      <c r="M35" s="3" cm="1">
        <f t="array" ref="M35">L35/INDEX($L$2:$L$26,26-J35)</f>
        <v>0.19180728031092995</v>
      </c>
      <c r="N35" s="3">
        <f t="shared" si="44"/>
        <v>6.9191476629122228E-2</v>
      </c>
    </row>
    <row r="36" spans="2:14" x14ac:dyDescent="0.25">
      <c r="B36" t="s">
        <v>1</v>
      </c>
      <c r="C36" t="str">
        <f t="shared" si="38"/>
        <v>7 04:03:43 19539 0 04:19:31 18794 0</v>
      </c>
      <c r="D36" s="2">
        <f t="shared" si="39"/>
        <v>2</v>
      </c>
      <c r="E36" s="2">
        <f t="shared" ref="E36:I36" si="51">FIND($D$28,$C36,D36+1)</f>
        <v>11</v>
      </c>
      <c r="F36" s="2">
        <f t="shared" si="51"/>
        <v>17</v>
      </c>
      <c r="G36" s="2">
        <f t="shared" si="51"/>
        <v>19</v>
      </c>
      <c r="H36" s="2">
        <f t="shared" si="51"/>
        <v>28</v>
      </c>
      <c r="I36" s="2">
        <f t="shared" si="51"/>
        <v>34</v>
      </c>
      <c r="J36" s="2">
        <f t="shared" si="41"/>
        <v>7</v>
      </c>
      <c r="K36" s="2">
        <f t="shared" si="42"/>
        <v>19539</v>
      </c>
      <c r="L36" s="2">
        <f t="shared" si="43"/>
        <v>18794</v>
      </c>
      <c r="M36" s="3" cm="1">
        <f t="array" ref="M36">L36/INDEX($L$2:$L$26,26-J36)</f>
        <v>0.20831993970094329</v>
      </c>
      <c r="N36" s="3">
        <f t="shared" si="44"/>
        <v>8.0335121502917356E-2</v>
      </c>
    </row>
    <row r="37" spans="2:14" x14ac:dyDescent="0.25">
      <c r="B37" t="s">
        <v>2</v>
      </c>
      <c r="C37" t="str">
        <f t="shared" si="38"/>
        <v>6 14:26:51 81806 0 14:30:49 80614 0</v>
      </c>
      <c r="D37" s="2">
        <f t="shared" si="39"/>
        <v>2</v>
      </c>
      <c r="E37" s="2">
        <f t="shared" ref="E37:I37" si="52">FIND($D$28,$C37,D37+1)</f>
        <v>11</v>
      </c>
      <c r="F37" s="2">
        <f t="shared" si="52"/>
        <v>17</v>
      </c>
      <c r="G37" s="2">
        <f t="shared" si="52"/>
        <v>19</v>
      </c>
      <c r="H37" s="2">
        <f t="shared" si="52"/>
        <v>28</v>
      </c>
      <c r="I37" s="2">
        <f t="shared" si="52"/>
        <v>34</v>
      </c>
      <c r="J37" s="2">
        <f t="shared" si="41"/>
        <v>6</v>
      </c>
      <c r="K37" s="2">
        <f t="shared" si="42"/>
        <v>81806</v>
      </c>
      <c r="L37" s="2">
        <f t="shared" si="43"/>
        <v>80614</v>
      </c>
      <c r="M37" s="3" cm="1">
        <f t="array" ref="M37">L37/INDEX($L$2:$L$26,26-J37)</f>
        <v>0.64351685545736848</v>
      </c>
      <c r="N37" s="3">
        <f t="shared" si="44"/>
        <v>0.34458526576759496</v>
      </c>
    </row>
    <row r="38" spans="2:14" x14ac:dyDescent="0.25">
      <c r="B38" t="s">
        <v>3</v>
      </c>
      <c r="C38" t="str">
        <f t="shared" si="38"/>
        <v>5 &gt;24h 98209 0 &gt;24h 96273 0</v>
      </c>
      <c r="D38" s="2">
        <f t="shared" si="39"/>
        <v>2</v>
      </c>
      <c r="E38" s="2">
        <f t="shared" ref="E38:I38" si="53">FIND($D$28,$C38,D38+1)</f>
        <v>7</v>
      </c>
      <c r="F38" s="2">
        <f t="shared" si="53"/>
        <v>13</v>
      </c>
      <c r="G38" s="2">
        <f t="shared" si="53"/>
        <v>15</v>
      </c>
      <c r="H38" s="2">
        <f t="shared" si="53"/>
        <v>20</v>
      </c>
      <c r="I38" s="2">
        <f t="shared" si="53"/>
        <v>26</v>
      </c>
      <c r="J38" s="2">
        <f t="shared" si="41"/>
        <v>5</v>
      </c>
      <c r="K38" s="2">
        <f t="shared" si="42"/>
        <v>98209</v>
      </c>
      <c r="L38" s="2">
        <f t="shared" si="43"/>
        <v>96273</v>
      </c>
      <c r="M38" s="3" cm="1">
        <f t="array" ref="M38">L38/INDEX($L$2:$L$26,26-J38)</f>
        <v>0.75660743616544723</v>
      </c>
      <c r="N38" s="3">
        <f t="shared" si="44"/>
        <v>0.41151980166278401</v>
      </c>
    </row>
    <row r="39" spans="2:14" x14ac:dyDescent="0.25">
      <c r="B39" t="s">
        <v>4</v>
      </c>
      <c r="C39" t="str">
        <f t="shared" ref="C31:C39" si="54">TRIM(B39)</f>
        <v>4 &gt;24h 121311 0 &gt;24h 119324 0</v>
      </c>
      <c r="D39" s="2">
        <f t="shared" si="39"/>
        <v>2</v>
      </c>
      <c r="E39" s="2">
        <f t="shared" ref="E39:I39" si="55">FIND($D$28,$C39,D39+1)</f>
        <v>7</v>
      </c>
      <c r="F39" s="2">
        <f t="shared" si="55"/>
        <v>14</v>
      </c>
      <c r="G39" s="2">
        <f t="shared" si="55"/>
        <v>16</v>
      </c>
      <c r="H39" s="2">
        <f t="shared" si="55"/>
        <v>21</v>
      </c>
      <c r="I39" s="2">
        <f t="shared" si="55"/>
        <v>28</v>
      </c>
      <c r="J39" s="2">
        <f t="shared" ref="J31:J39" si="56">VALUE(LEFT(C39,D39-1))</f>
        <v>4</v>
      </c>
      <c r="K39" s="2">
        <f t="shared" ref="K31:K39" si="57">VALUE(MID($C39,E39+1,F39-E39-1))</f>
        <v>121311</v>
      </c>
      <c r="L39" s="2">
        <f t="shared" ref="L31:L39" si="58">VALUE(MID($C39,H39+1,I39-H39-1))</f>
        <v>119324</v>
      </c>
      <c r="M39" s="3" cm="1">
        <f t="array" ref="M39">L39/INDEX($L$2:$L$26,26-J39)</f>
        <v>0.79993564260191596</v>
      </c>
      <c r="N39" s="3">
        <f t="shared" ref="N31:N39" si="59">L39/$N$26</f>
        <v>0.51005150783303765</v>
      </c>
    </row>
    <row r="40" spans="2:14" x14ac:dyDescent="0.25">
      <c r="B40" t="s">
        <v>5</v>
      </c>
      <c r="C40" t="str">
        <f t="shared" ref="C32:C42" si="60">TRIM(B40)</f>
        <v>3 &gt;24h 138137 0 &gt;24h 131569 0</v>
      </c>
      <c r="D40" s="2">
        <f t="shared" si="39"/>
        <v>2</v>
      </c>
      <c r="E40" s="2">
        <f t="shared" ref="E32:E42" si="61">FIND($D$28,$C40,D40+1)</f>
        <v>7</v>
      </c>
      <c r="F40" s="2">
        <f t="shared" ref="F32:F42" si="62">FIND($D$28,$C40,E40+1)</f>
        <v>14</v>
      </c>
      <c r="G40" s="2">
        <f t="shared" ref="G32:G42" si="63">FIND($D$28,$C40,F40+1)</f>
        <v>16</v>
      </c>
      <c r="H40" s="2">
        <f t="shared" ref="H32:H42" si="64">FIND($D$28,$C40,G40+1)</f>
        <v>21</v>
      </c>
      <c r="I40" s="2">
        <f t="shared" ref="I32:I42" si="65">FIND($D$28,$C40,H40+1)</f>
        <v>28</v>
      </c>
      <c r="J40" s="2">
        <f t="shared" ref="J30:J42" si="66">VALUE(LEFT(C40,D40-1))</f>
        <v>3</v>
      </c>
      <c r="K40" s="2">
        <f t="shared" ref="K32:K42" si="67">VALUE(MID($C40,E40+1,F40-E40-1))</f>
        <v>138137</v>
      </c>
      <c r="L40" s="2">
        <f t="shared" ref="L32:L42" si="68">VALUE(MID($C40,H40+1,I40-H40-1))</f>
        <v>131569</v>
      </c>
      <c r="M40" s="3" cm="1">
        <f t="array" ref="M40">L40/INDEX($L$2:$L$26,26-J40)</f>
        <v>0.81338443943000216</v>
      </c>
      <c r="N40" s="3">
        <f t="shared" ref="N32:N42" si="69">L40/$N$26</f>
        <v>0.56239287011904504</v>
      </c>
    </row>
    <row r="41" spans="2:14" x14ac:dyDescent="0.25">
      <c r="B41" t="s">
        <v>6</v>
      </c>
      <c r="C41" t="str">
        <f t="shared" si="60"/>
        <v>2 &gt;24h 164874 0 &gt;24h 157951 0</v>
      </c>
      <c r="D41" s="2">
        <f t="shared" si="39"/>
        <v>2</v>
      </c>
      <c r="E41" s="2">
        <f t="shared" si="61"/>
        <v>7</v>
      </c>
      <c r="F41" s="2">
        <f t="shared" si="62"/>
        <v>14</v>
      </c>
      <c r="G41" s="2">
        <f t="shared" si="63"/>
        <v>16</v>
      </c>
      <c r="H41" s="2">
        <f t="shared" si="64"/>
        <v>21</v>
      </c>
      <c r="I41" s="2">
        <f t="shared" si="65"/>
        <v>28</v>
      </c>
      <c r="J41" s="2">
        <f t="shared" si="66"/>
        <v>2</v>
      </c>
      <c r="K41" s="2">
        <f t="shared" si="67"/>
        <v>164874</v>
      </c>
      <c r="L41" s="2">
        <f t="shared" si="68"/>
        <v>157951</v>
      </c>
      <c r="M41" s="3" cm="1">
        <f t="array" ref="M41">L41/INDEX($L$2:$L$26,26-J41)</f>
        <v>0.84004424896424446</v>
      </c>
      <c r="N41" s="3">
        <f t="shared" si="69"/>
        <v>0.67516296565432043</v>
      </c>
    </row>
    <row r="42" spans="2:14" x14ac:dyDescent="0.25">
      <c r="B42" t="s">
        <v>7</v>
      </c>
      <c r="C42" t="str">
        <f t="shared" si="60"/>
        <v>1 &gt;24h 199524 0 &gt;24h 191817 0</v>
      </c>
      <c r="D42" s="2">
        <f t="shared" si="39"/>
        <v>2</v>
      </c>
      <c r="E42" s="2">
        <f t="shared" si="61"/>
        <v>7</v>
      </c>
      <c r="F42" s="2">
        <f t="shared" si="62"/>
        <v>14</v>
      </c>
      <c r="G42" s="2">
        <f t="shared" si="63"/>
        <v>16</v>
      </c>
      <c r="H42" s="2">
        <f t="shared" si="64"/>
        <v>21</v>
      </c>
      <c r="I42" s="2">
        <f t="shared" si="65"/>
        <v>28</v>
      </c>
      <c r="J42" s="2">
        <f t="shared" si="66"/>
        <v>1</v>
      </c>
      <c r="K42" s="2">
        <f t="shared" si="67"/>
        <v>199524</v>
      </c>
      <c r="L42" s="2">
        <f t="shared" si="68"/>
        <v>191817</v>
      </c>
      <c r="M42" s="3" cm="1">
        <f t="array" ref="M42">L42/INDEX($L$2:$L$26,26-J42)</f>
        <v>0.85414477316851611</v>
      </c>
      <c r="N42" s="3">
        <f t="shared" si="69"/>
        <v>0.8199234862895125</v>
      </c>
    </row>
  </sheetData>
  <conditionalFormatting sqref="N29:N42">
    <cfRule type="colorScale" priority="4">
      <colorScale>
        <cfvo type="min"/>
        <cfvo type="max"/>
        <color rgb="FF63BE7B"/>
        <color rgb="FFFFEF9C"/>
      </colorScale>
    </cfRule>
  </conditionalFormatting>
  <conditionalFormatting sqref="M29:M42">
    <cfRule type="colorScale" priority="3">
      <colorScale>
        <cfvo type="min"/>
        <cfvo type="max"/>
        <color rgb="FF63BE7B"/>
        <color rgb="FFFFEF9C"/>
      </colorScale>
    </cfRule>
  </conditionalFormatting>
  <conditionalFormatting sqref="M2:M25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Forgiel</dc:creator>
  <cp:lastModifiedBy>Arnaud Forgiel</cp:lastModifiedBy>
  <dcterms:created xsi:type="dcterms:W3CDTF">2022-12-08T10:22:07Z</dcterms:created>
  <dcterms:modified xsi:type="dcterms:W3CDTF">2022-12-14T10:28:23Z</dcterms:modified>
</cp:coreProperties>
</file>