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forgiel\source\repos\AdventOfCode2022\"/>
    </mc:Choice>
  </mc:AlternateContent>
  <xr:revisionPtr revIDLastSave="0" documentId="13_ncr:1_{3BECED70-2935-41A4-8C25-61D66E05E196}" xr6:coauthVersionLast="47" xr6:coauthVersionMax="47" xr10:uidLastSave="{00000000-0000-0000-0000-000000000000}"/>
  <bookViews>
    <workbookView xWindow="-96" yWindow="-96" windowWidth="23232" windowHeight="13872" xr2:uid="{DFEEB8B9-5279-44FF-B8AD-25775064E720}"/>
  </bookViews>
  <sheets>
    <sheet name="Tracking" sheetId="1" r:id="rId1"/>
  </sheets>
  <calcPr calcId="191029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43" i="1" l="1"/>
  <c r="J43" i="1" s="1"/>
  <c r="C43" i="1"/>
  <c r="C42" i="1"/>
  <c r="D42" i="1" s="1"/>
  <c r="E42" i="1" s="1"/>
  <c r="F42" i="1" s="1"/>
  <c r="D41" i="1"/>
  <c r="J41" i="1" s="1"/>
  <c r="C41" i="1"/>
  <c r="E41" i="1" s="1"/>
  <c r="C40" i="1"/>
  <c r="J39" i="1"/>
  <c r="D39" i="1"/>
  <c r="E39" i="1" s="1"/>
  <c r="C39" i="1"/>
  <c r="C38" i="1"/>
  <c r="C37" i="1"/>
  <c r="C36" i="1"/>
  <c r="C35" i="1"/>
  <c r="C34" i="1"/>
  <c r="C33" i="1"/>
  <c r="C32" i="1"/>
  <c r="D31" i="1"/>
  <c r="J31" i="1" s="1"/>
  <c r="C31" i="1"/>
  <c r="C30" i="1"/>
  <c r="D30" i="1" s="1"/>
  <c r="C29" i="1"/>
  <c r="D29" i="1" s="1"/>
  <c r="C2" i="1"/>
  <c r="D2" i="1" s="1"/>
  <c r="C3" i="1"/>
  <c r="D3" i="1" s="1"/>
  <c r="E3" i="1" s="1"/>
  <c r="C4" i="1"/>
  <c r="D4" i="1" s="1"/>
  <c r="C5" i="1"/>
  <c r="D5" i="1" s="1"/>
  <c r="C6" i="1"/>
  <c r="D6" i="1" s="1"/>
  <c r="E6" i="1" s="1"/>
  <c r="C7" i="1"/>
  <c r="D7" i="1" s="1"/>
  <c r="C8" i="1"/>
  <c r="D8" i="1" s="1"/>
  <c r="C9" i="1"/>
  <c r="D9" i="1" s="1"/>
  <c r="E9" i="1" s="1"/>
  <c r="C10" i="1"/>
  <c r="C11" i="1"/>
  <c r="D11" i="1" s="1"/>
  <c r="C12" i="1"/>
  <c r="C13" i="1"/>
  <c r="D13" i="1" s="1"/>
  <c r="C14" i="1"/>
  <c r="D14" i="1" s="1"/>
  <c r="C16" i="1"/>
  <c r="D16" i="1" s="1"/>
  <c r="C17" i="1"/>
  <c r="C18" i="1"/>
  <c r="D18" i="1" s="1"/>
  <c r="C19" i="1"/>
  <c r="D19" i="1" s="1"/>
  <c r="C20" i="1"/>
  <c r="D20" i="1" s="1"/>
  <c r="C21" i="1"/>
  <c r="D21" i="1" s="1"/>
  <c r="C22" i="1"/>
  <c r="D22" i="1" s="1"/>
  <c r="C23" i="1"/>
  <c r="C24" i="1"/>
  <c r="D24" i="1" s="1"/>
  <c r="C25" i="1"/>
  <c r="D25" i="1" s="1"/>
  <c r="C26" i="1"/>
  <c r="D26" i="1" s="1"/>
  <c r="E26" i="1" s="1"/>
  <c r="F26" i="1" s="1"/>
  <c r="C15" i="1"/>
  <c r="D15" i="1" s="1"/>
  <c r="F41" i="1" l="1"/>
  <c r="G41" i="1" s="1"/>
  <c r="H41" i="1" s="1"/>
  <c r="K41" i="1"/>
  <c r="F39" i="1"/>
  <c r="G39" i="1" s="1"/>
  <c r="H39" i="1" s="1"/>
  <c r="E43" i="1"/>
  <c r="F43" i="1" s="1"/>
  <c r="G43" i="1" s="1"/>
  <c r="H43" i="1" s="1"/>
  <c r="I43" i="1" s="1"/>
  <c r="G42" i="1"/>
  <c r="H42" i="1" s="1"/>
  <c r="E30" i="1"/>
  <c r="E31" i="1"/>
  <c r="F31" i="1" s="1"/>
  <c r="G31" i="1" s="1"/>
  <c r="H31" i="1" s="1"/>
  <c r="I42" i="1"/>
  <c r="J42" i="1"/>
  <c r="F30" i="1"/>
  <c r="G30" i="1" s="1"/>
  <c r="H30" i="1" s="1"/>
  <c r="K42" i="1"/>
  <c r="D34" i="1"/>
  <c r="D35" i="1"/>
  <c r="J35" i="1" s="1"/>
  <c r="E35" i="1"/>
  <c r="K35" i="1" s="1"/>
  <c r="F35" i="1"/>
  <c r="G35" i="1" s="1"/>
  <c r="H35" i="1" s="1"/>
  <c r="D37" i="1"/>
  <c r="J37" i="1" s="1"/>
  <c r="J32" i="1"/>
  <c r="E37" i="1"/>
  <c r="D38" i="1"/>
  <c r="J38" i="1" s="1"/>
  <c r="L42" i="1"/>
  <c r="K43" i="1"/>
  <c r="D32" i="1"/>
  <c r="E32" i="1" s="1"/>
  <c r="J30" i="1"/>
  <c r="D33" i="1"/>
  <c r="J33" i="1" s="1"/>
  <c r="E33" i="1"/>
  <c r="F33" i="1" s="1"/>
  <c r="G33" i="1" s="1"/>
  <c r="H33" i="1" s="1"/>
  <c r="E34" i="1"/>
  <c r="D36" i="1"/>
  <c r="J36" i="1" s="1"/>
  <c r="J34" i="1"/>
  <c r="D40" i="1"/>
  <c r="F6" i="1"/>
  <c r="K6" i="1" s="1"/>
  <c r="N6" i="1" s="1"/>
  <c r="E29" i="1"/>
  <c r="F29" i="1" s="1"/>
  <c r="G29" i="1" s="1"/>
  <c r="H29" i="1" s="1"/>
  <c r="J29" i="1"/>
  <c r="F9" i="1"/>
  <c r="K9" i="1" s="1"/>
  <c r="F3" i="1"/>
  <c r="K3" i="1" s="1"/>
  <c r="E7" i="1"/>
  <c r="F7" i="1" s="1"/>
  <c r="E4" i="1"/>
  <c r="L4" i="1" s="1"/>
  <c r="E13" i="1"/>
  <c r="F13" i="1" s="1"/>
  <c r="D10" i="1"/>
  <c r="D12" i="1"/>
  <c r="E12" i="1" s="1"/>
  <c r="F12" i="1" s="1"/>
  <c r="E14" i="1"/>
  <c r="F14" i="1" s="1"/>
  <c r="E11" i="1"/>
  <c r="F11" i="1" s="1"/>
  <c r="E8" i="1"/>
  <c r="F8" i="1" s="1"/>
  <c r="E5" i="1"/>
  <c r="L5" i="1" s="1"/>
  <c r="M5" i="1" s="1"/>
  <c r="E2" i="1"/>
  <c r="F2" i="1" s="1"/>
  <c r="L9" i="1"/>
  <c r="L6" i="1"/>
  <c r="L3" i="1"/>
  <c r="M3" i="1" s="1"/>
  <c r="E20" i="1"/>
  <c r="F20" i="1" s="1"/>
  <c r="E21" i="1"/>
  <c r="L21" i="1" s="1"/>
  <c r="E18" i="1"/>
  <c r="E24" i="1"/>
  <c r="D23" i="1"/>
  <c r="E23" i="1" s="1"/>
  <c r="F23" i="1" s="1"/>
  <c r="K26" i="1"/>
  <c r="D17" i="1"/>
  <c r="E17" i="1" s="1"/>
  <c r="F17" i="1" s="1"/>
  <c r="E25" i="1"/>
  <c r="E22" i="1"/>
  <c r="L22" i="1" s="1"/>
  <c r="E19" i="1"/>
  <c r="L19" i="1" s="1"/>
  <c r="E16" i="1"/>
  <c r="L16" i="1" s="1"/>
  <c r="L26" i="1"/>
  <c r="E15" i="1"/>
  <c r="F15" i="1" s="1"/>
  <c r="M4" i="1" l="1"/>
  <c r="K32" i="1"/>
  <c r="F32" i="1"/>
  <c r="G32" i="1" s="1"/>
  <c r="H32" i="1" s="1"/>
  <c r="I30" i="1"/>
  <c r="L30" i="1"/>
  <c r="I33" i="1"/>
  <c r="L33" i="1" s="1"/>
  <c r="I35" i="1"/>
  <c r="L35" i="1" s="1"/>
  <c r="I39" i="1"/>
  <c r="L39" i="1"/>
  <c r="K37" i="1"/>
  <c r="K31" i="1"/>
  <c r="E38" i="1"/>
  <c r="K30" i="1"/>
  <c r="K39" i="1"/>
  <c r="E40" i="1"/>
  <c r="J40" i="1"/>
  <c r="I31" i="1"/>
  <c r="L31" i="1" s="1"/>
  <c r="F37" i="1"/>
  <c r="G37" i="1" s="1"/>
  <c r="H37" i="1" s="1"/>
  <c r="K33" i="1"/>
  <c r="F34" i="1"/>
  <c r="G34" i="1" s="1"/>
  <c r="H34" i="1" s="1"/>
  <c r="L43" i="1"/>
  <c r="I41" i="1"/>
  <c r="L41" i="1"/>
  <c r="E36" i="1"/>
  <c r="I29" i="1"/>
  <c r="L29" i="1" s="1"/>
  <c r="K29" i="1"/>
  <c r="L14" i="1"/>
  <c r="F16" i="1"/>
  <c r="K16" i="1" s="1"/>
  <c r="N16" i="1" s="1"/>
  <c r="M33" i="1" s="1" a="1"/>
  <c r="M33" i="1" s="1"/>
  <c r="F19" i="1"/>
  <c r="K19" i="1" s="1"/>
  <c r="N19" i="1" s="1"/>
  <c r="M36" i="1" s="1" a="1"/>
  <c r="M36" i="1" s="1"/>
  <c r="N3" i="1"/>
  <c r="F22" i="1"/>
  <c r="K22" i="1" s="1"/>
  <c r="N22" i="1" s="1"/>
  <c r="M39" i="1" s="1" a="1"/>
  <c r="M39" i="1" s="1"/>
  <c r="L18" i="1"/>
  <c r="F18" i="1"/>
  <c r="K18" i="1" s="1"/>
  <c r="N18" i="1" s="1"/>
  <c r="M35" i="1" s="1" a="1"/>
  <c r="M35" i="1" s="1"/>
  <c r="M21" i="1"/>
  <c r="F25" i="1"/>
  <c r="K25" i="1" s="1"/>
  <c r="K15" i="1"/>
  <c r="L20" i="1"/>
  <c r="F21" i="1"/>
  <c r="K21" i="1" s="1"/>
  <c r="N21" i="1" s="1"/>
  <c r="M38" i="1" s="1" a="1"/>
  <c r="M38" i="1" s="1"/>
  <c r="N9" i="1"/>
  <c r="F5" i="1"/>
  <c r="K5" i="1" s="1"/>
  <c r="N5" i="1" s="1"/>
  <c r="L24" i="1"/>
  <c r="F24" i="1"/>
  <c r="K24" i="1" s="1"/>
  <c r="F4" i="1"/>
  <c r="K4" i="1" s="1"/>
  <c r="N4" i="1" s="1"/>
  <c r="K11" i="1"/>
  <c r="K14" i="1"/>
  <c r="K13" i="1"/>
  <c r="K7" i="1"/>
  <c r="K8" i="1"/>
  <c r="K12" i="1"/>
  <c r="L13" i="1"/>
  <c r="L7" i="1"/>
  <c r="M7" i="1" s="1"/>
  <c r="L12" i="1"/>
  <c r="M12" i="1" s="1"/>
  <c r="E10" i="1"/>
  <c r="F10" i="1" s="1"/>
  <c r="K2" i="1"/>
  <c r="L2" i="1"/>
  <c r="M2" i="1" s="1"/>
  <c r="L11" i="1"/>
  <c r="L8" i="1"/>
  <c r="M8" i="1" s="1"/>
  <c r="K20" i="1"/>
  <c r="L23" i="1"/>
  <c r="M22" i="1" s="1"/>
  <c r="K23" i="1"/>
  <c r="K17" i="1"/>
  <c r="L17" i="1"/>
  <c r="M16" i="1" s="1"/>
  <c r="L25" i="1"/>
  <c r="N26" i="1"/>
  <c r="L15" i="1"/>
  <c r="N42" i="1" l="1"/>
  <c r="M43" i="1" a="1"/>
  <c r="M43" i="1" s="1"/>
  <c r="M11" i="1"/>
  <c r="M6" i="1"/>
  <c r="N35" i="1"/>
  <c r="N31" i="1"/>
  <c r="N33" i="1"/>
  <c r="N39" i="1"/>
  <c r="I37" i="1"/>
  <c r="L37" i="1" s="1"/>
  <c r="F36" i="1"/>
  <c r="G36" i="1" s="1"/>
  <c r="H36" i="1" s="1"/>
  <c r="K40" i="1"/>
  <c r="F40" i="1"/>
  <c r="G40" i="1" s="1"/>
  <c r="H40" i="1" s="1"/>
  <c r="I34" i="1"/>
  <c r="L34" i="1" s="1"/>
  <c r="K34" i="1"/>
  <c r="N41" i="1"/>
  <c r="N30" i="1"/>
  <c r="N43" i="1"/>
  <c r="F38" i="1"/>
  <c r="G38" i="1" s="1"/>
  <c r="H38" i="1" s="1"/>
  <c r="I32" i="1"/>
  <c r="L32" i="1"/>
  <c r="M13" i="1"/>
  <c r="N14" i="1"/>
  <c r="M31" i="1" s="1" a="1"/>
  <c r="M31" i="1" s="1"/>
  <c r="N24" i="1"/>
  <c r="M41" i="1" s="1" a="1"/>
  <c r="M41" i="1" s="1"/>
  <c r="N29" i="1"/>
  <c r="N8" i="1"/>
  <c r="N2" i="1"/>
  <c r="M15" i="1"/>
  <c r="M24" i="1"/>
  <c r="M20" i="1"/>
  <c r="N20" i="1"/>
  <c r="M37" i="1" s="1" a="1"/>
  <c r="M37" i="1" s="1"/>
  <c r="M25" i="1"/>
  <c r="N7" i="1"/>
  <c r="M14" i="1"/>
  <c r="M23" i="1"/>
  <c r="M17" i="1"/>
  <c r="N13" i="1"/>
  <c r="M30" i="1" s="1" a="1"/>
  <c r="M30" i="1" s="1"/>
  <c r="M18" i="1"/>
  <c r="N12" i="1"/>
  <c r="M29" i="1" s="1" a="1"/>
  <c r="M29" i="1" s="1"/>
  <c r="N11" i="1"/>
  <c r="M19" i="1"/>
  <c r="K10" i="1"/>
  <c r="L10" i="1"/>
  <c r="N23" i="1"/>
  <c r="M40" i="1" s="1" a="1"/>
  <c r="M40" i="1" s="1"/>
  <c r="N17" i="1"/>
  <c r="M34" i="1" s="1" a="1"/>
  <c r="M34" i="1" s="1"/>
  <c r="N25" i="1"/>
  <c r="M42" i="1" s="1" a="1"/>
  <c r="M42" i="1" s="1"/>
  <c r="N15" i="1"/>
  <c r="M32" i="1" s="1" a="1"/>
  <c r="M32" i="1" s="1"/>
  <c r="M10" i="1" l="1"/>
  <c r="M9" i="1"/>
  <c r="N34" i="1"/>
  <c r="N37" i="1"/>
  <c r="I36" i="1"/>
  <c r="L36" i="1" s="1"/>
  <c r="K38" i="1"/>
  <c r="K36" i="1"/>
  <c r="I38" i="1"/>
  <c r="L38" i="1" s="1"/>
  <c r="N32" i="1"/>
  <c r="L40" i="1"/>
  <c r="I40" i="1"/>
  <c r="N10" i="1"/>
  <c r="N38" i="1" l="1"/>
  <c r="N36" i="1"/>
  <c r="N40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<sst xmlns="http://schemas.openxmlformats.org/spreadsheetml/2006/main" count="44" uniqueCount="44">
  <si>
    <t xml:space="preserve">  8   02:32:31   18353      0   03:04:18   16187      0</t>
  </si>
  <si>
    <t xml:space="preserve">  7   04:03:43   19539      0   04:19:31   18794      0</t>
  </si>
  <si>
    <t xml:space="preserve">  6   14:26:51   81806      0   14:30:49   80614      0</t>
  </si>
  <si>
    <t xml:space="preserve">  5       &gt;24h   98209      0       &gt;24h   96273      0</t>
  </si>
  <si>
    <t xml:space="preserve">  4       &gt;24h  121311      0       &gt;24h  119324      0</t>
  </si>
  <si>
    <t xml:space="preserve">  3       &gt;24h  138137      0       &gt;24h  131569      0</t>
  </si>
  <si>
    <t xml:space="preserve">  2       &gt;24h  164874      0       &gt;24h  157951      0</t>
  </si>
  <si>
    <t xml:space="preserve">  1       &gt;24h  199524      0       &gt;24h  191817      0</t>
  </si>
  <si>
    <t xml:space="preserve"> </t>
  </si>
  <si>
    <t>Part 1</t>
  </si>
  <si>
    <t>Part 2</t>
  </si>
  <si>
    <t xml:space="preserve"> 11   04:19:44   15555      0   07:37:34   17311      0</t>
  </si>
  <si>
    <t xml:space="preserve"> 10   14:22:45   44717      0   15:23:52   41184      0</t>
  </si>
  <si>
    <t xml:space="preserve">  9   01:23:04   10443      0   02:43:50   10583      0</t>
  </si>
  <si>
    <t xml:space="preserve"> 12   07:53:16   17667      0   08:21:01   17372      0</t>
  </si>
  <si>
    <t xml:space="preserve"> 13   04:33:46   12069      0   05:14:40   12042      0</t>
  </si>
  <si>
    <t xml:space="preserve">25       0     0  </t>
  </si>
  <si>
    <t xml:space="preserve">24       0     0  </t>
  </si>
  <si>
    <t xml:space="preserve">23       0     0  </t>
  </si>
  <si>
    <t xml:space="preserve">22       0     0  </t>
  </si>
  <si>
    <t xml:space="preserve">21       0     0  </t>
  </si>
  <si>
    <t xml:space="preserve">20       0     0  </t>
  </si>
  <si>
    <t xml:space="preserve">19       0     0  </t>
  </si>
  <si>
    <t xml:space="preserve">18       0     0  </t>
  </si>
  <si>
    <t xml:space="preserve">17       0     0  </t>
  </si>
  <si>
    <t xml:space="preserve">16       0     0  </t>
  </si>
  <si>
    <t>Index</t>
  </si>
  <si>
    <t xml:space="preserve"> 14   04:36:22   12478      0   05:12:09   12187      0</t>
  </si>
  <si>
    <t xml:space="preserve"> 15   06:33:24   14233      0   07:46:22    9889      0</t>
  </si>
  <si>
    <t>15   13522  6367  *****</t>
  </si>
  <si>
    <t>14   31625   970  *******</t>
  </si>
  <si>
    <t>13   35931  1000  ********</t>
  </si>
  <si>
    <t>12   43165   811  *********</t>
  </si>
  <si>
    <t>11   52814  7269  ***********</t>
  </si>
  <si>
    <t>10   66628  4130  *************</t>
  </si>
  <si>
    <t xml:space="preserve"> 9   65579  9050  **************</t>
  </si>
  <si>
    <t xml:space="preserve"> 8   86299  6006  *****************</t>
  </si>
  <si>
    <t xml:space="preserve"> 7   91897  1886  *****************</t>
  </si>
  <si>
    <t xml:space="preserve"> 6  127452  1130  ***********************</t>
  </si>
  <si>
    <t xml:space="preserve"> 5  129301  2259  ***********************</t>
  </si>
  <si>
    <t xml:space="preserve"> 4  151362  2623  ***************************</t>
  </si>
  <si>
    <t xml:space="preserve"> 3  164068  8168  ******************************</t>
  </si>
  <si>
    <t xml:space="preserve"> 2  190432  8667  ***********************************</t>
  </si>
  <si>
    <t xml:space="preserve"> 1  227380  9638  *****************************************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</si>
</sst>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_(* #,##0_);_(* \(#,##0\);_(* &quot;-&quot;??_);_(@_)"/>
    <numFmt numFmtId="165" formatCode="0.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quotePrefix="1"/>
    <xf numFmtId="164" fontId="0" fillId="0" borderId="0" xfId="1" applyNumberFormat="1" applyFont="1"/>
    <xf numFmtId="165" fontId="0" fillId="0" borderId="0" xfId="2" applyNumberFormat="1" applyFont="1"/>
    <xf numFmtId="164" fontId="0" fillId="0" borderId="0" xfId="0" applyNumberFormat="1"/>
    <xf numFmtId="9" fontId="0" fillId="0" borderId="0" xfId="2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7C4CDB-368A-4162-8945-6456BB339A8F}">
  <dimension ref="B2:N43"/>
  <sheetViews>
    <sheetView tabSelected="1" topLeftCell="A9" workbookViewId="0">
      <selection activeCell="B21" sqref="B21"/>
    </sheetView>
  </sheetViews>
  <sheetFormatPr defaultRowHeight="15" outlineLevelCol="1" x14ac:dyDescent="0.25"/>
  <cols>
    <col min="2" max="2" width="16.42578125" customWidth="1"/>
    <col min="3" max="3" width="30.5703125" customWidth="1" outlineLevel="1"/>
    <col min="4" max="4" width="3.140625" customWidth="1" outlineLevel="1"/>
    <col min="5" max="5" width="4.42578125" bestFit="1" customWidth="1" outlineLevel="1"/>
    <col min="6" max="6" width="8.42578125" bestFit="1" customWidth="1" outlineLevel="1"/>
    <col min="7" max="9" width="4.42578125" bestFit="1" customWidth="1" outlineLevel="1"/>
    <col min="10" max="10" width="8.42578125" bestFit="1" customWidth="1" outlineLevel="1"/>
    <col min="13" max="13" width="11.85546875" bestFit="1" customWidth="1"/>
  </cols>
  <sheetData>
    <row r="2" spans="2:14" x14ac:dyDescent="0.25">
      <c r="B2" t="s">
        <v>16</v>
      </c>
      <c r="C2" t="str">
        <f t="shared" ref="C2:C14" si="0">TRIM(B2)</f>
        <v>25 0 0</v>
      </c>
      <c r="D2" s="2">
        <f t="shared" ref="D2:D14" si="1">FIND($D$28,$C2)</f>
        <v>3</v>
      </c>
      <c r="E2" s="2">
        <f t="shared" ref="E2" si="2">FIND($D$28,$C2,D2+1)</f>
        <v>5</v>
      </c>
      <c r="F2" s="2">
        <f>IFERROR(FIND($D$28,$C2,E2+1),LEN(C2)+1)</f>
        <v>7</v>
      </c>
      <c r="K2" s="2">
        <f t="shared" ref="K2:K14" si="3">VALUE(MID($C2,E2+1,F2-E2-1))</f>
        <v>0</v>
      </c>
      <c r="L2" s="2">
        <f t="shared" ref="L2:L14" si="4">VALUE(MID($C2,D2+1,E2-D2-1))</f>
        <v>0</v>
      </c>
      <c r="M2" s="5" t="str">
        <f>IFERROR(IF(L2=0,"",L2/L3-1),"")</f>
        <v/>
      </c>
      <c r="N2" s="4">
        <f t="shared" ref="N2:N14" si="5">SUM(K2:L2)</f>
        <v>0</v>
      </c>
    </row>
    <row r="3" spans="2:14" x14ac:dyDescent="0.25">
      <c r="B3" t="s">
        <v>17</v>
      </c>
      <c r="C3" t="str">
        <f t="shared" si="0"/>
        <v>24 0 0</v>
      </c>
      <c r="D3" s="2">
        <f t="shared" si="1"/>
        <v>3</v>
      </c>
      <c r="E3" s="2">
        <f t="shared" ref="E3" si="6">FIND($D$28,$C3,D3+1)</f>
        <v>5</v>
      </c>
      <c r="F3" s="2">
        <f t="shared" ref="F3:F26" si="7">IFERROR(FIND($D$28,$C3,E3+1),LEN(C3)+1)</f>
        <v>7</v>
      </c>
      <c r="K3" s="2">
        <f t="shared" si="3"/>
        <v>0</v>
      </c>
      <c r="L3" s="2">
        <f t="shared" si="4"/>
        <v>0</v>
      </c>
      <c r="M3" s="5" t="str">
        <f t="shared" ref="M3:M25" si="8">IFERROR(IF(L3=0,"",L3/L4-1),"")</f>
        <v/>
      </c>
      <c r="N3" s="4">
        <f t="shared" si="5"/>
        <v>0</v>
      </c>
    </row>
    <row r="4" spans="2:14" x14ac:dyDescent="0.25">
      <c r="B4" t="s">
        <v>18</v>
      </c>
      <c r="C4" t="str">
        <f t="shared" si="0"/>
        <v>23 0 0</v>
      </c>
      <c r="D4" s="2">
        <f t="shared" si="1"/>
        <v>3</v>
      </c>
      <c r="E4" s="2">
        <f t="shared" ref="E4" si="9">FIND($D$28,$C4,D4+1)</f>
        <v>5</v>
      </c>
      <c r="F4" s="2">
        <f t="shared" si="7"/>
        <v>7</v>
      </c>
      <c r="K4" s="2">
        <f t="shared" si="3"/>
        <v>0</v>
      </c>
      <c r="L4" s="2">
        <f t="shared" si="4"/>
        <v>0</v>
      </c>
      <c r="M4" s="5" t="str">
        <f t="shared" si="8"/>
        <v/>
      </c>
      <c r="N4" s="4">
        <f t="shared" si="5"/>
        <v>0</v>
      </c>
    </row>
    <row r="5" spans="2:14" x14ac:dyDescent="0.25">
      <c r="B5" t="s">
        <v>19</v>
      </c>
      <c r="C5" t="str">
        <f t="shared" si="0"/>
        <v>22 0 0</v>
      </c>
      <c r="D5" s="2">
        <f t="shared" si="1"/>
        <v>3</v>
      </c>
      <c r="E5" s="2">
        <f t="shared" ref="E5" si="10">FIND($D$28,$C5,D5+1)</f>
        <v>5</v>
      </c>
      <c r="F5" s="2">
        <f t="shared" si="7"/>
        <v>7</v>
      </c>
      <c r="K5" s="2">
        <f t="shared" si="3"/>
        <v>0</v>
      </c>
      <c r="L5" s="2">
        <f t="shared" si="4"/>
        <v>0</v>
      </c>
      <c r="M5" s="5" t="str">
        <f t="shared" si="8"/>
        <v/>
      </c>
      <c r="N5" s="4">
        <f t="shared" si="5"/>
        <v>0</v>
      </c>
    </row>
    <row r="6" spans="2:14" x14ac:dyDescent="0.25">
      <c r="B6" t="s">
        <v>20</v>
      </c>
      <c r="C6" t="str">
        <f t="shared" si="0"/>
        <v>21 0 0</v>
      </c>
      <c r="D6" s="2">
        <f t="shared" si="1"/>
        <v>3</v>
      </c>
      <c r="E6" s="2">
        <f t="shared" ref="E6" si="11">FIND($D$28,$C6,D6+1)</f>
        <v>5</v>
      </c>
      <c r="F6" s="2">
        <f t="shared" si="7"/>
        <v>7</v>
      </c>
      <c r="K6" s="2">
        <f t="shared" si="3"/>
        <v>0</v>
      </c>
      <c r="L6" s="2">
        <f t="shared" si="4"/>
        <v>0</v>
      </c>
      <c r="M6" s="5" t="str">
        <f t="shared" si="8"/>
        <v/>
      </c>
      <c r="N6" s="4">
        <f t="shared" si="5"/>
        <v>0</v>
      </c>
    </row>
    <row r="7" spans="2:14" x14ac:dyDescent="0.25">
      <c r="B7" t="s">
        <v>21</v>
      </c>
      <c r="C7" t="str">
        <f t="shared" si="0"/>
        <v>20 0 0</v>
      </c>
      <c r="D7" s="2">
        <f t="shared" si="1"/>
        <v>3</v>
      </c>
      <c r="E7" s="2">
        <f t="shared" ref="E7" si="12">FIND($D$28,$C7,D7+1)</f>
        <v>5</v>
      </c>
      <c r="F7" s="2">
        <f t="shared" si="7"/>
        <v>7</v>
      </c>
      <c r="K7" s="2">
        <f t="shared" si="3"/>
        <v>0</v>
      </c>
      <c r="L7" s="2">
        <f t="shared" si="4"/>
        <v>0</v>
      </c>
      <c r="M7" s="5" t="str">
        <f t="shared" si="8"/>
        <v/>
      </c>
      <c r="N7" s="4">
        <f t="shared" si="5"/>
        <v>0</v>
      </c>
    </row>
    <row r="8" spans="2:14" x14ac:dyDescent="0.25">
      <c r="B8" t="s">
        <v>22</v>
      </c>
      <c r="C8" t="str">
        <f t="shared" si="0"/>
        <v>19 0 0</v>
      </c>
      <c r="D8" s="2">
        <f t="shared" si="1"/>
        <v>3</v>
      </c>
      <c r="E8" s="2">
        <f t="shared" ref="E8" si="13">FIND($D$28,$C8,D8+1)</f>
        <v>5</v>
      </c>
      <c r="F8" s="2">
        <f t="shared" si="7"/>
        <v>7</v>
      </c>
      <c r="K8" s="2">
        <f t="shared" si="3"/>
        <v>0</v>
      </c>
      <c r="L8" s="2">
        <f t="shared" si="4"/>
        <v>0</v>
      </c>
      <c r="M8" s="5" t="str">
        <f t="shared" si="8"/>
        <v/>
      </c>
      <c r="N8" s="4">
        <f t="shared" si="5"/>
        <v>0</v>
      </c>
    </row>
    <row r="9" spans="2:14" x14ac:dyDescent="0.25">
      <c r="B9" t="s">
        <v>23</v>
      </c>
      <c r="C9" t="str">
        <f t="shared" si="0"/>
        <v>18 0 0</v>
      </c>
      <c r="D9" s="2">
        <f t="shared" si="1"/>
        <v>3</v>
      </c>
      <c r="E9" s="2">
        <f t="shared" ref="E9" si="14">FIND($D$28,$C9,D9+1)</f>
        <v>5</v>
      </c>
      <c r="F9" s="2">
        <f t="shared" si="7"/>
        <v>7</v>
      </c>
      <c r="K9" s="2">
        <f t="shared" si="3"/>
        <v>0</v>
      </c>
      <c r="L9" s="2">
        <f t="shared" si="4"/>
        <v>0</v>
      </c>
      <c r="M9" s="5" t="str">
        <f t="shared" si="8"/>
        <v/>
      </c>
      <c r="N9" s="4">
        <f t="shared" si="5"/>
        <v>0</v>
      </c>
    </row>
    <row r="10" spans="2:14" x14ac:dyDescent="0.25">
      <c r="B10" t="s">
        <v>24</v>
      </c>
      <c r="C10" t="str">
        <f t="shared" si="0"/>
        <v>17 0 0</v>
      </c>
      <c r="D10" s="2">
        <f t="shared" si="1"/>
        <v>3</v>
      </c>
      <c r="E10" s="2">
        <f t="shared" ref="E10" si="15">FIND($D$28,$C10,D10+1)</f>
        <v>5</v>
      </c>
      <c r="F10" s="2">
        <f t="shared" si="7"/>
        <v>7</v>
      </c>
      <c r="K10" s="2">
        <f t="shared" si="3"/>
        <v>0</v>
      </c>
      <c r="L10" s="2">
        <f t="shared" si="4"/>
        <v>0</v>
      </c>
      <c r="M10" s="5" t="str">
        <f t="shared" si="8"/>
        <v/>
      </c>
      <c r="N10" s="4">
        <f t="shared" si="5"/>
        <v>0</v>
      </c>
    </row>
    <row r="11" spans="2:14" x14ac:dyDescent="0.25">
      <c r="B11" t="s">
        <v>25</v>
      </c>
      <c r="C11" t="str">
        <f t="shared" si="0"/>
        <v>16 0 0</v>
      </c>
      <c r="D11" s="2">
        <f t="shared" si="1"/>
        <v>3</v>
      </c>
      <c r="E11" s="2">
        <f t="shared" ref="E11" si="16">FIND($D$28,$C11,D11+1)</f>
        <v>5</v>
      </c>
      <c r="F11" s="2">
        <f t="shared" si="7"/>
        <v>7</v>
      </c>
      <c r="K11" s="2">
        <f t="shared" si="3"/>
        <v>0</v>
      </c>
      <c r="L11" s="2">
        <f t="shared" si="4"/>
        <v>0</v>
      </c>
      <c r="M11" s="5" t="str">
        <f t="shared" si="8"/>
        <v/>
      </c>
      <c r="N11" s="4">
        <f t="shared" si="5"/>
        <v>0</v>
      </c>
    </row>
    <row r="12" spans="2:14" x14ac:dyDescent="0.25">
      <c r="B12" t="s">
        <v>29</v>
      </c>
      <c r="C12" t="str">
        <f t="shared" si="0"/>
        <v>15 13522 6367 *****</v>
      </c>
      <c r="D12" s="2">
        <f t="shared" si="1"/>
        <v>3</v>
      </c>
      <c r="E12" s="2">
        <f t="shared" ref="E12" si="17">FIND($D$28,$C12,D12+1)</f>
        <v>9</v>
      </c>
      <c r="F12" s="2">
        <f t="shared" si="7"/>
        <v>14</v>
      </c>
      <c r="K12" s="2">
        <f t="shared" si="3"/>
        <v>6367</v>
      </c>
      <c r="L12" s="2">
        <f t="shared" si="4"/>
        <v>13522</v>
      </c>
      <c r="M12" s="5">
        <f t="shared" si="8"/>
        <v>-0.57242687747035581</v>
      </c>
      <c r="N12" s="4">
        <f t="shared" si="5"/>
        <v>19889</v>
      </c>
    </row>
    <row r="13" spans="2:14" x14ac:dyDescent="0.25">
      <c r="B13" t="s">
        <v>30</v>
      </c>
      <c r="C13" t="str">
        <f t="shared" si="0"/>
        <v>14 31625 970 *******</v>
      </c>
      <c r="D13" s="2">
        <f t="shared" si="1"/>
        <v>3</v>
      </c>
      <c r="E13" s="2">
        <f t="shared" ref="E13" si="18">FIND($D$28,$C13,D13+1)</f>
        <v>9</v>
      </c>
      <c r="F13" s="2">
        <f t="shared" si="7"/>
        <v>13</v>
      </c>
      <c r="K13" s="2">
        <f t="shared" si="3"/>
        <v>970</v>
      </c>
      <c r="L13" s="2">
        <f t="shared" si="4"/>
        <v>31625</v>
      </c>
      <c r="M13" s="5">
        <f t="shared" si="8"/>
        <v>-0.11984080598925717</v>
      </c>
      <c r="N13" s="4">
        <f t="shared" si="5"/>
        <v>32595</v>
      </c>
    </row>
    <row r="14" spans="2:14" x14ac:dyDescent="0.25">
      <c r="B14" t="s">
        <v>31</v>
      </c>
      <c r="C14" t="str">
        <f t="shared" si="0"/>
        <v>13 35931 1000 ********</v>
      </c>
      <c r="D14" s="2">
        <f t="shared" si="1"/>
        <v>3</v>
      </c>
      <c r="E14" s="2">
        <f t="shared" ref="E14" si="19">FIND($D$28,$C14,D14+1)</f>
        <v>9</v>
      </c>
      <c r="F14" s="2">
        <f t="shared" si="7"/>
        <v>14</v>
      </c>
      <c r="K14" s="2">
        <f t="shared" si="3"/>
        <v>1000</v>
      </c>
      <c r="L14" s="2">
        <f t="shared" si="4"/>
        <v>35931</v>
      </c>
      <c r="M14" s="5">
        <f t="shared" si="8"/>
        <v>-0.16758948221939074</v>
      </c>
      <c r="N14" s="4">
        <f t="shared" si="5"/>
        <v>36931</v>
      </c>
    </row>
    <row r="15" spans="2:14" x14ac:dyDescent="0.25">
      <c r="B15" t="s">
        <v>32</v>
      </c>
      <c r="C15" t="str">
        <f t="shared" ref="C15" si="20">TRIM(B15)</f>
        <v>12 43165 811 *********</v>
      </c>
      <c r="D15" s="2">
        <f>FIND($D$28,$C15)</f>
        <v>3</v>
      </c>
      <c r="E15" s="2">
        <f>FIND($D$28,$C15,D15+1)</f>
        <v>9</v>
      </c>
      <c r="F15" s="2">
        <f t="shared" si="7"/>
        <v>13</v>
      </c>
      <c r="K15" s="2">
        <f>VALUE(MID($C15,E15+1,F15-E15-1))</f>
        <v>811</v>
      </c>
      <c r="L15" s="2">
        <f>VALUE(MID($C15,D15+1,E15-D15-1))</f>
        <v>43165</v>
      </c>
      <c r="M15" s="5">
        <f t="shared" si="8"/>
        <v>-0.18269776953080619</v>
      </c>
      <c r="N15" s="4">
        <f t="shared" ref="N15" si="21">SUM(K15:L15)</f>
        <v>43976</v>
      </c>
    </row>
    <row r="16" spans="2:14" x14ac:dyDescent="0.25">
      <c r="B16" t="s">
        <v>33</v>
      </c>
      <c r="C16" t="str">
        <f t="shared" ref="C16:C26" si="22">TRIM(B16)</f>
        <v>11 52814 7269 ***********</v>
      </c>
      <c r="D16" s="2">
        <f t="shared" ref="D16:D26" si="23">FIND($D$28,$C16)</f>
        <v>3</v>
      </c>
      <c r="E16" s="2">
        <f t="shared" ref="E16" si="24">FIND($D$28,$C16,D16+1)</f>
        <v>9</v>
      </c>
      <c r="F16" s="2">
        <f t="shared" si="7"/>
        <v>14</v>
      </c>
      <c r="K16" s="2">
        <f t="shared" ref="K16:K26" si="25">VALUE(MID($C16,E16+1,F16-E16-1))</f>
        <v>7269</v>
      </c>
      <c r="L16" s="2">
        <f t="shared" ref="L16:L26" si="26">VALUE(MID($C16,D16+1,E16-D16-1))</f>
        <v>52814</v>
      </c>
      <c r="M16" s="5">
        <f t="shared" si="8"/>
        <v>-0.20733025154589657</v>
      </c>
      <c r="N16" s="4">
        <f t="shared" ref="N16:N26" si="27">SUM(K16:L16)</f>
        <v>60083</v>
      </c>
    </row>
    <row r="17" spans="2:14" x14ac:dyDescent="0.25">
      <c r="B17" t="s">
        <v>34</v>
      </c>
      <c r="C17" t="str">
        <f t="shared" si="22"/>
        <v>10 66628 4130 *************</v>
      </c>
      <c r="D17" s="2">
        <f t="shared" si="23"/>
        <v>3</v>
      </c>
      <c r="E17" s="2">
        <f t="shared" ref="E17" si="28">FIND($D$28,$C17,D17+1)</f>
        <v>9</v>
      </c>
      <c r="F17" s="2">
        <f t="shared" si="7"/>
        <v>14</v>
      </c>
      <c r="K17" s="2">
        <f t="shared" si="25"/>
        <v>4130</v>
      </c>
      <c r="L17" s="2">
        <f t="shared" si="26"/>
        <v>66628</v>
      </c>
      <c r="M17" s="5">
        <f t="shared" si="8"/>
        <v>1.5995974321047823E-2</v>
      </c>
      <c r="N17" s="4">
        <f t="shared" si="27"/>
        <v>70758</v>
      </c>
    </row>
    <row r="18" spans="2:14" x14ac:dyDescent="0.25">
      <c r="B18" t="s">
        <v>35</v>
      </c>
      <c r="C18" t="str">
        <f t="shared" si="22"/>
        <v>9 65579 9050 **************</v>
      </c>
      <c r="D18" s="2">
        <f t="shared" si="23"/>
        <v>2</v>
      </c>
      <c r="E18" s="2">
        <f t="shared" ref="E18" si="29">FIND($D$28,$C18,D18+1)</f>
        <v>8</v>
      </c>
      <c r="F18" s="2">
        <f t="shared" si="7"/>
        <v>13</v>
      </c>
      <c r="K18" s="2">
        <f t="shared" si="25"/>
        <v>9050</v>
      </c>
      <c r="L18" s="2">
        <f t="shared" si="26"/>
        <v>65579</v>
      </c>
      <c r="M18" s="5">
        <f t="shared" si="8"/>
        <v>-0.240095481987045</v>
      </c>
      <c r="N18" s="4">
        <f t="shared" si="27"/>
        <v>74629</v>
      </c>
    </row>
    <row r="19" spans="2:14" x14ac:dyDescent="0.25">
      <c r="B19" t="s">
        <v>36</v>
      </c>
      <c r="C19" t="str">
        <f t="shared" si="22"/>
        <v>8 86299 6006 *****************</v>
      </c>
      <c r="D19" s="2">
        <f t="shared" si="23"/>
        <v>2</v>
      </c>
      <c r="E19" s="2">
        <f t="shared" ref="E19" si="30">FIND($D$28,$C19,D19+1)</f>
        <v>8</v>
      </c>
      <c r="F19" s="2">
        <f t="shared" si="7"/>
        <v>13</v>
      </c>
      <c r="K19" s="2">
        <f t="shared" si="25"/>
        <v>6006</v>
      </c>
      <c r="L19" s="2">
        <f t="shared" si="26"/>
        <v>86299</v>
      </c>
      <c r="M19" s="5">
        <f t="shared" si="8"/>
        <v>-6.0916025550344366E-2</v>
      </c>
      <c r="N19" s="4">
        <f t="shared" si="27"/>
        <v>92305</v>
      </c>
    </row>
    <row r="20" spans="2:14" x14ac:dyDescent="0.25">
      <c r="B20" t="s">
        <v>37</v>
      </c>
      <c r="C20" t="str">
        <f t="shared" si="22"/>
        <v>7 91897 1886 *****************</v>
      </c>
      <c r="D20" s="2">
        <f t="shared" si="23"/>
        <v>2</v>
      </c>
      <c r="E20" s="2">
        <f t="shared" ref="E20" si="31">FIND($D$28,$C20,D20+1)</f>
        <v>8</v>
      </c>
      <c r="F20" s="2">
        <f t="shared" si="7"/>
        <v>13</v>
      </c>
      <c r="K20" s="2">
        <f t="shared" si="25"/>
        <v>1886</v>
      </c>
      <c r="L20" s="2">
        <f t="shared" si="26"/>
        <v>91897</v>
      </c>
      <c r="M20" s="5">
        <f t="shared" si="8"/>
        <v>-0.27896776825785397</v>
      </c>
      <c r="N20" s="4">
        <f t="shared" si="27"/>
        <v>93783</v>
      </c>
    </row>
    <row r="21" spans="2:14" x14ac:dyDescent="0.25">
      <c r="B21" t="s">
        <v>38</v>
      </c>
      <c r="C21" t="str">
        <f t="shared" si="22"/>
        <v>6 127452 1130 ***********************</v>
      </c>
      <c r="D21" s="2">
        <f t="shared" si="23"/>
        <v>2</v>
      </c>
      <c r="E21" s="2">
        <f t="shared" ref="E21" si="32">FIND($D$28,$C21,D21+1)</f>
        <v>9</v>
      </c>
      <c r="F21" s="2">
        <f t="shared" si="7"/>
        <v>14</v>
      </c>
      <c r="K21" s="2">
        <f t="shared" si="25"/>
        <v>1130</v>
      </c>
      <c r="L21" s="2">
        <f t="shared" si="26"/>
        <v>127452</v>
      </c>
      <c r="M21" s="5">
        <f t="shared" si="8"/>
        <v>-1.429996674426337E-2</v>
      </c>
      <c r="N21" s="4">
        <f t="shared" si="27"/>
        <v>128582</v>
      </c>
    </row>
    <row r="22" spans="2:14" x14ac:dyDescent="0.25">
      <c r="B22" t="s">
        <v>39</v>
      </c>
      <c r="C22" t="str">
        <f t="shared" si="22"/>
        <v>5 129301 2259 ***********************</v>
      </c>
      <c r="D22" s="2">
        <f t="shared" si="23"/>
        <v>2</v>
      </c>
      <c r="E22" s="2">
        <f t="shared" ref="E22" si="33">FIND($D$28,$C22,D22+1)</f>
        <v>9</v>
      </c>
      <c r="F22" s="2">
        <f t="shared" si="7"/>
        <v>14</v>
      </c>
      <c r="K22" s="2">
        <f t="shared" si="25"/>
        <v>2259</v>
      </c>
      <c r="L22" s="2">
        <f t="shared" si="26"/>
        <v>129301</v>
      </c>
      <c r="M22" s="5">
        <f t="shared" si="8"/>
        <v>-0.14574992402320264</v>
      </c>
      <c r="N22" s="4">
        <f t="shared" si="27"/>
        <v>131560</v>
      </c>
    </row>
    <row r="23" spans="2:14" x14ac:dyDescent="0.25">
      <c r="B23" t="s">
        <v>40</v>
      </c>
      <c r="C23" t="str">
        <f t="shared" si="22"/>
        <v>4 151362 2623 ***************************</v>
      </c>
      <c r="D23" s="2">
        <f t="shared" si="23"/>
        <v>2</v>
      </c>
      <c r="E23" s="2">
        <f t="shared" ref="E23" si="34">FIND($D$28,$C23,D23+1)</f>
        <v>9</v>
      </c>
      <c r="F23" s="2">
        <f t="shared" si="7"/>
        <v>14</v>
      </c>
      <c r="K23" s="2">
        <f t="shared" si="25"/>
        <v>2623</v>
      </c>
      <c r="L23" s="2">
        <f t="shared" si="26"/>
        <v>151362</v>
      </c>
      <c r="M23" s="5">
        <f t="shared" si="8"/>
        <v>-7.7443499036984664E-2</v>
      </c>
      <c r="N23" s="4">
        <f t="shared" si="27"/>
        <v>153985</v>
      </c>
    </row>
    <row r="24" spans="2:14" x14ac:dyDescent="0.25">
      <c r="B24" t="s">
        <v>41</v>
      </c>
      <c r="C24" t="str">
        <f t="shared" si="22"/>
        <v>3 164068 8168 ******************************</v>
      </c>
      <c r="D24" s="2">
        <f t="shared" si="23"/>
        <v>2</v>
      </c>
      <c r="E24" s="2">
        <f t="shared" ref="E24" si="35">FIND($D$28,$C24,D24+1)</f>
        <v>9</v>
      </c>
      <c r="F24" s="2">
        <f t="shared" si="7"/>
        <v>14</v>
      </c>
      <c r="K24" s="2">
        <f t="shared" si="25"/>
        <v>8168</v>
      </c>
      <c r="L24" s="2">
        <f t="shared" si="26"/>
        <v>164068</v>
      </c>
      <c r="M24" s="5">
        <f t="shared" si="8"/>
        <v>-0.13844311880356241</v>
      </c>
      <c r="N24" s="4">
        <f t="shared" si="27"/>
        <v>172236</v>
      </c>
    </row>
    <row r="25" spans="2:14" x14ac:dyDescent="0.25">
      <c r="B25" t="s">
        <v>42</v>
      </c>
      <c r="C25" t="str">
        <f t="shared" si="22"/>
        <v>2 190432 8667 ***********************************</v>
      </c>
      <c r="D25" s="2">
        <f t="shared" si="23"/>
        <v>2</v>
      </c>
      <c r="E25" s="2">
        <f t="shared" ref="E25" si="36">FIND($D$28,$C25,D25+1)</f>
        <v>9</v>
      </c>
      <c r="F25" s="2">
        <f t="shared" si="7"/>
        <v>14</v>
      </c>
      <c r="K25" s="2">
        <f t="shared" si="25"/>
        <v>8667</v>
      </c>
      <c r="L25" s="2">
        <f t="shared" si="26"/>
        <v>190432</v>
      </c>
      <c r="M25" s="5">
        <f t="shared" si="8"/>
        <v>-0.16249450259477527</v>
      </c>
      <c r="N25" s="4">
        <f t="shared" si="27"/>
        <v>199099</v>
      </c>
    </row>
    <row r="26" spans="2:14" x14ac:dyDescent="0.25">
      <c r="B26" t="s">
        <v>43</v>
      </c>
      <c r="C26" t="str">
        <f t="shared" si="22"/>
        <v>1 227380 9638 *****************************************</v>
      </c>
      <c r="D26" s="2">
        <f t="shared" si="23"/>
        <v>2</v>
      </c>
      <c r="E26" s="2">
        <f t="shared" ref="E26" si="37">FIND($D$28,$C26,D26+1)</f>
        <v>9</v>
      </c>
      <c r="F26" s="2">
        <f t="shared" si="7"/>
        <v>14</v>
      </c>
      <c r="K26" s="2">
        <f t="shared" si="25"/>
        <v>9638</v>
      </c>
      <c r="L26" s="2">
        <f t="shared" si="26"/>
        <v>227380</v>
      </c>
      <c r="N26" s="4">
        <f t="shared" si="27"/>
        <v>237018</v>
      </c>
    </row>
    <row r="28" spans="2:14" x14ac:dyDescent="0.25">
      <c r="D28" s="1" t="s">
        <v>8</v>
      </c>
      <c r="J28" t="s">
        <v>26</v>
      </c>
      <c r="K28" t="s">
        <v>9</v>
      </c>
      <c r="L28" t="s">
        <v>10</v>
      </c>
    </row>
    <row r="29" spans="2:14" x14ac:dyDescent="0.25">
      <c r="B29" t="s">
        <v>28</v>
      </c>
      <c r="C29" t="str">
        <f t="shared" ref="C29" si="38">TRIM(B29)</f>
        <v>15 06:33:24 14233 0 07:46:22 9889 0</v>
      </c>
      <c r="D29" s="2">
        <f t="shared" ref="D29:D43" si="39">FIND($D$28,$C29)</f>
        <v>3</v>
      </c>
      <c r="E29" s="2">
        <f t="shared" ref="E29:I29" si="40">FIND($D$28,$C29,D29+1)</f>
        <v>12</v>
      </c>
      <c r="F29" s="2">
        <f t="shared" si="40"/>
        <v>18</v>
      </c>
      <c r="G29" s="2">
        <f t="shared" si="40"/>
        <v>20</v>
      </c>
      <c r="H29" s="2">
        <f t="shared" si="40"/>
        <v>29</v>
      </c>
      <c r="I29" s="2">
        <f t="shared" si="40"/>
        <v>34</v>
      </c>
      <c r="J29" s="2">
        <f t="shared" ref="J29" si="41">VALUE(LEFT(C29,D29-1))</f>
        <v>15</v>
      </c>
      <c r="K29" s="2">
        <f t="shared" ref="K29" si="42">VALUE(MID($C29,E29+1,F29-E29-1))</f>
        <v>14233</v>
      </c>
      <c r="L29" s="2">
        <f t="shared" ref="L29" si="43">VALUE(MID($C29,H29+1,I29-H29-1))</f>
        <v>9889</v>
      </c>
      <c r="M29" s="3" cm="1">
        <f t="array" ref="M29">L29/INDEX($N$2:$N$26,26-J29)</f>
        <v>0.49720951279601788</v>
      </c>
      <c r="N29" s="3">
        <f t="shared" ref="N29" si="44">L29/$N$26</f>
        <v>4.1722569593870509E-2</v>
      </c>
    </row>
    <row r="30" spans="2:14" x14ac:dyDescent="0.25">
      <c r="B30" t="s">
        <v>27</v>
      </c>
      <c r="C30" t="str">
        <f t="shared" ref="C30:C43" si="45">TRIM(B30)</f>
        <v>14 04:36:22 12478 0 05:12:09 12187 0</v>
      </c>
      <c r="D30" s="2">
        <f t="shared" si="39"/>
        <v>3</v>
      </c>
      <c r="E30" s="2">
        <f t="shared" ref="E30:E43" si="46">FIND($D$28,$C30,D30+1)</f>
        <v>12</v>
      </c>
      <c r="F30" s="2">
        <f t="shared" ref="F30:F43" si="47">FIND($D$28,$C30,E30+1)</f>
        <v>18</v>
      </c>
      <c r="G30" s="2">
        <f t="shared" ref="G30:G43" si="48">FIND($D$28,$C30,F30+1)</f>
        <v>20</v>
      </c>
      <c r="H30" s="2">
        <f t="shared" ref="H30:H43" si="49">FIND($D$28,$C30,G30+1)</f>
        <v>29</v>
      </c>
      <c r="I30" s="2">
        <f t="shared" ref="I30:I43" si="50">FIND($D$28,$C30,H30+1)</f>
        <v>35</v>
      </c>
      <c r="J30" s="2">
        <f t="shared" ref="J30:J43" si="51">VALUE(LEFT(C30,D30-1))</f>
        <v>14</v>
      </c>
      <c r="K30" s="2">
        <f t="shared" ref="K30:K43" si="52">VALUE(MID($C30,E30+1,F30-E30-1))</f>
        <v>12478</v>
      </c>
      <c r="L30" s="2">
        <f t="shared" ref="L30:L43" si="53">VALUE(MID($C30,H30+1,I30-H30-1))</f>
        <v>12187</v>
      </c>
      <c r="M30" s="3" cm="1">
        <f t="array" ref="M30">L30/INDEX($N$2:$N$26,26-J30)</f>
        <v>0.37389170118116277</v>
      </c>
      <c r="N30" s="3">
        <f t="shared" ref="N30:N43" si="54">L30/$N$26</f>
        <v>5.1418035760997058E-2</v>
      </c>
    </row>
    <row r="31" spans="2:14" x14ac:dyDescent="0.25">
      <c r="B31" t="s">
        <v>15</v>
      </c>
      <c r="C31" t="str">
        <f t="shared" si="45"/>
        <v>13 04:33:46 12069 0 05:14:40 12042 0</v>
      </c>
      <c r="D31" s="2">
        <f t="shared" si="39"/>
        <v>3</v>
      </c>
      <c r="E31" s="2">
        <f t="shared" si="46"/>
        <v>12</v>
      </c>
      <c r="F31" s="2">
        <f t="shared" si="47"/>
        <v>18</v>
      </c>
      <c r="G31" s="2">
        <f t="shared" si="48"/>
        <v>20</v>
      </c>
      <c r="H31" s="2">
        <f t="shared" si="49"/>
        <v>29</v>
      </c>
      <c r="I31" s="2">
        <f t="shared" si="50"/>
        <v>35</v>
      </c>
      <c r="J31" s="2">
        <f t="shared" si="51"/>
        <v>13</v>
      </c>
      <c r="K31" s="2">
        <f t="shared" si="52"/>
        <v>12069</v>
      </c>
      <c r="L31" s="2">
        <f t="shared" si="53"/>
        <v>12042</v>
      </c>
      <c r="M31" s="3" cm="1">
        <f t="array" ref="M31">L31/INDEX($N$2:$N$26,26-J31)</f>
        <v>0.32606753134223282</v>
      </c>
      <c r="N31" s="3">
        <f t="shared" si="54"/>
        <v>5.0806267878388982E-2</v>
      </c>
    </row>
    <row r="32" spans="2:14" x14ac:dyDescent="0.25">
      <c r="B32" t="s">
        <v>14</v>
      </c>
      <c r="C32" t="str">
        <f t="shared" si="45"/>
        <v>12 07:53:16 17667 0 08:21:01 17372 0</v>
      </c>
      <c r="D32" s="2">
        <f t="shared" si="39"/>
        <v>3</v>
      </c>
      <c r="E32" s="2">
        <f t="shared" si="46"/>
        <v>12</v>
      </c>
      <c r="F32" s="2">
        <f t="shared" si="47"/>
        <v>18</v>
      </c>
      <c r="G32" s="2">
        <f t="shared" si="48"/>
        <v>20</v>
      </c>
      <c r="H32" s="2">
        <f t="shared" si="49"/>
        <v>29</v>
      </c>
      <c r="I32" s="2">
        <f t="shared" si="50"/>
        <v>35</v>
      </c>
      <c r="J32" s="2">
        <f t="shared" si="51"/>
        <v>12</v>
      </c>
      <c r="K32" s="2">
        <f t="shared" si="52"/>
        <v>17667</v>
      </c>
      <c r="L32" s="2">
        <f t="shared" si="53"/>
        <v>17372</v>
      </c>
      <c r="M32" s="3" cm="1">
        <f t="array" ref="M32">L32/INDEX($N$2:$N$26,26-J32)</f>
        <v>0.3950336547207568</v>
      </c>
      <c r="N32" s="3">
        <f t="shared" si="54"/>
        <v>7.3294011425292599E-2</v>
      </c>
    </row>
    <row r="33" spans="2:14" x14ac:dyDescent="0.25">
      <c r="B33" t="s">
        <v>11</v>
      </c>
      <c r="C33" t="str">
        <f t="shared" si="45"/>
        <v>11 04:19:44 15555 0 07:37:34 17311 0</v>
      </c>
      <c r="D33" s="2">
        <f t="shared" si="39"/>
        <v>3</v>
      </c>
      <c r="E33" s="2">
        <f t="shared" si="46"/>
        <v>12</v>
      </c>
      <c r="F33" s="2">
        <f t="shared" si="47"/>
        <v>18</v>
      </c>
      <c r="G33" s="2">
        <f t="shared" si="48"/>
        <v>20</v>
      </c>
      <c r="H33" s="2">
        <f t="shared" si="49"/>
        <v>29</v>
      </c>
      <c r="I33" s="2">
        <f t="shared" si="50"/>
        <v>35</v>
      </c>
      <c r="J33" s="2">
        <f t="shared" si="51"/>
        <v>11</v>
      </c>
      <c r="K33" s="2">
        <f t="shared" si="52"/>
        <v>15555</v>
      </c>
      <c r="L33" s="2">
        <f t="shared" si="53"/>
        <v>17311</v>
      </c>
      <c r="M33" s="3" cm="1">
        <f t="array" ref="M33">L33/INDEX($N$2:$N$26,26-J33)</f>
        <v>0.28811810329044824</v>
      </c>
      <c r="N33" s="3">
        <f t="shared" si="54"/>
        <v>7.3036647005712649E-2</v>
      </c>
    </row>
    <row r="34" spans="2:14" x14ac:dyDescent="0.25">
      <c r="B34" t="s">
        <v>12</v>
      </c>
      <c r="C34" t="str">
        <f t="shared" si="45"/>
        <v>10 14:22:45 44717 0 15:23:52 41184 0</v>
      </c>
      <c r="D34" s="2">
        <f t="shared" si="39"/>
        <v>3</v>
      </c>
      <c r="E34" s="2">
        <f t="shared" si="46"/>
        <v>12</v>
      </c>
      <c r="F34" s="2">
        <f t="shared" si="47"/>
        <v>18</v>
      </c>
      <c r="G34" s="2">
        <f t="shared" si="48"/>
        <v>20</v>
      </c>
      <c r="H34" s="2">
        <f t="shared" si="49"/>
        <v>29</v>
      </c>
      <c r="I34" s="2">
        <f t="shared" si="50"/>
        <v>35</v>
      </c>
      <c r="J34" s="2">
        <f t="shared" si="51"/>
        <v>10</v>
      </c>
      <c r="K34" s="2">
        <f t="shared" si="52"/>
        <v>44717</v>
      </c>
      <c r="L34" s="2">
        <f t="shared" si="53"/>
        <v>41184</v>
      </c>
      <c r="M34" s="3" cm="1">
        <f t="array" ref="M34">L34/INDEX($N$2:$N$26,26-J34)</f>
        <v>0.58204019333502921</v>
      </c>
      <c r="N34" s="3">
        <f t="shared" si="54"/>
        <v>0.17375895501607472</v>
      </c>
    </row>
    <row r="35" spans="2:14" x14ac:dyDescent="0.25">
      <c r="B35" t="s">
        <v>13</v>
      </c>
      <c r="C35" t="str">
        <f t="shared" si="45"/>
        <v>9 01:23:04 10443 0 02:43:50 10583 0</v>
      </c>
      <c r="D35" s="2">
        <f t="shared" si="39"/>
        <v>2</v>
      </c>
      <c r="E35" s="2">
        <f t="shared" si="46"/>
        <v>11</v>
      </c>
      <c r="F35" s="2">
        <f t="shared" si="47"/>
        <v>17</v>
      </c>
      <c r="G35" s="2">
        <f t="shared" si="48"/>
        <v>19</v>
      </c>
      <c r="H35" s="2">
        <f t="shared" si="49"/>
        <v>28</v>
      </c>
      <c r="I35" s="2">
        <f t="shared" si="50"/>
        <v>34</v>
      </c>
      <c r="J35" s="2">
        <f t="shared" si="51"/>
        <v>9</v>
      </c>
      <c r="K35" s="2">
        <f t="shared" si="52"/>
        <v>10443</v>
      </c>
      <c r="L35" s="2">
        <f t="shared" si="53"/>
        <v>10583</v>
      </c>
      <c r="M35" s="3" cm="1">
        <f t="array" ref="M35">L35/INDEX($N$2:$N$26,26-J35)</f>
        <v>0.14180814428707339</v>
      </c>
      <c r="N35" s="3">
        <f t="shared" si="54"/>
        <v>4.4650617252698109E-2</v>
      </c>
    </row>
    <row r="36" spans="2:14" x14ac:dyDescent="0.25">
      <c r="B36" t="s">
        <v>0</v>
      </c>
      <c r="C36" t="str">
        <f t="shared" si="45"/>
        <v>8 02:32:31 18353 0 03:04:18 16187 0</v>
      </c>
      <c r="D36" s="2">
        <f t="shared" si="39"/>
        <v>2</v>
      </c>
      <c r="E36" s="2">
        <f t="shared" si="46"/>
        <v>11</v>
      </c>
      <c r="F36" s="2">
        <f t="shared" si="47"/>
        <v>17</v>
      </c>
      <c r="G36" s="2">
        <f t="shared" si="48"/>
        <v>19</v>
      </c>
      <c r="H36" s="2">
        <f t="shared" si="49"/>
        <v>28</v>
      </c>
      <c r="I36" s="2">
        <f t="shared" si="50"/>
        <v>34</v>
      </c>
      <c r="J36" s="2">
        <f t="shared" si="51"/>
        <v>8</v>
      </c>
      <c r="K36" s="2">
        <f t="shared" si="52"/>
        <v>18353</v>
      </c>
      <c r="L36" s="2">
        <f t="shared" si="53"/>
        <v>16187</v>
      </c>
      <c r="M36" s="3" cm="1">
        <f t="array" ref="M36">L36/INDEX($N$2:$N$26,26-J36)</f>
        <v>0.1753642814582092</v>
      </c>
      <c r="N36" s="3">
        <f t="shared" si="54"/>
        <v>6.8294391143288696E-2</v>
      </c>
    </row>
    <row r="37" spans="2:14" x14ac:dyDescent="0.25">
      <c r="B37" t="s">
        <v>1</v>
      </c>
      <c r="C37" t="str">
        <f t="shared" si="45"/>
        <v>7 04:03:43 19539 0 04:19:31 18794 0</v>
      </c>
      <c r="D37" s="2">
        <f t="shared" si="39"/>
        <v>2</v>
      </c>
      <c r="E37" s="2">
        <f t="shared" si="46"/>
        <v>11</v>
      </c>
      <c r="F37" s="2">
        <f t="shared" si="47"/>
        <v>17</v>
      </c>
      <c r="G37" s="2">
        <f t="shared" si="48"/>
        <v>19</v>
      </c>
      <c r="H37" s="2">
        <f t="shared" si="49"/>
        <v>28</v>
      </c>
      <c r="I37" s="2">
        <f t="shared" si="50"/>
        <v>34</v>
      </c>
      <c r="J37" s="2">
        <f t="shared" si="51"/>
        <v>7</v>
      </c>
      <c r="K37" s="2">
        <f t="shared" si="52"/>
        <v>19539</v>
      </c>
      <c r="L37" s="2">
        <f t="shared" si="53"/>
        <v>18794</v>
      </c>
      <c r="M37" s="3" cm="1">
        <f t="array" ref="M37">L37/INDEX($N$2:$N$26,26-J37)</f>
        <v>0.20039879295821203</v>
      </c>
      <c r="N37" s="3">
        <f t="shared" si="54"/>
        <v>7.9293555763697274E-2</v>
      </c>
    </row>
    <row r="38" spans="2:14" x14ac:dyDescent="0.25">
      <c r="B38" t="s">
        <v>2</v>
      </c>
      <c r="C38" t="str">
        <f t="shared" si="45"/>
        <v>6 14:26:51 81806 0 14:30:49 80614 0</v>
      </c>
      <c r="D38" s="2">
        <f t="shared" si="39"/>
        <v>2</v>
      </c>
      <c r="E38" s="2">
        <f t="shared" si="46"/>
        <v>11</v>
      </c>
      <c r="F38" s="2">
        <f t="shared" si="47"/>
        <v>17</v>
      </c>
      <c r="G38" s="2">
        <f t="shared" si="48"/>
        <v>19</v>
      </c>
      <c r="H38" s="2">
        <f t="shared" si="49"/>
        <v>28</v>
      </c>
      <c r="I38" s="2">
        <f t="shared" si="50"/>
        <v>34</v>
      </c>
      <c r="J38" s="2">
        <f t="shared" si="51"/>
        <v>6</v>
      </c>
      <c r="K38" s="2">
        <f t="shared" si="52"/>
        <v>81806</v>
      </c>
      <c r="L38" s="2">
        <f t="shared" si="53"/>
        <v>80614</v>
      </c>
      <c r="M38" s="3" cm="1">
        <f t="array" ref="M38">L38/INDEX($N$2:$N$26,26-J38)</f>
        <v>0.62694622886562656</v>
      </c>
      <c r="N38" s="3">
        <f t="shared" si="54"/>
        <v>0.34011762819701458</v>
      </c>
    </row>
    <row r="39" spans="2:14" x14ac:dyDescent="0.25">
      <c r="B39" t="s">
        <v>3</v>
      </c>
      <c r="C39" t="str">
        <f t="shared" si="45"/>
        <v>5 &gt;24h 98209 0 &gt;24h 96273 0</v>
      </c>
      <c r="D39" s="2">
        <f t="shared" si="39"/>
        <v>2</v>
      </c>
      <c r="E39" s="2">
        <f t="shared" si="46"/>
        <v>7</v>
      </c>
      <c r="F39" s="2">
        <f t="shared" si="47"/>
        <v>13</v>
      </c>
      <c r="G39" s="2">
        <f t="shared" si="48"/>
        <v>15</v>
      </c>
      <c r="H39" s="2">
        <f t="shared" si="49"/>
        <v>20</v>
      </c>
      <c r="I39" s="2">
        <f t="shared" si="50"/>
        <v>26</v>
      </c>
      <c r="J39" s="2">
        <f t="shared" si="51"/>
        <v>5</v>
      </c>
      <c r="K39" s="2">
        <f t="shared" si="52"/>
        <v>98209</v>
      </c>
      <c r="L39" s="2">
        <f t="shared" si="53"/>
        <v>96273</v>
      </c>
      <c r="M39" s="3" cm="1">
        <f t="array" ref="M39">L39/INDEX($N$2:$N$26,26-J39)</f>
        <v>0.73178017634539372</v>
      </c>
      <c r="N39" s="3">
        <f t="shared" si="54"/>
        <v>0.40618434042984075</v>
      </c>
    </row>
    <row r="40" spans="2:14" x14ac:dyDescent="0.25">
      <c r="B40" t="s">
        <v>4</v>
      </c>
      <c r="C40" t="str">
        <f t="shared" si="45"/>
        <v>4 &gt;24h 121311 0 &gt;24h 119324 0</v>
      </c>
      <c r="D40" s="2">
        <f t="shared" si="39"/>
        <v>2</v>
      </c>
      <c r="E40" s="2">
        <f t="shared" si="46"/>
        <v>7</v>
      </c>
      <c r="F40" s="2">
        <f t="shared" si="47"/>
        <v>14</v>
      </c>
      <c r="G40" s="2">
        <f t="shared" si="48"/>
        <v>16</v>
      </c>
      <c r="H40" s="2">
        <f t="shared" si="49"/>
        <v>21</v>
      </c>
      <c r="I40" s="2">
        <f t="shared" si="50"/>
        <v>28</v>
      </c>
      <c r="J40" s="2">
        <f t="shared" si="51"/>
        <v>4</v>
      </c>
      <c r="K40" s="2">
        <f t="shared" si="52"/>
        <v>121311</v>
      </c>
      <c r="L40" s="2">
        <f t="shared" si="53"/>
        <v>119324</v>
      </c>
      <c r="M40" s="3" cm="1">
        <f t="array" ref="M40">L40/INDEX($N$2:$N$26,26-J40)</f>
        <v>0.77490664675130694</v>
      </c>
      <c r="N40" s="3">
        <f t="shared" si="54"/>
        <v>0.5034385574091419</v>
      </c>
    </row>
    <row r="41" spans="2:14" x14ac:dyDescent="0.25">
      <c r="B41" t="s">
        <v>5</v>
      </c>
      <c r="C41" t="str">
        <f t="shared" si="45"/>
        <v>3 &gt;24h 138137 0 &gt;24h 131569 0</v>
      </c>
      <c r="D41" s="2">
        <f t="shared" si="39"/>
        <v>2</v>
      </c>
      <c r="E41" s="2">
        <f t="shared" si="46"/>
        <v>7</v>
      </c>
      <c r="F41" s="2">
        <f t="shared" si="47"/>
        <v>14</v>
      </c>
      <c r="G41" s="2">
        <f t="shared" si="48"/>
        <v>16</v>
      </c>
      <c r="H41" s="2">
        <f t="shared" si="49"/>
        <v>21</v>
      </c>
      <c r="I41" s="2">
        <f t="shared" si="50"/>
        <v>28</v>
      </c>
      <c r="J41" s="2">
        <f t="shared" si="51"/>
        <v>3</v>
      </c>
      <c r="K41" s="2">
        <f t="shared" si="52"/>
        <v>138137</v>
      </c>
      <c r="L41" s="2">
        <f t="shared" si="53"/>
        <v>131569</v>
      </c>
      <c r="M41" s="3" cm="1">
        <f t="array" ref="M41">L41/INDEX($N$2:$N$26,26-J41)</f>
        <v>0.76388792122436655</v>
      </c>
      <c r="N41" s="3">
        <f t="shared" si="54"/>
        <v>0.55510130032318217</v>
      </c>
    </row>
    <row r="42" spans="2:14" x14ac:dyDescent="0.25">
      <c r="B42" t="s">
        <v>6</v>
      </c>
      <c r="C42" t="str">
        <f t="shared" si="45"/>
        <v>2 &gt;24h 164874 0 &gt;24h 157951 0</v>
      </c>
      <c r="D42" s="2">
        <f t="shared" si="39"/>
        <v>2</v>
      </c>
      <c r="E42" s="2">
        <f t="shared" si="46"/>
        <v>7</v>
      </c>
      <c r="F42" s="2">
        <f t="shared" si="47"/>
        <v>14</v>
      </c>
      <c r="G42" s="2">
        <f t="shared" si="48"/>
        <v>16</v>
      </c>
      <c r="H42" s="2">
        <f t="shared" si="49"/>
        <v>21</v>
      </c>
      <c r="I42" s="2">
        <f t="shared" si="50"/>
        <v>28</v>
      </c>
      <c r="J42" s="2">
        <f t="shared" si="51"/>
        <v>2</v>
      </c>
      <c r="K42" s="2">
        <f t="shared" si="52"/>
        <v>164874</v>
      </c>
      <c r="L42" s="2">
        <f t="shared" si="53"/>
        <v>157951</v>
      </c>
      <c r="M42" s="3" cm="1">
        <f t="array" ref="M42">L42/INDEX($N$2:$N$26,26-J42)</f>
        <v>0.79332894690581068</v>
      </c>
      <c r="N42" s="3">
        <f t="shared" si="54"/>
        <v>0.66640930224708672</v>
      </c>
    </row>
    <row r="43" spans="2:14" x14ac:dyDescent="0.25">
      <c r="B43" t="s">
        <v>7</v>
      </c>
      <c r="C43" t="str">
        <f t="shared" si="45"/>
        <v>1 &gt;24h 199524 0 &gt;24h 191817 0</v>
      </c>
      <c r="D43" s="2">
        <f t="shared" si="39"/>
        <v>2</v>
      </c>
      <c r="E43" s="2">
        <f t="shared" si="46"/>
        <v>7</v>
      </c>
      <c r="F43" s="2">
        <f t="shared" si="47"/>
        <v>14</v>
      </c>
      <c r="G43" s="2">
        <f t="shared" si="48"/>
        <v>16</v>
      </c>
      <c r="H43" s="2">
        <f t="shared" si="49"/>
        <v>21</v>
      </c>
      <c r="I43" s="2">
        <f t="shared" si="50"/>
        <v>28</v>
      </c>
      <c r="J43" s="2">
        <f t="shared" si="51"/>
        <v>1</v>
      </c>
      <c r="K43" s="2">
        <f t="shared" si="52"/>
        <v>199524</v>
      </c>
      <c r="L43" s="2">
        <f t="shared" si="53"/>
        <v>191817</v>
      </c>
      <c r="M43" s="3" cm="1">
        <f t="array" ref="M43">L43/INDEX($N$2:$N$26,26-J43)</f>
        <v>0.80929296509125892</v>
      </c>
      <c r="N43" s="3">
        <f t="shared" si="54"/>
        <v>0.80929296509125892</v>
      </c>
    </row>
  </sheetData>
  <conditionalFormatting sqref="N29:N43">
    <cfRule type="colorScale" priority="5">
      <colorScale>
        <cfvo type="min"/>
        <cfvo type="max"/>
        <color rgb="FF63BE7B"/>
        <color rgb="FFFFEF9C"/>
      </colorScale>
    </cfRule>
  </conditionalFormatting>
  <conditionalFormatting sqref="M29:M43">
    <cfRule type="colorScale" priority="1">
      <colorScale>
        <cfvo type="min"/>
        <cfvo type="max"/>
        <color rgb="FFF8696B"/>
        <color rgb="FFFCFCFF"/>
      </colorScale>
    </cfRule>
  </conditionalFormatting>
  <conditionalFormatting sqref="M2:M25">
    <cfRule type="colorScale" priority="2">
      <colorScale>
        <cfvo type="min"/>
        <cfvo type="percentile" val="50"/>
        <cfvo type="max"/>
        <color rgb="FFF8696B"/>
        <color rgb="FFFCFCFF"/>
        <color rgb="FF5A8AC6"/>
      </colorScale>
    </cfRule>
  </conditionalFormatting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Arnaud Forgiel</dc:creator>
  <cp:lastModifiedBy>Arnaud Forgiel</cp:lastModifiedBy>
  <dcterms:created xsi:type="dcterms:W3CDTF">2022-12-08T10:22:07Z</dcterms:created>
  <dcterms:modified xsi:type="dcterms:W3CDTF">2022-12-15T16:29:14Z</dcterms:modified>
</cp:coreProperties>
</file>