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rgiel\source\repos\AdventOfCode2022\"/>
    </mc:Choice>
  </mc:AlternateContent>
  <xr:revisionPtr revIDLastSave="0" documentId="13_ncr:1_{75325FBB-9B2E-437C-8209-88D85AC96D5A}" xr6:coauthVersionLast="47" xr6:coauthVersionMax="47" xr10:uidLastSave="{00000000-0000-0000-0000-000000000000}"/>
  <bookViews>
    <workbookView xWindow="3120" yWindow="3120" windowWidth="21600" windowHeight="12405" xr2:uid="{DFEEB8B9-5279-44FF-B8AD-25775064E720}"/>
  </bookViews>
  <sheets>
    <sheet name="Trac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C5" i="1"/>
  <c r="D5" i="1" s="1"/>
  <c r="C6" i="1"/>
  <c r="C7" i="1"/>
  <c r="D7" i="1" s="1"/>
  <c r="C8" i="1"/>
  <c r="D8" i="1" s="1"/>
  <c r="C9" i="1"/>
  <c r="D9" i="1" s="1"/>
  <c r="E9" i="1" s="1"/>
  <c r="C10" i="1"/>
  <c r="D10" i="1" s="1"/>
  <c r="C11" i="1"/>
  <c r="C12" i="1"/>
  <c r="D12" i="1" s="1"/>
  <c r="C13" i="1"/>
  <c r="C17" i="1"/>
  <c r="D17" i="1" s="1"/>
  <c r="E17" i="1" s="1"/>
  <c r="C18" i="1"/>
  <c r="D18" i="1" s="1"/>
  <c r="E18" i="1" s="1"/>
  <c r="C19" i="1"/>
  <c r="D19" i="1" s="1"/>
  <c r="E19" i="1" s="1"/>
  <c r="F19" i="1" s="1"/>
  <c r="G19" i="1" s="1"/>
  <c r="C20" i="1"/>
  <c r="C21" i="1"/>
  <c r="C22" i="1"/>
  <c r="D22" i="1" s="1"/>
  <c r="E22" i="1" s="1"/>
  <c r="C23" i="1"/>
  <c r="D23" i="1"/>
  <c r="E23" i="1" s="1"/>
  <c r="F23" i="1" s="1"/>
  <c r="C24" i="1"/>
  <c r="D24" i="1" s="1"/>
  <c r="C25" i="1"/>
  <c r="D25" i="1" s="1"/>
  <c r="C26" i="1"/>
  <c r="D26" i="1" s="1"/>
  <c r="E26" i="1" s="1"/>
  <c r="C27" i="1"/>
  <c r="D27" i="1" s="1"/>
  <c r="C2" i="1"/>
  <c r="D2" i="1" s="1"/>
  <c r="C16" i="1"/>
  <c r="D16" i="1" s="1"/>
  <c r="E25" i="1" l="1"/>
  <c r="E24" i="1"/>
  <c r="E10" i="1"/>
  <c r="F10" i="1" s="1"/>
  <c r="F9" i="1"/>
  <c r="J9" i="1" s="1"/>
  <c r="M9" i="1" s="1"/>
  <c r="K9" i="1"/>
  <c r="D6" i="1"/>
  <c r="D4" i="1"/>
  <c r="D13" i="1"/>
  <c r="E13" i="1" s="1"/>
  <c r="D11" i="1"/>
  <c r="E7" i="1"/>
  <c r="K7" i="1" s="1"/>
  <c r="E12" i="1"/>
  <c r="E5" i="1"/>
  <c r="F5" i="1" s="1"/>
  <c r="E3" i="1"/>
  <c r="F3" i="1" s="1"/>
  <c r="J3" i="1" s="1"/>
  <c r="E8" i="1"/>
  <c r="F26" i="1"/>
  <c r="G26" i="1" s="1"/>
  <c r="H26" i="1" s="1"/>
  <c r="H19" i="1"/>
  <c r="J24" i="1"/>
  <c r="F18" i="1"/>
  <c r="J18" i="1" s="1"/>
  <c r="F17" i="1"/>
  <c r="G17" i="1" s="1"/>
  <c r="H17" i="1" s="1"/>
  <c r="G23" i="1"/>
  <c r="H23" i="1" s="1"/>
  <c r="F22" i="1"/>
  <c r="G22" i="1" s="1"/>
  <c r="H22" i="1" s="1"/>
  <c r="D20" i="1"/>
  <c r="E20" i="1" s="1"/>
  <c r="D21" i="1"/>
  <c r="E21" i="1" s="1"/>
  <c r="F24" i="1"/>
  <c r="G24" i="1" s="1"/>
  <c r="H24" i="1" s="1"/>
  <c r="J19" i="1"/>
  <c r="I19" i="1"/>
  <c r="E27" i="1"/>
  <c r="F27" i="1" s="1"/>
  <c r="G27" i="1" s="1"/>
  <c r="H27" i="1" s="1"/>
  <c r="J23" i="1"/>
  <c r="E2" i="1"/>
  <c r="E16" i="1"/>
  <c r="F16" i="1" s="1"/>
  <c r="G16" i="1" s="1"/>
  <c r="H16" i="1" s="1"/>
  <c r="L23" i="1" l="1"/>
  <c r="L21" i="1"/>
  <c r="J17" i="1"/>
  <c r="K10" i="1"/>
  <c r="F25" i="1"/>
  <c r="G25" i="1" s="1"/>
  <c r="H25" i="1" s="1"/>
  <c r="I25" i="1" s="1"/>
  <c r="K25" i="1" s="1"/>
  <c r="K5" i="1"/>
  <c r="J10" i="1"/>
  <c r="M10" i="1" s="1"/>
  <c r="F8" i="1"/>
  <c r="J8" i="1" s="1"/>
  <c r="M8" i="1" s="1"/>
  <c r="K8" i="1"/>
  <c r="E11" i="1"/>
  <c r="F11" i="1" s="1"/>
  <c r="J11" i="1" s="1"/>
  <c r="K13" i="1"/>
  <c r="L27" i="1" s="1"/>
  <c r="F13" i="1"/>
  <c r="J13" i="1" s="1"/>
  <c r="F7" i="1"/>
  <c r="J7" i="1" s="1"/>
  <c r="M7" i="1" s="1"/>
  <c r="F12" i="1"/>
  <c r="J12" i="1" s="1"/>
  <c r="K3" i="1"/>
  <c r="E6" i="1"/>
  <c r="J5" i="1"/>
  <c r="K12" i="1"/>
  <c r="E4" i="1"/>
  <c r="F20" i="1"/>
  <c r="G20" i="1" s="1"/>
  <c r="H20" i="1" s="1"/>
  <c r="I23" i="1"/>
  <c r="K23" i="1" s="1"/>
  <c r="I22" i="1"/>
  <c r="K22" i="1" s="1"/>
  <c r="F21" i="1"/>
  <c r="G21" i="1" s="1"/>
  <c r="H21" i="1" s="1"/>
  <c r="I17" i="1"/>
  <c r="K17" i="1" s="1"/>
  <c r="I27" i="1"/>
  <c r="K27" i="1" s="1"/>
  <c r="J22" i="1"/>
  <c r="G18" i="1"/>
  <c r="H18" i="1" s="1"/>
  <c r="K19" i="1"/>
  <c r="J27" i="1"/>
  <c r="J26" i="1"/>
  <c r="I24" i="1"/>
  <c r="K24" i="1" s="1"/>
  <c r="I26" i="1"/>
  <c r="K26" i="1" s="1"/>
  <c r="F2" i="1"/>
  <c r="J2" i="1" s="1"/>
  <c r="K2" i="1"/>
  <c r="I16" i="1"/>
  <c r="K16" i="1" s="1"/>
  <c r="J16" i="1"/>
  <c r="L16" i="1" l="1"/>
  <c r="L2" i="1"/>
  <c r="L22" i="1"/>
  <c r="L8" i="1"/>
  <c r="L7" i="1"/>
  <c r="L19" i="1"/>
  <c r="L5" i="1"/>
  <c r="L24" i="1"/>
  <c r="L17" i="1"/>
  <c r="M13" i="1"/>
  <c r="M27" i="1" s="1"/>
  <c r="L9" i="1"/>
  <c r="L26" i="1"/>
  <c r="L12" i="1"/>
  <c r="M2" i="1"/>
  <c r="M5" i="1"/>
  <c r="M12" i="1"/>
  <c r="M3" i="1"/>
  <c r="J25" i="1"/>
  <c r="K11" i="1"/>
  <c r="L10" i="1" s="1"/>
  <c r="F4" i="1"/>
  <c r="J4" i="1" s="1"/>
  <c r="K4" i="1"/>
  <c r="M19" i="1"/>
  <c r="F6" i="1"/>
  <c r="J6" i="1" s="1"/>
  <c r="K6" i="1"/>
  <c r="I20" i="1"/>
  <c r="K20" i="1" s="1"/>
  <c r="I21" i="1"/>
  <c r="K21" i="1" s="1"/>
  <c r="J21" i="1"/>
  <c r="I18" i="1"/>
  <c r="K18" i="1" s="1"/>
  <c r="J20" i="1"/>
  <c r="L18" i="1" l="1"/>
  <c r="L4" i="1"/>
  <c r="L3" i="1"/>
  <c r="L20" i="1"/>
  <c r="L6" i="1"/>
  <c r="L25" i="1"/>
  <c r="L11" i="1"/>
  <c r="M6" i="1"/>
  <c r="M4" i="1"/>
  <c r="M11" i="1"/>
  <c r="M26" i="1"/>
  <c r="M16" i="1"/>
  <c r="M24" i="1"/>
  <c r="M25" i="1"/>
  <c r="M22" i="1"/>
  <c r="M17" i="1"/>
  <c r="M23" i="1"/>
  <c r="M18" i="1"/>
  <c r="M21" i="1"/>
  <c r="M20" i="1"/>
</calcChain>
</file>

<file path=xl/sharedStrings.xml><?xml version="1.0" encoding="utf-8"?>
<sst xmlns="http://schemas.openxmlformats.org/spreadsheetml/2006/main" count="27" uniqueCount="27">
  <si>
    <t xml:space="preserve">  8   02:32:31   18353      0   03:04:18   16187      0</t>
  </si>
  <si>
    <t xml:space="preserve">  7   04:03:43   19539      0   04:19:31   18794      0</t>
  </si>
  <si>
    <t xml:space="preserve">  6   14:26:51   81806      0   14:30:49   80614      0</t>
  </si>
  <si>
    <t xml:space="preserve">  5       &gt;24h   98209      0       &gt;24h   96273      0</t>
  </si>
  <si>
    <t xml:space="preserve">  4       &gt;24h  121311      0       &gt;24h  119324      0</t>
  </si>
  <si>
    <t xml:space="preserve">  3       &gt;24h  138137      0       &gt;24h  131569      0</t>
  </si>
  <si>
    <t xml:space="preserve">  2       &gt;24h  164874      0       &gt;24h  157951      0</t>
  </si>
  <si>
    <t xml:space="preserve">  1       &gt;24h  199524      0       &gt;24h  191817      0</t>
  </si>
  <si>
    <t xml:space="preserve"> </t>
  </si>
  <si>
    <t>Part 1</t>
  </si>
  <si>
    <t>Part 2</t>
  </si>
  <si>
    <t xml:space="preserve"> 11   04:19:44   15555      0   07:37:34   17311      0</t>
  </si>
  <si>
    <t xml:space="preserve"> 10   14:22:45   44717      0   15:23:52   41184      0</t>
  </si>
  <si>
    <t xml:space="preserve">  9   01:23:04   10443      0   02:43:50   10583      0</t>
  </si>
  <si>
    <t xml:space="preserve"> 12   07:53:16   17667      0   08:21:01   17372      0</t>
  </si>
  <si>
    <t>12   22204  1135  *****</t>
  </si>
  <si>
    <t>11   43759  7278  **********</t>
  </si>
  <si>
    <t>10   59179  3949  ************</t>
  </si>
  <si>
    <t xml:space="preserve"> 9   59968  8648  *************</t>
  </si>
  <si>
    <t xml:space="preserve"> 8   80650  5823  *****************</t>
  </si>
  <si>
    <t xml:space="preserve"> 7   87065  1850  *****************</t>
  </si>
  <si>
    <t xml:space="preserve"> 6  121642  1086  ***********************</t>
  </si>
  <si>
    <t xml:space="preserve"> 5  123831  2163  ***********************</t>
  </si>
  <si>
    <t xml:space="preserve"> 4  145565  2445  ***************************</t>
  </si>
  <si>
    <t xml:space="preserve"> 3  158071  7777  ******************************</t>
  </si>
  <si>
    <t xml:space="preserve"> 2  184067  8221  ***********************************</t>
  </si>
  <si>
    <t xml:space="preserve"> 1  220051  9119  *****************************************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</si>
</sst>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64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4CDB-368A-4162-8945-6456BB339A8F}">
  <dimension ref="B2:M27"/>
  <sheetViews>
    <sheetView tabSelected="1" workbookViewId="0">
      <selection activeCell="F14" sqref="F14"/>
    </sheetView>
  </sheetViews>
  <sheetFormatPr defaultRowHeight="15" outlineLevelCol="1" x14ac:dyDescent="0.25"/>
  <cols>
    <col min="2" max="2" width="16.42578125" customWidth="1"/>
    <col min="3" max="3" width="30.5703125" customWidth="1" outlineLevel="1"/>
    <col min="4" max="4" width="3.140625" customWidth="1" outlineLevel="1"/>
    <col min="5" max="9" width="4" customWidth="1" outlineLevel="1"/>
  </cols>
  <sheetData>
    <row r="2" spans="2:13" x14ac:dyDescent="0.25">
      <c r="B2" t="s">
        <v>15</v>
      </c>
      <c r="C2" t="str">
        <f>TRIM(B2)</f>
        <v>12 22204 1135 *****</v>
      </c>
      <c r="D2" s="2">
        <f>FIND($D$15,$C2)</f>
        <v>3</v>
      </c>
      <c r="E2" s="2">
        <f>FIND($D$15,$C2,D2+1)</f>
        <v>9</v>
      </c>
      <c r="F2" s="2">
        <f t="shared" ref="F2" si="0">FIND($D$15,$C2,E2+1)</f>
        <v>14</v>
      </c>
      <c r="J2" s="2">
        <f t="shared" ref="J2:J13" si="1">VALUE(MID($C2,E2+1,F2-E2-1))</f>
        <v>1135</v>
      </c>
      <c r="K2" s="2">
        <f t="shared" ref="K2:K13" si="2">VALUE(MID($C2,D2+1,E2-D2-1))</f>
        <v>22204</v>
      </c>
      <c r="L2" s="5">
        <f>K2/K3-1</f>
        <v>-0.49258438264128523</v>
      </c>
      <c r="M2" s="4">
        <f>SUM(J2:K2)</f>
        <v>23339</v>
      </c>
    </row>
    <row r="3" spans="2:13" x14ac:dyDescent="0.25">
      <c r="B3" t="s">
        <v>16</v>
      </c>
      <c r="C3" t="str">
        <f t="shared" ref="C3:C13" si="3">TRIM(B3)</f>
        <v>11 43759 7278 **********</v>
      </c>
      <c r="D3" s="2">
        <f t="shared" ref="D3:D13" si="4">FIND($D$15,$C3)</f>
        <v>3</v>
      </c>
      <c r="E3" s="2">
        <f t="shared" ref="E3:E13" si="5">FIND($D$15,$C3,D3+1)</f>
        <v>9</v>
      </c>
      <c r="F3" s="2">
        <f t="shared" ref="F3:F13" si="6">FIND($D$15,$C3,E3+1)</f>
        <v>14</v>
      </c>
      <c r="J3" s="2">
        <f t="shared" si="1"/>
        <v>7278</v>
      </c>
      <c r="K3" s="2">
        <f t="shared" si="2"/>
        <v>43759</v>
      </c>
      <c r="L3" s="5">
        <f>K3/K4-1</f>
        <v>-0.26056540326805122</v>
      </c>
      <c r="M3" s="4">
        <f t="shared" ref="M3:M13" si="7">SUM(J3:K3)</f>
        <v>51037</v>
      </c>
    </row>
    <row r="4" spans="2:13" x14ac:dyDescent="0.25">
      <c r="B4" t="s">
        <v>17</v>
      </c>
      <c r="C4" t="str">
        <f t="shared" si="3"/>
        <v>10 59179 3949 ************</v>
      </c>
      <c r="D4" s="2">
        <f t="shared" si="4"/>
        <v>3</v>
      </c>
      <c r="E4" s="2">
        <f t="shared" si="5"/>
        <v>9</v>
      </c>
      <c r="F4" s="2">
        <f t="shared" si="6"/>
        <v>14</v>
      </c>
      <c r="J4" s="2">
        <f t="shared" si="1"/>
        <v>3949</v>
      </c>
      <c r="K4" s="2">
        <f t="shared" si="2"/>
        <v>59179</v>
      </c>
      <c r="L4" s="5">
        <f>K4/K5-1</f>
        <v>-1.3157017075773769E-2</v>
      </c>
      <c r="M4" s="4">
        <f t="shared" si="7"/>
        <v>63128</v>
      </c>
    </row>
    <row r="5" spans="2:13" x14ac:dyDescent="0.25">
      <c r="B5" t="s">
        <v>18</v>
      </c>
      <c r="C5" t="str">
        <f t="shared" si="3"/>
        <v>9 59968 8648 *************</v>
      </c>
      <c r="D5" s="2">
        <f t="shared" si="4"/>
        <v>2</v>
      </c>
      <c r="E5" s="2">
        <f t="shared" si="5"/>
        <v>8</v>
      </c>
      <c r="F5" s="2">
        <f t="shared" si="6"/>
        <v>13</v>
      </c>
      <c r="J5" s="2">
        <f t="shared" si="1"/>
        <v>8648</v>
      </c>
      <c r="K5" s="2">
        <f t="shared" si="2"/>
        <v>59968</v>
      </c>
      <c r="L5" s="5">
        <f>K5/K6-1</f>
        <v>-0.25644141351518912</v>
      </c>
      <c r="M5" s="4">
        <f t="shared" si="7"/>
        <v>68616</v>
      </c>
    </row>
    <row r="6" spans="2:13" x14ac:dyDescent="0.25">
      <c r="B6" t="s">
        <v>19</v>
      </c>
      <c r="C6" t="str">
        <f t="shared" si="3"/>
        <v>8 80650 5823 *****************</v>
      </c>
      <c r="D6" s="2">
        <f t="shared" si="4"/>
        <v>2</v>
      </c>
      <c r="E6" s="2">
        <f t="shared" si="5"/>
        <v>8</v>
      </c>
      <c r="F6" s="2">
        <f t="shared" si="6"/>
        <v>13</v>
      </c>
      <c r="J6" s="2">
        <f t="shared" si="1"/>
        <v>5823</v>
      </c>
      <c r="K6" s="2">
        <f t="shared" si="2"/>
        <v>80650</v>
      </c>
      <c r="L6" s="5">
        <f>K6/K7-1</f>
        <v>-7.3680583472118477E-2</v>
      </c>
      <c r="M6" s="4">
        <f t="shared" si="7"/>
        <v>86473</v>
      </c>
    </row>
    <row r="7" spans="2:13" x14ac:dyDescent="0.25">
      <c r="B7" t="s">
        <v>20</v>
      </c>
      <c r="C7" t="str">
        <f t="shared" si="3"/>
        <v>7 87065 1850 *****************</v>
      </c>
      <c r="D7" s="2">
        <f t="shared" si="4"/>
        <v>2</v>
      </c>
      <c r="E7" s="2">
        <f t="shared" si="5"/>
        <v>8</v>
      </c>
      <c r="F7" s="2">
        <f t="shared" si="6"/>
        <v>13</v>
      </c>
      <c r="J7" s="2">
        <f t="shared" si="1"/>
        <v>1850</v>
      </c>
      <c r="K7" s="2">
        <f t="shared" si="2"/>
        <v>87065</v>
      </c>
      <c r="L7" s="5">
        <f>K7/K8-1</f>
        <v>-0.2842521497509084</v>
      </c>
      <c r="M7" s="4">
        <f t="shared" si="7"/>
        <v>88915</v>
      </c>
    </row>
    <row r="8" spans="2:13" x14ac:dyDescent="0.25">
      <c r="B8" t="s">
        <v>21</v>
      </c>
      <c r="C8" t="str">
        <f t="shared" si="3"/>
        <v>6 121642 1086 ***********************</v>
      </c>
      <c r="D8" s="2">
        <f t="shared" si="4"/>
        <v>2</v>
      </c>
      <c r="E8" s="2">
        <f t="shared" si="5"/>
        <v>9</v>
      </c>
      <c r="F8" s="2">
        <f t="shared" si="6"/>
        <v>14</v>
      </c>
      <c r="J8" s="2">
        <f t="shared" si="1"/>
        <v>1086</v>
      </c>
      <c r="K8" s="2">
        <f t="shared" si="2"/>
        <v>121642</v>
      </c>
      <c r="L8" s="5">
        <f>K8/K9-1</f>
        <v>-1.7677318280559851E-2</v>
      </c>
      <c r="M8" s="4">
        <f t="shared" si="7"/>
        <v>122728</v>
      </c>
    </row>
    <row r="9" spans="2:13" x14ac:dyDescent="0.25">
      <c r="B9" t="s">
        <v>22</v>
      </c>
      <c r="C9" t="str">
        <f t="shared" si="3"/>
        <v>5 123831 2163 ***********************</v>
      </c>
      <c r="D9" s="2">
        <f t="shared" si="4"/>
        <v>2</v>
      </c>
      <c r="E9" s="2">
        <f t="shared" si="5"/>
        <v>9</v>
      </c>
      <c r="F9" s="2">
        <f t="shared" si="6"/>
        <v>14</v>
      </c>
      <c r="J9" s="2">
        <f t="shared" si="1"/>
        <v>2163</v>
      </c>
      <c r="K9" s="2">
        <f t="shared" si="2"/>
        <v>123831</v>
      </c>
      <c r="L9" s="5">
        <f>K9/K10-1</f>
        <v>-0.14930786933672247</v>
      </c>
      <c r="M9" s="4">
        <f t="shared" si="7"/>
        <v>125994</v>
      </c>
    </row>
    <row r="10" spans="2:13" x14ac:dyDescent="0.25">
      <c r="B10" t="s">
        <v>23</v>
      </c>
      <c r="C10" t="str">
        <f t="shared" si="3"/>
        <v>4 145565 2445 ***************************</v>
      </c>
      <c r="D10" s="2">
        <f t="shared" si="4"/>
        <v>2</v>
      </c>
      <c r="E10" s="2">
        <f t="shared" si="5"/>
        <v>9</v>
      </c>
      <c r="F10" s="2">
        <f t="shared" si="6"/>
        <v>14</v>
      </c>
      <c r="J10" s="2">
        <f t="shared" si="1"/>
        <v>2445</v>
      </c>
      <c r="K10" s="2">
        <f t="shared" si="2"/>
        <v>145565</v>
      </c>
      <c r="L10" s="5">
        <f>K10/K11-1</f>
        <v>-7.9116346451910902E-2</v>
      </c>
      <c r="M10" s="4">
        <f t="shared" si="7"/>
        <v>148010</v>
      </c>
    </row>
    <row r="11" spans="2:13" x14ac:dyDescent="0.25">
      <c r="B11" t="s">
        <v>24</v>
      </c>
      <c r="C11" t="str">
        <f t="shared" si="3"/>
        <v>3 158071 7777 ******************************</v>
      </c>
      <c r="D11" s="2">
        <f t="shared" si="4"/>
        <v>2</v>
      </c>
      <c r="E11" s="2">
        <f t="shared" si="5"/>
        <v>9</v>
      </c>
      <c r="F11" s="2">
        <f t="shared" si="6"/>
        <v>14</v>
      </c>
      <c r="J11" s="2">
        <f t="shared" si="1"/>
        <v>7777</v>
      </c>
      <c r="K11" s="2">
        <f t="shared" si="2"/>
        <v>158071</v>
      </c>
      <c r="L11" s="5">
        <f>K11/K12-1</f>
        <v>-0.14123118212390051</v>
      </c>
      <c r="M11" s="4">
        <f t="shared" si="7"/>
        <v>165848</v>
      </c>
    </row>
    <row r="12" spans="2:13" x14ac:dyDescent="0.25">
      <c r="B12" t="s">
        <v>25</v>
      </c>
      <c r="C12" t="str">
        <f t="shared" si="3"/>
        <v>2 184067 8221 ***********************************</v>
      </c>
      <c r="D12" s="2">
        <f t="shared" si="4"/>
        <v>2</v>
      </c>
      <c r="E12" s="2">
        <f t="shared" si="5"/>
        <v>9</v>
      </c>
      <c r="F12" s="2">
        <f t="shared" si="6"/>
        <v>14</v>
      </c>
      <c r="J12" s="2">
        <f t="shared" si="1"/>
        <v>8221</v>
      </c>
      <c r="K12" s="2">
        <f t="shared" si="2"/>
        <v>184067</v>
      </c>
      <c r="L12" s="5">
        <f>K12/K13-1</f>
        <v>-0.16352572812666155</v>
      </c>
      <c r="M12" s="4">
        <f t="shared" si="7"/>
        <v>192288</v>
      </c>
    </row>
    <row r="13" spans="2:13" x14ac:dyDescent="0.25">
      <c r="B13" t="s">
        <v>26</v>
      </c>
      <c r="C13" t="str">
        <f t="shared" si="3"/>
        <v>1 220051 9119 *****************************************</v>
      </c>
      <c r="D13" s="2">
        <f t="shared" si="4"/>
        <v>2</v>
      </c>
      <c r="E13" s="2">
        <f t="shared" si="5"/>
        <v>9</v>
      </c>
      <c r="F13" s="2">
        <f t="shared" si="6"/>
        <v>14</v>
      </c>
      <c r="J13" s="2">
        <f t="shared" si="1"/>
        <v>9119</v>
      </c>
      <c r="K13" s="2">
        <f t="shared" si="2"/>
        <v>220051</v>
      </c>
      <c r="M13" s="4">
        <f t="shared" si="7"/>
        <v>229170</v>
      </c>
    </row>
    <row r="15" spans="2:13" x14ac:dyDescent="0.25">
      <c r="D15" s="1" t="s">
        <v>8</v>
      </c>
      <c r="J15" t="s">
        <v>9</v>
      </c>
      <c r="K15" t="s">
        <v>10</v>
      </c>
    </row>
    <row r="16" spans="2:13" x14ac:dyDescent="0.25">
      <c r="B16" t="s">
        <v>14</v>
      </c>
      <c r="C16" t="str">
        <f>TRIM(B16)</f>
        <v>12 07:53:16 17667 0 08:21:01 17372 0</v>
      </c>
      <c r="D16" s="2">
        <f>FIND($D$15,$C16)</f>
        <v>3</v>
      </c>
      <c r="E16" s="2">
        <f>FIND($D$15,$C16,D16+1)</f>
        <v>12</v>
      </c>
      <c r="F16" s="2">
        <f t="shared" ref="F16:H16" si="8">FIND($D$15,$C16,E16+1)</f>
        <v>18</v>
      </c>
      <c r="G16" s="2">
        <f t="shared" si="8"/>
        <v>20</v>
      </c>
      <c r="H16" s="2">
        <f t="shared" si="8"/>
        <v>29</v>
      </c>
      <c r="I16" s="2">
        <f t="shared" ref="I16" si="9">FIND($D$15,$C16,H16+1)</f>
        <v>35</v>
      </c>
      <c r="J16" s="2">
        <f>VALUE(MID($C16,E16+1,F16-E16-1))</f>
        <v>17667</v>
      </c>
      <c r="K16" s="2">
        <f>VALUE(MID($C16,H16+1,I16-H16-1))</f>
        <v>17372</v>
      </c>
      <c r="L16" s="3">
        <f>K16/K2</f>
        <v>0.7823815528733562</v>
      </c>
      <c r="M16" s="3">
        <f t="shared" ref="M16:M27" si="10">K16/$M$13</f>
        <v>7.5803988305624639E-2</v>
      </c>
    </row>
    <row r="17" spans="2:13" x14ac:dyDescent="0.25">
      <c r="B17" t="s">
        <v>11</v>
      </c>
      <c r="C17" t="str">
        <f t="shared" ref="C17:C27" si="11">TRIM(B17)</f>
        <v>11 04:19:44 15555 0 07:37:34 17311 0</v>
      </c>
      <c r="D17" s="2">
        <f t="shared" ref="D17:D27" si="12">FIND($D$15,$C17)</f>
        <v>3</v>
      </c>
      <c r="E17" s="2">
        <f t="shared" ref="E17:E27" si="13">FIND($D$15,$C17,D17+1)</f>
        <v>12</v>
      </c>
      <c r="F17" s="2">
        <f t="shared" ref="F17:F27" si="14">FIND($D$15,$C17,E17+1)</f>
        <v>18</v>
      </c>
      <c r="G17" s="2">
        <f t="shared" ref="G17:G27" si="15">FIND($D$15,$C17,F17+1)</f>
        <v>20</v>
      </c>
      <c r="H17" s="2">
        <f t="shared" ref="H17:H27" si="16">FIND($D$15,$C17,G17+1)</f>
        <v>29</v>
      </c>
      <c r="I17" s="2">
        <f t="shared" ref="I17:I27" si="17">FIND($D$15,$C17,H17+1)</f>
        <v>35</v>
      </c>
      <c r="J17" s="2">
        <f t="shared" ref="J17:J27" si="18">VALUE(MID($C17,E17+1,F17-E17-1))</f>
        <v>15555</v>
      </c>
      <c r="K17" s="2">
        <f t="shared" ref="K17:K27" si="19">VALUE(MID($C17,H17+1,I17-H17-1))</f>
        <v>17311</v>
      </c>
      <c r="L17" s="3">
        <f t="shared" ref="L17:L27" si="20">K17/K3</f>
        <v>0.39559861971251631</v>
      </c>
      <c r="M17" s="3">
        <f t="shared" si="10"/>
        <v>7.5537810359122048E-2</v>
      </c>
    </row>
    <row r="18" spans="2:13" x14ac:dyDescent="0.25">
      <c r="B18" t="s">
        <v>12</v>
      </c>
      <c r="C18" t="str">
        <f t="shared" si="11"/>
        <v>10 14:22:45 44717 0 15:23:52 41184 0</v>
      </c>
      <c r="D18" s="2">
        <f t="shared" si="12"/>
        <v>3</v>
      </c>
      <c r="E18" s="2">
        <f t="shared" si="13"/>
        <v>12</v>
      </c>
      <c r="F18" s="2">
        <f t="shared" si="14"/>
        <v>18</v>
      </c>
      <c r="G18" s="2">
        <f t="shared" si="15"/>
        <v>20</v>
      </c>
      <c r="H18" s="2">
        <f t="shared" si="16"/>
        <v>29</v>
      </c>
      <c r="I18" s="2">
        <f t="shared" si="17"/>
        <v>35</v>
      </c>
      <c r="J18" s="2">
        <f t="shared" si="18"/>
        <v>44717</v>
      </c>
      <c r="K18" s="2">
        <f t="shared" si="19"/>
        <v>41184</v>
      </c>
      <c r="L18" s="3">
        <f t="shared" si="20"/>
        <v>0.69592254009023469</v>
      </c>
      <c r="M18" s="3">
        <f t="shared" si="10"/>
        <v>0.17970938604529388</v>
      </c>
    </row>
    <row r="19" spans="2:13" x14ac:dyDescent="0.25">
      <c r="B19" t="s">
        <v>13</v>
      </c>
      <c r="C19" t="str">
        <f t="shared" si="11"/>
        <v>9 01:23:04 10443 0 02:43:50 10583 0</v>
      </c>
      <c r="D19" s="2">
        <f t="shared" si="12"/>
        <v>2</v>
      </c>
      <c r="E19" s="2">
        <f t="shared" si="13"/>
        <v>11</v>
      </c>
      <c r="F19" s="2">
        <f t="shared" si="14"/>
        <v>17</v>
      </c>
      <c r="G19" s="2">
        <f t="shared" si="15"/>
        <v>19</v>
      </c>
      <c r="H19" s="2">
        <f t="shared" si="16"/>
        <v>28</v>
      </c>
      <c r="I19" s="2">
        <f t="shared" si="17"/>
        <v>34</v>
      </c>
      <c r="J19" s="2">
        <f t="shared" si="18"/>
        <v>10443</v>
      </c>
      <c r="K19" s="2">
        <f t="shared" si="19"/>
        <v>10583</v>
      </c>
      <c r="L19" s="3">
        <f t="shared" si="20"/>
        <v>0.17647745464247599</v>
      </c>
      <c r="M19" s="3">
        <f t="shared" si="10"/>
        <v>4.6179691931753718E-2</v>
      </c>
    </row>
    <row r="20" spans="2:13" x14ac:dyDescent="0.25">
      <c r="B20" t="s">
        <v>0</v>
      </c>
      <c r="C20" t="str">
        <f t="shared" si="11"/>
        <v>8 02:32:31 18353 0 03:04:18 16187 0</v>
      </c>
      <c r="D20" s="2">
        <f t="shared" si="12"/>
        <v>2</v>
      </c>
      <c r="E20" s="2">
        <f t="shared" si="13"/>
        <v>11</v>
      </c>
      <c r="F20" s="2">
        <f t="shared" si="14"/>
        <v>17</v>
      </c>
      <c r="G20" s="2">
        <f t="shared" si="15"/>
        <v>19</v>
      </c>
      <c r="H20" s="2">
        <f t="shared" si="16"/>
        <v>28</v>
      </c>
      <c r="I20" s="2">
        <f t="shared" si="17"/>
        <v>34</v>
      </c>
      <c r="J20" s="2">
        <f t="shared" si="18"/>
        <v>18353</v>
      </c>
      <c r="K20" s="2">
        <f t="shared" si="19"/>
        <v>16187</v>
      </c>
      <c r="L20" s="3">
        <f t="shared" si="20"/>
        <v>0.20070675759454432</v>
      </c>
      <c r="M20" s="3">
        <f t="shared" si="10"/>
        <v>7.0633154426844702E-2</v>
      </c>
    </row>
    <row r="21" spans="2:13" x14ac:dyDescent="0.25">
      <c r="B21" t="s">
        <v>1</v>
      </c>
      <c r="C21" t="str">
        <f t="shared" si="11"/>
        <v>7 04:03:43 19539 0 04:19:31 18794 0</v>
      </c>
      <c r="D21" s="2">
        <f t="shared" si="12"/>
        <v>2</v>
      </c>
      <c r="E21" s="2">
        <f t="shared" si="13"/>
        <v>11</v>
      </c>
      <c r="F21" s="2">
        <f t="shared" si="14"/>
        <v>17</v>
      </c>
      <c r="G21" s="2">
        <f t="shared" si="15"/>
        <v>19</v>
      </c>
      <c r="H21" s="2">
        <f t="shared" si="16"/>
        <v>28</v>
      </c>
      <c r="I21" s="2">
        <f t="shared" si="17"/>
        <v>34</v>
      </c>
      <c r="J21" s="2">
        <f t="shared" si="18"/>
        <v>19539</v>
      </c>
      <c r="K21" s="2">
        <f t="shared" si="19"/>
        <v>18794</v>
      </c>
      <c r="L21" s="3">
        <f t="shared" si="20"/>
        <v>0.21586171251363923</v>
      </c>
      <c r="M21" s="3">
        <f t="shared" si="10"/>
        <v>8.2008988960160581E-2</v>
      </c>
    </row>
    <row r="22" spans="2:13" x14ac:dyDescent="0.25">
      <c r="B22" t="s">
        <v>2</v>
      </c>
      <c r="C22" t="str">
        <f t="shared" si="11"/>
        <v>6 14:26:51 81806 0 14:30:49 80614 0</v>
      </c>
      <c r="D22" s="2">
        <f t="shared" si="12"/>
        <v>2</v>
      </c>
      <c r="E22" s="2">
        <f t="shared" si="13"/>
        <v>11</v>
      </c>
      <c r="F22" s="2">
        <f t="shared" si="14"/>
        <v>17</v>
      </c>
      <c r="G22" s="2">
        <f t="shared" si="15"/>
        <v>19</v>
      </c>
      <c r="H22" s="2">
        <f t="shared" si="16"/>
        <v>28</v>
      </c>
      <c r="I22" s="2">
        <f t="shared" si="17"/>
        <v>34</v>
      </c>
      <c r="J22" s="2">
        <f t="shared" si="18"/>
        <v>81806</v>
      </c>
      <c r="K22" s="2">
        <f t="shared" si="19"/>
        <v>80614</v>
      </c>
      <c r="L22" s="3">
        <f t="shared" si="20"/>
        <v>0.66271518061195966</v>
      </c>
      <c r="M22" s="3">
        <f t="shared" si="10"/>
        <v>0.35176506523541473</v>
      </c>
    </row>
    <row r="23" spans="2:13" x14ac:dyDescent="0.25">
      <c r="B23" t="s">
        <v>3</v>
      </c>
      <c r="C23" t="str">
        <f t="shared" si="11"/>
        <v>5 &gt;24h 98209 0 &gt;24h 96273 0</v>
      </c>
      <c r="D23" s="2">
        <f t="shared" si="12"/>
        <v>2</v>
      </c>
      <c r="E23" s="2">
        <f t="shared" si="13"/>
        <v>7</v>
      </c>
      <c r="F23" s="2">
        <f t="shared" si="14"/>
        <v>13</v>
      </c>
      <c r="G23" s="2">
        <f t="shared" si="15"/>
        <v>15</v>
      </c>
      <c r="H23" s="2">
        <f t="shared" si="16"/>
        <v>20</v>
      </c>
      <c r="I23" s="2">
        <f t="shared" si="17"/>
        <v>26</v>
      </c>
      <c r="J23" s="2">
        <f t="shared" si="18"/>
        <v>98209</v>
      </c>
      <c r="K23" s="2">
        <f t="shared" si="19"/>
        <v>96273</v>
      </c>
      <c r="L23" s="3">
        <f t="shared" si="20"/>
        <v>0.77745475688640164</v>
      </c>
      <c r="M23" s="3">
        <f t="shared" si="10"/>
        <v>0.42009425317449928</v>
      </c>
    </row>
    <row r="24" spans="2:13" x14ac:dyDescent="0.25">
      <c r="B24" t="s">
        <v>4</v>
      </c>
      <c r="C24" t="str">
        <f t="shared" si="11"/>
        <v>4 &gt;24h 121311 0 &gt;24h 119324 0</v>
      </c>
      <c r="D24" s="2">
        <f t="shared" si="12"/>
        <v>2</v>
      </c>
      <c r="E24" s="2">
        <f t="shared" si="13"/>
        <v>7</v>
      </c>
      <c r="F24" s="2">
        <f t="shared" si="14"/>
        <v>14</v>
      </c>
      <c r="G24" s="2">
        <f t="shared" si="15"/>
        <v>16</v>
      </c>
      <c r="H24" s="2">
        <f t="shared" si="16"/>
        <v>21</v>
      </c>
      <c r="I24" s="2">
        <f t="shared" si="17"/>
        <v>28</v>
      </c>
      <c r="J24" s="2">
        <f t="shared" si="18"/>
        <v>121311</v>
      </c>
      <c r="K24" s="2">
        <f t="shared" si="19"/>
        <v>119324</v>
      </c>
      <c r="L24" s="3">
        <f t="shared" si="20"/>
        <v>0.81973001751794727</v>
      </c>
      <c r="M24" s="3">
        <f t="shared" si="10"/>
        <v>0.52067897194222634</v>
      </c>
    </row>
    <row r="25" spans="2:13" x14ac:dyDescent="0.25">
      <c r="B25" t="s">
        <v>5</v>
      </c>
      <c r="C25" t="str">
        <f t="shared" si="11"/>
        <v>3 &gt;24h 138137 0 &gt;24h 131569 0</v>
      </c>
      <c r="D25" s="2">
        <f t="shared" si="12"/>
        <v>2</v>
      </c>
      <c r="E25" s="2">
        <f t="shared" si="13"/>
        <v>7</v>
      </c>
      <c r="F25" s="2">
        <f t="shared" si="14"/>
        <v>14</v>
      </c>
      <c r="G25" s="2">
        <f t="shared" si="15"/>
        <v>16</v>
      </c>
      <c r="H25" s="2">
        <f t="shared" si="16"/>
        <v>21</v>
      </c>
      <c r="I25" s="2">
        <f t="shared" si="17"/>
        <v>28</v>
      </c>
      <c r="J25" s="2">
        <f t="shared" si="18"/>
        <v>138137</v>
      </c>
      <c r="K25" s="2">
        <f t="shared" si="19"/>
        <v>131569</v>
      </c>
      <c r="L25" s="3">
        <f t="shared" si="20"/>
        <v>0.8323411631482055</v>
      </c>
      <c r="M25" s="3">
        <f t="shared" si="10"/>
        <v>0.57411092202295244</v>
      </c>
    </row>
    <row r="26" spans="2:13" x14ac:dyDescent="0.25">
      <c r="B26" t="s">
        <v>6</v>
      </c>
      <c r="C26" t="str">
        <f t="shared" si="11"/>
        <v>2 &gt;24h 164874 0 &gt;24h 157951 0</v>
      </c>
      <c r="D26" s="2">
        <f t="shared" si="12"/>
        <v>2</v>
      </c>
      <c r="E26" s="2">
        <f t="shared" si="13"/>
        <v>7</v>
      </c>
      <c r="F26" s="2">
        <f t="shared" si="14"/>
        <v>14</v>
      </c>
      <c r="G26" s="2">
        <f t="shared" si="15"/>
        <v>16</v>
      </c>
      <c r="H26" s="2">
        <f t="shared" si="16"/>
        <v>21</v>
      </c>
      <c r="I26" s="2">
        <f t="shared" si="17"/>
        <v>28</v>
      </c>
      <c r="J26" s="2">
        <f t="shared" si="18"/>
        <v>164874</v>
      </c>
      <c r="K26" s="2">
        <f t="shared" si="19"/>
        <v>157951</v>
      </c>
      <c r="L26" s="3">
        <f t="shared" si="20"/>
        <v>0.85811688135298558</v>
      </c>
      <c r="M26" s="3">
        <f t="shared" si="10"/>
        <v>0.6892307020988786</v>
      </c>
    </row>
    <row r="27" spans="2:13" x14ac:dyDescent="0.25">
      <c r="B27" t="s">
        <v>7</v>
      </c>
      <c r="C27" t="str">
        <f t="shared" si="11"/>
        <v>1 &gt;24h 199524 0 &gt;24h 191817 0</v>
      </c>
      <c r="D27" s="2">
        <f t="shared" si="12"/>
        <v>2</v>
      </c>
      <c r="E27" s="2">
        <f t="shared" si="13"/>
        <v>7</v>
      </c>
      <c r="F27" s="2">
        <f t="shared" si="14"/>
        <v>14</v>
      </c>
      <c r="G27" s="2">
        <f t="shared" si="15"/>
        <v>16</v>
      </c>
      <c r="H27" s="2">
        <f t="shared" si="16"/>
        <v>21</v>
      </c>
      <c r="I27" s="2">
        <f t="shared" si="17"/>
        <v>28</v>
      </c>
      <c r="J27" s="2">
        <f t="shared" si="18"/>
        <v>199524</v>
      </c>
      <c r="K27" s="2">
        <f t="shared" si="19"/>
        <v>191817</v>
      </c>
      <c r="L27" s="3">
        <f t="shared" si="20"/>
        <v>0.87169338017096032</v>
      </c>
      <c r="M27" s="3">
        <f t="shared" si="10"/>
        <v>0.8370074617096479</v>
      </c>
    </row>
  </sheetData>
  <conditionalFormatting sqref="M16:M27">
    <cfRule type="colorScale" priority="4">
      <colorScale>
        <cfvo type="min"/>
        <cfvo type="max"/>
        <color rgb="FF63BE7B"/>
        <color rgb="FFFFEF9C"/>
      </colorScale>
    </cfRule>
  </conditionalFormatting>
  <conditionalFormatting sqref="L16:L27">
    <cfRule type="colorScale" priority="3">
      <colorScale>
        <cfvo type="min"/>
        <cfvo type="max"/>
        <color rgb="FF63BE7B"/>
        <color rgb="FFFFEF9C"/>
      </colorScale>
    </cfRule>
  </conditionalFormatting>
  <conditionalFormatting sqref="L2:L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Forgiel</dc:creator>
  <cp:lastModifiedBy>Arnaud Forgiel</cp:lastModifiedBy>
  <dcterms:created xsi:type="dcterms:W3CDTF">2022-12-08T10:22:07Z</dcterms:created>
  <dcterms:modified xsi:type="dcterms:W3CDTF">2022-12-12T16:48:31Z</dcterms:modified>
</cp:coreProperties>
</file>