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ml.chartshapes+xml"/>
  <Override PartName="/xl/charts/chart8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charts/chart9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codeName="ThisWorkbook"/>
  <mc:AlternateContent xmlns:mc="http://schemas.openxmlformats.org/markup-compatibility/2006">
    <mc:Choice Requires="x15">
      <x15ac:absPath xmlns:x15ac="http://schemas.microsoft.com/office/spreadsheetml/2010/11/ac" url="/Users/afraaa/Desktop/MS pj/"/>
    </mc:Choice>
  </mc:AlternateContent>
  <xr:revisionPtr revIDLastSave="0" documentId="13_ncr:1_{BBFD8572-82EB-EB49-8BC9-5F659E5579AB}" xr6:coauthVersionLast="47" xr6:coauthVersionMax="47" xr10:uidLastSave="{00000000-0000-0000-0000-000000000000}"/>
  <bookViews>
    <workbookView xWindow="0" yWindow="500" windowWidth="28800" windowHeight="16080" firstSheet="3" activeTab="6" xr2:uid="{00000000-000D-0000-FFFF-FFFF00000000}"/>
  </bookViews>
  <sheets>
    <sheet name="Raw Data" sheetId="1" r:id="rId1"/>
    <sheet name="Rating" sheetId="3" r:id="rId2"/>
    <sheet name="Variable Coding" sheetId="4" r:id="rId3"/>
    <sheet name="Record （Source Data）" sheetId="2" r:id="rId4"/>
    <sheet name="Partworth_Individual" sheetId="19" r:id="rId5"/>
    <sheet name="Partworth_Segment" sheetId="20" r:id="rId6"/>
    <sheet name="Importance_Segment" sheetId="21" r:id="rId7"/>
    <sheet name="Partworth Plot" sheetId="22" r:id="rId8"/>
    <sheet name="Market Share Prediction" sheetId="24" r:id="rId9"/>
  </sheets>
  <externalReferences>
    <externalReference r:id="rId10"/>
  </externalReferences>
  <definedNames>
    <definedName name="_xlnm._FilterDatabase" localSheetId="5" hidden="1">Partworth_Segment!$A$17:$I$17</definedName>
    <definedName name="_xlnm._FilterDatabase" localSheetId="3" hidden="1">'Record （Source Data）'!$A$1:$P$229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" i="22" l="1"/>
  <c r="P21" i="24"/>
  <c r="O21" i="24"/>
  <c r="N21" i="24"/>
  <c r="K21" i="24"/>
  <c r="J21" i="24"/>
  <c r="P20" i="24"/>
  <c r="O20" i="24"/>
  <c r="N20" i="24"/>
  <c r="K20" i="24"/>
  <c r="J20" i="24"/>
  <c r="P19" i="24"/>
  <c r="O19" i="24"/>
  <c r="N19" i="24"/>
  <c r="K19" i="24"/>
  <c r="J19" i="24"/>
  <c r="P18" i="24"/>
  <c r="O18" i="24"/>
  <c r="N18" i="24"/>
  <c r="K18" i="24"/>
  <c r="J18" i="24"/>
  <c r="P17" i="24"/>
  <c r="O17" i="24"/>
  <c r="N17" i="24"/>
  <c r="K17" i="24"/>
  <c r="J17" i="24"/>
  <c r="P16" i="24"/>
  <c r="O16" i="24"/>
  <c r="N16" i="24"/>
  <c r="Q16" i="24" s="1"/>
  <c r="K16" i="24"/>
  <c r="J16" i="24"/>
  <c r="P15" i="24"/>
  <c r="O15" i="24"/>
  <c r="N15" i="24"/>
  <c r="K15" i="24"/>
  <c r="J15" i="24"/>
  <c r="P14" i="24"/>
  <c r="O14" i="24"/>
  <c r="N14" i="24"/>
  <c r="K14" i="24"/>
  <c r="J14" i="24"/>
  <c r="P13" i="24"/>
  <c r="O13" i="24"/>
  <c r="N13" i="24"/>
  <c r="K13" i="24"/>
  <c r="J13" i="24"/>
  <c r="L13" i="24" s="1"/>
  <c r="P12" i="24"/>
  <c r="O12" i="24"/>
  <c r="N12" i="24"/>
  <c r="K12" i="24"/>
  <c r="J12" i="24"/>
  <c r="P11" i="24"/>
  <c r="O11" i="24"/>
  <c r="N11" i="24"/>
  <c r="K11" i="24"/>
  <c r="J11" i="24"/>
  <c r="P10" i="24"/>
  <c r="O10" i="24"/>
  <c r="N10" i="24"/>
  <c r="K10" i="24"/>
  <c r="J10" i="24"/>
  <c r="L10" i="24" s="1"/>
  <c r="P9" i="24"/>
  <c r="O9" i="24"/>
  <c r="N9" i="24"/>
  <c r="K9" i="24"/>
  <c r="J9" i="24"/>
  <c r="P8" i="24"/>
  <c r="O8" i="24"/>
  <c r="N8" i="24"/>
  <c r="Q8" i="24" s="1"/>
  <c r="K8" i="24"/>
  <c r="J8" i="24"/>
  <c r="P7" i="24"/>
  <c r="O7" i="24"/>
  <c r="N7" i="24"/>
  <c r="K7" i="24"/>
  <c r="J7" i="24"/>
  <c r="P6" i="24"/>
  <c r="O6" i="24"/>
  <c r="N6" i="24"/>
  <c r="K6" i="24"/>
  <c r="J6" i="24"/>
  <c r="P5" i="24"/>
  <c r="O5" i="24"/>
  <c r="N5" i="24"/>
  <c r="K5" i="24"/>
  <c r="J5" i="24"/>
  <c r="P4" i="24"/>
  <c r="O4" i="24"/>
  <c r="N4" i="24"/>
  <c r="K4" i="24"/>
  <c r="J4" i="24"/>
  <c r="P3" i="24"/>
  <c r="O3" i="24"/>
  <c r="N3" i="24"/>
  <c r="K3" i="24"/>
  <c r="J3" i="24"/>
  <c r="D5" i="22"/>
  <c r="D14" i="22"/>
  <c r="D10" i="22"/>
  <c r="D7" i="22"/>
  <c r="L12" i="24" l="1"/>
  <c r="L20" i="24"/>
  <c r="L18" i="24"/>
  <c r="Q12" i="24"/>
  <c r="L14" i="24"/>
  <c r="Q20" i="24"/>
  <c r="Q5" i="24"/>
  <c r="Q13" i="24"/>
  <c r="Q21" i="24"/>
  <c r="L4" i="24"/>
  <c r="L3" i="24"/>
  <c r="J23" i="24" s="1"/>
  <c r="Q9" i="24"/>
  <c r="L11" i="24"/>
  <c r="Q7" i="24"/>
  <c r="L9" i="24"/>
  <c r="Q6" i="24"/>
  <c r="L8" i="24"/>
  <c r="Q17" i="24"/>
  <c r="L19" i="24"/>
  <c r="L5" i="24"/>
  <c r="Q14" i="24"/>
  <c r="L16" i="24"/>
  <c r="L21" i="24"/>
  <c r="Q4" i="24"/>
  <c r="L6" i="24"/>
  <c r="Q15" i="24"/>
  <c r="L17" i="24"/>
  <c r="Q11" i="24"/>
  <c r="Q19" i="24"/>
  <c r="L15" i="24"/>
  <c r="Q3" i="24"/>
  <c r="Q10" i="24"/>
  <c r="Q18" i="24"/>
  <c r="L7" i="24"/>
  <c r="K23" i="24"/>
  <c r="P23" i="24"/>
  <c r="F3" i="2"/>
  <c r="G3" i="2"/>
  <c r="H3" i="2"/>
  <c r="I3" i="2"/>
  <c r="J3" i="2"/>
  <c r="K3" i="2"/>
  <c r="F4" i="2"/>
  <c r="G4" i="2"/>
  <c r="H4" i="2"/>
  <c r="I4" i="2"/>
  <c r="J4" i="2"/>
  <c r="K4" i="2"/>
  <c r="F5" i="2"/>
  <c r="G5" i="2"/>
  <c r="H5" i="2"/>
  <c r="I5" i="2"/>
  <c r="J5" i="2"/>
  <c r="K5" i="2"/>
  <c r="F6" i="2"/>
  <c r="G6" i="2"/>
  <c r="H6" i="2"/>
  <c r="I6" i="2"/>
  <c r="J6" i="2"/>
  <c r="K6" i="2"/>
  <c r="F7" i="2"/>
  <c r="G7" i="2"/>
  <c r="H7" i="2"/>
  <c r="I7" i="2"/>
  <c r="J7" i="2"/>
  <c r="K7" i="2"/>
  <c r="F8" i="2"/>
  <c r="G8" i="2"/>
  <c r="H8" i="2"/>
  <c r="I8" i="2"/>
  <c r="J8" i="2"/>
  <c r="K8" i="2"/>
  <c r="F9" i="2"/>
  <c r="G9" i="2"/>
  <c r="H9" i="2"/>
  <c r="I9" i="2"/>
  <c r="J9" i="2"/>
  <c r="K9" i="2"/>
  <c r="F10" i="2"/>
  <c r="G10" i="2"/>
  <c r="H10" i="2"/>
  <c r="I10" i="2"/>
  <c r="J10" i="2"/>
  <c r="K10" i="2"/>
  <c r="F11" i="2"/>
  <c r="G11" i="2"/>
  <c r="H11" i="2"/>
  <c r="I11" i="2"/>
  <c r="J11" i="2"/>
  <c r="K11" i="2"/>
  <c r="F12" i="2"/>
  <c r="G12" i="2"/>
  <c r="H12" i="2"/>
  <c r="I12" i="2"/>
  <c r="J12" i="2"/>
  <c r="K12" i="2"/>
  <c r="F13" i="2"/>
  <c r="G13" i="2"/>
  <c r="H13" i="2"/>
  <c r="I13" i="2"/>
  <c r="J13" i="2"/>
  <c r="K13" i="2"/>
  <c r="F14" i="2"/>
  <c r="G14" i="2"/>
  <c r="H14" i="2"/>
  <c r="I14" i="2"/>
  <c r="J14" i="2"/>
  <c r="K14" i="2"/>
  <c r="F15" i="2"/>
  <c r="G15" i="2"/>
  <c r="H15" i="2"/>
  <c r="I15" i="2"/>
  <c r="J15" i="2"/>
  <c r="K15" i="2"/>
  <c r="F16" i="2"/>
  <c r="G16" i="2"/>
  <c r="H16" i="2"/>
  <c r="I16" i="2"/>
  <c r="J16" i="2"/>
  <c r="K16" i="2"/>
  <c r="F17" i="2"/>
  <c r="G17" i="2"/>
  <c r="H17" i="2"/>
  <c r="I17" i="2"/>
  <c r="J17" i="2"/>
  <c r="K17" i="2"/>
  <c r="F18" i="2"/>
  <c r="G18" i="2"/>
  <c r="H18" i="2"/>
  <c r="I18" i="2"/>
  <c r="J18" i="2"/>
  <c r="K18" i="2"/>
  <c r="F19" i="2"/>
  <c r="G19" i="2"/>
  <c r="H19" i="2"/>
  <c r="I19" i="2"/>
  <c r="J19" i="2"/>
  <c r="K19" i="2"/>
  <c r="F20" i="2"/>
  <c r="G20" i="2"/>
  <c r="H20" i="2"/>
  <c r="I20" i="2"/>
  <c r="J20" i="2"/>
  <c r="K20" i="2"/>
  <c r="F21" i="2"/>
  <c r="G21" i="2"/>
  <c r="H21" i="2"/>
  <c r="I21" i="2"/>
  <c r="J21" i="2"/>
  <c r="K21" i="2"/>
  <c r="F22" i="2"/>
  <c r="G22" i="2"/>
  <c r="H22" i="2"/>
  <c r="I22" i="2"/>
  <c r="J22" i="2"/>
  <c r="K22" i="2"/>
  <c r="F23" i="2"/>
  <c r="G23" i="2"/>
  <c r="H23" i="2"/>
  <c r="I23" i="2"/>
  <c r="J23" i="2"/>
  <c r="K23" i="2"/>
  <c r="F24" i="2"/>
  <c r="G24" i="2"/>
  <c r="H24" i="2"/>
  <c r="I24" i="2"/>
  <c r="J24" i="2"/>
  <c r="K24" i="2"/>
  <c r="F25" i="2"/>
  <c r="G25" i="2"/>
  <c r="H25" i="2"/>
  <c r="I25" i="2"/>
  <c r="J25" i="2"/>
  <c r="K25" i="2"/>
  <c r="F26" i="2"/>
  <c r="G26" i="2"/>
  <c r="H26" i="2"/>
  <c r="I26" i="2"/>
  <c r="J26" i="2"/>
  <c r="K26" i="2"/>
  <c r="F27" i="2"/>
  <c r="G27" i="2"/>
  <c r="H27" i="2"/>
  <c r="I27" i="2"/>
  <c r="J27" i="2"/>
  <c r="K27" i="2"/>
  <c r="F28" i="2"/>
  <c r="G28" i="2"/>
  <c r="H28" i="2"/>
  <c r="I28" i="2"/>
  <c r="J28" i="2"/>
  <c r="K28" i="2"/>
  <c r="F29" i="2"/>
  <c r="G29" i="2"/>
  <c r="H29" i="2"/>
  <c r="I29" i="2"/>
  <c r="J29" i="2"/>
  <c r="K29" i="2"/>
  <c r="F30" i="2"/>
  <c r="G30" i="2"/>
  <c r="H30" i="2"/>
  <c r="I30" i="2"/>
  <c r="J30" i="2"/>
  <c r="K30" i="2"/>
  <c r="F31" i="2"/>
  <c r="G31" i="2"/>
  <c r="H31" i="2"/>
  <c r="I31" i="2"/>
  <c r="J31" i="2"/>
  <c r="K31" i="2"/>
  <c r="F32" i="2"/>
  <c r="G32" i="2"/>
  <c r="H32" i="2"/>
  <c r="I32" i="2"/>
  <c r="J32" i="2"/>
  <c r="K32" i="2"/>
  <c r="F33" i="2"/>
  <c r="G33" i="2"/>
  <c r="H33" i="2"/>
  <c r="I33" i="2"/>
  <c r="J33" i="2"/>
  <c r="K33" i="2"/>
  <c r="F34" i="2"/>
  <c r="G34" i="2"/>
  <c r="H34" i="2"/>
  <c r="I34" i="2"/>
  <c r="J34" i="2"/>
  <c r="K34" i="2"/>
  <c r="F35" i="2"/>
  <c r="G35" i="2"/>
  <c r="H35" i="2"/>
  <c r="I35" i="2"/>
  <c r="J35" i="2"/>
  <c r="K35" i="2"/>
  <c r="F36" i="2"/>
  <c r="G36" i="2"/>
  <c r="H36" i="2"/>
  <c r="I36" i="2"/>
  <c r="J36" i="2"/>
  <c r="K36" i="2"/>
  <c r="F37" i="2"/>
  <c r="G37" i="2"/>
  <c r="H37" i="2"/>
  <c r="I37" i="2"/>
  <c r="J37" i="2"/>
  <c r="K37" i="2"/>
  <c r="F38" i="2"/>
  <c r="G38" i="2"/>
  <c r="H38" i="2"/>
  <c r="I38" i="2"/>
  <c r="J38" i="2"/>
  <c r="K38" i="2"/>
  <c r="F39" i="2"/>
  <c r="G39" i="2"/>
  <c r="H39" i="2"/>
  <c r="I39" i="2"/>
  <c r="J39" i="2"/>
  <c r="K39" i="2"/>
  <c r="F40" i="2"/>
  <c r="G40" i="2"/>
  <c r="H40" i="2"/>
  <c r="I40" i="2"/>
  <c r="J40" i="2"/>
  <c r="K40" i="2"/>
  <c r="F41" i="2"/>
  <c r="G41" i="2"/>
  <c r="H41" i="2"/>
  <c r="I41" i="2"/>
  <c r="J41" i="2"/>
  <c r="K41" i="2"/>
  <c r="F42" i="2"/>
  <c r="G42" i="2"/>
  <c r="H42" i="2"/>
  <c r="I42" i="2"/>
  <c r="J42" i="2"/>
  <c r="K42" i="2"/>
  <c r="F43" i="2"/>
  <c r="G43" i="2"/>
  <c r="H43" i="2"/>
  <c r="I43" i="2"/>
  <c r="J43" i="2"/>
  <c r="K43" i="2"/>
  <c r="F44" i="2"/>
  <c r="G44" i="2"/>
  <c r="H44" i="2"/>
  <c r="I44" i="2"/>
  <c r="J44" i="2"/>
  <c r="K44" i="2"/>
  <c r="F45" i="2"/>
  <c r="G45" i="2"/>
  <c r="H45" i="2"/>
  <c r="I45" i="2"/>
  <c r="J45" i="2"/>
  <c r="K45" i="2"/>
  <c r="F46" i="2"/>
  <c r="G46" i="2"/>
  <c r="H46" i="2"/>
  <c r="I46" i="2"/>
  <c r="J46" i="2"/>
  <c r="K46" i="2"/>
  <c r="F47" i="2"/>
  <c r="G47" i="2"/>
  <c r="H47" i="2"/>
  <c r="I47" i="2"/>
  <c r="J47" i="2"/>
  <c r="K47" i="2"/>
  <c r="F48" i="2"/>
  <c r="G48" i="2"/>
  <c r="H48" i="2"/>
  <c r="I48" i="2"/>
  <c r="J48" i="2"/>
  <c r="K48" i="2"/>
  <c r="F49" i="2"/>
  <c r="G49" i="2"/>
  <c r="H49" i="2"/>
  <c r="I49" i="2"/>
  <c r="J49" i="2"/>
  <c r="K49" i="2"/>
  <c r="F50" i="2"/>
  <c r="G50" i="2"/>
  <c r="H50" i="2"/>
  <c r="I50" i="2"/>
  <c r="J50" i="2"/>
  <c r="K50" i="2"/>
  <c r="F51" i="2"/>
  <c r="G51" i="2"/>
  <c r="H51" i="2"/>
  <c r="I51" i="2"/>
  <c r="J51" i="2"/>
  <c r="K51" i="2"/>
  <c r="F52" i="2"/>
  <c r="G52" i="2"/>
  <c r="H52" i="2"/>
  <c r="I52" i="2"/>
  <c r="J52" i="2"/>
  <c r="K52" i="2"/>
  <c r="F53" i="2"/>
  <c r="G53" i="2"/>
  <c r="H53" i="2"/>
  <c r="I53" i="2"/>
  <c r="J53" i="2"/>
  <c r="K53" i="2"/>
  <c r="F54" i="2"/>
  <c r="G54" i="2"/>
  <c r="H54" i="2"/>
  <c r="I54" i="2"/>
  <c r="J54" i="2"/>
  <c r="K54" i="2"/>
  <c r="F55" i="2"/>
  <c r="G55" i="2"/>
  <c r="H55" i="2"/>
  <c r="I55" i="2"/>
  <c r="J55" i="2"/>
  <c r="K55" i="2"/>
  <c r="F56" i="2"/>
  <c r="G56" i="2"/>
  <c r="H56" i="2"/>
  <c r="I56" i="2"/>
  <c r="J56" i="2"/>
  <c r="K56" i="2"/>
  <c r="F57" i="2"/>
  <c r="G57" i="2"/>
  <c r="H57" i="2"/>
  <c r="I57" i="2"/>
  <c r="J57" i="2"/>
  <c r="K57" i="2"/>
  <c r="F58" i="2"/>
  <c r="G58" i="2"/>
  <c r="H58" i="2"/>
  <c r="I58" i="2"/>
  <c r="J58" i="2"/>
  <c r="K58" i="2"/>
  <c r="F59" i="2"/>
  <c r="G59" i="2"/>
  <c r="H59" i="2"/>
  <c r="I59" i="2"/>
  <c r="J59" i="2"/>
  <c r="K59" i="2"/>
  <c r="F60" i="2"/>
  <c r="G60" i="2"/>
  <c r="H60" i="2"/>
  <c r="I60" i="2"/>
  <c r="J60" i="2"/>
  <c r="K60" i="2"/>
  <c r="F61" i="2"/>
  <c r="G61" i="2"/>
  <c r="H61" i="2"/>
  <c r="I61" i="2"/>
  <c r="J61" i="2"/>
  <c r="K61" i="2"/>
  <c r="F62" i="2"/>
  <c r="G62" i="2"/>
  <c r="H62" i="2"/>
  <c r="I62" i="2"/>
  <c r="J62" i="2"/>
  <c r="K62" i="2"/>
  <c r="F63" i="2"/>
  <c r="G63" i="2"/>
  <c r="H63" i="2"/>
  <c r="I63" i="2"/>
  <c r="J63" i="2"/>
  <c r="K63" i="2"/>
  <c r="F64" i="2"/>
  <c r="G64" i="2"/>
  <c r="H64" i="2"/>
  <c r="I64" i="2"/>
  <c r="J64" i="2"/>
  <c r="K64" i="2"/>
  <c r="F65" i="2"/>
  <c r="G65" i="2"/>
  <c r="H65" i="2"/>
  <c r="I65" i="2"/>
  <c r="J65" i="2"/>
  <c r="K65" i="2"/>
  <c r="F66" i="2"/>
  <c r="G66" i="2"/>
  <c r="H66" i="2"/>
  <c r="I66" i="2"/>
  <c r="J66" i="2"/>
  <c r="K66" i="2"/>
  <c r="F67" i="2"/>
  <c r="G67" i="2"/>
  <c r="H67" i="2"/>
  <c r="I67" i="2"/>
  <c r="J67" i="2"/>
  <c r="K67" i="2"/>
  <c r="F68" i="2"/>
  <c r="G68" i="2"/>
  <c r="H68" i="2"/>
  <c r="I68" i="2"/>
  <c r="J68" i="2"/>
  <c r="K68" i="2"/>
  <c r="F69" i="2"/>
  <c r="G69" i="2"/>
  <c r="H69" i="2"/>
  <c r="I69" i="2"/>
  <c r="J69" i="2"/>
  <c r="K69" i="2"/>
  <c r="F70" i="2"/>
  <c r="G70" i="2"/>
  <c r="H70" i="2"/>
  <c r="I70" i="2"/>
  <c r="J70" i="2"/>
  <c r="K70" i="2"/>
  <c r="F71" i="2"/>
  <c r="G71" i="2"/>
  <c r="H71" i="2"/>
  <c r="I71" i="2"/>
  <c r="J71" i="2"/>
  <c r="K71" i="2"/>
  <c r="F72" i="2"/>
  <c r="G72" i="2"/>
  <c r="H72" i="2"/>
  <c r="I72" i="2"/>
  <c r="J72" i="2"/>
  <c r="K72" i="2"/>
  <c r="F73" i="2"/>
  <c r="G73" i="2"/>
  <c r="H73" i="2"/>
  <c r="I73" i="2"/>
  <c r="J73" i="2"/>
  <c r="K73" i="2"/>
  <c r="F74" i="2"/>
  <c r="G74" i="2"/>
  <c r="H74" i="2"/>
  <c r="I74" i="2"/>
  <c r="J74" i="2"/>
  <c r="K74" i="2"/>
  <c r="F75" i="2"/>
  <c r="G75" i="2"/>
  <c r="H75" i="2"/>
  <c r="I75" i="2"/>
  <c r="J75" i="2"/>
  <c r="K75" i="2"/>
  <c r="F76" i="2"/>
  <c r="G76" i="2"/>
  <c r="H76" i="2"/>
  <c r="I76" i="2"/>
  <c r="J76" i="2"/>
  <c r="K76" i="2"/>
  <c r="F77" i="2"/>
  <c r="G77" i="2"/>
  <c r="H77" i="2"/>
  <c r="I77" i="2"/>
  <c r="J77" i="2"/>
  <c r="K77" i="2"/>
  <c r="F78" i="2"/>
  <c r="G78" i="2"/>
  <c r="H78" i="2"/>
  <c r="I78" i="2"/>
  <c r="J78" i="2"/>
  <c r="K78" i="2"/>
  <c r="F79" i="2"/>
  <c r="G79" i="2"/>
  <c r="H79" i="2"/>
  <c r="I79" i="2"/>
  <c r="J79" i="2"/>
  <c r="K79" i="2"/>
  <c r="F80" i="2"/>
  <c r="G80" i="2"/>
  <c r="H80" i="2"/>
  <c r="I80" i="2"/>
  <c r="J80" i="2"/>
  <c r="K80" i="2"/>
  <c r="F81" i="2"/>
  <c r="G81" i="2"/>
  <c r="H81" i="2"/>
  <c r="I81" i="2"/>
  <c r="J81" i="2"/>
  <c r="K81" i="2"/>
  <c r="F82" i="2"/>
  <c r="G82" i="2"/>
  <c r="H82" i="2"/>
  <c r="I82" i="2"/>
  <c r="J82" i="2"/>
  <c r="K82" i="2"/>
  <c r="F83" i="2"/>
  <c r="G83" i="2"/>
  <c r="H83" i="2"/>
  <c r="I83" i="2"/>
  <c r="J83" i="2"/>
  <c r="K83" i="2"/>
  <c r="F84" i="2"/>
  <c r="G84" i="2"/>
  <c r="H84" i="2"/>
  <c r="I84" i="2"/>
  <c r="J84" i="2"/>
  <c r="K84" i="2"/>
  <c r="F85" i="2"/>
  <c r="G85" i="2"/>
  <c r="H85" i="2"/>
  <c r="I85" i="2"/>
  <c r="J85" i="2"/>
  <c r="K85" i="2"/>
  <c r="F86" i="2"/>
  <c r="G86" i="2"/>
  <c r="H86" i="2"/>
  <c r="I86" i="2"/>
  <c r="J86" i="2"/>
  <c r="K86" i="2"/>
  <c r="F87" i="2"/>
  <c r="G87" i="2"/>
  <c r="H87" i="2"/>
  <c r="I87" i="2"/>
  <c r="J87" i="2"/>
  <c r="K87" i="2"/>
  <c r="F88" i="2"/>
  <c r="G88" i="2"/>
  <c r="H88" i="2"/>
  <c r="I88" i="2"/>
  <c r="J88" i="2"/>
  <c r="K88" i="2"/>
  <c r="F89" i="2"/>
  <c r="G89" i="2"/>
  <c r="H89" i="2"/>
  <c r="I89" i="2"/>
  <c r="J89" i="2"/>
  <c r="K89" i="2"/>
  <c r="F90" i="2"/>
  <c r="G90" i="2"/>
  <c r="H90" i="2"/>
  <c r="I90" i="2"/>
  <c r="J90" i="2"/>
  <c r="K90" i="2"/>
  <c r="F91" i="2"/>
  <c r="G91" i="2"/>
  <c r="H91" i="2"/>
  <c r="I91" i="2"/>
  <c r="J91" i="2"/>
  <c r="K91" i="2"/>
  <c r="F92" i="2"/>
  <c r="G92" i="2"/>
  <c r="H92" i="2"/>
  <c r="I92" i="2"/>
  <c r="J92" i="2"/>
  <c r="K92" i="2"/>
  <c r="F93" i="2"/>
  <c r="G93" i="2"/>
  <c r="H93" i="2"/>
  <c r="I93" i="2"/>
  <c r="J93" i="2"/>
  <c r="K93" i="2"/>
  <c r="F94" i="2"/>
  <c r="G94" i="2"/>
  <c r="H94" i="2"/>
  <c r="I94" i="2"/>
  <c r="J94" i="2"/>
  <c r="K94" i="2"/>
  <c r="F95" i="2"/>
  <c r="G95" i="2"/>
  <c r="H95" i="2"/>
  <c r="I95" i="2"/>
  <c r="J95" i="2"/>
  <c r="K95" i="2"/>
  <c r="F96" i="2"/>
  <c r="G96" i="2"/>
  <c r="H96" i="2"/>
  <c r="I96" i="2"/>
  <c r="J96" i="2"/>
  <c r="K96" i="2"/>
  <c r="F97" i="2"/>
  <c r="G97" i="2"/>
  <c r="H97" i="2"/>
  <c r="I97" i="2"/>
  <c r="J97" i="2"/>
  <c r="K97" i="2"/>
  <c r="F98" i="2"/>
  <c r="G98" i="2"/>
  <c r="H98" i="2"/>
  <c r="I98" i="2"/>
  <c r="J98" i="2"/>
  <c r="K98" i="2"/>
  <c r="F99" i="2"/>
  <c r="G99" i="2"/>
  <c r="H99" i="2"/>
  <c r="I99" i="2"/>
  <c r="J99" i="2"/>
  <c r="K99" i="2"/>
  <c r="F100" i="2"/>
  <c r="G100" i="2"/>
  <c r="H100" i="2"/>
  <c r="I100" i="2"/>
  <c r="J100" i="2"/>
  <c r="K100" i="2"/>
  <c r="F101" i="2"/>
  <c r="G101" i="2"/>
  <c r="H101" i="2"/>
  <c r="I101" i="2"/>
  <c r="J101" i="2"/>
  <c r="K101" i="2"/>
  <c r="F102" i="2"/>
  <c r="G102" i="2"/>
  <c r="H102" i="2"/>
  <c r="I102" i="2"/>
  <c r="J102" i="2"/>
  <c r="K102" i="2"/>
  <c r="F103" i="2"/>
  <c r="G103" i="2"/>
  <c r="H103" i="2"/>
  <c r="I103" i="2"/>
  <c r="J103" i="2"/>
  <c r="K103" i="2"/>
  <c r="F104" i="2"/>
  <c r="G104" i="2"/>
  <c r="H104" i="2"/>
  <c r="I104" i="2"/>
  <c r="J104" i="2"/>
  <c r="K104" i="2"/>
  <c r="F105" i="2"/>
  <c r="G105" i="2"/>
  <c r="H105" i="2"/>
  <c r="I105" i="2"/>
  <c r="J105" i="2"/>
  <c r="K105" i="2"/>
  <c r="F106" i="2"/>
  <c r="G106" i="2"/>
  <c r="H106" i="2"/>
  <c r="I106" i="2"/>
  <c r="J106" i="2"/>
  <c r="K106" i="2"/>
  <c r="F107" i="2"/>
  <c r="G107" i="2"/>
  <c r="H107" i="2"/>
  <c r="I107" i="2"/>
  <c r="J107" i="2"/>
  <c r="K107" i="2"/>
  <c r="F108" i="2"/>
  <c r="G108" i="2"/>
  <c r="H108" i="2"/>
  <c r="I108" i="2"/>
  <c r="J108" i="2"/>
  <c r="K108" i="2"/>
  <c r="F109" i="2"/>
  <c r="G109" i="2"/>
  <c r="H109" i="2"/>
  <c r="I109" i="2"/>
  <c r="J109" i="2"/>
  <c r="K109" i="2"/>
  <c r="F110" i="2"/>
  <c r="G110" i="2"/>
  <c r="H110" i="2"/>
  <c r="I110" i="2"/>
  <c r="J110" i="2"/>
  <c r="K110" i="2"/>
  <c r="F111" i="2"/>
  <c r="G111" i="2"/>
  <c r="H111" i="2"/>
  <c r="I111" i="2"/>
  <c r="J111" i="2"/>
  <c r="K111" i="2"/>
  <c r="F112" i="2"/>
  <c r="G112" i="2"/>
  <c r="H112" i="2"/>
  <c r="I112" i="2"/>
  <c r="J112" i="2"/>
  <c r="K112" i="2"/>
  <c r="F113" i="2"/>
  <c r="G113" i="2"/>
  <c r="H113" i="2"/>
  <c r="I113" i="2"/>
  <c r="J113" i="2"/>
  <c r="K113" i="2"/>
  <c r="F114" i="2"/>
  <c r="G114" i="2"/>
  <c r="H114" i="2"/>
  <c r="I114" i="2"/>
  <c r="J114" i="2"/>
  <c r="K114" i="2"/>
  <c r="F115" i="2"/>
  <c r="G115" i="2"/>
  <c r="H115" i="2"/>
  <c r="I115" i="2"/>
  <c r="J115" i="2"/>
  <c r="K115" i="2"/>
  <c r="F116" i="2"/>
  <c r="G116" i="2"/>
  <c r="H116" i="2"/>
  <c r="I116" i="2"/>
  <c r="J116" i="2"/>
  <c r="K116" i="2"/>
  <c r="F117" i="2"/>
  <c r="G117" i="2"/>
  <c r="H117" i="2"/>
  <c r="I117" i="2"/>
  <c r="J117" i="2"/>
  <c r="K117" i="2"/>
  <c r="F118" i="2"/>
  <c r="G118" i="2"/>
  <c r="H118" i="2"/>
  <c r="I118" i="2"/>
  <c r="J118" i="2"/>
  <c r="K118" i="2"/>
  <c r="F119" i="2"/>
  <c r="G119" i="2"/>
  <c r="H119" i="2"/>
  <c r="I119" i="2"/>
  <c r="J119" i="2"/>
  <c r="K119" i="2"/>
  <c r="F120" i="2"/>
  <c r="G120" i="2"/>
  <c r="H120" i="2"/>
  <c r="I120" i="2"/>
  <c r="J120" i="2"/>
  <c r="K120" i="2"/>
  <c r="F121" i="2"/>
  <c r="G121" i="2"/>
  <c r="H121" i="2"/>
  <c r="I121" i="2"/>
  <c r="J121" i="2"/>
  <c r="K121" i="2"/>
  <c r="F122" i="2"/>
  <c r="G122" i="2"/>
  <c r="H122" i="2"/>
  <c r="I122" i="2"/>
  <c r="J122" i="2"/>
  <c r="K122" i="2"/>
  <c r="F123" i="2"/>
  <c r="G123" i="2"/>
  <c r="H123" i="2"/>
  <c r="I123" i="2"/>
  <c r="J123" i="2"/>
  <c r="K123" i="2"/>
  <c r="F124" i="2"/>
  <c r="G124" i="2"/>
  <c r="H124" i="2"/>
  <c r="I124" i="2"/>
  <c r="J124" i="2"/>
  <c r="K124" i="2"/>
  <c r="F125" i="2"/>
  <c r="G125" i="2"/>
  <c r="H125" i="2"/>
  <c r="I125" i="2"/>
  <c r="J125" i="2"/>
  <c r="K125" i="2"/>
  <c r="F126" i="2"/>
  <c r="G126" i="2"/>
  <c r="H126" i="2"/>
  <c r="I126" i="2"/>
  <c r="J126" i="2"/>
  <c r="K126" i="2"/>
  <c r="F127" i="2"/>
  <c r="G127" i="2"/>
  <c r="H127" i="2"/>
  <c r="I127" i="2"/>
  <c r="J127" i="2"/>
  <c r="K127" i="2"/>
  <c r="F128" i="2"/>
  <c r="G128" i="2"/>
  <c r="H128" i="2"/>
  <c r="I128" i="2"/>
  <c r="J128" i="2"/>
  <c r="K128" i="2"/>
  <c r="F129" i="2"/>
  <c r="G129" i="2"/>
  <c r="H129" i="2"/>
  <c r="I129" i="2"/>
  <c r="J129" i="2"/>
  <c r="K129" i="2"/>
  <c r="F130" i="2"/>
  <c r="G130" i="2"/>
  <c r="H130" i="2"/>
  <c r="I130" i="2"/>
  <c r="J130" i="2"/>
  <c r="K130" i="2"/>
  <c r="F131" i="2"/>
  <c r="G131" i="2"/>
  <c r="H131" i="2"/>
  <c r="I131" i="2"/>
  <c r="J131" i="2"/>
  <c r="K131" i="2"/>
  <c r="F132" i="2"/>
  <c r="G132" i="2"/>
  <c r="H132" i="2"/>
  <c r="I132" i="2"/>
  <c r="J132" i="2"/>
  <c r="K132" i="2"/>
  <c r="F133" i="2"/>
  <c r="G133" i="2"/>
  <c r="H133" i="2"/>
  <c r="I133" i="2"/>
  <c r="J133" i="2"/>
  <c r="K133" i="2"/>
  <c r="F134" i="2"/>
  <c r="G134" i="2"/>
  <c r="H134" i="2"/>
  <c r="I134" i="2"/>
  <c r="J134" i="2"/>
  <c r="K134" i="2"/>
  <c r="F135" i="2"/>
  <c r="G135" i="2"/>
  <c r="H135" i="2"/>
  <c r="I135" i="2"/>
  <c r="J135" i="2"/>
  <c r="K135" i="2"/>
  <c r="F136" i="2"/>
  <c r="G136" i="2"/>
  <c r="H136" i="2"/>
  <c r="I136" i="2"/>
  <c r="J136" i="2"/>
  <c r="K136" i="2"/>
  <c r="F137" i="2"/>
  <c r="G137" i="2"/>
  <c r="H137" i="2"/>
  <c r="I137" i="2"/>
  <c r="J137" i="2"/>
  <c r="K137" i="2"/>
  <c r="F138" i="2"/>
  <c r="G138" i="2"/>
  <c r="H138" i="2"/>
  <c r="I138" i="2"/>
  <c r="J138" i="2"/>
  <c r="K138" i="2"/>
  <c r="F139" i="2"/>
  <c r="G139" i="2"/>
  <c r="H139" i="2"/>
  <c r="I139" i="2"/>
  <c r="J139" i="2"/>
  <c r="K139" i="2"/>
  <c r="F140" i="2"/>
  <c r="G140" i="2"/>
  <c r="H140" i="2"/>
  <c r="I140" i="2"/>
  <c r="J140" i="2"/>
  <c r="K140" i="2"/>
  <c r="F141" i="2"/>
  <c r="G141" i="2"/>
  <c r="H141" i="2"/>
  <c r="I141" i="2"/>
  <c r="J141" i="2"/>
  <c r="K141" i="2"/>
  <c r="F142" i="2"/>
  <c r="G142" i="2"/>
  <c r="H142" i="2"/>
  <c r="I142" i="2"/>
  <c r="J142" i="2"/>
  <c r="K142" i="2"/>
  <c r="F143" i="2"/>
  <c r="G143" i="2"/>
  <c r="H143" i="2"/>
  <c r="I143" i="2"/>
  <c r="J143" i="2"/>
  <c r="K143" i="2"/>
  <c r="F144" i="2"/>
  <c r="G144" i="2"/>
  <c r="H144" i="2"/>
  <c r="I144" i="2"/>
  <c r="J144" i="2"/>
  <c r="K144" i="2"/>
  <c r="F145" i="2"/>
  <c r="G145" i="2"/>
  <c r="H145" i="2"/>
  <c r="I145" i="2"/>
  <c r="J145" i="2"/>
  <c r="K145" i="2"/>
  <c r="F146" i="2"/>
  <c r="G146" i="2"/>
  <c r="H146" i="2"/>
  <c r="I146" i="2"/>
  <c r="J146" i="2"/>
  <c r="K146" i="2"/>
  <c r="F147" i="2"/>
  <c r="G147" i="2"/>
  <c r="H147" i="2"/>
  <c r="I147" i="2"/>
  <c r="J147" i="2"/>
  <c r="K147" i="2"/>
  <c r="F148" i="2"/>
  <c r="G148" i="2"/>
  <c r="H148" i="2"/>
  <c r="I148" i="2"/>
  <c r="J148" i="2"/>
  <c r="K148" i="2"/>
  <c r="F149" i="2"/>
  <c r="G149" i="2"/>
  <c r="H149" i="2"/>
  <c r="I149" i="2"/>
  <c r="J149" i="2"/>
  <c r="K149" i="2"/>
  <c r="F150" i="2"/>
  <c r="G150" i="2"/>
  <c r="H150" i="2"/>
  <c r="I150" i="2"/>
  <c r="J150" i="2"/>
  <c r="K150" i="2"/>
  <c r="F151" i="2"/>
  <c r="G151" i="2"/>
  <c r="H151" i="2"/>
  <c r="I151" i="2"/>
  <c r="J151" i="2"/>
  <c r="K151" i="2"/>
  <c r="F152" i="2"/>
  <c r="G152" i="2"/>
  <c r="H152" i="2"/>
  <c r="I152" i="2"/>
  <c r="J152" i="2"/>
  <c r="K152" i="2"/>
  <c r="F153" i="2"/>
  <c r="G153" i="2"/>
  <c r="H153" i="2"/>
  <c r="I153" i="2"/>
  <c r="J153" i="2"/>
  <c r="K153" i="2"/>
  <c r="F154" i="2"/>
  <c r="G154" i="2"/>
  <c r="H154" i="2"/>
  <c r="I154" i="2"/>
  <c r="J154" i="2"/>
  <c r="K154" i="2"/>
  <c r="F155" i="2"/>
  <c r="G155" i="2"/>
  <c r="H155" i="2"/>
  <c r="I155" i="2"/>
  <c r="J155" i="2"/>
  <c r="K155" i="2"/>
  <c r="F156" i="2"/>
  <c r="G156" i="2"/>
  <c r="H156" i="2"/>
  <c r="I156" i="2"/>
  <c r="J156" i="2"/>
  <c r="K156" i="2"/>
  <c r="F157" i="2"/>
  <c r="G157" i="2"/>
  <c r="H157" i="2"/>
  <c r="I157" i="2"/>
  <c r="J157" i="2"/>
  <c r="K157" i="2"/>
  <c r="F158" i="2"/>
  <c r="G158" i="2"/>
  <c r="H158" i="2"/>
  <c r="I158" i="2"/>
  <c r="J158" i="2"/>
  <c r="K158" i="2"/>
  <c r="F159" i="2"/>
  <c r="G159" i="2"/>
  <c r="H159" i="2"/>
  <c r="I159" i="2"/>
  <c r="J159" i="2"/>
  <c r="K159" i="2"/>
  <c r="F160" i="2"/>
  <c r="G160" i="2"/>
  <c r="H160" i="2"/>
  <c r="I160" i="2"/>
  <c r="J160" i="2"/>
  <c r="K160" i="2"/>
  <c r="F161" i="2"/>
  <c r="G161" i="2"/>
  <c r="H161" i="2"/>
  <c r="I161" i="2"/>
  <c r="J161" i="2"/>
  <c r="K161" i="2"/>
  <c r="F162" i="2"/>
  <c r="G162" i="2"/>
  <c r="H162" i="2"/>
  <c r="I162" i="2"/>
  <c r="J162" i="2"/>
  <c r="K162" i="2"/>
  <c r="F163" i="2"/>
  <c r="G163" i="2"/>
  <c r="H163" i="2"/>
  <c r="I163" i="2"/>
  <c r="J163" i="2"/>
  <c r="K163" i="2"/>
  <c r="F164" i="2"/>
  <c r="G164" i="2"/>
  <c r="H164" i="2"/>
  <c r="I164" i="2"/>
  <c r="J164" i="2"/>
  <c r="K164" i="2"/>
  <c r="F165" i="2"/>
  <c r="G165" i="2"/>
  <c r="H165" i="2"/>
  <c r="I165" i="2"/>
  <c r="J165" i="2"/>
  <c r="K165" i="2"/>
  <c r="F166" i="2"/>
  <c r="G166" i="2"/>
  <c r="H166" i="2"/>
  <c r="I166" i="2"/>
  <c r="J166" i="2"/>
  <c r="K166" i="2"/>
  <c r="F167" i="2"/>
  <c r="G167" i="2"/>
  <c r="H167" i="2"/>
  <c r="I167" i="2"/>
  <c r="J167" i="2"/>
  <c r="K167" i="2"/>
  <c r="F168" i="2"/>
  <c r="G168" i="2"/>
  <c r="H168" i="2"/>
  <c r="I168" i="2"/>
  <c r="J168" i="2"/>
  <c r="K168" i="2"/>
  <c r="F169" i="2"/>
  <c r="G169" i="2"/>
  <c r="H169" i="2"/>
  <c r="I169" i="2"/>
  <c r="J169" i="2"/>
  <c r="K169" i="2"/>
  <c r="F170" i="2"/>
  <c r="G170" i="2"/>
  <c r="H170" i="2"/>
  <c r="I170" i="2"/>
  <c r="J170" i="2"/>
  <c r="K170" i="2"/>
  <c r="F171" i="2"/>
  <c r="G171" i="2"/>
  <c r="H171" i="2"/>
  <c r="I171" i="2"/>
  <c r="J171" i="2"/>
  <c r="K171" i="2"/>
  <c r="F172" i="2"/>
  <c r="G172" i="2"/>
  <c r="H172" i="2"/>
  <c r="I172" i="2"/>
  <c r="J172" i="2"/>
  <c r="K172" i="2"/>
  <c r="F173" i="2"/>
  <c r="G173" i="2"/>
  <c r="H173" i="2"/>
  <c r="I173" i="2"/>
  <c r="J173" i="2"/>
  <c r="K173" i="2"/>
  <c r="F174" i="2"/>
  <c r="G174" i="2"/>
  <c r="H174" i="2"/>
  <c r="I174" i="2"/>
  <c r="J174" i="2"/>
  <c r="K174" i="2"/>
  <c r="F175" i="2"/>
  <c r="G175" i="2"/>
  <c r="H175" i="2"/>
  <c r="I175" i="2"/>
  <c r="J175" i="2"/>
  <c r="K175" i="2"/>
  <c r="F176" i="2"/>
  <c r="G176" i="2"/>
  <c r="H176" i="2"/>
  <c r="I176" i="2"/>
  <c r="J176" i="2"/>
  <c r="K176" i="2"/>
  <c r="F177" i="2"/>
  <c r="G177" i="2"/>
  <c r="H177" i="2"/>
  <c r="I177" i="2"/>
  <c r="J177" i="2"/>
  <c r="K177" i="2"/>
  <c r="F178" i="2"/>
  <c r="G178" i="2"/>
  <c r="H178" i="2"/>
  <c r="I178" i="2"/>
  <c r="J178" i="2"/>
  <c r="K178" i="2"/>
  <c r="F179" i="2"/>
  <c r="G179" i="2"/>
  <c r="H179" i="2"/>
  <c r="I179" i="2"/>
  <c r="J179" i="2"/>
  <c r="K179" i="2"/>
  <c r="F180" i="2"/>
  <c r="G180" i="2"/>
  <c r="H180" i="2"/>
  <c r="I180" i="2"/>
  <c r="J180" i="2"/>
  <c r="K180" i="2"/>
  <c r="F181" i="2"/>
  <c r="G181" i="2"/>
  <c r="H181" i="2"/>
  <c r="I181" i="2"/>
  <c r="J181" i="2"/>
  <c r="K181" i="2"/>
  <c r="F182" i="2"/>
  <c r="G182" i="2"/>
  <c r="H182" i="2"/>
  <c r="I182" i="2"/>
  <c r="J182" i="2"/>
  <c r="K182" i="2"/>
  <c r="F183" i="2"/>
  <c r="G183" i="2"/>
  <c r="H183" i="2"/>
  <c r="I183" i="2"/>
  <c r="J183" i="2"/>
  <c r="K183" i="2"/>
  <c r="F184" i="2"/>
  <c r="G184" i="2"/>
  <c r="H184" i="2"/>
  <c r="I184" i="2"/>
  <c r="J184" i="2"/>
  <c r="K184" i="2"/>
  <c r="F185" i="2"/>
  <c r="G185" i="2"/>
  <c r="H185" i="2"/>
  <c r="I185" i="2"/>
  <c r="J185" i="2"/>
  <c r="K185" i="2"/>
  <c r="F186" i="2"/>
  <c r="G186" i="2"/>
  <c r="H186" i="2"/>
  <c r="I186" i="2"/>
  <c r="J186" i="2"/>
  <c r="K186" i="2"/>
  <c r="F187" i="2"/>
  <c r="G187" i="2"/>
  <c r="H187" i="2"/>
  <c r="I187" i="2"/>
  <c r="J187" i="2"/>
  <c r="K187" i="2"/>
  <c r="F188" i="2"/>
  <c r="G188" i="2"/>
  <c r="H188" i="2"/>
  <c r="I188" i="2"/>
  <c r="J188" i="2"/>
  <c r="K188" i="2"/>
  <c r="F189" i="2"/>
  <c r="G189" i="2"/>
  <c r="H189" i="2"/>
  <c r="I189" i="2"/>
  <c r="J189" i="2"/>
  <c r="K189" i="2"/>
  <c r="F190" i="2"/>
  <c r="G190" i="2"/>
  <c r="H190" i="2"/>
  <c r="I190" i="2"/>
  <c r="J190" i="2"/>
  <c r="K190" i="2"/>
  <c r="F191" i="2"/>
  <c r="G191" i="2"/>
  <c r="H191" i="2"/>
  <c r="I191" i="2"/>
  <c r="J191" i="2"/>
  <c r="K191" i="2"/>
  <c r="F192" i="2"/>
  <c r="G192" i="2"/>
  <c r="H192" i="2"/>
  <c r="I192" i="2"/>
  <c r="J192" i="2"/>
  <c r="K192" i="2"/>
  <c r="F193" i="2"/>
  <c r="G193" i="2"/>
  <c r="H193" i="2"/>
  <c r="I193" i="2"/>
  <c r="J193" i="2"/>
  <c r="K193" i="2"/>
  <c r="F194" i="2"/>
  <c r="G194" i="2"/>
  <c r="H194" i="2"/>
  <c r="I194" i="2"/>
  <c r="J194" i="2"/>
  <c r="K194" i="2"/>
  <c r="F195" i="2"/>
  <c r="G195" i="2"/>
  <c r="H195" i="2"/>
  <c r="I195" i="2"/>
  <c r="J195" i="2"/>
  <c r="K195" i="2"/>
  <c r="F196" i="2"/>
  <c r="G196" i="2"/>
  <c r="H196" i="2"/>
  <c r="I196" i="2"/>
  <c r="J196" i="2"/>
  <c r="K196" i="2"/>
  <c r="F197" i="2"/>
  <c r="G197" i="2"/>
  <c r="H197" i="2"/>
  <c r="I197" i="2"/>
  <c r="J197" i="2"/>
  <c r="K197" i="2"/>
  <c r="F198" i="2"/>
  <c r="G198" i="2"/>
  <c r="H198" i="2"/>
  <c r="I198" i="2"/>
  <c r="J198" i="2"/>
  <c r="K198" i="2"/>
  <c r="F199" i="2"/>
  <c r="G199" i="2"/>
  <c r="H199" i="2"/>
  <c r="I199" i="2"/>
  <c r="J199" i="2"/>
  <c r="K199" i="2"/>
  <c r="F200" i="2"/>
  <c r="G200" i="2"/>
  <c r="H200" i="2"/>
  <c r="I200" i="2"/>
  <c r="J200" i="2"/>
  <c r="K200" i="2"/>
  <c r="F201" i="2"/>
  <c r="G201" i="2"/>
  <c r="H201" i="2"/>
  <c r="I201" i="2"/>
  <c r="J201" i="2"/>
  <c r="K201" i="2"/>
  <c r="F202" i="2"/>
  <c r="G202" i="2"/>
  <c r="H202" i="2"/>
  <c r="I202" i="2"/>
  <c r="J202" i="2"/>
  <c r="K202" i="2"/>
  <c r="F203" i="2"/>
  <c r="G203" i="2"/>
  <c r="H203" i="2"/>
  <c r="I203" i="2"/>
  <c r="J203" i="2"/>
  <c r="K203" i="2"/>
  <c r="F204" i="2"/>
  <c r="G204" i="2"/>
  <c r="H204" i="2"/>
  <c r="I204" i="2"/>
  <c r="J204" i="2"/>
  <c r="K204" i="2"/>
  <c r="F205" i="2"/>
  <c r="G205" i="2"/>
  <c r="H205" i="2"/>
  <c r="I205" i="2"/>
  <c r="J205" i="2"/>
  <c r="K205" i="2"/>
  <c r="F206" i="2"/>
  <c r="G206" i="2"/>
  <c r="H206" i="2"/>
  <c r="I206" i="2"/>
  <c r="J206" i="2"/>
  <c r="K206" i="2"/>
  <c r="F207" i="2"/>
  <c r="G207" i="2"/>
  <c r="H207" i="2"/>
  <c r="I207" i="2"/>
  <c r="J207" i="2"/>
  <c r="K207" i="2"/>
  <c r="F208" i="2"/>
  <c r="G208" i="2"/>
  <c r="H208" i="2"/>
  <c r="I208" i="2"/>
  <c r="J208" i="2"/>
  <c r="K208" i="2"/>
  <c r="F209" i="2"/>
  <c r="G209" i="2"/>
  <c r="H209" i="2"/>
  <c r="I209" i="2"/>
  <c r="J209" i="2"/>
  <c r="K209" i="2"/>
  <c r="F210" i="2"/>
  <c r="G210" i="2"/>
  <c r="H210" i="2"/>
  <c r="I210" i="2"/>
  <c r="J210" i="2"/>
  <c r="K210" i="2"/>
  <c r="F211" i="2"/>
  <c r="G211" i="2"/>
  <c r="H211" i="2"/>
  <c r="I211" i="2"/>
  <c r="J211" i="2"/>
  <c r="K211" i="2"/>
  <c r="F212" i="2"/>
  <c r="G212" i="2"/>
  <c r="H212" i="2"/>
  <c r="I212" i="2"/>
  <c r="J212" i="2"/>
  <c r="K212" i="2"/>
  <c r="F213" i="2"/>
  <c r="G213" i="2"/>
  <c r="H213" i="2"/>
  <c r="I213" i="2"/>
  <c r="J213" i="2"/>
  <c r="K213" i="2"/>
  <c r="F214" i="2"/>
  <c r="G214" i="2"/>
  <c r="H214" i="2"/>
  <c r="I214" i="2"/>
  <c r="J214" i="2"/>
  <c r="K214" i="2"/>
  <c r="F215" i="2"/>
  <c r="G215" i="2"/>
  <c r="H215" i="2"/>
  <c r="I215" i="2"/>
  <c r="J215" i="2"/>
  <c r="K215" i="2"/>
  <c r="F216" i="2"/>
  <c r="G216" i="2"/>
  <c r="H216" i="2"/>
  <c r="I216" i="2"/>
  <c r="J216" i="2"/>
  <c r="K216" i="2"/>
  <c r="F217" i="2"/>
  <c r="G217" i="2"/>
  <c r="H217" i="2"/>
  <c r="I217" i="2"/>
  <c r="J217" i="2"/>
  <c r="K217" i="2"/>
  <c r="F218" i="2"/>
  <c r="G218" i="2"/>
  <c r="H218" i="2"/>
  <c r="I218" i="2"/>
  <c r="J218" i="2"/>
  <c r="K218" i="2"/>
  <c r="F219" i="2"/>
  <c r="G219" i="2"/>
  <c r="H219" i="2"/>
  <c r="I219" i="2"/>
  <c r="J219" i="2"/>
  <c r="K219" i="2"/>
  <c r="F220" i="2"/>
  <c r="G220" i="2"/>
  <c r="H220" i="2"/>
  <c r="I220" i="2"/>
  <c r="J220" i="2"/>
  <c r="K220" i="2"/>
  <c r="F221" i="2"/>
  <c r="G221" i="2"/>
  <c r="H221" i="2"/>
  <c r="I221" i="2"/>
  <c r="J221" i="2"/>
  <c r="K221" i="2"/>
  <c r="F222" i="2"/>
  <c r="G222" i="2"/>
  <c r="H222" i="2"/>
  <c r="I222" i="2"/>
  <c r="J222" i="2"/>
  <c r="K222" i="2"/>
  <c r="F223" i="2"/>
  <c r="G223" i="2"/>
  <c r="H223" i="2"/>
  <c r="I223" i="2"/>
  <c r="J223" i="2"/>
  <c r="K223" i="2"/>
  <c r="F224" i="2"/>
  <c r="G224" i="2"/>
  <c r="H224" i="2"/>
  <c r="I224" i="2"/>
  <c r="J224" i="2"/>
  <c r="K224" i="2"/>
  <c r="F225" i="2"/>
  <c r="G225" i="2"/>
  <c r="H225" i="2"/>
  <c r="I225" i="2"/>
  <c r="J225" i="2"/>
  <c r="K225" i="2"/>
  <c r="F226" i="2"/>
  <c r="G226" i="2"/>
  <c r="H226" i="2"/>
  <c r="I226" i="2"/>
  <c r="J226" i="2"/>
  <c r="K226" i="2"/>
  <c r="F227" i="2"/>
  <c r="G227" i="2"/>
  <c r="H227" i="2"/>
  <c r="I227" i="2"/>
  <c r="J227" i="2"/>
  <c r="K227" i="2"/>
  <c r="F228" i="2"/>
  <c r="G228" i="2"/>
  <c r="H228" i="2"/>
  <c r="I228" i="2"/>
  <c r="J228" i="2"/>
  <c r="K228" i="2"/>
  <c r="F229" i="2"/>
  <c r="G229" i="2"/>
  <c r="H229" i="2"/>
  <c r="I229" i="2"/>
  <c r="J229" i="2"/>
  <c r="K229" i="2"/>
  <c r="K2" i="2"/>
  <c r="J2" i="2"/>
  <c r="I2" i="2"/>
  <c r="H2" i="2"/>
  <c r="G2" i="2"/>
  <c r="F2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N23" i="24" l="1"/>
  <c r="N24" i="24" s="1"/>
  <c r="O23" i="24"/>
  <c r="O24" i="24" s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" i="2"/>
  <c r="M2" i="2" s="1"/>
  <c r="P219" i="2" l="1"/>
  <c r="O219" i="2"/>
  <c r="L219" i="2"/>
  <c r="M219" i="2"/>
  <c r="N219" i="2"/>
  <c r="L187" i="2"/>
  <c r="P187" i="2"/>
  <c r="N187" i="2"/>
  <c r="O187" i="2"/>
  <c r="M187" i="2"/>
  <c r="P179" i="2"/>
  <c r="N179" i="2"/>
  <c r="O179" i="2"/>
  <c r="L179" i="2"/>
  <c r="M179" i="2"/>
  <c r="P155" i="2"/>
  <c r="O155" i="2"/>
  <c r="N155" i="2"/>
  <c r="L155" i="2"/>
  <c r="M155" i="2"/>
  <c r="P131" i="2"/>
  <c r="M131" i="2"/>
  <c r="L131" i="2"/>
  <c r="N131" i="2"/>
  <c r="O131" i="2"/>
  <c r="O107" i="2"/>
  <c r="N107" i="2"/>
  <c r="L107" i="2"/>
  <c r="M107" i="2"/>
  <c r="P107" i="2"/>
  <c r="P91" i="2"/>
  <c r="O91" i="2"/>
  <c r="L91" i="2"/>
  <c r="M91" i="2"/>
  <c r="N91" i="2"/>
  <c r="L67" i="2"/>
  <c r="O67" i="2"/>
  <c r="M67" i="2"/>
  <c r="P67" i="2"/>
  <c r="N67" i="2"/>
  <c r="P59" i="2"/>
  <c r="N59" i="2"/>
  <c r="L59" i="2"/>
  <c r="M59" i="2"/>
  <c r="O59" i="2"/>
  <c r="N51" i="2"/>
  <c r="O51" i="2"/>
  <c r="M51" i="2"/>
  <c r="L51" i="2"/>
  <c r="P51" i="2"/>
  <c r="O43" i="2"/>
  <c r="N43" i="2"/>
  <c r="P43" i="2"/>
  <c r="L43" i="2"/>
  <c r="M43" i="2"/>
  <c r="O35" i="2"/>
  <c r="N35" i="2"/>
  <c r="L35" i="2"/>
  <c r="P35" i="2"/>
  <c r="M35" i="2"/>
  <c r="P27" i="2"/>
  <c r="O27" i="2"/>
  <c r="M27" i="2"/>
  <c r="L27" i="2"/>
  <c r="N27" i="2"/>
  <c r="O226" i="2"/>
  <c r="N226" i="2"/>
  <c r="M226" i="2"/>
  <c r="P226" i="2"/>
  <c r="L226" i="2"/>
  <c r="P186" i="2"/>
  <c r="N186" i="2"/>
  <c r="O186" i="2"/>
  <c r="M186" i="2"/>
  <c r="L186" i="2"/>
  <c r="O146" i="2"/>
  <c r="P146" i="2"/>
  <c r="N146" i="2"/>
  <c r="M146" i="2"/>
  <c r="L146" i="2"/>
  <c r="O98" i="2"/>
  <c r="N98" i="2"/>
  <c r="P98" i="2"/>
  <c r="M98" i="2"/>
  <c r="L98" i="2"/>
  <c r="L18" i="2"/>
  <c r="O18" i="2"/>
  <c r="P18" i="2"/>
  <c r="M18" i="2"/>
  <c r="N18" i="2"/>
  <c r="O193" i="2"/>
  <c r="P193" i="2"/>
  <c r="M193" i="2"/>
  <c r="N193" i="2"/>
  <c r="L193" i="2"/>
  <c r="O228" i="2"/>
  <c r="P228" i="2"/>
  <c r="N228" i="2"/>
  <c r="L228" i="2"/>
  <c r="M228" i="2"/>
  <c r="N220" i="2"/>
  <c r="P220" i="2"/>
  <c r="L220" i="2"/>
  <c r="O220" i="2"/>
  <c r="M220" i="2"/>
  <c r="N212" i="2"/>
  <c r="O212" i="2"/>
  <c r="P212" i="2"/>
  <c r="L212" i="2"/>
  <c r="M212" i="2"/>
  <c r="N204" i="2"/>
  <c r="P204" i="2"/>
  <c r="L204" i="2"/>
  <c r="O204" i="2"/>
  <c r="M204" i="2"/>
  <c r="N196" i="2"/>
  <c r="L196" i="2"/>
  <c r="O196" i="2"/>
  <c r="P196" i="2"/>
  <c r="M196" i="2"/>
  <c r="N188" i="2"/>
  <c r="O188" i="2"/>
  <c r="L188" i="2"/>
  <c r="P188" i="2"/>
  <c r="M188" i="2"/>
  <c r="N180" i="2"/>
  <c r="O180" i="2"/>
  <c r="P180" i="2"/>
  <c r="M180" i="2"/>
  <c r="L180" i="2"/>
  <c r="N172" i="2"/>
  <c r="O172" i="2"/>
  <c r="M172" i="2"/>
  <c r="L172" i="2"/>
  <c r="P172" i="2"/>
  <c r="N164" i="2"/>
  <c r="O164" i="2"/>
  <c r="P164" i="2"/>
  <c r="L164" i="2"/>
  <c r="M164" i="2"/>
  <c r="N156" i="2"/>
  <c r="P156" i="2"/>
  <c r="L156" i="2"/>
  <c r="M156" i="2"/>
  <c r="O156" i="2"/>
  <c r="N148" i="2"/>
  <c r="L148" i="2"/>
  <c r="O148" i="2"/>
  <c r="P148" i="2"/>
  <c r="M148" i="2"/>
  <c r="N140" i="2"/>
  <c r="P140" i="2"/>
  <c r="O140" i="2"/>
  <c r="L140" i="2"/>
  <c r="M140" i="2"/>
  <c r="N132" i="2"/>
  <c r="M132" i="2"/>
  <c r="L132" i="2"/>
  <c r="O132" i="2"/>
  <c r="P132" i="2"/>
  <c r="N124" i="2"/>
  <c r="O124" i="2"/>
  <c r="L124" i="2"/>
  <c r="M124" i="2"/>
  <c r="P124" i="2"/>
  <c r="N116" i="2"/>
  <c r="O116" i="2"/>
  <c r="P116" i="2"/>
  <c r="L116" i="2"/>
  <c r="M116" i="2"/>
  <c r="N108" i="2"/>
  <c r="O108" i="2"/>
  <c r="P108" i="2"/>
  <c r="L108" i="2"/>
  <c r="M108" i="2"/>
  <c r="N100" i="2"/>
  <c r="O100" i="2"/>
  <c r="P100" i="2"/>
  <c r="M100" i="2"/>
  <c r="L100" i="2"/>
  <c r="N92" i="2"/>
  <c r="P92" i="2"/>
  <c r="L92" i="2"/>
  <c r="O92" i="2"/>
  <c r="M92" i="2"/>
  <c r="N84" i="2"/>
  <c r="P84" i="2"/>
  <c r="O84" i="2"/>
  <c r="L84" i="2"/>
  <c r="M84" i="2"/>
  <c r="N76" i="2"/>
  <c r="P76" i="2"/>
  <c r="M76" i="2"/>
  <c r="L76" i="2"/>
  <c r="O76" i="2"/>
  <c r="N68" i="2"/>
  <c r="P68" i="2"/>
  <c r="L68" i="2"/>
  <c r="O68" i="2"/>
  <c r="M68" i="2"/>
  <c r="N60" i="2"/>
  <c r="P60" i="2"/>
  <c r="O60" i="2"/>
  <c r="L60" i="2"/>
  <c r="M60" i="2"/>
  <c r="N52" i="2"/>
  <c r="P52" i="2"/>
  <c r="O52" i="2"/>
  <c r="M52" i="2"/>
  <c r="L52" i="2"/>
  <c r="N44" i="2"/>
  <c r="P44" i="2"/>
  <c r="O44" i="2"/>
  <c r="L44" i="2"/>
  <c r="M44" i="2"/>
  <c r="N36" i="2"/>
  <c r="P36" i="2"/>
  <c r="O36" i="2"/>
  <c r="L36" i="2"/>
  <c r="M36" i="2"/>
  <c r="N28" i="2"/>
  <c r="P28" i="2"/>
  <c r="M28" i="2"/>
  <c r="L28" i="2"/>
  <c r="O28" i="2"/>
  <c r="N20" i="2"/>
  <c r="P20" i="2"/>
  <c r="L20" i="2"/>
  <c r="O20" i="2"/>
  <c r="M20" i="2"/>
  <c r="N12" i="2"/>
  <c r="P12" i="2"/>
  <c r="M12" i="2"/>
  <c r="O12" i="2"/>
  <c r="L12" i="2"/>
  <c r="N4" i="2"/>
  <c r="P4" i="2"/>
  <c r="O4" i="2"/>
  <c r="M4" i="2"/>
  <c r="L4" i="2"/>
  <c r="P195" i="2"/>
  <c r="L195" i="2"/>
  <c r="O195" i="2"/>
  <c r="M195" i="2"/>
  <c r="N195" i="2"/>
  <c r="O163" i="2"/>
  <c r="N163" i="2"/>
  <c r="L163" i="2"/>
  <c r="M163" i="2"/>
  <c r="P163" i="2"/>
  <c r="P139" i="2"/>
  <c r="O139" i="2"/>
  <c r="N139" i="2"/>
  <c r="L139" i="2"/>
  <c r="M139" i="2"/>
  <c r="P75" i="2"/>
  <c r="L75" i="2"/>
  <c r="N75" i="2"/>
  <c r="O75" i="2"/>
  <c r="M75" i="2"/>
  <c r="P218" i="2"/>
  <c r="O218" i="2"/>
  <c r="N218" i="2"/>
  <c r="M218" i="2"/>
  <c r="L218" i="2"/>
  <c r="N170" i="2"/>
  <c r="P170" i="2"/>
  <c r="O170" i="2"/>
  <c r="M170" i="2"/>
  <c r="L170" i="2"/>
  <c r="O122" i="2"/>
  <c r="M122" i="2"/>
  <c r="P122" i="2"/>
  <c r="N122" i="2"/>
  <c r="L122" i="2"/>
  <c r="P90" i="2"/>
  <c r="O90" i="2"/>
  <c r="N90" i="2"/>
  <c r="M90" i="2"/>
  <c r="L90" i="2"/>
  <c r="O34" i="2"/>
  <c r="L34" i="2"/>
  <c r="N34" i="2"/>
  <c r="P34" i="2"/>
  <c r="M34" i="2"/>
  <c r="O209" i="2"/>
  <c r="P209" i="2"/>
  <c r="N209" i="2"/>
  <c r="M209" i="2"/>
  <c r="L209" i="2"/>
  <c r="O201" i="2"/>
  <c r="N201" i="2"/>
  <c r="M201" i="2"/>
  <c r="P201" i="2"/>
  <c r="L201" i="2"/>
  <c r="O185" i="2"/>
  <c r="N185" i="2"/>
  <c r="M185" i="2"/>
  <c r="L185" i="2"/>
  <c r="P185" i="2"/>
  <c r="O177" i="2"/>
  <c r="N177" i="2"/>
  <c r="M177" i="2"/>
  <c r="P177" i="2"/>
  <c r="L177" i="2"/>
  <c r="O169" i="2"/>
  <c r="P169" i="2"/>
  <c r="N169" i="2"/>
  <c r="M169" i="2"/>
  <c r="L169" i="2"/>
  <c r="O161" i="2"/>
  <c r="N161" i="2"/>
  <c r="P161" i="2"/>
  <c r="L161" i="2"/>
  <c r="M161" i="2"/>
  <c r="O153" i="2"/>
  <c r="N153" i="2"/>
  <c r="P153" i="2"/>
  <c r="M153" i="2"/>
  <c r="L153" i="2"/>
  <c r="O145" i="2"/>
  <c r="P145" i="2"/>
  <c r="N145" i="2"/>
  <c r="M145" i="2"/>
  <c r="L145" i="2"/>
  <c r="O137" i="2"/>
  <c r="P137" i="2"/>
  <c r="M137" i="2"/>
  <c r="N137" i="2"/>
  <c r="L137" i="2"/>
  <c r="O129" i="2"/>
  <c r="P129" i="2"/>
  <c r="N129" i="2"/>
  <c r="M129" i="2"/>
  <c r="L129" i="2"/>
  <c r="O121" i="2"/>
  <c r="M121" i="2"/>
  <c r="P121" i="2"/>
  <c r="N121" i="2"/>
  <c r="L121" i="2"/>
  <c r="O113" i="2"/>
  <c r="P113" i="2"/>
  <c r="N113" i="2"/>
  <c r="M113" i="2"/>
  <c r="L113" i="2"/>
  <c r="O105" i="2"/>
  <c r="P105" i="2"/>
  <c r="N105" i="2"/>
  <c r="M105" i="2"/>
  <c r="L105" i="2"/>
  <c r="O97" i="2"/>
  <c r="N97" i="2"/>
  <c r="P97" i="2"/>
  <c r="M97" i="2"/>
  <c r="L97" i="2"/>
  <c r="O89" i="2"/>
  <c r="P89" i="2"/>
  <c r="N89" i="2"/>
  <c r="M89" i="2"/>
  <c r="L89" i="2"/>
  <c r="O81" i="2"/>
  <c r="N81" i="2"/>
  <c r="P81" i="2"/>
  <c r="M81" i="2"/>
  <c r="L81" i="2"/>
  <c r="O73" i="2"/>
  <c r="P73" i="2"/>
  <c r="M73" i="2"/>
  <c r="L73" i="2"/>
  <c r="N73" i="2"/>
  <c r="O65" i="2"/>
  <c r="M65" i="2"/>
  <c r="P65" i="2"/>
  <c r="N65" i="2"/>
  <c r="L65" i="2"/>
  <c r="O57" i="2"/>
  <c r="P57" i="2"/>
  <c r="N57" i="2"/>
  <c r="M57" i="2"/>
  <c r="L57" i="2"/>
  <c r="O49" i="2"/>
  <c r="P49" i="2"/>
  <c r="N49" i="2"/>
  <c r="M49" i="2"/>
  <c r="L49" i="2"/>
  <c r="O41" i="2"/>
  <c r="P41" i="2"/>
  <c r="N41" i="2"/>
  <c r="M41" i="2"/>
  <c r="L41" i="2"/>
  <c r="O33" i="2"/>
  <c r="N33" i="2"/>
  <c r="P33" i="2"/>
  <c r="M33" i="2"/>
  <c r="L33" i="2"/>
  <c r="O25" i="2"/>
  <c r="P25" i="2"/>
  <c r="N25" i="2"/>
  <c r="L25" i="2"/>
  <c r="M25" i="2"/>
  <c r="O17" i="2"/>
  <c r="N17" i="2"/>
  <c r="P17" i="2"/>
  <c r="L17" i="2"/>
  <c r="M17" i="2"/>
  <c r="O9" i="2"/>
  <c r="P9" i="2"/>
  <c r="L9" i="2"/>
  <c r="N9" i="2"/>
  <c r="M9" i="2"/>
  <c r="P203" i="2"/>
  <c r="L203" i="2"/>
  <c r="N203" i="2"/>
  <c r="O203" i="2"/>
  <c r="M203" i="2"/>
  <c r="O171" i="2"/>
  <c r="N171" i="2"/>
  <c r="M171" i="2"/>
  <c r="L171" i="2"/>
  <c r="P171" i="2"/>
  <c r="L147" i="2"/>
  <c r="O147" i="2"/>
  <c r="P147" i="2"/>
  <c r="N147" i="2"/>
  <c r="M147" i="2"/>
  <c r="L83" i="2"/>
  <c r="P83" i="2"/>
  <c r="N83" i="2"/>
  <c r="M83" i="2"/>
  <c r="O83" i="2"/>
  <c r="P178" i="2"/>
  <c r="O178" i="2"/>
  <c r="N178" i="2"/>
  <c r="M178" i="2"/>
  <c r="L178" i="2"/>
  <c r="P130" i="2"/>
  <c r="N130" i="2"/>
  <c r="O130" i="2"/>
  <c r="M130" i="2"/>
  <c r="L130" i="2"/>
  <c r="O82" i="2"/>
  <c r="P82" i="2"/>
  <c r="N82" i="2"/>
  <c r="M82" i="2"/>
  <c r="L82" i="2"/>
  <c r="O217" i="2"/>
  <c r="N217" i="2"/>
  <c r="P217" i="2"/>
  <c r="M217" i="2"/>
  <c r="L217" i="2"/>
  <c r="O224" i="2"/>
  <c r="P224" i="2"/>
  <c r="L224" i="2"/>
  <c r="M224" i="2"/>
  <c r="N224" i="2"/>
  <c r="P192" i="2"/>
  <c r="M192" i="2"/>
  <c r="N192" i="2"/>
  <c r="L192" i="2"/>
  <c r="O192" i="2"/>
  <c r="P184" i="2"/>
  <c r="N184" i="2"/>
  <c r="M184" i="2"/>
  <c r="O184" i="2"/>
  <c r="L184" i="2"/>
  <c r="O176" i="2"/>
  <c r="N176" i="2"/>
  <c r="M176" i="2"/>
  <c r="P176" i="2"/>
  <c r="L176" i="2"/>
  <c r="O152" i="2"/>
  <c r="N152" i="2"/>
  <c r="L152" i="2"/>
  <c r="P152" i="2"/>
  <c r="M152" i="2"/>
  <c r="O136" i="2"/>
  <c r="N136" i="2"/>
  <c r="P136" i="2"/>
  <c r="M136" i="2"/>
  <c r="L136" i="2"/>
  <c r="P128" i="2"/>
  <c r="N128" i="2"/>
  <c r="O128" i="2"/>
  <c r="M128" i="2"/>
  <c r="L128" i="2"/>
  <c r="P120" i="2"/>
  <c r="O120" i="2"/>
  <c r="N120" i="2"/>
  <c r="L120" i="2"/>
  <c r="M120" i="2"/>
  <c r="P112" i="2"/>
  <c r="N112" i="2"/>
  <c r="M112" i="2"/>
  <c r="O112" i="2"/>
  <c r="L112" i="2"/>
  <c r="P104" i="2"/>
  <c r="O104" i="2"/>
  <c r="M104" i="2"/>
  <c r="L104" i="2"/>
  <c r="N104" i="2"/>
  <c r="O96" i="2"/>
  <c r="N96" i="2"/>
  <c r="P96" i="2"/>
  <c r="M96" i="2"/>
  <c r="L96" i="2"/>
  <c r="O88" i="2"/>
  <c r="N88" i="2"/>
  <c r="P88" i="2"/>
  <c r="L88" i="2"/>
  <c r="M88" i="2"/>
  <c r="O80" i="2"/>
  <c r="N80" i="2"/>
  <c r="M80" i="2"/>
  <c r="L80" i="2"/>
  <c r="P80" i="2"/>
  <c r="O72" i="2"/>
  <c r="N72" i="2"/>
  <c r="M72" i="2"/>
  <c r="P72" i="2"/>
  <c r="L72" i="2"/>
  <c r="M64" i="2"/>
  <c r="P64" i="2"/>
  <c r="N64" i="2"/>
  <c r="L64" i="2"/>
  <c r="O64" i="2"/>
  <c r="M56" i="2"/>
  <c r="P56" i="2"/>
  <c r="N56" i="2"/>
  <c r="O56" i="2"/>
  <c r="L56" i="2"/>
  <c r="M48" i="2"/>
  <c r="O48" i="2"/>
  <c r="N48" i="2"/>
  <c r="L48" i="2"/>
  <c r="P48" i="2"/>
  <c r="M40" i="2"/>
  <c r="P40" i="2"/>
  <c r="N40" i="2"/>
  <c r="L40" i="2"/>
  <c r="O40" i="2"/>
  <c r="M32" i="2"/>
  <c r="O32" i="2"/>
  <c r="N32" i="2"/>
  <c r="P32" i="2"/>
  <c r="L32" i="2"/>
  <c r="O24" i="2"/>
  <c r="N24" i="2"/>
  <c r="M24" i="2"/>
  <c r="P24" i="2"/>
  <c r="L24" i="2"/>
  <c r="O16" i="2"/>
  <c r="N16" i="2"/>
  <c r="M16" i="2"/>
  <c r="L16" i="2"/>
  <c r="P16" i="2"/>
  <c r="N8" i="2"/>
  <c r="M8" i="2"/>
  <c r="P8" i="2"/>
  <c r="O8" i="2"/>
  <c r="L8" i="2"/>
  <c r="N123" i="2"/>
  <c r="L123" i="2"/>
  <c r="O123" i="2"/>
  <c r="M123" i="2"/>
  <c r="P123" i="2"/>
  <c r="O3" i="2"/>
  <c r="N3" i="2"/>
  <c r="M3" i="2"/>
  <c r="L3" i="2"/>
  <c r="P3" i="2"/>
  <c r="P194" i="2"/>
  <c r="O194" i="2"/>
  <c r="M194" i="2"/>
  <c r="N194" i="2"/>
  <c r="L194" i="2"/>
  <c r="P138" i="2"/>
  <c r="M138" i="2"/>
  <c r="O138" i="2"/>
  <c r="N138" i="2"/>
  <c r="L138" i="2"/>
  <c r="P74" i="2"/>
  <c r="N74" i="2"/>
  <c r="O74" i="2"/>
  <c r="M74" i="2"/>
  <c r="L74" i="2"/>
  <c r="N42" i="2"/>
  <c r="P42" i="2"/>
  <c r="O42" i="2"/>
  <c r="M42" i="2"/>
  <c r="L42" i="2"/>
  <c r="L26" i="2"/>
  <c r="P26" i="2"/>
  <c r="O26" i="2"/>
  <c r="N26" i="2"/>
  <c r="M26" i="2"/>
  <c r="O216" i="2"/>
  <c r="N216" i="2"/>
  <c r="P216" i="2"/>
  <c r="L216" i="2"/>
  <c r="M216" i="2"/>
  <c r="P144" i="2"/>
  <c r="O144" i="2"/>
  <c r="N144" i="2"/>
  <c r="M144" i="2"/>
  <c r="L144" i="2"/>
  <c r="P223" i="2"/>
  <c r="L223" i="2"/>
  <c r="M223" i="2"/>
  <c r="O223" i="2"/>
  <c r="N223" i="2"/>
  <c r="P215" i="2"/>
  <c r="O215" i="2"/>
  <c r="N215" i="2"/>
  <c r="L215" i="2"/>
  <c r="M215" i="2"/>
  <c r="P207" i="2"/>
  <c r="O207" i="2"/>
  <c r="N207" i="2"/>
  <c r="L207" i="2"/>
  <c r="M207" i="2"/>
  <c r="P199" i="2"/>
  <c r="O199" i="2"/>
  <c r="N199" i="2"/>
  <c r="M199" i="2"/>
  <c r="L199" i="2"/>
  <c r="P191" i="2"/>
  <c r="O191" i="2"/>
  <c r="N191" i="2"/>
  <c r="M191" i="2"/>
  <c r="L191" i="2"/>
  <c r="P183" i="2"/>
  <c r="M183" i="2"/>
  <c r="O183" i="2"/>
  <c r="L183" i="2"/>
  <c r="N183" i="2"/>
  <c r="P175" i="2"/>
  <c r="O175" i="2"/>
  <c r="N175" i="2"/>
  <c r="M175" i="2"/>
  <c r="L175" i="2"/>
  <c r="P167" i="2"/>
  <c r="M167" i="2"/>
  <c r="L167" i="2"/>
  <c r="O167" i="2"/>
  <c r="N167" i="2"/>
  <c r="P159" i="2"/>
  <c r="O159" i="2"/>
  <c r="N159" i="2"/>
  <c r="L159" i="2"/>
  <c r="M159" i="2"/>
  <c r="P151" i="2"/>
  <c r="M151" i="2"/>
  <c r="O151" i="2"/>
  <c r="L151" i="2"/>
  <c r="N151" i="2"/>
  <c r="P143" i="2"/>
  <c r="O143" i="2"/>
  <c r="N143" i="2"/>
  <c r="M143" i="2"/>
  <c r="L143" i="2"/>
  <c r="P135" i="2"/>
  <c r="O135" i="2"/>
  <c r="N135" i="2"/>
  <c r="M135" i="2"/>
  <c r="L135" i="2"/>
  <c r="P127" i="2"/>
  <c r="M127" i="2"/>
  <c r="O127" i="2"/>
  <c r="N127" i="2"/>
  <c r="L127" i="2"/>
  <c r="P119" i="2"/>
  <c r="M119" i="2"/>
  <c r="N119" i="2"/>
  <c r="L119" i="2"/>
  <c r="O119" i="2"/>
  <c r="P111" i="2"/>
  <c r="M111" i="2"/>
  <c r="N111" i="2"/>
  <c r="O111" i="2"/>
  <c r="L111" i="2"/>
  <c r="P103" i="2"/>
  <c r="M103" i="2"/>
  <c r="O103" i="2"/>
  <c r="L103" i="2"/>
  <c r="N103" i="2"/>
  <c r="P95" i="2"/>
  <c r="M95" i="2"/>
  <c r="N95" i="2"/>
  <c r="L95" i="2"/>
  <c r="O95" i="2"/>
  <c r="P87" i="2"/>
  <c r="M87" i="2"/>
  <c r="O87" i="2"/>
  <c r="N87" i="2"/>
  <c r="L87" i="2"/>
  <c r="P79" i="2"/>
  <c r="O79" i="2"/>
  <c r="N79" i="2"/>
  <c r="M79" i="2"/>
  <c r="L79" i="2"/>
  <c r="P71" i="2"/>
  <c r="O71" i="2"/>
  <c r="N71" i="2"/>
  <c r="M71" i="2"/>
  <c r="L71" i="2"/>
  <c r="P63" i="2"/>
  <c r="M63" i="2"/>
  <c r="O63" i="2"/>
  <c r="N63" i="2"/>
  <c r="L63" i="2"/>
  <c r="P55" i="2"/>
  <c r="M55" i="2"/>
  <c r="O55" i="2"/>
  <c r="L55" i="2"/>
  <c r="N55" i="2"/>
  <c r="P47" i="2"/>
  <c r="M47" i="2"/>
  <c r="O47" i="2"/>
  <c r="N47" i="2"/>
  <c r="L47" i="2"/>
  <c r="P39" i="2"/>
  <c r="M39" i="2"/>
  <c r="N39" i="2"/>
  <c r="L39" i="2"/>
  <c r="O39" i="2"/>
  <c r="P31" i="2"/>
  <c r="M31" i="2"/>
  <c r="O31" i="2"/>
  <c r="L31" i="2"/>
  <c r="N31" i="2"/>
  <c r="P23" i="2"/>
  <c r="M23" i="2"/>
  <c r="O23" i="2"/>
  <c r="N23" i="2"/>
  <c r="L23" i="2"/>
  <c r="P15" i="2"/>
  <c r="O15" i="2"/>
  <c r="N15" i="2"/>
  <c r="M15" i="2"/>
  <c r="L15" i="2"/>
  <c r="P7" i="2"/>
  <c r="N7" i="2"/>
  <c r="M7" i="2"/>
  <c r="L7" i="2"/>
  <c r="O7" i="2"/>
  <c r="P211" i="2"/>
  <c r="L211" i="2"/>
  <c r="M211" i="2"/>
  <c r="O211" i="2"/>
  <c r="N211" i="2"/>
  <c r="O99" i="2"/>
  <c r="N99" i="2"/>
  <c r="M99" i="2"/>
  <c r="L99" i="2"/>
  <c r="P99" i="2"/>
  <c r="N19" i="2"/>
  <c r="P19" i="2"/>
  <c r="L19" i="2"/>
  <c r="O19" i="2"/>
  <c r="M19" i="2"/>
  <c r="N202" i="2"/>
  <c r="O202" i="2"/>
  <c r="M202" i="2"/>
  <c r="P202" i="2"/>
  <c r="L202" i="2"/>
  <c r="O162" i="2"/>
  <c r="N162" i="2"/>
  <c r="M162" i="2"/>
  <c r="P162" i="2"/>
  <c r="L162" i="2"/>
  <c r="N106" i="2"/>
  <c r="P106" i="2"/>
  <c r="O106" i="2"/>
  <c r="M106" i="2"/>
  <c r="L106" i="2"/>
  <c r="P58" i="2"/>
  <c r="N58" i="2"/>
  <c r="M58" i="2"/>
  <c r="O58" i="2"/>
  <c r="L58" i="2"/>
  <c r="N50" i="2"/>
  <c r="P50" i="2"/>
  <c r="O50" i="2"/>
  <c r="M50" i="2"/>
  <c r="L50" i="2"/>
  <c r="P208" i="2"/>
  <c r="O208" i="2"/>
  <c r="N208" i="2"/>
  <c r="M208" i="2"/>
  <c r="L208" i="2"/>
  <c r="P168" i="2"/>
  <c r="N168" i="2"/>
  <c r="M168" i="2"/>
  <c r="L168" i="2"/>
  <c r="O168" i="2"/>
  <c r="P2" i="2"/>
  <c r="O2" i="2"/>
  <c r="N2" i="2"/>
  <c r="L2" i="2"/>
  <c r="P222" i="2"/>
  <c r="M222" i="2"/>
  <c r="L222" i="2"/>
  <c r="O222" i="2"/>
  <c r="N222" i="2"/>
  <c r="P214" i="2"/>
  <c r="M214" i="2"/>
  <c r="N214" i="2"/>
  <c r="O214" i="2"/>
  <c r="L214" i="2"/>
  <c r="P206" i="2"/>
  <c r="M206" i="2"/>
  <c r="O206" i="2"/>
  <c r="L206" i="2"/>
  <c r="N206" i="2"/>
  <c r="P198" i="2"/>
  <c r="O198" i="2"/>
  <c r="N198" i="2"/>
  <c r="M198" i="2"/>
  <c r="L198" i="2"/>
  <c r="P190" i="2"/>
  <c r="M190" i="2"/>
  <c r="O190" i="2"/>
  <c r="N190" i="2"/>
  <c r="L190" i="2"/>
  <c r="P182" i="2"/>
  <c r="M182" i="2"/>
  <c r="O182" i="2"/>
  <c r="N182" i="2"/>
  <c r="L182" i="2"/>
  <c r="P174" i="2"/>
  <c r="M174" i="2"/>
  <c r="N174" i="2"/>
  <c r="L174" i="2"/>
  <c r="O174" i="2"/>
  <c r="P166" i="2"/>
  <c r="M166" i="2"/>
  <c r="L166" i="2"/>
  <c r="O166" i="2"/>
  <c r="N166" i="2"/>
  <c r="P158" i="2"/>
  <c r="M158" i="2"/>
  <c r="O158" i="2"/>
  <c r="N158" i="2"/>
  <c r="L158" i="2"/>
  <c r="P150" i="2"/>
  <c r="M150" i="2"/>
  <c r="L150" i="2"/>
  <c r="O150" i="2"/>
  <c r="N150" i="2"/>
  <c r="P142" i="2"/>
  <c r="M142" i="2"/>
  <c r="O142" i="2"/>
  <c r="N142" i="2"/>
  <c r="L142" i="2"/>
  <c r="P134" i="2"/>
  <c r="O134" i="2"/>
  <c r="N134" i="2"/>
  <c r="M134" i="2"/>
  <c r="L134" i="2"/>
  <c r="P126" i="2"/>
  <c r="M126" i="2"/>
  <c r="O126" i="2"/>
  <c r="N126" i="2"/>
  <c r="L126" i="2"/>
  <c r="P118" i="2"/>
  <c r="M118" i="2"/>
  <c r="O118" i="2"/>
  <c r="N118" i="2"/>
  <c r="L118" i="2"/>
  <c r="P110" i="2"/>
  <c r="M110" i="2"/>
  <c r="O110" i="2"/>
  <c r="L110" i="2"/>
  <c r="N110" i="2"/>
  <c r="P102" i="2"/>
  <c r="M102" i="2"/>
  <c r="O102" i="2"/>
  <c r="L102" i="2"/>
  <c r="N102" i="2"/>
  <c r="P94" i="2"/>
  <c r="M94" i="2"/>
  <c r="N94" i="2"/>
  <c r="L94" i="2"/>
  <c r="O94" i="2"/>
  <c r="P86" i="2"/>
  <c r="M86" i="2"/>
  <c r="O86" i="2"/>
  <c r="L86" i="2"/>
  <c r="N86" i="2"/>
  <c r="P78" i="2"/>
  <c r="M78" i="2"/>
  <c r="O78" i="2"/>
  <c r="N78" i="2"/>
  <c r="L78" i="2"/>
  <c r="P70" i="2"/>
  <c r="O70" i="2"/>
  <c r="N70" i="2"/>
  <c r="M70" i="2"/>
  <c r="L70" i="2"/>
  <c r="P62" i="2"/>
  <c r="M62" i="2"/>
  <c r="O62" i="2"/>
  <c r="N62" i="2"/>
  <c r="L62" i="2"/>
  <c r="P54" i="2"/>
  <c r="M54" i="2"/>
  <c r="O54" i="2"/>
  <c r="N54" i="2"/>
  <c r="L54" i="2"/>
  <c r="P46" i="2"/>
  <c r="M46" i="2"/>
  <c r="N46" i="2"/>
  <c r="L46" i="2"/>
  <c r="O46" i="2"/>
  <c r="P38" i="2"/>
  <c r="M38" i="2"/>
  <c r="N38" i="2"/>
  <c r="L38" i="2"/>
  <c r="O38" i="2"/>
  <c r="P30" i="2"/>
  <c r="M30" i="2"/>
  <c r="O30" i="2"/>
  <c r="L30" i="2"/>
  <c r="N30" i="2"/>
  <c r="P22" i="2"/>
  <c r="M22" i="2"/>
  <c r="N22" i="2"/>
  <c r="L22" i="2"/>
  <c r="O22" i="2"/>
  <c r="P14" i="2"/>
  <c r="M14" i="2"/>
  <c r="O14" i="2"/>
  <c r="N14" i="2"/>
  <c r="L14" i="2"/>
  <c r="P6" i="2"/>
  <c r="N6" i="2"/>
  <c r="M6" i="2"/>
  <c r="O6" i="2"/>
  <c r="L6" i="2"/>
  <c r="O227" i="2"/>
  <c r="N227" i="2"/>
  <c r="L227" i="2"/>
  <c r="M227" i="2"/>
  <c r="P227" i="2"/>
  <c r="P115" i="2"/>
  <c r="N115" i="2"/>
  <c r="O115" i="2"/>
  <c r="L115" i="2"/>
  <c r="M115" i="2"/>
  <c r="O11" i="2"/>
  <c r="P11" i="2"/>
  <c r="L11" i="2"/>
  <c r="N11" i="2"/>
  <c r="M11" i="2"/>
  <c r="O210" i="2"/>
  <c r="M210" i="2"/>
  <c r="N210" i="2"/>
  <c r="P210" i="2"/>
  <c r="L210" i="2"/>
  <c r="P154" i="2"/>
  <c r="O154" i="2"/>
  <c r="N154" i="2"/>
  <c r="M154" i="2"/>
  <c r="L154" i="2"/>
  <c r="P114" i="2"/>
  <c r="N114" i="2"/>
  <c r="M114" i="2"/>
  <c r="O114" i="2"/>
  <c r="L114" i="2"/>
  <c r="O66" i="2"/>
  <c r="M66" i="2"/>
  <c r="P66" i="2"/>
  <c r="N66" i="2"/>
  <c r="L66" i="2"/>
  <c r="O10" i="2"/>
  <c r="L10" i="2"/>
  <c r="P10" i="2"/>
  <c r="N10" i="2"/>
  <c r="M10" i="2"/>
  <c r="O225" i="2"/>
  <c r="N225" i="2"/>
  <c r="P225" i="2"/>
  <c r="L225" i="2"/>
  <c r="M225" i="2"/>
  <c r="O200" i="2"/>
  <c r="N200" i="2"/>
  <c r="M200" i="2"/>
  <c r="P200" i="2"/>
  <c r="L200" i="2"/>
  <c r="O160" i="2"/>
  <c r="N160" i="2"/>
  <c r="L160" i="2"/>
  <c r="M160" i="2"/>
  <c r="P160" i="2"/>
  <c r="P229" i="2"/>
  <c r="N229" i="2"/>
  <c r="L229" i="2"/>
  <c r="M229" i="2"/>
  <c r="O229" i="2"/>
  <c r="P221" i="2"/>
  <c r="L221" i="2"/>
  <c r="O221" i="2"/>
  <c r="N221" i="2"/>
  <c r="M221" i="2"/>
  <c r="P213" i="2"/>
  <c r="N213" i="2"/>
  <c r="O213" i="2"/>
  <c r="L213" i="2"/>
  <c r="M213" i="2"/>
  <c r="P205" i="2"/>
  <c r="L205" i="2"/>
  <c r="N205" i="2"/>
  <c r="O205" i="2"/>
  <c r="M205" i="2"/>
  <c r="P197" i="2"/>
  <c r="O197" i="2"/>
  <c r="N197" i="2"/>
  <c r="L197" i="2"/>
  <c r="M197" i="2"/>
  <c r="P189" i="2"/>
  <c r="O189" i="2"/>
  <c r="N189" i="2"/>
  <c r="M189" i="2"/>
  <c r="L189" i="2"/>
  <c r="P181" i="2"/>
  <c r="O181" i="2"/>
  <c r="N181" i="2"/>
  <c r="M181" i="2"/>
  <c r="L181" i="2"/>
  <c r="P173" i="2"/>
  <c r="O173" i="2"/>
  <c r="N173" i="2"/>
  <c r="M173" i="2"/>
  <c r="L173" i="2"/>
  <c r="P165" i="2"/>
  <c r="L165" i="2"/>
  <c r="O165" i="2"/>
  <c r="M165" i="2"/>
  <c r="N165" i="2"/>
  <c r="P157" i="2"/>
  <c r="O157" i="2"/>
  <c r="N157" i="2"/>
  <c r="L157" i="2"/>
  <c r="M157" i="2"/>
  <c r="P149" i="2"/>
  <c r="L149" i="2"/>
  <c r="O149" i="2"/>
  <c r="N149" i="2"/>
  <c r="M149" i="2"/>
  <c r="P141" i="2"/>
  <c r="M141" i="2"/>
  <c r="N141" i="2"/>
  <c r="O141" i="2"/>
  <c r="L141" i="2"/>
  <c r="P133" i="2"/>
  <c r="O133" i="2"/>
  <c r="M133" i="2"/>
  <c r="L133" i="2"/>
  <c r="N133" i="2"/>
  <c r="P125" i="2"/>
  <c r="O125" i="2"/>
  <c r="N125" i="2"/>
  <c r="L125" i="2"/>
  <c r="M125" i="2"/>
  <c r="P117" i="2"/>
  <c r="O117" i="2"/>
  <c r="N117" i="2"/>
  <c r="L117" i="2"/>
  <c r="M117" i="2"/>
  <c r="P109" i="2"/>
  <c r="O109" i="2"/>
  <c r="N109" i="2"/>
  <c r="M109" i="2"/>
  <c r="L109" i="2"/>
  <c r="P101" i="2"/>
  <c r="M101" i="2"/>
  <c r="L101" i="2"/>
  <c r="N101" i="2"/>
  <c r="O101" i="2"/>
  <c r="P93" i="2"/>
  <c r="N93" i="2"/>
  <c r="L93" i="2"/>
  <c r="O93" i="2"/>
  <c r="M93" i="2"/>
  <c r="P85" i="2"/>
  <c r="O85" i="2"/>
  <c r="L85" i="2"/>
  <c r="N85" i="2"/>
  <c r="M85" i="2"/>
  <c r="P77" i="2"/>
  <c r="M77" i="2"/>
  <c r="N77" i="2"/>
  <c r="L77" i="2"/>
  <c r="O77" i="2"/>
  <c r="P69" i="2"/>
  <c r="O69" i="2"/>
  <c r="N69" i="2"/>
  <c r="L69" i="2"/>
  <c r="M69" i="2"/>
  <c r="P61" i="2"/>
  <c r="O61" i="2"/>
  <c r="N61" i="2"/>
  <c r="L61" i="2"/>
  <c r="M61" i="2"/>
  <c r="P53" i="2"/>
  <c r="O53" i="2"/>
  <c r="N53" i="2"/>
  <c r="M53" i="2"/>
  <c r="L53" i="2"/>
  <c r="P45" i="2"/>
  <c r="O45" i="2"/>
  <c r="N45" i="2"/>
  <c r="L45" i="2"/>
  <c r="M45" i="2"/>
  <c r="P37" i="2"/>
  <c r="M37" i="2"/>
  <c r="L37" i="2"/>
  <c r="O37" i="2"/>
  <c r="N37" i="2"/>
  <c r="P29" i="2"/>
  <c r="O29" i="2"/>
  <c r="M29" i="2"/>
  <c r="L29" i="2"/>
  <c r="N29" i="2"/>
  <c r="P21" i="2"/>
  <c r="N21" i="2"/>
  <c r="L21" i="2"/>
  <c r="O21" i="2"/>
  <c r="M21" i="2"/>
  <c r="P13" i="2"/>
  <c r="M13" i="2"/>
  <c r="O13" i="2"/>
  <c r="L13" i="2"/>
  <c r="N13" i="2"/>
  <c r="P5" i="2"/>
  <c r="O5" i="2"/>
  <c r="N5" i="2"/>
  <c r="M5" i="2"/>
  <c r="L5" i="2"/>
</calcChain>
</file>

<file path=xl/sharedStrings.xml><?xml version="1.0" encoding="utf-8"?>
<sst xmlns="http://schemas.openxmlformats.org/spreadsheetml/2006/main" count="392" uniqueCount="158">
  <si>
    <t>ID</t>
  </si>
  <si>
    <t>开始时间</t>
  </si>
  <si>
    <t>完成时间</t>
  </si>
  <si>
    <t>电子邮件</t>
  </si>
  <si>
    <t>名称</t>
  </si>
  <si>
    <t>总得分</t>
  </si>
  <si>
    <t>测验反馈</t>
  </si>
  <si>
    <t>What is your gender?</t>
  </si>
  <si>
    <t>分数 - What is your gender?</t>
  </si>
  <si>
    <t>反馈 - What is your gender?</t>
  </si>
  <si>
    <t>What is your age?</t>
  </si>
  <si>
    <t>分数 - What is your age?</t>
  </si>
  <si>
    <t>反馈 - What is your age?</t>
  </si>
  <si>
    <t>Where do you come from？</t>
  </si>
  <si>
    <t>分数 - Where do you come from？</t>
  </si>
  <si>
    <t>反馈 - Where do you come from？</t>
  </si>
  <si>
    <t>Where do you prefer to buy groceries?</t>
  </si>
  <si>
    <t>分数 - Where do you prefer to buy groceries?</t>
  </si>
  <si>
    <t>反馈 - Where do you prefer to buy groceries?</t>
  </si>
  <si>
    <t>How often do you cook meals?</t>
  </si>
  <si>
    <t>分数 - How often do you cook meals?</t>
  </si>
  <si>
    <t>反馈 - How often do you cook meals?</t>
  </si>
  <si>
    <t>Please rank in importance the following meal kit features.</t>
  </si>
  <si>
    <t>分数 - Please rank in importance the following meal kit features.</t>
  </si>
  <si>
    <t>反馈 - Please rank in importance the following meal kit features.</t>
  </si>
  <si>
    <t>Column</t>
  </si>
  <si>
    <t xml:space="preserve">分数 - </t>
  </si>
  <si>
    <t xml:space="preserve">反馈 - </t>
  </si>
  <si>
    <t>2</t>
  </si>
  <si>
    <t>分数 - 2</t>
  </si>
  <si>
    <t>反馈 - 2</t>
  </si>
  <si>
    <t>3</t>
  </si>
  <si>
    <t>分数 - 3</t>
  </si>
  <si>
    <t>反馈 - 3</t>
  </si>
  <si>
    <t>4</t>
  </si>
  <si>
    <t>分数 - 4</t>
  </si>
  <si>
    <t>反馈 - 4</t>
  </si>
  <si>
    <t>5</t>
  </si>
  <si>
    <t>分数 - 5</t>
  </si>
  <si>
    <t>反馈 - 5</t>
  </si>
  <si>
    <t>6</t>
  </si>
  <si>
    <t>分数 - 6</t>
  </si>
  <si>
    <t>反馈 - 6</t>
  </si>
  <si>
    <t>7</t>
  </si>
  <si>
    <t>分数 - 7</t>
  </si>
  <si>
    <t>反馈 - 7</t>
  </si>
  <si>
    <t>8</t>
  </si>
  <si>
    <t>分数 - 8</t>
  </si>
  <si>
    <t>反馈 - 8</t>
  </si>
  <si>
    <t>9</t>
  </si>
  <si>
    <t>分数 - 9</t>
  </si>
  <si>
    <t>反馈 - 9</t>
  </si>
  <si>
    <t>10</t>
  </si>
  <si>
    <t>分数 - 10</t>
  </si>
  <si>
    <t>反馈 - 10</t>
  </si>
  <si>
    <t>11</t>
  </si>
  <si>
    <t>分数 - 11</t>
  </si>
  <si>
    <t>反馈 - 11</t>
  </si>
  <si>
    <t>12</t>
  </si>
  <si>
    <t>分数 - 12</t>
  </si>
  <si>
    <t>反馈 - 12</t>
  </si>
  <si>
    <t>anonymous</t>
  </si>
  <si>
    <t>Female</t>
  </si>
  <si>
    <t>18-24</t>
  </si>
  <si>
    <t>Asia-Pacific</t>
  </si>
  <si>
    <t>Online</t>
  </si>
  <si>
    <t>Often (over 3 times per week)</t>
  </si>
  <si>
    <t>Price per meal;Meal type;Wellness;Cook time;Delivery mode;</t>
  </si>
  <si>
    <t>In supermarket</t>
  </si>
  <si>
    <t>Daily</t>
  </si>
  <si>
    <t>Meal type;Wellness;Price per meal;Cook time;Delivery mode;</t>
  </si>
  <si>
    <t>Wellness;Cook time;Price per meal;Delivery mode;Meal type;</t>
  </si>
  <si>
    <t>25-34</t>
  </si>
  <si>
    <t>Wellness;Cook time;Price per meal;Meal type;Delivery mode;</t>
  </si>
  <si>
    <t>Male</t>
  </si>
  <si>
    <t>North America</t>
  </si>
  <si>
    <t>Never</t>
  </si>
  <si>
    <t>Cook time;Meal type;Wellness;Price per meal;Delivery mode;</t>
  </si>
  <si>
    <t>Cook time;Price per meal;Meal type;Wellness;Delivery mode;</t>
  </si>
  <si>
    <t>Wellness;Price per meal;Delivery mode;Cook time;Meal type;</t>
  </si>
  <si>
    <t>Wellness;Price per meal;Cook time;Meal type;Delivery mode;</t>
  </si>
  <si>
    <t>Meal type;Cook time;Delivery mode;Wellness;Price per meal;</t>
  </si>
  <si>
    <t>South America</t>
  </si>
  <si>
    <t>Wellness;Meal type;Cook time;Delivery mode;Price per meal;</t>
  </si>
  <si>
    <t>Price per meal;Cook time;Wellness;Meal type;Delivery mode;</t>
  </si>
  <si>
    <t>Africa</t>
  </si>
  <si>
    <t>Meal type;Wellness;Cook time;Price per meal;Delivery mode;</t>
  </si>
  <si>
    <t>Europe</t>
  </si>
  <si>
    <t>Price per meal;Cook time;Meal type;Delivery mode;Wellness;</t>
  </si>
  <si>
    <t>Occasionally (less than 3 times per week)</t>
  </si>
  <si>
    <t>Meal type;Wellness;Delivery mode;Cook time;Price per meal;</t>
  </si>
  <si>
    <t>Meal type;Price per meal;Wellness;Cook time;Delivery mode;</t>
  </si>
  <si>
    <t>Meal type;Cook time;Price per meal;Wellness;Delivery mode;</t>
  </si>
  <si>
    <t>Price per meal;Delivery mode;Cook time;Meal type;Wellness;</t>
  </si>
  <si>
    <t>ID</t>
    <phoneticPr fontId="1" type="noConversion"/>
  </si>
  <si>
    <t>num</t>
    <phoneticPr fontId="1" type="noConversion"/>
  </si>
  <si>
    <t>profile</t>
    <phoneticPr fontId="1" type="noConversion"/>
  </si>
  <si>
    <t>rating</t>
    <phoneticPr fontId="1" type="noConversion"/>
  </si>
  <si>
    <t>Profile 1</t>
  </si>
  <si>
    <t>Profile 2</t>
  </si>
  <si>
    <t>Profile 3</t>
  </si>
  <si>
    <t>Profile 4</t>
  </si>
  <si>
    <t>Profile 5</t>
  </si>
  <si>
    <t>Profile 6</t>
  </si>
  <si>
    <t>Profile 7</t>
  </si>
  <si>
    <t>Profile 8</t>
  </si>
  <si>
    <t>Profile 9</t>
  </si>
  <si>
    <t>Profile 10</t>
  </si>
  <si>
    <t>Profile 11</t>
  </si>
  <si>
    <t>Profile 12</t>
  </si>
  <si>
    <t>Meal type</t>
  </si>
  <si>
    <t>Cook time</t>
  </si>
  <si>
    <t>Wellness</t>
  </si>
  <si>
    <t>Delivery mode</t>
  </si>
  <si>
    <t>Vegetarian</t>
  </si>
  <si>
    <t>30 min</t>
  </si>
  <si>
    <t>Non-bio</t>
  </si>
  <si>
    <t>Delivered all meals in one time</t>
  </si>
  <si>
    <t>Non-vegetarian</t>
  </si>
  <si>
    <t>15 min</t>
  </si>
  <si>
    <t>Bio</t>
  </si>
  <si>
    <t>60 min</t>
  </si>
  <si>
    <t>Delivered before each meal</t>
  </si>
  <si>
    <t>Profile</t>
  </si>
  <si>
    <t>Vegetarian</t>
    <phoneticPr fontId="1" type="noConversion"/>
  </si>
  <si>
    <t>Price</t>
    <phoneticPr fontId="1" type="noConversion"/>
  </si>
  <si>
    <t>gender</t>
    <phoneticPr fontId="1" type="noConversion"/>
  </si>
  <si>
    <t>age</t>
    <phoneticPr fontId="1" type="noConversion"/>
  </si>
  <si>
    <t>location</t>
    <phoneticPr fontId="1" type="noConversion"/>
  </si>
  <si>
    <t>geography</t>
    <phoneticPr fontId="1" type="noConversion"/>
  </si>
  <si>
    <t>frequency</t>
    <phoneticPr fontId="1" type="noConversion"/>
  </si>
  <si>
    <t>Intercept</t>
  </si>
  <si>
    <t>intercept</t>
  </si>
  <si>
    <t>All</t>
  </si>
  <si>
    <t>Price</t>
  </si>
  <si>
    <t>Importance</t>
  </si>
  <si>
    <t xml:space="preserve">Range </t>
  </si>
  <si>
    <t>Attribute</t>
  </si>
  <si>
    <t>ATTRIBUTE IMPORTANCES</t>
  </si>
  <si>
    <t>Ideal profile</t>
  </si>
  <si>
    <t>60 min</t>
    <phoneticPr fontId="1" type="noConversion"/>
  </si>
  <si>
    <t>PARTWORTHS</t>
    <phoneticPr fontId="1" type="noConversion"/>
  </si>
  <si>
    <t>X</t>
    <phoneticPr fontId="1" type="noConversion"/>
  </si>
  <si>
    <t>Y</t>
    <phoneticPr fontId="1" type="noConversion"/>
  </si>
  <si>
    <t>Z</t>
    <phoneticPr fontId="1" type="noConversion"/>
  </si>
  <si>
    <t>intercept</t>
    <phoneticPr fontId="1" type="noConversion"/>
  </si>
  <si>
    <t>Choice</t>
    <phoneticPr fontId="1" type="noConversion"/>
  </si>
  <si>
    <t>market share</t>
    <phoneticPr fontId="1" type="noConversion"/>
  </si>
  <si>
    <t>Stolen from</t>
    <phoneticPr fontId="1" type="noConversion"/>
  </si>
  <si>
    <t>Deliver all meals in one time</t>
    <phoneticPr fontId="1" type="noConversion"/>
  </si>
  <si>
    <t>Deliver before each meal</t>
    <phoneticPr fontId="1" type="noConversion"/>
  </si>
  <si>
    <t>Raw data imported from Microsoft form</t>
    <phoneticPr fontId="1" type="noConversion"/>
  </si>
  <si>
    <t>All rating information</t>
    <phoneticPr fontId="1" type="noConversion"/>
  </si>
  <si>
    <t>Respondents importance across demographic segments (Calculated in Python, see attached Jupyter notebook)</t>
    <phoneticPr fontId="1" type="noConversion"/>
  </si>
  <si>
    <t>Respondent partworth across demographic segments  (Calculated in Python, see attached Jupyter notebook)</t>
    <phoneticPr fontId="1" type="noConversion"/>
  </si>
  <si>
    <t>Parworth of 19 respondents  (Calculated in Python, see attached Jupyter notebook)</t>
    <phoneticPr fontId="1" type="noConversion"/>
  </si>
  <si>
    <t>Plot of average partworth</t>
    <phoneticPr fontId="1" type="noConversion"/>
  </si>
  <si>
    <t>Predicted market share before and after launching service Z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</si>
</sst>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m/d/yy\ h:mm:ss"/>
    <numFmt numFmtId="177" formatCode="_(&quot;$&quot;* #,##0.00_);_(&quot;$&quot;* \(#,##0.00\);_(&quot;$&quot;* &quot;-&quot;??_);_(@_)"/>
    <numFmt numFmtId="178" formatCode="_(&quot;$&quot;* #,##0_);_(&quot;$&quot;* \(#,##0\);_(&quot;$&quot;* &quot;-&quot;??_);_(@_)"/>
    <numFmt numFmtId="179" formatCode="_([$€-2]\ * #,##0.00_);_([$€-2]\ * \(#,##0.00\);_([$€-2]\ * &quot;-&quot;??_);_(@_)"/>
    <numFmt numFmtId="180" formatCode="0.00_ "/>
  </numFmts>
  <fonts count="1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2"/>
      <color rgb="FF000000"/>
      <name val="等线"/>
      <family val="4"/>
      <charset val="134"/>
    </font>
    <font>
      <sz val="12"/>
      <color theme="1"/>
      <name val="DengXian"/>
      <family val="4"/>
      <charset val="134"/>
    </font>
    <font>
      <sz val="10"/>
      <name val="Arial"/>
      <family val="2"/>
    </font>
    <font>
      <b/>
      <sz val="10"/>
      <name val="Arial"/>
      <family val="2"/>
    </font>
    <font>
      <b/>
      <sz val="11"/>
      <color rgb="FFFF0000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sz val="11"/>
      <color rgb="FFFF0000"/>
      <name val="宋体"/>
      <family val="1"/>
      <charset val="134"/>
    </font>
    <font>
      <b/>
      <sz val="12"/>
      <color rgb="FFFF0000"/>
      <name val="等线"/>
      <family val="4"/>
      <charset val="134"/>
    </font>
    <font>
      <b/>
      <sz val="10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0" borderId="0"/>
    <xf numFmtId="177" fontId="4" fillId="0" borderId="0" applyFont="0" applyFill="0" applyBorder="0" applyAlignment="0" applyProtection="0"/>
  </cellStyleXfs>
  <cellXfs count="41">
    <xf numFmtId="0" fontId="0" fillId="0" borderId="0" xfId="0"/>
    <xf numFmtId="176" fontId="0" fillId="0" borderId="0" xfId="0" applyNumberFormat="1"/>
    <xf numFmtId="0" fontId="0" fillId="0" borderId="0" xfId="0" quotePrefix="1" applyNumberFormat="1"/>
    <xf numFmtId="0" fontId="0" fillId="0" borderId="0" xfId="0" applyNumberFormat="1"/>
    <xf numFmtId="0" fontId="0" fillId="0" borderId="0" xfId="0" applyAlignment="1">
      <alignment vertical="center"/>
    </xf>
    <xf numFmtId="11" fontId="0" fillId="0" borderId="0" xfId="0" applyNumberForma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/>
    <xf numFmtId="10" fontId="0" fillId="0" borderId="0" xfId="0" applyNumberFormat="1" applyAlignment="1">
      <alignment vertical="center"/>
    </xf>
    <xf numFmtId="10" fontId="0" fillId="0" borderId="0" xfId="0" applyNumberFormat="1"/>
    <xf numFmtId="0" fontId="4" fillId="0" borderId="0" xfId="1"/>
    <xf numFmtId="0" fontId="5" fillId="0" borderId="0" xfId="1" applyFont="1"/>
    <xf numFmtId="2" fontId="0" fillId="0" borderId="0" xfId="0" applyNumberFormat="1" applyBorder="1"/>
    <xf numFmtId="0" fontId="4" fillId="0" borderId="0" xfId="1" applyBorder="1"/>
    <xf numFmtId="0" fontId="0" fillId="0" borderId="0" xfId="0" applyBorder="1"/>
    <xf numFmtId="179" fontId="0" fillId="0" borderId="0" xfId="0" applyNumberFormat="1" applyBorder="1" applyAlignment="1">
      <alignment horizontal="left"/>
    </xf>
    <xf numFmtId="0" fontId="4" fillId="0" borderId="0" xfId="0" applyFont="1" applyBorder="1" applyAlignment="1">
      <alignment horizontal="center"/>
    </xf>
    <xf numFmtId="0" fontId="0" fillId="2" borderId="0" xfId="0" applyFill="1" applyBorder="1"/>
    <xf numFmtId="0" fontId="0" fillId="2" borderId="0" xfId="0" applyFill="1" applyBorder="1" applyAlignment="1">
      <alignment horizontal="center" vertical="center"/>
    </xf>
    <xf numFmtId="0" fontId="6" fillId="0" borderId="0" xfId="0" applyFont="1"/>
    <xf numFmtId="10" fontId="6" fillId="0" borderId="0" xfId="0" applyNumberFormat="1" applyFont="1"/>
    <xf numFmtId="0" fontId="7" fillId="0" borderId="0" xfId="0" applyFont="1"/>
    <xf numFmtId="0" fontId="0" fillId="0" borderId="0" xfId="0" applyBorder="1" applyAlignment="1">
      <alignment horizontal="center" vertical="center"/>
    </xf>
    <xf numFmtId="0" fontId="5" fillId="0" borderId="0" xfId="0" applyFont="1" applyBorder="1" applyAlignment="1">
      <alignment horizontal="center"/>
    </xf>
    <xf numFmtId="0" fontId="0" fillId="0" borderId="0" xfId="0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180" fontId="4" fillId="0" borderId="0" xfId="1" applyNumberFormat="1" applyBorder="1"/>
    <xf numFmtId="180" fontId="4" fillId="2" borderId="0" xfId="0" applyNumberFormat="1" applyFont="1" applyFill="1" applyBorder="1"/>
    <xf numFmtId="180" fontId="0" fillId="2" borderId="0" xfId="0" applyNumberFormat="1" applyFill="1" applyAlignment="1">
      <alignment vertical="center"/>
    </xf>
    <xf numFmtId="180" fontId="0" fillId="2" borderId="0" xfId="0" applyNumberFormat="1" applyFill="1" applyBorder="1"/>
    <xf numFmtId="180" fontId="0" fillId="0" borderId="0" xfId="0" applyNumberFormat="1" applyAlignment="1">
      <alignment vertical="center"/>
    </xf>
    <xf numFmtId="180" fontId="4" fillId="0" borderId="0" xfId="1" applyNumberFormat="1"/>
    <xf numFmtId="0" fontId="4" fillId="2" borderId="0" xfId="0" applyFont="1" applyFill="1" applyBorder="1" applyAlignment="1">
      <alignment horizontal="center" vertical="center"/>
    </xf>
    <xf numFmtId="2" fontId="4" fillId="2" borderId="0" xfId="0" applyNumberFormat="1" applyFont="1" applyFill="1" applyBorder="1" applyAlignment="1">
      <alignment horizontal="center" vertical="center"/>
    </xf>
    <xf numFmtId="178" fontId="4" fillId="2" borderId="0" xfId="2" applyNumberFormat="1" applyFont="1" applyFill="1" applyBorder="1" applyAlignment="1">
      <alignment horizontal="center" vertical="center"/>
    </xf>
    <xf numFmtId="0" fontId="5" fillId="0" borderId="0" xfId="1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6" fillId="0" borderId="0" xfId="0" applyNumberFormat="1" applyFont="1"/>
    <xf numFmtId="0" fontId="8" fillId="0" borderId="0" xfId="0" applyFont="1"/>
    <xf numFmtId="0" fontId="9" fillId="0" borderId="0" xfId="0" applyFont="1" applyAlignment="1">
      <alignment vertical="center"/>
    </xf>
    <xf numFmtId="0" fontId="10" fillId="0" borderId="0" xfId="1" applyFont="1"/>
  </cellXfs>
  <cellStyles count="3">
    <cellStyle name="常规" xfId="0" builtinId="0"/>
    <cellStyle name="常规 2" xfId="1" xr:uid="{61A3D7AC-8D1B-C34B-A5D7-B15B4F627B37}"/>
    <cellStyle name="货币 2" xfId="2" xr:uid="{778E2F80-791D-F04E-81E6-74885A0764DD}"/>
  </cellStyles>
  <dxfs count="6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76" formatCode="m/d/yy\ h:mm:ss"/>
    </dxf>
    <dxf>
      <numFmt numFmtId="176" formatCode="m/d/yy\ h:mm:ss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Meal type</a:t>
            </a:r>
          </a:p>
        </c:rich>
      </c:tx>
      <c:layout>
        <c:manualLayout>
          <c:xMode val="edge"/>
          <c:yMode val="edge"/>
          <c:x val="0.44553291132726203"/>
          <c:y val="3.996944411799269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0767154158174"/>
          <c:y val="0.21214450422751699"/>
          <c:w val="0.85026604481633195"/>
          <c:h val="0.68562644119907901"/>
        </c:manualLayout>
      </c:layout>
      <c:lineChart>
        <c:grouping val="stacked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0.11460034667220118"/>
                  <c:y val="-0.26102274835427491"/>
                </c:manualLayout>
              </c:layout>
              <c:tx>
                <c:rich>
                  <a:bodyPr/>
                  <a:lstStyle/>
                  <a:p>
                    <a:fld id="{A539E395-FA18-064B-BB4A-F5048D12C487}" type="VALUE">
                      <a:rPr lang="en-US" altLang="zh-CN" baseline="0"/>
                      <a:pPr/>
                      <a:t>[值]</a:t>
                    </a:fld>
                    <a:endParaRPr lang="zh-CN" alt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BBC3-494B-9ECB-86D0BCA583FD}"/>
                </c:ext>
              </c:extLst>
            </c:dLbl>
            <c:dLbl>
              <c:idx val="1"/>
              <c:layout>
                <c:manualLayout>
                  <c:x val="-4.8618328891236857E-2"/>
                  <c:y val="-0.17859451203187229"/>
                </c:manualLayout>
              </c:layout>
              <c:tx>
                <c:rich>
                  <a:bodyPr/>
                  <a:lstStyle/>
                  <a:p>
                    <a:fld id="{643A9771-6A4D-4C40-B639-8A3E8CF50FD2}" type="VALUE">
                      <a:rPr lang="en-US" altLang="zh-CN" baseline="0"/>
                      <a:pPr/>
                      <a:t>[值]</a:t>
                    </a:fld>
                    <a:endParaRPr lang="zh-CN" alt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BBC3-494B-9ECB-86D0BCA583FD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65000"/>
                    <a:lumOff val="35000"/>
                  </a:sysClr>
                </a:solidFill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</c15:spPr>
                <c15:showLeaderLines val="0"/>
              </c:ext>
            </c:extLst>
          </c:dLbls>
          <c:cat>
            <c:strRef>
              <c:f>'Partworth Plot'!$B$5:$B$6</c:f>
              <c:strCache>
                <c:ptCount val="2"/>
                <c:pt idx="0">
                  <c:v>Vegetarian</c:v>
                </c:pt>
                <c:pt idx="1">
                  <c:v>Non-vegetarian</c:v>
                </c:pt>
              </c:strCache>
            </c:strRef>
          </c:cat>
          <c:val>
            <c:numRef>
              <c:f>'Partworth Plot'!$C$5:$C$6</c:f>
              <c:numCache>
                <c:formatCode>0.00_ </c:formatCode>
                <c:ptCount val="2"/>
                <c:pt idx="0">
                  <c:v>-0.96491228070175405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15-9046-B194-5A613BB146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7558704"/>
        <c:axId val="977817824"/>
      </c:lineChart>
      <c:catAx>
        <c:axId val="977558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254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zh-CN"/>
          </a:p>
        </c:txPr>
        <c:crossAx val="9778178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77817824"/>
        <c:scaling>
          <c:orientation val="minMax"/>
          <c:max val="3"/>
          <c:min val="-3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_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zh-CN"/>
          </a:p>
        </c:txPr>
        <c:crossAx val="977558704"/>
        <c:crosses val="autoZero"/>
        <c:crossBetween val="between"/>
        <c:majorUnit val="1"/>
        <c:minorUnit val="0.2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Times New Roman" panose="02020603050405020304" pitchFamily="18" charset="0"/>
          <a:ea typeface="Arial"/>
          <a:cs typeface="Times New Roman" panose="02020603050405020304" pitchFamily="18" charset="0"/>
        </a:defRPr>
      </a:pPr>
      <a:endParaRPr lang="zh-CN"/>
    </a:p>
  </c:txPr>
  <c:printSettings>
    <c:headerFooter alignWithMargins="0"/>
    <c:pageMargins b="1" l="0.750000000000002" r="0.750000000000002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Cook time</a:t>
            </a:r>
          </a:p>
        </c:rich>
      </c:tx>
      <c:layout>
        <c:manualLayout>
          <c:xMode val="edge"/>
          <c:yMode val="edge"/>
          <c:x val="0.33547992353236644"/>
          <c:y val="3.996918360804997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0767154158174"/>
          <c:y val="0.21214450422751699"/>
          <c:w val="0.85026604481633195"/>
          <c:h val="0.68562644119908001"/>
        </c:manualLayout>
      </c:layout>
      <c:lineChart>
        <c:grouping val="stacked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0"/>
                  <c:y val="-0.16922690841093269"/>
                </c:manualLayout>
              </c:layout>
              <c:tx>
                <c:rich>
                  <a:bodyPr/>
                  <a:lstStyle/>
                  <a:p>
                    <a:fld id="{8375806D-5C87-D14A-82EE-18F3C5AD1B17}" type="VALUE">
                      <a:rPr lang="en-US" altLang="zh-CN" baseline="0"/>
                      <a:pPr/>
                      <a:t>[值]</a:t>
                    </a:fld>
                    <a:endParaRPr lang="zh-CN" alt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CDEA-BA49-B963-522B2AE0E90A}"/>
                </c:ext>
              </c:extLst>
            </c:dLbl>
            <c:dLbl>
              <c:idx val="1"/>
              <c:layout>
                <c:manualLayout>
                  <c:x val="-2.0729978160070252E-2"/>
                  <c:y val="-0.22563587788124356"/>
                </c:manualLayout>
              </c:layout>
              <c:tx>
                <c:rich>
                  <a:bodyPr/>
                  <a:lstStyle/>
                  <a:p>
                    <a:fld id="{E5592FBC-16C6-754A-89CD-14DDB63E5791}" type="VALUE">
                      <a:rPr lang="en-US" altLang="zh-CN" baseline="0"/>
                      <a:pPr/>
                      <a:t>[值]</a:t>
                    </a:fld>
                    <a:endParaRPr lang="zh-CN" alt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CDEA-BA49-B963-522B2AE0E90A}"/>
                </c:ext>
              </c:extLst>
            </c:dLbl>
            <c:dLbl>
              <c:idx val="2"/>
              <c:layout>
                <c:manualLayout>
                  <c:x val="-5.8734938120199053E-2"/>
                  <c:y val="-0.33140269563807651"/>
                </c:manualLayout>
              </c:layout>
              <c:tx>
                <c:rich>
                  <a:bodyPr/>
                  <a:lstStyle/>
                  <a:p>
                    <a:fld id="{A2437844-92F7-ED4A-9C00-033AE7971E66}" type="VALUE">
                      <a:rPr lang="en-US" altLang="zh-CN" baseline="0"/>
                      <a:pPr/>
                      <a:t>[值]</a:t>
                    </a:fld>
                    <a:endParaRPr lang="zh-CN" alt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CDEA-BA49-B963-522B2AE0E90A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65000"/>
                    <a:lumOff val="35000"/>
                  </a:sysClr>
                </a:solidFill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</c15:spPr>
                <c15:showLeaderLines val="0"/>
              </c:ext>
            </c:extLst>
          </c:dLbls>
          <c:cat>
            <c:strRef>
              <c:f>'Partworth Plot'!$B$7:$B$9</c:f>
              <c:strCache>
                <c:ptCount val="3"/>
                <c:pt idx="0">
                  <c:v>15 min</c:v>
                </c:pt>
                <c:pt idx="1">
                  <c:v>30 min</c:v>
                </c:pt>
                <c:pt idx="2">
                  <c:v>60 min</c:v>
                </c:pt>
              </c:strCache>
            </c:strRef>
          </c:cat>
          <c:val>
            <c:numRef>
              <c:f>'Partworth Plot'!$C$7:$C$9</c:f>
              <c:numCache>
                <c:formatCode>0.00_ </c:formatCode>
                <c:ptCount val="3"/>
                <c:pt idx="0">
                  <c:v>0</c:v>
                </c:pt>
                <c:pt idx="1">
                  <c:v>-0.45964912280701797</c:v>
                </c:pt>
                <c:pt idx="2">
                  <c:v>-1.4350877192982401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AD-9647-8E13-5C61474191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7524512"/>
        <c:axId val="977525872"/>
      </c:lineChart>
      <c:catAx>
        <c:axId val="977524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254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zh-CN"/>
          </a:p>
        </c:txPr>
        <c:crossAx val="9775258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77525872"/>
        <c:scaling>
          <c:orientation val="minMax"/>
          <c:max val="3"/>
          <c:min val="-3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_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zh-CN"/>
          </a:p>
        </c:txPr>
        <c:crossAx val="977524512"/>
        <c:crosses val="autoZero"/>
        <c:crossBetween val="between"/>
        <c:majorUnit val="1"/>
        <c:minorUnit val="0.2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Times New Roman" panose="02020603050405020304" pitchFamily="18" charset="0"/>
          <a:ea typeface="Arial"/>
          <a:cs typeface="Times New Roman" panose="02020603050405020304" pitchFamily="18" charset="0"/>
        </a:defRPr>
      </a:pPr>
      <a:endParaRPr lang="zh-CN"/>
    </a:p>
  </c:txPr>
  <c:printSettings>
    <c:headerFooter alignWithMargins="0"/>
    <c:pageMargins b="1" l="0.750000000000002" r="0.750000000000002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Wellness</a:t>
            </a:r>
          </a:p>
        </c:rich>
      </c:tx>
      <c:layout>
        <c:manualLayout>
          <c:xMode val="edge"/>
          <c:yMode val="edge"/>
          <c:x val="0.29952136032124621"/>
          <c:y val="5.353860257291722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0767154158174"/>
          <c:y val="0.21214450422751699"/>
          <c:w val="0.85026604481633195"/>
          <c:h val="0.68562644119908001"/>
        </c:manualLayout>
      </c:layout>
      <c:lineChart>
        <c:grouping val="stacked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65000"/>
                    <a:lumOff val="35000"/>
                  </a:sysClr>
                </a:solidFill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</c15:spPr>
                <c15:showLeaderLines val="0"/>
              </c:ext>
            </c:extLst>
          </c:dLbls>
          <c:cat>
            <c:strRef>
              <c:f>'Partworth Plot'!$B$10:$B$11</c:f>
              <c:strCache>
                <c:ptCount val="2"/>
                <c:pt idx="0">
                  <c:v>Bio</c:v>
                </c:pt>
                <c:pt idx="1">
                  <c:v>Non-bio</c:v>
                </c:pt>
              </c:strCache>
            </c:strRef>
          </c:cat>
          <c:val>
            <c:numRef>
              <c:f>'Partworth Plot'!$C$10:$C$11</c:f>
              <c:numCache>
                <c:formatCode>0.00_ </c:formatCode>
                <c:ptCount val="2"/>
                <c:pt idx="0">
                  <c:v>0.43859649122806899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4A-364F-A416-41C53009A2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3506640"/>
        <c:axId val="1023507168"/>
      </c:lineChart>
      <c:catAx>
        <c:axId val="1023506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254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zh-CN"/>
          </a:p>
        </c:txPr>
        <c:crossAx val="10235071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23507168"/>
        <c:scaling>
          <c:orientation val="minMax"/>
          <c:max val="3"/>
          <c:min val="-3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_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zh-CN"/>
          </a:p>
        </c:txPr>
        <c:crossAx val="1023506640"/>
        <c:crosses val="autoZero"/>
        <c:crossBetween val="between"/>
        <c:majorUnit val="1"/>
        <c:minorUnit val="0.2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Times New Roman" panose="02020603050405020304" pitchFamily="18" charset="0"/>
          <a:ea typeface="Arial"/>
          <a:cs typeface="Times New Roman" panose="02020603050405020304" pitchFamily="18" charset="0"/>
        </a:defRPr>
      </a:pPr>
      <a:endParaRPr lang="zh-CN"/>
    </a:p>
  </c:txPr>
  <c:printSettings>
    <c:headerFooter alignWithMargins="0"/>
    <c:pageMargins b="1" l="0.750000000000002" r="0.750000000000002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Delivery mode</a:t>
            </a:r>
          </a:p>
        </c:rich>
      </c:tx>
      <c:layout>
        <c:manualLayout>
          <c:xMode val="edge"/>
          <c:yMode val="edge"/>
          <c:x val="0.26191703739259548"/>
          <c:y val="4.660051021846665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0767154158174"/>
          <c:y val="0.21214450422751699"/>
          <c:w val="0.85026604481633095"/>
          <c:h val="0.68562644119908001"/>
        </c:manualLayout>
      </c:layout>
      <c:lineChart>
        <c:grouping val="stacked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65000"/>
                    <a:lumOff val="35000"/>
                  </a:sysClr>
                </a:solidFill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</c15:spPr>
                <c15:showLeaderLines val="0"/>
              </c:ext>
            </c:extLst>
          </c:dLbls>
          <c:cat>
            <c:strRef>
              <c:f>'Partworth Plot'!$B$12:$B$13</c:f>
              <c:strCache>
                <c:ptCount val="2"/>
                <c:pt idx="0">
                  <c:v>Deliver all meals in one time</c:v>
                </c:pt>
                <c:pt idx="1">
                  <c:v>Deliver before each meal</c:v>
                </c:pt>
              </c:strCache>
            </c:strRef>
          </c:cat>
          <c:val>
            <c:numRef>
              <c:f>'Partworth Plot'!$C$12:$C$13</c:f>
              <c:numCache>
                <c:formatCode>0.00_ </c:formatCode>
                <c:ptCount val="2"/>
                <c:pt idx="0">
                  <c:v>0</c:v>
                </c:pt>
                <c:pt idx="1">
                  <c:v>-0.15789473684210401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DE-4C4B-A35F-5B2CCC0A55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4232368"/>
        <c:axId val="1024233728"/>
      </c:lineChart>
      <c:catAx>
        <c:axId val="102423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254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zh-CN"/>
          </a:p>
        </c:txPr>
        <c:crossAx val="10242337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24233728"/>
        <c:scaling>
          <c:orientation val="minMax"/>
          <c:max val="5"/>
          <c:min val="-3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_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zh-CN"/>
          </a:p>
        </c:txPr>
        <c:crossAx val="1024232368"/>
        <c:crosses val="autoZero"/>
        <c:crossBetween val="between"/>
        <c:majorUnit val="1"/>
        <c:minorUnit val="0.2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Times New Roman" panose="02020603050405020304" pitchFamily="18" charset="0"/>
          <a:ea typeface="Arial"/>
          <a:cs typeface="Times New Roman" panose="02020603050405020304" pitchFamily="18" charset="0"/>
        </a:defRPr>
      </a:pPr>
      <a:endParaRPr lang="zh-CN"/>
    </a:p>
  </c:txPr>
  <c:printSettings>
    <c:headerFooter alignWithMargins="0"/>
    <c:pageMargins b="1" l="0.750000000000002" r="0.750000000000002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Price</a:t>
            </a:r>
          </a:p>
        </c:rich>
      </c:tx>
      <c:layout>
        <c:manualLayout>
          <c:xMode val="edge"/>
          <c:yMode val="edge"/>
          <c:x val="0.44553291132726203"/>
          <c:y val="3.996944411799269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0767154158174"/>
          <c:y val="0.21214450422751699"/>
          <c:w val="0.85026604481633095"/>
          <c:h val="0.68562644119908001"/>
        </c:manualLayout>
      </c:layout>
      <c:lineChart>
        <c:grouping val="stacked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65000"/>
                    <a:lumOff val="35000"/>
                  </a:sysClr>
                </a:solidFill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</c15:spPr>
                <c15:showLeaderLines val="0"/>
              </c:ext>
            </c:extLst>
          </c:dLbls>
          <c:cat>
            <c:numRef>
              <c:f>'Partworth Plot'!$B$14:$B$16</c:f>
              <c:numCache>
                <c:formatCode>_([$€-2]\ * #,##0.00_);_([$€-2]\ * \(#,##0.00\);_([$€-2]\ * "-"??_);_(@_)</c:formatCode>
                <c:ptCount val="3"/>
                <c:pt idx="0">
                  <c:v>3.9</c:v>
                </c:pt>
                <c:pt idx="1">
                  <c:v>6.4</c:v>
                </c:pt>
                <c:pt idx="2">
                  <c:v>9.3000000000000007</c:v>
                </c:pt>
              </c:numCache>
            </c:numRef>
          </c:cat>
          <c:val>
            <c:numRef>
              <c:f>'Partworth Plot'!$C$14:$C$16</c:f>
              <c:numCache>
                <c:formatCode>0.00_ </c:formatCode>
                <c:ptCount val="3"/>
                <c:pt idx="0">
                  <c:v>0</c:v>
                </c:pt>
                <c:pt idx="1">
                  <c:v>-0.72982456140350904</c:v>
                </c:pt>
                <c:pt idx="2">
                  <c:v>-1.8385964912280699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E9-C849-9AC9-5F960F4777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3897456"/>
        <c:axId val="993649104"/>
      </c:lineChart>
      <c:catAx>
        <c:axId val="1023897456"/>
        <c:scaling>
          <c:orientation val="minMax"/>
        </c:scaling>
        <c:delete val="0"/>
        <c:axPos val="b"/>
        <c:numFmt formatCode="_([$€-2]\ * #,##0.00_);_([$€-2]\ * \(#,##0.00\);_([$€-2]\ * &quot;-&quot;??_);_(@_)" sourceLinked="1"/>
        <c:majorTickMark val="out"/>
        <c:minorTickMark val="none"/>
        <c:tickLblPos val="nextTo"/>
        <c:spPr>
          <a:ln w="254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zh-CN"/>
          </a:p>
        </c:txPr>
        <c:crossAx val="9936491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93649104"/>
        <c:scaling>
          <c:orientation val="minMax"/>
          <c:max val="4"/>
          <c:min val="-3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_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zh-CN"/>
          </a:p>
        </c:txPr>
        <c:crossAx val="1023897456"/>
        <c:crosses val="autoZero"/>
        <c:crossBetween val="between"/>
        <c:majorUnit val="1"/>
        <c:minorUnit val="0.2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Times New Roman" panose="02020603050405020304" pitchFamily="18" charset="0"/>
          <a:ea typeface="Arial"/>
          <a:cs typeface="Times New Roman" panose="02020603050405020304" pitchFamily="18" charset="0"/>
        </a:defRPr>
      </a:pPr>
      <a:endParaRPr lang="zh-CN"/>
    </a:p>
  </c:txPr>
  <c:printSettings>
    <c:headerFooter alignWithMargins="0"/>
    <c:pageMargins b="1" l="0.750000000000002" r="0.750000000000002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Attribute importances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'Partworth Plot'!$A$32:$A$36</c:f>
              <c:strCache>
                <c:ptCount val="5"/>
                <c:pt idx="0">
                  <c:v>Meal type</c:v>
                </c:pt>
                <c:pt idx="1">
                  <c:v>Cook time</c:v>
                </c:pt>
                <c:pt idx="2">
                  <c:v>Wellness</c:v>
                </c:pt>
                <c:pt idx="3">
                  <c:v>Delivery mode</c:v>
                </c:pt>
                <c:pt idx="4">
                  <c:v>Price</c:v>
                </c:pt>
              </c:strCache>
            </c:strRef>
          </c:cat>
          <c:val>
            <c:numRef>
              <c:f>'Partworth Plot'!$C$32:$C$36</c:f>
              <c:numCache>
                <c:formatCode>0.00_ </c:formatCode>
                <c:ptCount val="5"/>
                <c:pt idx="0">
                  <c:v>0.199564586357039</c:v>
                </c:pt>
                <c:pt idx="1">
                  <c:v>0.29680696661828698</c:v>
                </c:pt>
                <c:pt idx="2">
                  <c:v>9.0711175616835796E-2</c:v>
                </c:pt>
                <c:pt idx="3">
                  <c:v>3.26560232220608E-2</c:v>
                </c:pt>
                <c:pt idx="4">
                  <c:v>0.380261248185776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A1-0D47-9F4C-6F1302BB29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96743904"/>
        <c:axId val="993450352"/>
      </c:barChart>
      <c:catAx>
        <c:axId val="996743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9934503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934503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_ 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99674390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CN"/>
    </a:p>
  </c:txPr>
  <c:printSettings>
    <c:headerFooter alignWithMargins="0"/>
    <c:pageMargins b="1" l="0.750000000000002" r="0.750000000000002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Market share of X, Y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44296996680068457"/>
          <c:y val="0.24109480791125915"/>
          <c:w val="0.35981761464084355"/>
          <c:h val="0.62834784100538776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E3A-3E48-AEA2-E8190191571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E3A-3E48-AEA2-E8190191571D}"/>
              </c:ext>
            </c:extLst>
          </c:dPt>
          <c:dLbls>
            <c:dLbl>
              <c:idx val="1"/>
              <c:layout>
                <c:manualLayout>
                  <c:x val="-6.0097231492642886E-2"/>
                  <c:y val="5.5982847208263242E-3"/>
                </c:manualLayout>
              </c:layout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56165731879969061"/>
                      <c:h val="0.16111031333366027"/>
                    </c:manualLayout>
                  </c15:layout>
                  <c15:showDataLabelsRange val="0"/>
                </c:ext>
                <c:ext xmlns:c16="http://schemas.microsoft.com/office/drawing/2014/chart" uri="{C3380CC4-5D6E-409C-BE32-E72D297353CC}">
                  <c16:uniqueId val="{00000003-AE3A-3E48-AEA2-E8190191571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'Market Share Prediction'!$J$22:$K$22</c:f>
              <c:strCache>
                <c:ptCount val="2"/>
                <c:pt idx="0">
                  <c:v>X</c:v>
                </c:pt>
                <c:pt idx="1">
                  <c:v>Y</c:v>
                </c:pt>
              </c:strCache>
            </c:strRef>
          </c:cat>
          <c:val>
            <c:numRef>
              <c:f>'Market Share Prediction'!$J$23:$K$23</c:f>
              <c:numCache>
                <c:formatCode>0.00%</c:formatCode>
                <c:ptCount val="2"/>
                <c:pt idx="0">
                  <c:v>0.52631578947368418</c:v>
                </c:pt>
                <c:pt idx="1">
                  <c:v>0.47368421052631576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E3A-3E48-AEA2-E8190191571D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Market share after launching 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51510546206232799"/>
          <c:y val="0.20518122969085759"/>
          <c:w val="0.36636429393236619"/>
          <c:h val="0.63962761182439321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885-F04A-BED2-E48B744B825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885-F04A-BED2-E48B744B825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885-F04A-BED2-E48B744B8255}"/>
              </c:ext>
            </c:extLst>
          </c:dPt>
          <c:cat>
            <c:strRef>
              <c:f>'Market Share Prediction'!$N$22:$P$22</c:f>
              <c:strCache>
                <c:ptCount val="3"/>
                <c:pt idx="0">
                  <c:v>X</c:v>
                </c:pt>
                <c:pt idx="1">
                  <c:v>Y</c:v>
                </c:pt>
                <c:pt idx="2">
                  <c:v>Z</c:v>
                </c:pt>
              </c:strCache>
            </c:strRef>
          </c:cat>
          <c:val>
            <c:numRef>
              <c:f>'Market Share Prediction'!$N$23:$P$23</c:f>
              <c:numCache>
                <c:formatCode>0.00%</c:formatCode>
                <c:ptCount val="3"/>
                <c:pt idx="0">
                  <c:v>5.2631578947368418E-2</c:v>
                </c:pt>
                <c:pt idx="1">
                  <c:v>0.36842105263157893</c:v>
                </c:pt>
                <c:pt idx="2">
                  <c:v>0.57894736842105265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85-F04A-BED2-E48B744B82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  <a:r>
              <a:rPr lang="en-US" altLang="zh-CN"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rPr>
              <a:t>Market Share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 Regular" panose="02020603050405020304" charset="0"/>
              <a:ea typeface="Times New Roman Regular" panose="02020603050405020304" charset="0"/>
              <a:cs typeface="Times New Roman Regular" panose="02020603050405020304" charset="0"/>
              <a:sym typeface="Times New Roman Regular" panose="02020603050405020304" charset="0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478917262512768"/>
          <c:y val="0.15491274205115901"/>
          <c:w val="0.46725229826353398"/>
          <c:h val="0.61353095864212304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[1]market_share!$M$26</c:f>
              <c:strCache>
                <c:ptCount val="1"/>
                <c:pt idx="0">
                  <c:v>Year 1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cat>
            <c:strRef>
              <c:f>[1]market_share!$N$25:$P$25</c:f>
              <c:strCache>
                <c:ptCount val="3"/>
                <c:pt idx="0">
                  <c:v>X: Non-Vege | 15 min | Non-bio | Deliver Once | €3.9</c:v>
                </c:pt>
                <c:pt idx="1">
                  <c:v>Y : Vege | 15 min | Non-bio | Deliver Once | €3.9_x000d_</c:v>
                </c:pt>
                <c:pt idx="2">
                  <c:v>Z : Non-Vege |15 min | Bio| Deliver before each meal | €3.9_x000d_</c:v>
                </c:pt>
              </c:strCache>
            </c:strRef>
          </c:cat>
          <c:val>
            <c:numRef>
              <c:f>[1]market_share!$N$26:$P$26</c:f>
              <c:numCache>
                <c:formatCode>General</c:formatCode>
                <c:ptCount val="3"/>
                <c:pt idx="0">
                  <c:v>0.52631578947368396</c:v>
                </c:pt>
                <c:pt idx="1">
                  <c:v>0.47368421052631599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94-F24A-B2F7-CD65C0111424}"/>
            </c:ext>
          </c:extLst>
        </c:ser>
        <c:ser>
          <c:idx val="1"/>
          <c:order val="1"/>
          <c:tx>
            <c:strRef>
              <c:f>[1]market_share!$M$27</c:f>
              <c:strCache>
                <c:ptCount val="1"/>
                <c:pt idx="0">
                  <c:v>Year 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[1]market_share!$N$25:$P$25</c:f>
              <c:strCache>
                <c:ptCount val="3"/>
                <c:pt idx="0">
                  <c:v>X: Non-Vege | 15 min | Non-bio | Deliver Once | €3.9</c:v>
                </c:pt>
                <c:pt idx="1">
                  <c:v>Y : Vege | 15 min | Non-bio | Deliver Once | €3.9_x000d_</c:v>
                </c:pt>
                <c:pt idx="2">
                  <c:v>Z : Non-Vege |15 min | Bio| Deliver before each meal | €3.9_x000d_</c:v>
                </c:pt>
              </c:strCache>
            </c:strRef>
          </c:cat>
          <c:val>
            <c:numRef>
              <c:f>[1]market_share!$N$27:$P$27</c:f>
              <c:numCache>
                <c:formatCode>General</c:formatCode>
                <c:ptCount val="3"/>
                <c:pt idx="0">
                  <c:v>5.2631578947368397E-2</c:v>
                </c:pt>
                <c:pt idx="1">
                  <c:v>0.36842105263157898</c:v>
                </c:pt>
                <c:pt idx="2">
                  <c:v>0.57894736842105299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94-F24A-B2F7-CD65C0111424}"/>
            </c:ext>
          </c:extLst>
        </c:ser>
        <c:ser>
          <c:idx val="2"/>
          <c:order val="2"/>
          <c:tx>
            <c:strRef>
              <c:f>[1]market_share!$M$28</c:f>
              <c:strCache>
                <c:ptCount val="1"/>
                <c:pt idx="0">
                  <c:v> </c:v>
                </c:pt>
              </c:strCache>
            </c:strRef>
          </c:tx>
          <c:spPr>
            <a:solidFill>
              <a:sysClr val="window" lastClr="FFFFFF"/>
            </a:solidFill>
            <a:ln>
              <a:noFill/>
            </a:ln>
            <a:effectLst/>
          </c:spPr>
          <c:invertIfNegative val="0"/>
          <c:cat>
            <c:strRef>
              <c:f>[1]market_share!$N$25:$P$25</c:f>
              <c:strCache>
                <c:ptCount val="3"/>
                <c:pt idx="0">
                  <c:v>X: Non-Vege | 15 min | Non-bio | Deliver Once | €3.9</c:v>
                </c:pt>
                <c:pt idx="1">
                  <c:v>Y : Vege | 15 min | Non-bio | Deliver Once | €3.9_x000d_</c:v>
                </c:pt>
                <c:pt idx="2">
                  <c:v>Z : Non-Vege |15 min | Bio| Deliver before each meal | €3.9_x000d_</c:v>
                </c:pt>
              </c:strCache>
            </c:strRef>
          </c:cat>
          <c:val>
            <c:numRef>
              <c:f>[1]market_share!$N$28:$P$28</c:f>
              <c:numCache>
                <c:formatCode>General</c:formatCode>
                <c:ptCount val="3"/>
                <c:pt idx="0">
                  <c:v>0.42105263157894768</c:v>
                </c:pt>
                <c:pt idx="1">
                  <c:v>0.15789473684210503</c:v>
                </c:pt>
                <c:pt idx="2">
                  <c:v>0.42105263157894701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94-F24A-B2F7-CD65C01114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05563075"/>
        <c:axId val="500491318"/>
      </c:barChart>
      <c:catAx>
        <c:axId val="805563075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  <a:endParaRPr lang="zh-CN"/>
          </a:p>
        </c:txPr>
        <c:crossAx val="500491318"/>
        <c:crosses val="autoZero"/>
        <c:auto val="1"/>
        <c:lblAlgn val="ctr"/>
        <c:lblOffset val="100"/>
        <c:noMultiLvlLbl val="0"/>
      </c:catAx>
      <c:valAx>
        <c:axId val="500491318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  <a:endParaRPr lang="zh-CN"/>
          </a:p>
        </c:txPr>
        <c:crossAx val="8055630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  <a:endParaRPr lang="zh-CN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  <a:endParaRPr lang="zh-CN"/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  <a:endParaRPr lang="zh-CN"/>
          </a:p>
        </c:txPr>
      </c:legendEntry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 Regular" panose="02020603050405020304" charset="0"/>
              <a:ea typeface="Times New Roman Regular" panose="02020603050405020304" charset="0"/>
              <a:cs typeface="Times New Roman Regular" panose="02020603050405020304" charset="0"/>
              <a:sym typeface="Times New Roman Regular" panose="02020603050405020304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latin typeface="Times New Roman Regular" panose="02020603050405020304" charset="0"/>
          <a:ea typeface="Times New Roman Regular" panose="02020603050405020304" charset="0"/>
          <a:cs typeface="Times New Roman Regular" panose="02020603050405020304" charset="0"/>
          <a:sym typeface="Times New Roman Regular" panose="02020603050405020304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175846</xdr:colOff>
      <xdr:row>0</xdr:row>
      <xdr:rowOff>107461</xdr:rowOff>
    </xdr:from>
    <xdr:to>
      <xdr:col>5</xdr:col>
      <xdr:colOff>720214</xdr:colOff>
      <xdr:row>6</xdr:row>
      <xdr:rowOff>11634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4704F037-E2DA-2D43-96A4-50F48E0172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236905</xdr:colOff>
      <xdr:row>0</xdr:row>
      <xdr:rowOff>87923</xdr:rowOff>
    </xdr:from>
    <xdr:to>
      <xdr:col>9</xdr:col>
      <xdr:colOff>934251</xdr:colOff>
      <xdr:row>5</xdr:row>
      <xdr:rowOff>147959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3C4752A-5147-0147-A464-8F874345F6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188059</xdr:colOff>
      <xdr:row>11</xdr:row>
      <xdr:rowOff>86403</xdr:rowOff>
    </xdr:from>
    <xdr:to>
      <xdr:col>5</xdr:col>
      <xdr:colOff>729926</xdr:colOff>
      <xdr:row>16</xdr:row>
      <xdr:rowOff>128736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D1E8BF8-E344-204B-8208-551C1C78D6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965709</xdr:colOff>
      <xdr:row>11</xdr:row>
      <xdr:rowOff>87615</xdr:rowOff>
    </xdr:from>
    <xdr:to>
      <xdr:col>9</xdr:col>
      <xdr:colOff>516975</xdr:colOff>
      <xdr:row>16</xdr:row>
      <xdr:rowOff>129948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5644B30-D36D-5242-A761-FFF0DBDA1D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174331</xdr:colOff>
      <xdr:row>18</xdr:row>
      <xdr:rowOff>30485</xdr:rowOff>
    </xdr:from>
    <xdr:to>
      <xdr:col>5</xdr:col>
      <xdr:colOff>714446</xdr:colOff>
      <xdr:row>23</xdr:row>
      <xdr:rowOff>98219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D42F084-B890-6344-9EB1-AD9E905238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214921</xdr:colOff>
      <xdr:row>36</xdr:row>
      <xdr:rowOff>97007</xdr:rowOff>
    </xdr:from>
    <xdr:to>
      <xdr:col>9</xdr:col>
      <xdr:colOff>19537</xdr:colOff>
      <xdr:row>51</xdr:row>
      <xdr:rowOff>97692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E2310FD2-C063-8242-A9E7-C4A66084AC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101902</xdr:colOff>
      <xdr:row>30</xdr:row>
      <xdr:rowOff>64807</xdr:rowOff>
    </xdr:from>
    <xdr:to>
      <xdr:col>8</xdr:col>
      <xdr:colOff>818098</xdr:colOff>
      <xdr:row>43</xdr:row>
      <xdr:rowOff>31167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684D2A6-976C-DA4B-8921-B654DBA037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357986</xdr:colOff>
      <xdr:row>30</xdr:row>
      <xdr:rowOff>42619</xdr:rowOff>
    </xdr:from>
    <xdr:to>
      <xdr:col>14</xdr:col>
      <xdr:colOff>274594</xdr:colOff>
      <xdr:row>43</xdr:row>
      <xdr:rowOff>11442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6A44C8B-8408-2442-A8BA-00082119F3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5</xdr:col>
      <xdr:colOff>610882</xdr:colOff>
      <xdr:row>39</xdr:row>
      <xdr:rowOff>46337</xdr:rowOff>
    </xdr:from>
    <xdr:ext cx="566886" cy="264560"/>
    <xdr:sp macro="" textlink="">
      <xdr:nvSpPr>
        <xdr:cNvPr id="4" name="文本框 3">
          <a:extLst>
            <a:ext uri="{FF2B5EF4-FFF2-40B4-BE49-F238E27FC236}">
              <a16:creationId xmlns:a16="http://schemas.microsoft.com/office/drawing/2014/main" id="{C6C5F89B-6B08-99F7-B5B6-42806BB4D3EE}"/>
            </a:ext>
          </a:extLst>
        </xdr:cNvPr>
        <xdr:cNvSpPr txBox="1"/>
      </xdr:nvSpPr>
      <xdr:spPr>
        <a:xfrm>
          <a:off x="4754144" y="6891727"/>
          <a:ext cx="56688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/>
            <a:t>Y:</a:t>
          </a:r>
          <a:r>
            <a:rPr lang="en-US" altLang="zh-CN" sz="1100" baseline="0"/>
            <a:t> </a:t>
          </a:r>
          <a:r>
            <a:rPr lang="en-US" altLang="zh-CN" sz="1100"/>
            <a:t>47%</a:t>
          </a:r>
          <a:endParaRPr lang="zh-CN" altLang="en-US" sz="1100"/>
        </a:p>
      </xdr:txBody>
    </xdr:sp>
    <xdr:clientData/>
  </xdr:oneCellAnchor>
  <xdr:twoCellAnchor>
    <xdr:from>
      <xdr:col>9</xdr:col>
      <xdr:colOff>599923</xdr:colOff>
      <xdr:row>33</xdr:row>
      <xdr:rowOff>128320</xdr:rowOff>
    </xdr:from>
    <xdr:to>
      <xdr:col>12</xdr:col>
      <xdr:colOff>79072</xdr:colOff>
      <xdr:row>38</xdr:row>
      <xdr:rowOff>109828</xdr:rowOff>
    </xdr:to>
    <xdr:sp macro="" textlink="">
      <xdr:nvSpPr>
        <xdr:cNvPr id="5" name="文本框 1">
          <a:extLst>
            <a:ext uri="{FF2B5EF4-FFF2-40B4-BE49-F238E27FC236}">
              <a16:creationId xmlns:a16="http://schemas.microsoft.com/office/drawing/2014/main" id="{6A9C6B4C-68A4-028A-1EAD-50F05E1A7C99}"/>
            </a:ext>
          </a:extLst>
        </xdr:cNvPr>
        <xdr:cNvSpPr txBox="1"/>
      </xdr:nvSpPr>
      <xdr:spPr>
        <a:xfrm>
          <a:off x="8407204" y="5746753"/>
          <a:ext cx="1954771" cy="859388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800"/>
            <a:t>X: Non-Vege</a:t>
          </a:r>
          <a:r>
            <a:rPr lang="en-US" altLang="zh-CN" sz="800" baseline="0"/>
            <a:t> | 15 min |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800" baseline="0"/>
            <a:t>    Non-bio | Deliver Once |</a:t>
          </a:r>
          <a:r>
            <a:rPr lang="en-US" altLang="zh-CN" sz="800" baseline="0">
              <a:latin typeface="+mn-lt"/>
              <a:ea typeface="+mn-ea"/>
              <a:cs typeface="+mn-cs"/>
            </a:rPr>
            <a:t> </a:t>
          </a:r>
          <a:r>
            <a:rPr lang="zh-CN" altLang="en-US" sz="800" baseline="0">
              <a:latin typeface="+mn-lt"/>
              <a:ea typeface="+mn-ea"/>
              <a:cs typeface="+mn-cs"/>
            </a:rPr>
            <a:t>€</a:t>
          </a:r>
          <a:r>
            <a:rPr lang="en-US" altLang="zh-CN" sz="800" baseline="0"/>
            <a:t>3.9</a:t>
          </a:r>
          <a:endParaRPr lang="en-US" altLang="zh-CN" sz="800"/>
        </a:p>
        <a:p>
          <a:r>
            <a:rPr lang="en-US" altLang="zh-CN" sz="800"/>
            <a:t>Y: Vege</a:t>
          </a:r>
          <a:r>
            <a:rPr lang="en-US" altLang="zh-CN" sz="800" baseline="0"/>
            <a:t> | 15 min |</a:t>
          </a:r>
        </a:p>
        <a:p>
          <a:r>
            <a:rPr lang="en-US" altLang="zh-CN" sz="800" baseline="0"/>
            <a:t>     Non-bio | Deliver Once |</a:t>
          </a:r>
          <a:r>
            <a:rPr lang="en-US" altLang="zh-CN" sz="800" baseline="0">
              <a:latin typeface="+mn-lt"/>
              <a:ea typeface="+mn-ea"/>
              <a:cs typeface="+mn-cs"/>
            </a:rPr>
            <a:t> </a:t>
          </a:r>
          <a:r>
            <a:rPr lang="zh-CN" altLang="en-US" sz="800" baseline="0">
              <a:latin typeface="+mn-lt"/>
              <a:ea typeface="+mn-ea"/>
              <a:cs typeface="+mn-cs"/>
            </a:rPr>
            <a:t>€</a:t>
          </a:r>
          <a:r>
            <a:rPr lang="en-US" altLang="zh-CN" sz="800" baseline="0"/>
            <a:t>3.9</a:t>
          </a:r>
        </a:p>
        <a:p>
          <a:r>
            <a:rPr lang="en-US" altLang="zh-CN" sz="800"/>
            <a:t>Z: Non-Vege</a:t>
          </a:r>
          <a:r>
            <a:rPr lang="en-US" altLang="zh-CN" sz="800" baseline="0"/>
            <a:t> | 15 min |</a:t>
          </a:r>
        </a:p>
        <a:p>
          <a:r>
            <a:rPr lang="en-US" altLang="zh-CN" sz="800" baseline="0"/>
            <a:t>     Bio | Deliver before each meal |</a:t>
          </a:r>
          <a:r>
            <a:rPr lang="en-US" altLang="zh-CN" sz="800" baseline="0">
              <a:latin typeface="+mn-lt"/>
              <a:ea typeface="+mn-ea"/>
              <a:cs typeface="+mn-cs"/>
            </a:rPr>
            <a:t> </a:t>
          </a:r>
          <a:r>
            <a:rPr lang="zh-CN" altLang="en-US" sz="800" baseline="0">
              <a:latin typeface="+mn-lt"/>
              <a:ea typeface="+mn-ea"/>
              <a:cs typeface="+mn-cs"/>
            </a:rPr>
            <a:t>€</a:t>
          </a:r>
          <a:r>
            <a:rPr lang="en-US" altLang="zh-CN" sz="800" baseline="0"/>
            <a:t>3.9</a:t>
          </a:r>
          <a:endParaRPr lang="zh-CN" altLang="en-US" sz="800"/>
        </a:p>
        <a:p>
          <a:endParaRPr lang="zh-CN" altLang="en-US" sz="800"/>
        </a:p>
      </xdr:txBody>
    </xdr:sp>
    <xdr:clientData/>
  </xdr:twoCellAnchor>
  <xdr:oneCellAnchor>
    <xdr:from>
      <xdr:col>11</xdr:col>
      <xdr:colOff>365760</xdr:colOff>
      <xdr:row>38</xdr:row>
      <xdr:rowOff>172720</xdr:rowOff>
    </xdr:from>
    <xdr:ext cx="564193" cy="264560"/>
    <xdr:sp macro="" textlink="">
      <xdr:nvSpPr>
        <xdr:cNvPr id="6" name="文本框 5">
          <a:extLst>
            <a:ext uri="{FF2B5EF4-FFF2-40B4-BE49-F238E27FC236}">
              <a16:creationId xmlns:a16="http://schemas.microsoft.com/office/drawing/2014/main" id="{135E01EB-76CA-FC4D-889E-A0622D8904A6}"/>
            </a:ext>
          </a:extLst>
        </xdr:cNvPr>
        <xdr:cNvSpPr txBox="1"/>
      </xdr:nvSpPr>
      <xdr:spPr>
        <a:xfrm>
          <a:off x="9804400" y="6939280"/>
          <a:ext cx="56419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/>
            <a:t>Z:</a:t>
          </a:r>
          <a:r>
            <a:rPr lang="en-US" altLang="zh-CN" sz="1100" baseline="0"/>
            <a:t> 58</a:t>
          </a:r>
          <a:r>
            <a:rPr lang="en-US" altLang="zh-CN" sz="1100"/>
            <a:t>%</a:t>
          </a:r>
          <a:endParaRPr lang="zh-CN" altLang="en-US" sz="1100"/>
        </a:p>
      </xdr:txBody>
    </xdr:sp>
    <xdr:clientData/>
  </xdr:oneCellAnchor>
  <xdr:oneCellAnchor>
    <xdr:from>
      <xdr:col>12</xdr:col>
      <xdr:colOff>640080</xdr:colOff>
      <xdr:row>31</xdr:row>
      <xdr:rowOff>142240</xdr:rowOff>
    </xdr:from>
    <xdr:ext cx="499880" cy="264560"/>
    <xdr:sp macro="" textlink="">
      <xdr:nvSpPr>
        <xdr:cNvPr id="7" name="文本框 6">
          <a:extLst>
            <a:ext uri="{FF2B5EF4-FFF2-40B4-BE49-F238E27FC236}">
              <a16:creationId xmlns:a16="http://schemas.microsoft.com/office/drawing/2014/main" id="{75CB0635-090B-7F45-B08C-39333997F376}"/>
            </a:ext>
          </a:extLst>
        </xdr:cNvPr>
        <xdr:cNvSpPr txBox="1"/>
      </xdr:nvSpPr>
      <xdr:spPr>
        <a:xfrm>
          <a:off x="10901680" y="5628640"/>
          <a:ext cx="49988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/>
            <a:t>X:</a:t>
          </a:r>
          <a:r>
            <a:rPr lang="en-US" altLang="zh-CN" sz="1100" baseline="0"/>
            <a:t> 5</a:t>
          </a:r>
          <a:r>
            <a:rPr lang="en-US" altLang="zh-CN" sz="1100"/>
            <a:t>%</a:t>
          </a:r>
          <a:endParaRPr lang="zh-CN" altLang="en-US" sz="1100"/>
        </a:p>
      </xdr:txBody>
    </xdr:sp>
    <xdr:clientData/>
  </xdr:oneCellAnchor>
  <xdr:twoCellAnchor>
    <xdr:from>
      <xdr:col>3</xdr:col>
      <xdr:colOff>609600</xdr:colOff>
      <xdr:row>46</xdr:row>
      <xdr:rowOff>127000</xdr:rowOff>
    </xdr:from>
    <xdr:to>
      <xdr:col>13</xdr:col>
      <xdr:colOff>69780</xdr:colOff>
      <xdr:row>64</xdr:row>
      <xdr:rowOff>27329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92904F66-0C45-5147-937E-CE733E2F0A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0.05011</cdr:x>
      <cdr:y>0.31581</cdr:y>
    </cdr:from>
    <cdr:to>
      <cdr:x>0.06642</cdr:x>
      <cdr:y>0.34334</cdr:y>
    </cdr:to>
    <cdr:sp macro="" textlink="">
      <cdr:nvSpPr>
        <cdr:cNvPr id="2" name="矩形 1">
          <a:extLst xmlns:a="http://schemas.openxmlformats.org/drawingml/2006/main">
            <a:ext uri="{FF2B5EF4-FFF2-40B4-BE49-F238E27FC236}">
              <a16:creationId xmlns:a16="http://schemas.microsoft.com/office/drawing/2014/main" id="{0561D560-94B7-7891-A24D-C4FFDEAA6C28}"/>
            </a:ext>
          </a:extLst>
        </cdr:cNvPr>
        <cdr:cNvSpPr/>
      </cdr:nvSpPr>
      <cdr:spPr>
        <a:xfrm xmlns:a="http://schemas.openxmlformats.org/drawingml/2006/main">
          <a:off x="201357" y="719347"/>
          <a:ext cx="65530" cy="62705"/>
        </a:xfrm>
        <a:prstGeom xmlns:a="http://schemas.openxmlformats.org/drawingml/2006/main" prst="rect">
          <a:avLst/>
        </a:prstGeom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zh-CN"/>
        </a:p>
      </cdr:txBody>
    </cdr:sp>
  </cdr:relSizeAnchor>
  <cdr:relSizeAnchor xmlns:cdr="http://schemas.openxmlformats.org/drawingml/2006/chartDrawing">
    <cdr:from>
      <cdr:x>0.06944</cdr:x>
      <cdr:y>0.28139</cdr:y>
    </cdr:from>
    <cdr:to>
      <cdr:x>0.55198</cdr:x>
      <cdr:y>0.60946</cdr:y>
    </cdr:to>
    <cdr:sp macro="" textlink="">
      <cdr:nvSpPr>
        <cdr:cNvPr id="5" name="文本框 4">
          <a:extLst xmlns:a="http://schemas.openxmlformats.org/drawingml/2006/main">
            <a:ext uri="{FF2B5EF4-FFF2-40B4-BE49-F238E27FC236}">
              <a16:creationId xmlns:a16="http://schemas.microsoft.com/office/drawing/2014/main" id="{6C6ABE8C-7826-05DD-469D-B186EFE03718}"/>
            </a:ext>
          </a:extLst>
        </cdr:cNvPr>
        <cdr:cNvSpPr txBox="1"/>
      </cdr:nvSpPr>
      <cdr:spPr>
        <a:xfrm xmlns:a="http://schemas.openxmlformats.org/drawingml/2006/main">
          <a:off x="279020" y="648684"/>
          <a:ext cx="1938948" cy="7562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800"/>
            <a:t>X: Non-Vege</a:t>
          </a:r>
          <a:r>
            <a:rPr lang="en-US" altLang="zh-CN" sz="800" baseline="0"/>
            <a:t> | 15 min | </a:t>
          </a: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800" baseline="0"/>
            <a:t>    Non-bio | Deliver Once |</a:t>
          </a:r>
          <a:r>
            <a:rPr lang="en-US" altLang="zh-CN" sz="800" baseline="0">
              <a:latin typeface="+mn-lt"/>
              <a:ea typeface="+mn-ea"/>
              <a:cs typeface="+mn-cs"/>
            </a:rPr>
            <a:t> </a:t>
          </a:r>
          <a:r>
            <a:rPr lang="zh-CN" altLang="en-US" sz="800" baseline="0">
              <a:latin typeface="+mn-lt"/>
              <a:ea typeface="+mn-ea"/>
              <a:cs typeface="+mn-cs"/>
            </a:rPr>
            <a:t>€</a:t>
          </a:r>
          <a:r>
            <a:rPr lang="en-US" altLang="zh-CN" sz="800" baseline="0"/>
            <a:t>3.9</a:t>
          </a:r>
          <a:endParaRPr lang="en-US" altLang="zh-CN" sz="800"/>
        </a:p>
        <a:p xmlns:a="http://schemas.openxmlformats.org/drawingml/2006/main">
          <a:r>
            <a:rPr lang="en-US" altLang="zh-CN" sz="800"/>
            <a:t>Y: Vege</a:t>
          </a:r>
          <a:r>
            <a:rPr lang="en-US" altLang="zh-CN" sz="800" baseline="0"/>
            <a:t> | 15 min |</a:t>
          </a:r>
        </a:p>
        <a:p xmlns:a="http://schemas.openxmlformats.org/drawingml/2006/main">
          <a:r>
            <a:rPr lang="en-US" altLang="zh-CN" sz="800" baseline="0"/>
            <a:t>     Non-bio | Deliver Once |</a:t>
          </a:r>
          <a:r>
            <a:rPr lang="en-US" altLang="zh-CN" sz="800" baseline="0">
              <a:latin typeface="+mn-lt"/>
              <a:ea typeface="+mn-ea"/>
              <a:cs typeface="+mn-cs"/>
            </a:rPr>
            <a:t> </a:t>
          </a:r>
          <a:r>
            <a:rPr lang="zh-CN" altLang="en-US" sz="800" baseline="0">
              <a:latin typeface="+mn-lt"/>
              <a:ea typeface="+mn-ea"/>
              <a:cs typeface="+mn-cs"/>
            </a:rPr>
            <a:t>€</a:t>
          </a:r>
          <a:r>
            <a:rPr lang="en-US" altLang="zh-CN" sz="800" baseline="0"/>
            <a:t>3.9</a:t>
          </a:r>
          <a:endParaRPr lang="zh-CN" altLang="en-US" sz="800"/>
        </a:p>
      </cdr:txBody>
    </cdr:sp>
  </cdr:relSizeAnchor>
  <cdr:relSizeAnchor xmlns:cdr="http://schemas.openxmlformats.org/drawingml/2006/chartDrawing">
    <cdr:from>
      <cdr:x>0.04943</cdr:x>
      <cdr:y>0.42366</cdr:y>
    </cdr:from>
    <cdr:to>
      <cdr:x>0.06574</cdr:x>
      <cdr:y>0.45119</cdr:y>
    </cdr:to>
    <cdr:sp macro="" textlink="">
      <cdr:nvSpPr>
        <cdr:cNvPr id="6" name="矩形 5">
          <a:extLst xmlns:a="http://schemas.openxmlformats.org/drawingml/2006/main">
            <a:ext uri="{FF2B5EF4-FFF2-40B4-BE49-F238E27FC236}">
              <a16:creationId xmlns:a16="http://schemas.microsoft.com/office/drawing/2014/main" id="{24EC5806-5ECD-F39D-080C-893D438CBA08}"/>
            </a:ext>
          </a:extLst>
        </cdr:cNvPr>
        <cdr:cNvSpPr/>
      </cdr:nvSpPr>
      <cdr:spPr>
        <a:xfrm xmlns:a="http://schemas.openxmlformats.org/drawingml/2006/main">
          <a:off x="198617" y="965003"/>
          <a:ext cx="65530" cy="62706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2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zh-CN"/>
        </a:p>
      </cdr:txBody>
    </cdr:sp>
  </cdr:relSizeAnchor>
  <cdr:relSizeAnchor xmlns:cdr="http://schemas.openxmlformats.org/drawingml/2006/chartDrawing">
    <cdr:from>
      <cdr:x>0.79886</cdr:x>
      <cdr:y>0.47715</cdr:y>
    </cdr:from>
    <cdr:to>
      <cdr:x>0.94073</cdr:x>
      <cdr:y>0.59268</cdr:y>
    </cdr:to>
    <cdr:sp macro="" textlink="">
      <cdr:nvSpPr>
        <cdr:cNvPr id="16" name="文本框 3">
          <a:extLst xmlns:a="http://schemas.openxmlformats.org/drawingml/2006/main">
            <a:ext uri="{FF2B5EF4-FFF2-40B4-BE49-F238E27FC236}">
              <a16:creationId xmlns:a16="http://schemas.microsoft.com/office/drawing/2014/main" id="{C6C5F89B-6B08-99F7-B5B6-42806BB4D3EE}"/>
            </a:ext>
          </a:extLst>
        </cdr:cNvPr>
        <cdr:cNvSpPr txBox="1"/>
      </cdr:nvSpPr>
      <cdr:spPr>
        <a:xfrm xmlns:a="http://schemas.openxmlformats.org/drawingml/2006/main">
          <a:off x="3220057" y="1101366"/>
          <a:ext cx="571830" cy="266664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X:</a:t>
          </a:r>
          <a:r>
            <a:rPr lang="en-US" altLang="zh-CN" sz="1100" baseline="0"/>
            <a:t> 53</a:t>
          </a:r>
          <a:r>
            <a:rPr lang="en-US" altLang="zh-CN" sz="1100"/>
            <a:t>%</a:t>
          </a:r>
          <a:endParaRPr lang="zh-CN" altLang="en-US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0.02847</cdr:x>
      <cdr:y>0.3103</cdr:y>
    </cdr:from>
    <cdr:to>
      <cdr:x>0.04471</cdr:x>
      <cdr:y>0.33807</cdr:y>
    </cdr:to>
    <cdr:sp macro="" textlink="">
      <cdr:nvSpPr>
        <cdr:cNvPr id="2" name="矩形 1">
          <a:extLst xmlns:a="http://schemas.openxmlformats.org/drawingml/2006/main">
            <a:ext uri="{FF2B5EF4-FFF2-40B4-BE49-F238E27FC236}">
              <a16:creationId xmlns:a16="http://schemas.microsoft.com/office/drawing/2014/main" id="{76137E83-7721-93FB-3FA0-BC43D98815F2}"/>
            </a:ext>
          </a:extLst>
        </cdr:cNvPr>
        <cdr:cNvSpPr/>
      </cdr:nvSpPr>
      <cdr:spPr>
        <a:xfrm xmlns:a="http://schemas.openxmlformats.org/drawingml/2006/main">
          <a:off x="115100" y="698589"/>
          <a:ext cx="65648" cy="62502"/>
        </a:xfrm>
        <a:prstGeom xmlns:a="http://schemas.openxmlformats.org/drawingml/2006/main" prst="rect">
          <a:avLst/>
        </a:prstGeom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zh-CN"/>
        </a:p>
      </cdr:txBody>
    </cdr:sp>
  </cdr:relSizeAnchor>
  <cdr:relSizeAnchor xmlns:cdr="http://schemas.openxmlformats.org/drawingml/2006/chartDrawing">
    <cdr:from>
      <cdr:x>0.02702</cdr:x>
      <cdr:y>0.52397</cdr:y>
    </cdr:from>
    <cdr:to>
      <cdr:x>0.04326</cdr:x>
      <cdr:y>0.55173</cdr:y>
    </cdr:to>
    <cdr:sp macro="" textlink="">
      <cdr:nvSpPr>
        <cdr:cNvPr id="3" name="矩形 2">
          <a:extLst xmlns:a="http://schemas.openxmlformats.org/drawingml/2006/main">
            <a:ext uri="{FF2B5EF4-FFF2-40B4-BE49-F238E27FC236}">
              <a16:creationId xmlns:a16="http://schemas.microsoft.com/office/drawing/2014/main" id="{38A399C3-8F14-BE8A-420E-76B3E4941F81}"/>
            </a:ext>
          </a:extLst>
        </cdr:cNvPr>
        <cdr:cNvSpPr/>
      </cdr:nvSpPr>
      <cdr:spPr>
        <a:xfrm xmlns:a="http://schemas.openxmlformats.org/drawingml/2006/main">
          <a:off x="109082" y="1193736"/>
          <a:ext cx="65549" cy="6325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>
            <a:lumMod val="65000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zh-CN"/>
        </a:p>
      </cdr:txBody>
    </cdr:sp>
  </cdr:relSizeAnchor>
  <cdr:relSizeAnchor xmlns:cdr="http://schemas.openxmlformats.org/drawingml/2006/chartDrawing">
    <cdr:from>
      <cdr:x>0.02753</cdr:x>
      <cdr:y>0.42172</cdr:y>
    </cdr:from>
    <cdr:to>
      <cdr:x>0.04377</cdr:x>
      <cdr:y>0.44948</cdr:y>
    </cdr:to>
    <cdr:sp macro="" textlink="">
      <cdr:nvSpPr>
        <cdr:cNvPr id="4" name="矩形 3">
          <a:extLst xmlns:a="http://schemas.openxmlformats.org/drawingml/2006/main">
            <a:ext uri="{FF2B5EF4-FFF2-40B4-BE49-F238E27FC236}">
              <a16:creationId xmlns:a16="http://schemas.microsoft.com/office/drawing/2014/main" id="{38A399C3-8F14-BE8A-420E-76B3E4941F81}"/>
            </a:ext>
          </a:extLst>
        </cdr:cNvPr>
        <cdr:cNvSpPr/>
      </cdr:nvSpPr>
      <cdr:spPr>
        <a:xfrm xmlns:a="http://schemas.openxmlformats.org/drawingml/2006/main">
          <a:off x="111146" y="960791"/>
          <a:ext cx="65549" cy="63250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2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zh-CN"/>
        </a:p>
      </cdr:txBody>
    </cdr:sp>
  </cdr:relSizeAnchor>
  <cdr:relSizeAnchor xmlns:cdr="http://schemas.openxmlformats.org/drawingml/2006/chartDrawing">
    <cdr:from>
      <cdr:x>0.85938</cdr:x>
      <cdr:y>0.39839</cdr:y>
    </cdr:from>
    <cdr:to>
      <cdr:x>1</cdr:x>
      <cdr:y>0.51114</cdr:y>
    </cdr:to>
    <cdr:sp macro="" textlink="">
      <cdr:nvSpPr>
        <cdr:cNvPr id="5" name="文本框 6">
          <a:extLst xmlns:a="http://schemas.openxmlformats.org/drawingml/2006/main">
            <a:ext uri="{FF2B5EF4-FFF2-40B4-BE49-F238E27FC236}">
              <a16:creationId xmlns:a16="http://schemas.microsoft.com/office/drawing/2014/main" id="{75CB0635-090B-7F45-B08C-39333997F376}"/>
            </a:ext>
          </a:extLst>
        </cdr:cNvPr>
        <cdr:cNvSpPr txBox="1"/>
      </cdr:nvSpPr>
      <cdr:spPr>
        <a:xfrm xmlns:a="http://schemas.openxmlformats.org/drawingml/2006/main">
          <a:off x="3515360" y="934720"/>
          <a:ext cx="566886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Y:</a:t>
          </a:r>
          <a:r>
            <a:rPr lang="en-US" altLang="zh-CN" sz="1100" baseline="0"/>
            <a:t> 37</a:t>
          </a:r>
          <a:r>
            <a:rPr lang="en-US" altLang="zh-CN" sz="1100"/>
            <a:t>%</a:t>
          </a:r>
          <a:endParaRPr lang="zh-CN" altLang="en-US" sz="1100"/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fraaa/Downloads/(main)data_table-&#2591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 data"/>
      <sheetName val="rating"/>
      <sheetName val="variable coding"/>
      <sheetName val="record"/>
      <sheetName val="partworth_Individual"/>
      <sheetName val="partworth_segment"/>
      <sheetName val="importance_segment"/>
      <sheetName val="Avg_pw_plot"/>
      <sheetName val="market_shar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5">
          <cell r="N25" t="str">
            <v>X: Non-Vege | 15 min | Non-bio | Deliver Once | €3.9</v>
          </cell>
          <cell r="O25" t="str">
            <v>Y : Vege | 15 min | Non-bio | Deliver Once | €3.9_x000D_</v>
          </cell>
          <cell r="P25" t="str">
            <v>Z : Non-Vege |15 min | Bio| Deliver before each meal | €3.9_x000D_</v>
          </cell>
        </row>
        <row r="26">
          <cell r="M26" t="str">
            <v>Year 1</v>
          </cell>
          <cell r="N26">
            <v>0.52631578947368396</v>
          </cell>
          <cell r="O26">
            <v>0.47368421052631599</v>
          </cell>
          <cell r="P26">
            <v>0</v>
          </cell>
        </row>
        <row r="27">
          <cell r="M27" t="str">
            <v>Year 2</v>
          </cell>
          <cell r="N27">
            <v>5.2631578947368397E-2</v>
          </cell>
          <cell r="O27">
            <v>0.36842105263157898</v>
          </cell>
          <cell r="P27">
            <v>0.57894736842105299</v>
          </cell>
        </row>
        <row r="28">
          <cell r="M28" t="str">
            <v xml:space="preserve"> </v>
          </cell>
          <cell r="N28">
            <v>0.42105263157894768</v>
          </cell>
          <cell r="O28">
            <v>0.15789473684210503</v>
          </cell>
          <cell r="P28">
            <v>0.42105263157894701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BI21" totalsRowShown="0">
  <autoFilter ref="A1:BI21" xr:uid="{00000000-0009-0000-0100-000001000000}"/>
  <tableColumns count="61">
    <tableColumn id="1" xr3:uid="{00000000-0010-0000-0000-000001000000}" name="ID" dataDxfId="60"/>
    <tableColumn id="2" xr3:uid="{00000000-0010-0000-0000-000002000000}" name="开始时间" dataDxfId="59"/>
    <tableColumn id="3" xr3:uid="{00000000-0010-0000-0000-000003000000}" name="完成时间" dataDxfId="58"/>
    <tableColumn id="4" xr3:uid="{00000000-0010-0000-0000-000004000000}" name="电子邮件" dataDxfId="57"/>
    <tableColumn id="5" xr3:uid="{00000000-0010-0000-0000-000005000000}" name="名称" dataDxfId="56"/>
    <tableColumn id="6" xr3:uid="{00000000-0010-0000-0000-000006000000}" name="总得分" dataDxfId="55"/>
    <tableColumn id="7" xr3:uid="{00000000-0010-0000-0000-000007000000}" name="测验反馈" dataDxfId="54"/>
    <tableColumn id="8" xr3:uid="{00000000-0010-0000-0000-000008000000}" name="What is your gender?" dataDxfId="53"/>
    <tableColumn id="9" xr3:uid="{00000000-0010-0000-0000-000009000000}" name="分数 - What is your gender?" dataDxfId="52"/>
    <tableColumn id="10" xr3:uid="{00000000-0010-0000-0000-00000A000000}" name="反馈 - What is your gender?" dataDxfId="51"/>
    <tableColumn id="11" xr3:uid="{00000000-0010-0000-0000-00000B000000}" name="What is your age?" dataDxfId="50"/>
    <tableColumn id="12" xr3:uid="{00000000-0010-0000-0000-00000C000000}" name="分数 - What is your age?" dataDxfId="49"/>
    <tableColumn id="13" xr3:uid="{00000000-0010-0000-0000-00000D000000}" name="反馈 - What is your age?" dataDxfId="48"/>
    <tableColumn id="14" xr3:uid="{00000000-0010-0000-0000-00000E000000}" name="Where do you come from？" dataDxfId="47"/>
    <tableColumn id="15" xr3:uid="{00000000-0010-0000-0000-00000F000000}" name="分数 - Where do you come from？" dataDxfId="46"/>
    <tableColumn id="16" xr3:uid="{00000000-0010-0000-0000-000010000000}" name="反馈 - Where do you come from？" dataDxfId="45"/>
    <tableColumn id="17" xr3:uid="{00000000-0010-0000-0000-000011000000}" name="Where do you prefer to buy groceries?" dataDxfId="44"/>
    <tableColumn id="18" xr3:uid="{00000000-0010-0000-0000-000012000000}" name="分数 - Where do you prefer to buy groceries?" dataDxfId="43"/>
    <tableColumn id="19" xr3:uid="{00000000-0010-0000-0000-000013000000}" name="反馈 - Where do you prefer to buy groceries?" dataDxfId="42"/>
    <tableColumn id="20" xr3:uid="{00000000-0010-0000-0000-000014000000}" name="How often do you cook meals?" dataDxfId="41"/>
    <tableColumn id="21" xr3:uid="{00000000-0010-0000-0000-000015000000}" name="分数 - How often do you cook meals?" dataDxfId="40"/>
    <tableColumn id="22" xr3:uid="{00000000-0010-0000-0000-000016000000}" name="反馈 - How often do you cook meals?" dataDxfId="39"/>
    <tableColumn id="23" xr3:uid="{00000000-0010-0000-0000-000017000000}" name="Please rank in importance the following meal kit features." dataDxfId="38"/>
    <tableColumn id="24" xr3:uid="{00000000-0010-0000-0000-000018000000}" name="分数 - Please rank in importance the following meal kit features." dataDxfId="37"/>
    <tableColumn id="25" xr3:uid="{00000000-0010-0000-0000-000019000000}" name="反馈 - Please rank in importance the following meal kit features." dataDxfId="36"/>
    <tableColumn id="26" xr3:uid="{00000000-0010-0000-0000-00001A000000}" name="Column" dataDxfId="35"/>
    <tableColumn id="27" xr3:uid="{00000000-0010-0000-0000-00001B000000}" name="分数 - " dataDxfId="34"/>
    <tableColumn id="28" xr3:uid="{00000000-0010-0000-0000-00001C000000}" name="反馈 - " dataDxfId="33"/>
    <tableColumn id="29" xr3:uid="{00000000-0010-0000-0000-00001D000000}" name="2" dataDxfId="32"/>
    <tableColumn id="30" xr3:uid="{00000000-0010-0000-0000-00001E000000}" name="分数 - 2" dataDxfId="31"/>
    <tableColumn id="31" xr3:uid="{00000000-0010-0000-0000-00001F000000}" name="反馈 - 2" dataDxfId="30"/>
    <tableColumn id="32" xr3:uid="{00000000-0010-0000-0000-000020000000}" name="3" dataDxfId="29"/>
    <tableColumn id="33" xr3:uid="{00000000-0010-0000-0000-000021000000}" name="分数 - 3" dataDxfId="28"/>
    <tableColumn id="34" xr3:uid="{00000000-0010-0000-0000-000022000000}" name="反馈 - 3" dataDxfId="27"/>
    <tableColumn id="35" xr3:uid="{00000000-0010-0000-0000-000023000000}" name="4" dataDxfId="26"/>
    <tableColumn id="36" xr3:uid="{00000000-0010-0000-0000-000024000000}" name="分数 - 4" dataDxfId="25"/>
    <tableColumn id="37" xr3:uid="{00000000-0010-0000-0000-000025000000}" name="反馈 - 4" dataDxfId="24"/>
    <tableColumn id="38" xr3:uid="{00000000-0010-0000-0000-000026000000}" name="5" dataDxfId="23"/>
    <tableColumn id="39" xr3:uid="{00000000-0010-0000-0000-000027000000}" name="分数 - 5" dataDxfId="22"/>
    <tableColumn id="40" xr3:uid="{00000000-0010-0000-0000-000028000000}" name="反馈 - 5" dataDxfId="21"/>
    <tableColumn id="41" xr3:uid="{00000000-0010-0000-0000-000029000000}" name="6" dataDxfId="20"/>
    <tableColumn id="42" xr3:uid="{00000000-0010-0000-0000-00002A000000}" name="分数 - 6" dataDxfId="19"/>
    <tableColumn id="43" xr3:uid="{00000000-0010-0000-0000-00002B000000}" name="反馈 - 6" dataDxfId="18"/>
    <tableColumn id="44" xr3:uid="{00000000-0010-0000-0000-00002C000000}" name="7" dataDxfId="17"/>
    <tableColumn id="45" xr3:uid="{00000000-0010-0000-0000-00002D000000}" name="分数 - 7" dataDxfId="16"/>
    <tableColumn id="46" xr3:uid="{00000000-0010-0000-0000-00002E000000}" name="反馈 - 7" dataDxfId="15"/>
    <tableColumn id="47" xr3:uid="{00000000-0010-0000-0000-00002F000000}" name="8" dataDxfId="14"/>
    <tableColumn id="48" xr3:uid="{00000000-0010-0000-0000-000030000000}" name="分数 - 8" dataDxfId="13"/>
    <tableColumn id="49" xr3:uid="{00000000-0010-0000-0000-000031000000}" name="反馈 - 8" dataDxfId="12"/>
    <tableColumn id="50" xr3:uid="{00000000-0010-0000-0000-000032000000}" name="9" dataDxfId="11"/>
    <tableColumn id="51" xr3:uid="{00000000-0010-0000-0000-000033000000}" name="分数 - 9" dataDxfId="10"/>
    <tableColumn id="52" xr3:uid="{00000000-0010-0000-0000-000034000000}" name="反馈 - 9" dataDxfId="9"/>
    <tableColumn id="53" xr3:uid="{00000000-0010-0000-0000-000035000000}" name="10" dataDxfId="8"/>
    <tableColumn id="54" xr3:uid="{00000000-0010-0000-0000-000036000000}" name="分数 - 10" dataDxfId="7"/>
    <tableColumn id="55" xr3:uid="{00000000-0010-0000-0000-000037000000}" name="反馈 - 10" dataDxfId="6"/>
    <tableColumn id="56" xr3:uid="{00000000-0010-0000-0000-000038000000}" name="11" dataDxfId="5"/>
    <tableColumn id="57" xr3:uid="{00000000-0010-0000-0000-000039000000}" name="分数 - 11" dataDxfId="4"/>
    <tableColumn id="58" xr3:uid="{00000000-0010-0000-0000-00003A000000}" name="反馈 - 11" dataDxfId="3"/>
    <tableColumn id="59" xr3:uid="{00000000-0010-0000-0000-00003B000000}" name="12" dataDxfId="2"/>
    <tableColumn id="60" xr3:uid="{00000000-0010-0000-0000-00003C000000}" name="分数 - 12" dataDxfId="1"/>
    <tableColumn id="61" xr3:uid="{00000000-0010-0000-0000-00003D000000}" name="反馈 - 12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I21"/>
  <sheetViews>
    <sheetView zoomScale="116" workbookViewId="0">
      <selection activeCell="B21" sqref="B21"/>
    </sheetView>
  </sheetViews>
  <sheetFormatPr baseColWidth="10" defaultColWidth="8.83203125" defaultRowHeight="14"/>
  <cols>
    <col min="1" max="61" width="20" bestFit="1" customWidth="1"/>
  </cols>
  <sheetData>
    <row r="1" spans="1:6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2" t="s">
        <v>28</v>
      </c>
      <c r="AD1" s="3" t="s">
        <v>29</v>
      </c>
      <c r="AE1" s="3" t="s">
        <v>30</v>
      </c>
      <c r="AF1" s="2" t="s">
        <v>31</v>
      </c>
      <c r="AG1" s="3" t="s">
        <v>32</v>
      </c>
      <c r="AH1" s="3" t="s">
        <v>33</v>
      </c>
      <c r="AI1" s="2" t="s">
        <v>34</v>
      </c>
      <c r="AJ1" s="3" t="s">
        <v>35</v>
      </c>
      <c r="AK1" s="3" t="s">
        <v>36</v>
      </c>
      <c r="AL1" s="2" t="s">
        <v>37</v>
      </c>
      <c r="AM1" s="3" t="s">
        <v>38</v>
      </c>
      <c r="AN1" s="3" t="s">
        <v>39</v>
      </c>
      <c r="AO1" s="2" t="s">
        <v>40</v>
      </c>
      <c r="AP1" s="3" t="s">
        <v>41</v>
      </c>
      <c r="AQ1" s="3" t="s">
        <v>42</v>
      </c>
      <c r="AR1" s="2" t="s">
        <v>43</v>
      </c>
      <c r="AS1" s="3" t="s">
        <v>44</v>
      </c>
      <c r="AT1" s="3" t="s">
        <v>45</v>
      </c>
      <c r="AU1" s="2" t="s">
        <v>46</v>
      </c>
      <c r="AV1" s="3" t="s">
        <v>47</v>
      </c>
      <c r="AW1" s="3" t="s">
        <v>48</v>
      </c>
      <c r="AX1" s="2" t="s">
        <v>49</v>
      </c>
      <c r="AY1" s="3" t="s">
        <v>50</v>
      </c>
      <c r="AZ1" s="3" t="s">
        <v>51</v>
      </c>
      <c r="BA1" s="2" t="s">
        <v>52</v>
      </c>
      <c r="BB1" s="3" t="s">
        <v>53</v>
      </c>
      <c r="BC1" s="3" t="s">
        <v>54</v>
      </c>
      <c r="BD1" s="2" t="s">
        <v>55</v>
      </c>
      <c r="BE1" s="3" t="s">
        <v>56</v>
      </c>
      <c r="BF1" s="3" t="s">
        <v>57</v>
      </c>
      <c r="BG1" s="2" t="s">
        <v>58</v>
      </c>
      <c r="BH1" s="3" t="s">
        <v>59</v>
      </c>
      <c r="BI1" s="3" t="s">
        <v>60</v>
      </c>
    </row>
    <row r="2" spans="1:61">
      <c r="A2">
        <v>1</v>
      </c>
      <c r="B2" s="1">
        <v>44882.423923611103</v>
      </c>
      <c r="C2" s="1">
        <v>44882.426342592596</v>
      </c>
      <c r="D2" s="3" t="s">
        <v>61</v>
      </c>
      <c r="E2" s="3"/>
      <c r="G2" s="3"/>
      <c r="H2" s="3" t="s">
        <v>62</v>
      </c>
      <c r="J2" s="3"/>
      <c r="K2" s="3" t="s">
        <v>63</v>
      </c>
      <c r="M2" s="3"/>
      <c r="N2" s="3" t="s">
        <v>64</v>
      </c>
      <c r="P2" s="3"/>
      <c r="Q2" s="3" t="s">
        <v>65</v>
      </c>
      <c r="S2" s="3"/>
      <c r="T2" s="3" t="s">
        <v>66</v>
      </c>
      <c r="V2" s="3"/>
      <c r="W2" s="3" t="s">
        <v>67</v>
      </c>
      <c r="Y2" s="3"/>
      <c r="Z2">
        <v>5</v>
      </c>
      <c r="AB2" s="3"/>
      <c r="AC2">
        <v>5</v>
      </c>
      <c r="AE2" s="3"/>
      <c r="AF2">
        <v>6</v>
      </c>
      <c r="AH2" s="3"/>
      <c r="AI2">
        <v>4</v>
      </c>
      <c r="AK2" s="3"/>
      <c r="AL2">
        <v>4</v>
      </c>
      <c r="AN2" s="3"/>
      <c r="AO2">
        <v>5</v>
      </c>
      <c r="AQ2" s="3"/>
      <c r="AR2">
        <v>3</v>
      </c>
      <c r="AT2" s="3"/>
      <c r="AU2">
        <v>3</v>
      </c>
      <c r="AW2" s="3"/>
      <c r="AX2">
        <v>6</v>
      </c>
      <c r="AZ2" s="3"/>
      <c r="BA2">
        <v>7</v>
      </c>
      <c r="BC2" s="3"/>
      <c r="BD2">
        <v>6</v>
      </c>
      <c r="BF2" s="3"/>
      <c r="BG2">
        <v>6</v>
      </c>
      <c r="BI2" s="3"/>
    </row>
    <row r="3" spans="1:61">
      <c r="A3">
        <v>2</v>
      </c>
      <c r="B3" s="1">
        <v>44882.4919212963</v>
      </c>
      <c r="C3" s="1">
        <v>44882.494513888902</v>
      </c>
      <c r="D3" s="3" t="s">
        <v>61</v>
      </c>
      <c r="E3" s="3"/>
      <c r="G3" s="3"/>
      <c r="H3" s="3" t="s">
        <v>62</v>
      </c>
      <c r="J3" s="3"/>
      <c r="K3" s="3" t="s">
        <v>63</v>
      </c>
      <c r="M3" s="3"/>
      <c r="N3" s="3" t="s">
        <v>64</v>
      </c>
      <c r="P3" s="3"/>
      <c r="Q3" s="3" t="s">
        <v>68</v>
      </c>
      <c r="S3" s="3"/>
      <c r="T3" s="3" t="s">
        <v>69</v>
      </c>
      <c r="V3" s="3"/>
      <c r="W3" s="3" t="s">
        <v>70</v>
      </c>
      <c r="Y3" s="3"/>
      <c r="Z3">
        <v>7</v>
      </c>
      <c r="AB3" s="3"/>
      <c r="AC3">
        <v>2</v>
      </c>
      <c r="AE3" s="3"/>
      <c r="AF3">
        <v>5</v>
      </c>
      <c r="AH3" s="3"/>
      <c r="AI3">
        <v>1</v>
      </c>
      <c r="AK3" s="3"/>
      <c r="AL3">
        <v>2</v>
      </c>
      <c r="AN3" s="3"/>
      <c r="AO3">
        <v>5</v>
      </c>
      <c r="AQ3" s="3"/>
      <c r="AR3">
        <v>2</v>
      </c>
      <c r="AT3" s="3"/>
      <c r="AU3">
        <v>1</v>
      </c>
      <c r="AW3" s="3"/>
      <c r="AX3">
        <v>1</v>
      </c>
      <c r="AZ3" s="3"/>
      <c r="BA3">
        <v>7</v>
      </c>
      <c r="BC3" s="3"/>
      <c r="BD3">
        <v>7</v>
      </c>
      <c r="BF3" s="3"/>
      <c r="BG3">
        <v>4</v>
      </c>
      <c r="BI3" s="3"/>
    </row>
    <row r="4" spans="1:61">
      <c r="A4">
        <v>3</v>
      </c>
      <c r="B4" s="1">
        <v>44882.880752314799</v>
      </c>
      <c r="C4" s="1">
        <v>44882.882581018501</v>
      </c>
      <c r="D4" s="3" t="s">
        <v>61</v>
      </c>
      <c r="E4" s="3"/>
      <c r="G4" s="3"/>
      <c r="H4" s="3" t="s">
        <v>62</v>
      </c>
      <c r="J4" s="3"/>
      <c r="K4" s="3" t="s">
        <v>63</v>
      </c>
      <c r="M4" s="3"/>
      <c r="N4" s="3" t="s">
        <v>64</v>
      </c>
      <c r="P4" s="3"/>
      <c r="Q4" s="3" t="s">
        <v>68</v>
      </c>
      <c r="S4" s="3"/>
      <c r="T4" s="3" t="s">
        <v>66</v>
      </c>
      <c r="V4" s="3"/>
      <c r="W4" s="3" t="s">
        <v>71</v>
      </c>
      <c r="Y4" s="3"/>
      <c r="Z4">
        <v>5</v>
      </c>
      <c r="AB4" s="3"/>
      <c r="AC4">
        <v>3</v>
      </c>
      <c r="AE4" s="3"/>
      <c r="AF4">
        <v>4</v>
      </c>
      <c r="AH4" s="3"/>
      <c r="AI4">
        <v>5</v>
      </c>
      <c r="AK4" s="3"/>
      <c r="AL4">
        <v>4</v>
      </c>
      <c r="AN4" s="3"/>
      <c r="AO4">
        <v>2</v>
      </c>
      <c r="AQ4" s="3"/>
      <c r="AR4">
        <v>1</v>
      </c>
      <c r="AT4" s="3"/>
      <c r="AU4">
        <v>2</v>
      </c>
      <c r="AW4" s="3"/>
      <c r="AX4">
        <v>5</v>
      </c>
      <c r="AZ4" s="3"/>
      <c r="BA4">
        <v>7</v>
      </c>
      <c r="BC4" s="3"/>
      <c r="BD4">
        <v>7</v>
      </c>
      <c r="BF4" s="3"/>
      <c r="BG4">
        <v>5</v>
      </c>
      <c r="BI4" s="3"/>
    </row>
    <row r="5" spans="1:61">
      <c r="A5">
        <v>4</v>
      </c>
      <c r="B5" s="1">
        <v>44882.952037037001</v>
      </c>
      <c r="C5" s="1">
        <v>44882.954768518503</v>
      </c>
      <c r="D5" s="3" t="s">
        <v>61</v>
      </c>
      <c r="E5" s="3"/>
      <c r="G5" s="3"/>
      <c r="H5" s="3" t="s">
        <v>62</v>
      </c>
      <c r="J5" s="3"/>
      <c r="K5" s="3" t="s">
        <v>72</v>
      </c>
      <c r="M5" s="3"/>
      <c r="N5" s="3" t="s">
        <v>64</v>
      </c>
      <c r="P5" s="3"/>
      <c r="Q5" s="3" t="s">
        <v>68</v>
      </c>
      <c r="S5" s="3"/>
      <c r="T5" s="3" t="s">
        <v>69</v>
      </c>
      <c r="V5" s="3"/>
      <c r="W5" s="3" t="s">
        <v>73</v>
      </c>
      <c r="Y5" s="3"/>
      <c r="Z5">
        <v>4</v>
      </c>
      <c r="AB5" s="3"/>
      <c r="AC5">
        <v>2</v>
      </c>
      <c r="AE5" s="3"/>
      <c r="AF5">
        <v>5</v>
      </c>
      <c r="AH5" s="3"/>
      <c r="AI5">
        <v>2</v>
      </c>
      <c r="AK5" s="3"/>
      <c r="AL5">
        <v>3</v>
      </c>
      <c r="AN5" s="3"/>
      <c r="AO5">
        <v>4</v>
      </c>
      <c r="AQ5" s="3"/>
      <c r="AR5">
        <v>2</v>
      </c>
      <c r="AT5" s="3"/>
      <c r="AU5">
        <v>5</v>
      </c>
      <c r="AW5" s="3"/>
      <c r="AX5">
        <v>4</v>
      </c>
      <c r="AZ5" s="3"/>
      <c r="BA5">
        <v>7</v>
      </c>
      <c r="BC5" s="3"/>
      <c r="BD5">
        <v>6</v>
      </c>
      <c r="BF5" s="3"/>
      <c r="BG5">
        <v>6</v>
      </c>
      <c r="BI5" s="3"/>
    </row>
    <row r="6" spans="1:61">
      <c r="A6">
        <v>5</v>
      </c>
      <c r="B6" s="1">
        <v>44883.403356481504</v>
      </c>
      <c r="C6" s="1">
        <v>44883.406064814801</v>
      </c>
      <c r="D6" s="3" t="s">
        <v>61</v>
      </c>
      <c r="E6" s="3"/>
      <c r="G6" s="3"/>
      <c r="H6" s="3" t="s">
        <v>74</v>
      </c>
      <c r="J6" s="3"/>
      <c r="K6" s="3" t="s">
        <v>72</v>
      </c>
      <c r="M6" s="3"/>
      <c r="N6" s="3" t="s">
        <v>75</v>
      </c>
      <c r="P6" s="3"/>
      <c r="Q6" s="3" t="s">
        <v>68</v>
      </c>
      <c r="S6" s="3"/>
      <c r="T6" s="3" t="s">
        <v>76</v>
      </c>
      <c r="V6" s="3"/>
      <c r="W6" s="3" t="s">
        <v>77</v>
      </c>
      <c r="Y6" s="3"/>
      <c r="Z6">
        <v>4</v>
      </c>
      <c r="AB6" s="3"/>
      <c r="AC6">
        <v>2</v>
      </c>
      <c r="AE6" s="3"/>
      <c r="AF6">
        <v>6</v>
      </c>
      <c r="AH6" s="3"/>
      <c r="AI6">
        <v>2</v>
      </c>
      <c r="AK6" s="3"/>
      <c r="AL6">
        <v>3</v>
      </c>
      <c r="AN6" s="3"/>
      <c r="AO6">
        <v>3</v>
      </c>
      <c r="AQ6" s="3"/>
      <c r="AR6">
        <v>1</v>
      </c>
      <c r="AT6" s="3"/>
      <c r="AU6">
        <v>2</v>
      </c>
      <c r="AW6" s="3"/>
      <c r="AX6">
        <v>2</v>
      </c>
      <c r="AZ6" s="3"/>
      <c r="BA6">
        <v>3</v>
      </c>
      <c r="BC6" s="3"/>
      <c r="BD6">
        <v>3</v>
      </c>
      <c r="BF6" s="3"/>
      <c r="BG6">
        <v>4</v>
      </c>
      <c r="BI6" s="3"/>
    </row>
    <row r="7" spans="1:61">
      <c r="A7">
        <v>6</v>
      </c>
      <c r="B7" s="1">
        <v>44883.590752314798</v>
      </c>
      <c r="C7" s="1">
        <v>44883.591759259303</v>
      </c>
      <c r="D7" s="3" t="s">
        <v>61</v>
      </c>
      <c r="E7" s="3"/>
      <c r="G7" s="3"/>
      <c r="H7" s="3" t="s">
        <v>62</v>
      </c>
      <c r="J7" s="3"/>
      <c r="K7" s="3" t="s">
        <v>63</v>
      </c>
      <c r="M7" s="3"/>
      <c r="N7" s="3" t="s">
        <v>64</v>
      </c>
      <c r="P7" s="3"/>
      <c r="Q7" s="3" t="s">
        <v>65</v>
      </c>
      <c r="S7" s="3"/>
      <c r="T7" s="3" t="s">
        <v>66</v>
      </c>
      <c r="V7" s="3"/>
      <c r="W7" s="3" t="s">
        <v>78</v>
      </c>
      <c r="Y7" s="3"/>
      <c r="Z7">
        <v>5</v>
      </c>
      <c r="AB7" s="3"/>
      <c r="AC7">
        <v>3</v>
      </c>
      <c r="AE7" s="3"/>
      <c r="AF7">
        <v>6</v>
      </c>
      <c r="AH7" s="3"/>
      <c r="AI7">
        <v>7</v>
      </c>
      <c r="AK7" s="3"/>
      <c r="AL7">
        <v>4</v>
      </c>
      <c r="AN7" s="3"/>
      <c r="AO7">
        <v>3</v>
      </c>
      <c r="AQ7" s="3"/>
      <c r="AR7">
        <v>1</v>
      </c>
      <c r="AT7" s="3"/>
      <c r="AU7">
        <v>3</v>
      </c>
      <c r="AW7" s="3"/>
      <c r="AX7">
        <v>3</v>
      </c>
      <c r="AZ7" s="3"/>
      <c r="BA7">
        <v>4</v>
      </c>
      <c r="BC7" s="3"/>
      <c r="BD7">
        <v>3</v>
      </c>
      <c r="BF7" s="3"/>
      <c r="BG7">
        <v>5</v>
      </c>
      <c r="BI7" s="3"/>
    </row>
    <row r="8" spans="1:61">
      <c r="A8">
        <v>7</v>
      </c>
      <c r="B8" s="1">
        <v>44883.782175925902</v>
      </c>
      <c r="C8" s="1">
        <v>44883.784351851798</v>
      </c>
      <c r="D8" s="3" t="s">
        <v>61</v>
      </c>
      <c r="E8" s="3"/>
      <c r="G8" s="3"/>
      <c r="H8" s="3" t="s">
        <v>62</v>
      </c>
      <c r="J8" s="3"/>
      <c r="K8" s="3" t="s">
        <v>63</v>
      </c>
      <c r="M8" s="3"/>
      <c r="N8" s="3" t="s">
        <v>64</v>
      </c>
      <c r="P8" s="3"/>
      <c r="Q8" s="3" t="s">
        <v>68</v>
      </c>
      <c r="S8" s="3"/>
      <c r="T8" s="3" t="s">
        <v>69</v>
      </c>
      <c r="V8" s="3"/>
      <c r="W8" s="3" t="s">
        <v>79</v>
      </c>
      <c r="Y8" s="3"/>
      <c r="Z8">
        <v>6</v>
      </c>
      <c r="AB8" s="3"/>
      <c r="AC8">
        <v>4</v>
      </c>
      <c r="AE8" s="3"/>
      <c r="AF8">
        <v>6</v>
      </c>
      <c r="AH8" s="3"/>
      <c r="AI8">
        <v>3</v>
      </c>
      <c r="AK8" s="3"/>
      <c r="AL8">
        <v>2</v>
      </c>
      <c r="AN8" s="3"/>
      <c r="AO8">
        <v>3</v>
      </c>
      <c r="AQ8" s="3"/>
      <c r="AR8">
        <v>1</v>
      </c>
      <c r="AT8" s="3"/>
      <c r="AU8">
        <v>2</v>
      </c>
      <c r="AW8" s="3"/>
      <c r="AX8">
        <v>6</v>
      </c>
      <c r="AZ8" s="3"/>
      <c r="BA8">
        <v>5</v>
      </c>
      <c r="BC8" s="3"/>
      <c r="BD8">
        <v>7</v>
      </c>
      <c r="BF8" s="3"/>
      <c r="BG8">
        <v>7</v>
      </c>
      <c r="BI8" s="3"/>
    </row>
    <row r="9" spans="1:61">
      <c r="A9">
        <v>8</v>
      </c>
      <c r="B9" s="1">
        <v>44883.826851851903</v>
      </c>
      <c r="C9" s="1">
        <v>44883.828298611101</v>
      </c>
      <c r="D9" s="3" t="s">
        <v>61</v>
      </c>
      <c r="E9" s="3"/>
      <c r="G9" s="3"/>
      <c r="H9" s="3" t="s">
        <v>74</v>
      </c>
      <c r="J9" s="3"/>
      <c r="K9" s="3" t="s">
        <v>63</v>
      </c>
      <c r="M9" s="3"/>
      <c r="N9" s="3" t="s">
        <v>64</v>
      </c>
      <c r="P9" s="3"/>
      <c r="Q9" s="3" t="s">
        <v>68</v>
      </c>
      <c r="S9" s="3"/>
      <c r="T9" s="3" t="s">
        <v>69</v>
      </c>
      <c r="V9" s="3"/>
      <c r="W9" s="3" t="s">
        <v>80</v>
      </c>
      <c r="Y9" s="3"/>
      <c r="Z9">
        <v>4</v>
      </c>
      <c r="AB9" s="3"/>
      <c r="AC9">
        <v>6</v>
      </c>
      <c r="AE9" s="3"/>
      <c r="AF9">
        <v>2</v>
      </c>
      <c r="AH9" s="3"/>
      <c r="AI9">
        <v>3</v>
      </c>
      <c r="AK9" s="3"/>
      <c r="AL9">
        <v>1</v>
      </c>
      <c r="AN9" s="3"/>
      <c r="AO9">
        <v>5</v>
      </c>
      <c r="AQ9" s="3"/>
      <c r="AR9">
        <v>4</v>
      </c>
      <c r="AT9" s="3"/>
      <c r="AU9">
        <v>2</v>
      </c>
      <c r="AW9" s="3"/>
      <c r="AX9">
        <v>7</v>
      </c>
      <c r="AZ9" s="3"/>
      <c r="BA9">
        <v>7</v>
      </c>
      <c r="BC9" s="3"/>
      <c r="BD9">
        <v>7</v>
      </c>
      <c r="BF9" s="3"/>
      <c r="BG9">
        <v>2</v>
      </c>
      <c r="BI9" s="3"/>
    </row>
    <row r="10" spans="1:61">
      <c r="A10">
        <v>9</v>
      </c>
      <c r="B10" s="1">
        <v>44883.8282638889</v>
      </c>
      <c r="C10" s="1">
        <v>44883.830682870401</v>
      </c>
      <c r="D10" s="3" t="s">
        <v>61</v>
      </c>
      <c r="E10" s="3"/>
      <c r="G10" s="3"/>
      <c r="H10" s="3" t="s">
        <v>62</v>
      </c>
      <c r="J10" s="3"/>
      <c r="K10" s="3" t="s">
        <v>63</v>
      </c>
      <c r="M10" s="3"/>
      <c r="N10" s="3" t="s">
        <v>64</v>
      </c>
      <c r="P10" s="3"/>
      <c r="Q10" s="3" t="s">
        <v>68</v>
      </c>
      <c r="S10" s="3"/>
      <c r="T10" s="3" t="s">
        <v>66</v>
      </c>
      <c r="V10" s="3"/>
      <c r="W10" s="3" t="s">
        <v>70</v>
      </c>
      <c r="Y10" s="3"/>
      <c r="Z10">
        <v>5</v>
      </c>
      <c r="AB10" s="3"/>
      <c r="AC10">
        <v>3</v>
      </c>
      <c r="AE10" s="3"/>
      <c r="AF10">
        <v>6</v>
      </c>
      <c r="AH10" s="3"/>
      <c r="AI10">
        <v>3</v>
      </c>
      <c r="AK10" s="3"/>
      <c r="AL10">
        <v>3</v>
      </c>
      <c r="AN10" s="3"/>
      <c r="AO10">
        <v>3</v>
      </c>
      <c r="AQ10" s="3"/>
      <c r="AR10">
        <v>2</v>
      </c>
      <c r="AT10" s="3"/>
      <c r="AU10">
        <v>3</v>
      </c>
      <c r="AW10" s="3"/>
      <c r="AX10">
        <v>4</v>
      </c>
      <c r="AZ10" s="3"/>
      <c r="BA10">
        <v>4</v>
      </c>
      <c r="BC10" s="3"/>
      <c r="BD10">
        <v>6</v>
      </c>
      <c r="BF10" s="3"/>
      <c r="BG10">
        <v>5</v>
      </c>
      <c r="BI10" s="3"/>
    </row>
    <row r="11" spans="1:61">
      <c r="A11">
        <v>10</v>
      </c>
      <c r="B11" s="1">
        <v>44883.829780092601</v>
      </c>
      <c r="C11" s="1">
        <v>44883.832291666702</v>
      </c>
      <c r="D11" s="3" t="s">
        <v>61</v>
      </c>
      <c r="E11" s="3"/>
      <c r="G11" s="3"/>
      <c r="H11" s="3" t="s">
        <v>74</v>
      </c>
      <c r="J11" s="3"/>
      <c r="K11" s="3" t="s">
        <v>63</v>
      </c>
      <c r="M11" s="3"/>
      <c r="N11" s="3" t="s">
        <v>64</v>
      </c>
      <c r="P11" s="3"/>
      <c r="Q11" s="3" t="s">
        <v>68</v>
      </c>
      <c r="S11" s="3"/>
      <c r="T11" s="3" t="s">
        <v>69</v>
      </c>
      <c r="V11" s="3"/>
      <c r="W11" s="3" t="s">
        <v>81</v>
      </c>
      <c r="Y11" s="3"/>
      <c r="Z11">
        <v>7</v>
      </c>
      <c r="AB11" s="3"/>
      <c r="AC11">
        <v>4</v>
      </c>
      <c r="AE11" s="3"/>
      <c r="AF11">
        <v>1</v>
      </c>
      <c r="AH11" s="3"/>
      <c r="AI11">
        <v>1</v>
      </c>
      <c r="AK11" s="3"/>
      <c r="AL11">
        <v>1</v>
      </c>
      <c r="AN11" s="3"/>
      <c r="AO11">
        <v>7</v>
      </c>
      <c r="AQ11" s="3"/>
      <c r="AR11">
        <v>4</v>
      </c>
      <c r="AT11" s="3"/>
      <c r="AU11">
        <v>1</v>
      </c>
      <c r="AW11" s="3"/>
      <c r="AX11">
        <v>4</v>
      </c>
      <c r="AZ11" s="3"/>
      <c r="BA11">
        <v>7</v>
      </c>
      <c r="BC11" s="3"/>
      <c r="BD11">
        <v>7</v>
      </c>
      <c r="BF11" s="3"/>
      <c r="BG11">
        <v>1</v>
      </c>
      <c r="BI11" s="3"/>
    </row>
    <row r="12" spans="1:61">
      <c r="A12">
        <v>11</v>
      </c>
      <c r="B12" s="1">
        <v>44883.832847222198</v>
      </c>
      <c r="C12" s="1">
        <v>44883.836412037002</v>
      </c>
      <c r="D12" s="3" t="s">
        <v>61</v>
      </c>
      <c r="E12" s="3"/>
      <c r="G12" s="3"/>
      <c r="H12" s="3" t="s">
        <v>62</v>
      </c>
      <c r="J12" s="3"/>
      <c r="K12" s="3" t="s">
        <v>63</v>
      </c>
      <c r="M12" s="3"/>
      <c r="N12" s="3" t="s">
        <v>82</v>
      </c>
      <c r="P12" s="3"/>
      <c r="Q12" s="3" t="s">
        <v>68</v>
      </c>
      <c r="S12" s="3"/>
      <c r="T12" s="3" t="s">
        <v>66</v>
      </c>
      <c r="V12" s="3"/>
      <c r="W12" s="3" t="s">
        <v>83</v>
      </c>
      <c r="Y12" s="3"/>
      <c r="Z12">
        <v>5</v>
      </c>
      <c r="AB12" s="3"/>
      <c r="AC12">
        <v>3</v>
      </c>
      <c r="AE12" s="3"/>
      <c r="AF12">
        <v>5</v>
      </c>
      <c r="AH12" s="3"/>
      <c r="AI12">
        <v>3</v>
      </c>
      <c r="AK12" s="3"/>
      <c r="AL12">
        <v>5</v>
      </c>
      <c r="AN12" s="3"/>
      <c r="AO12">
        <v>5</v>
      </c>
      <c r="AQ12" s="3"/>
      <c r="AR12">
        <v>1</v>
      </c>
      <c r="AT12" s="3"/>
      <c r="AU12">
        <v>3</v>
      </c>
      <c r="AW12" s="3"/>
      <c r="AX12">
        <v>3</v>
      </c>
      <c r="AZ12" s="3"/>
      <c r="BA12">
        <v>5</v>
      </c>
      <c r="BC12" s="3"/>
      <c r="BD12">
        <v>4</v>
      </c>
      <c r="BF12" s="3"/>
      <c r="BG12">
        <v>5</v>
      </c>
      <c r="BI12" s="3"/>
    </row>
    <row r="13" spans="1:61">
      <c r="A13">
        <v>12</v>
      </c>
      <c r="B13" s="1">
        <v>44883.841759259303</v>
      </c>
      <c r="C13" s="1">
        <v>44883.8429861111</v>
      </c>
      <c r="D13" s="3" t="s">
        <v>61</v>
      </c>
      <c r="E13" s="3"/>
      <c r="G13" s="3"/>
      <c r="H13" s="3" t="s">
        <v>62</v>
      </c>
      <c r="J13" s="3"/>
      <c r="K13" s="3" t="s">
        <v>63</v>
      </c>
      <c r="M13" s="3"/>
      <c r="N13" s="3" t="s">
        <v>64</v>
      </c>
      <c r="P13" s="3"/>
      <c r="Q13" s="3" t="s">
        <v>65</v>
      </c>
      <c r="S13" s="3"/>
      <c r="T13" s="3" t="s">
        <v>69</v>
      </c>
      <c r="V13" s="3"/>
      <c r="W13" s="3" t="s">
        <v>84</v>
      </c>
      <c r="Y13" s="3"/>
      <c r="Z13">
        <v>7</v>
      </c>
      <c r="AB13" s="3"/>
      <c r="AC13">
        <v>5</v>
      </c>
      <c r="AE13" s="3"/>
      <c r="AF13">
        <v>6</v>
      </c>
      <c r="AH13" s="3"/>
      <c r="AI13">
        <v>5</v>
      </c>
      <c r="AK13" s="3"/>
      <c r="AL13">
        <v>5</v>
      </c>
      <c r="AN13" s="3"/>
      <c r="AO13">
        <v>5</v>
      </c>
      <c r="AQ13" s="3"/>
      <c r="AR13">
        <v>4</v>
      </c>
      <c r="AT13" s="3"/>
      <c r="AU13">
        <v>5</v>
      </c>
      <c r="AW13" s="3"/>
      <c r="AX13">
        <v>5</v>
      </c>
      <c r="AZ13" s="3"/>
      <c r="BA13">
        <v>6</v>
      </c>
      <c r="BC13" s="3"/>
      <c r="BD13">
        <v>7</v>
      </c>
      <c r="BF13" s="3"/>
      <c r="BG13">
        <v>6</v>
      </c>
      <c r="BI13" s="3"/>
    </row>
    <row r="14" spans="1:61">
      <c r="A14">
        <v>13</v>
      </c>
      <c r="B14" s="1">
        <v>44883.847013888902</v>
      </c>
      <c r="C14" s="1">
        <v>44883.8492708333</v>
      </c>
      <c r="D14" s="3" t="s">
        <v>61</v>
      </c>
      <c r="E14" s="3"/>
      <c r="G14" s="3"/>
      <c r="H14" s="3" t="s">
        <v>62</v>
      </c>
      <c r="J14" s="3"/>
      <c r="K14" s="3" t="s">
        <v>63</v>
      </c>
      <c r="M14" s="3"/>
      <c r="N14" s="3" t="s">
        <v>85</v>
      </c>
      <c r="P14" s="3"/>
      <c r="Q14" s="3" t="s">
        <v>68</v>
      </c>
      <c r="S14" s="3"/>
      <c r="T14" s="3" t="s">
        <v>69</v>
      </c>
      <c r="V14" s="3"/>
      <c r="W14" s="3" t="s">
        <v>86</v>
      </c>
      <c r="Y14" s="3"/>
      <c r="Z14">
        <v>4</v>
      </c>
      <c r="AB14" s="3"/>
      <c r="AC14">
        <v>3</v>
      </c>
      <c r="AE14" s="3"/>
      <c r="AF14">
        <v>3</v>
      </c>
      <c r="AH14" s="3"/>
      <c r="AI14">
        <v>3</v>
      </c>
      <c r="AK14" s="3"/>
      <c r="AL14">
        <v>5</v>
      </c>
      <c r="AN14" s="3"/>
      <c r="AO14">
        <v>6</v>
      </c>
      <c r="AQ14" s="3"/>
      <c r="AR14">
        <v>2</v>
      </c>
      <c r="AT14" s="3"/>
      <c r="AU14">
        <v>5</v>
      </c>
      <c r="AW14" s="3"/>
      <c r="AX14">
        <v>5</v>
      </c>
      <c r="AZ14" s="3"/>
      <c r="BA14">
        <v>7</v>
      </c>
      <c r="BC14" s="3"/>
      <c r="BD14">
        <v>7</v>
      </c>
      <c r="BF14" s="3"/>
      <c r="BG14">
        <v>6</v>
      </c>
      <c r="BI14" s="3"/>
    </row>
    <row r="15" spans="1:61">
      <c r="A15">
        <v>14</v>
      </c>
      <c r="B15" s="1">
        <v>44883.916099536997</v>
      </c>
      <c r="C15" s="1">
        <v>44883.917256944398</v>
      </c>
      <c r="D15" s="3" t="s">
        <v>61</v>
      </c>
      <c r="E15" s="3"/>
      <c r="G15" s="3"/>
      <c r="H15" s="3" t="s">
        <v>74</v>
      </c>
      <c r="J15" s="3"/>
      <c r="K15" s="3" t="s">
        <v>63</v>
      </c>
      <c r="M15" s="3"/>
      <c r="N15" s="3" t="s">
        <v>87</v>
      </c>
      <c r="P15" s="3"/>
      <c r="Q15" s="3" t="s">
        <v>68</v>
      </c>
      <c r="S15" s="3"/>
      <c r="T15" s="3" t="s">
        <v>69</v>
      </c>
      <c r="V15" s="3"/>
      <c r="W15" s="3" t="s">
        <v>88</v>
      </c>
      <c r="Y15" s="3"/>
      <c r="Z15">
        <v>5</v>
      </c>
      <c r="AB15" s="3"/>
      <c r="AC15">
        <v>3</v>
      </c>
      <c r="AE15" s="3"/>
      <c r="AF15">
        <v>4</v>
      </c>
      <c r="AH15" s="3"/>
      <c r="AI15">
        <v>3</v>
      </c>
      <c r="AK15" s="3"/>
      <c r="AL15">
        <v>3</v>
      </c>
      <c r="AN15" s="3"/>
      <c r="AO15">
        <v>3</v>
      </c>
      <c r="AQ15" s="3"/>
      <c r="AR15">
        <v>3</v>
      </c>
      <c r="AT15" s="3"/>
      <c r="AU15">
        <v>3</v>
      </c>
      <c r="AW15" s="3"/>
      <c r="AX15">
        <v>4</v>
      </c>
      <c r="AZ15" s="3"/>
      <c r="BA15">
        <v>3</v>
      </c>
      <c r="BC15" s="3"/>
      <c r="BD15">
        <v>4</v>
      </c>
      <c r="BF15" s="3"/>
      <c r="BG15">
        <v>4</v>
      </c>
      <c r="BI15" s="3"/>
    </row>
    <row r="16" spans="1:61">
      <c r="A16">
        <v>15</v>
      </c>
      <c r="B16" s="1">
        <v>44883.946770833303</v>
      </c>
      <c r="C16" s="1">
        <v>44883.948923611097</v>
      </c>
      <c r="D16" s="3" t="s">
        <v>61</v>
      </c>
      <c r="E16" s="3"/>
      <c r="G16" s="3"/>
      <c r="H16" s="3" t="s">
        <v>62</v>
      </c>
      <c r="J16" s="3"/>
      <c r="K16" s="3" t="s">
        <v>63</v>
      </c>
      <c r="M16" s="3"/>
      <c r="N16" s="3" t="s">
        <v>64</v>
      </c>
      <c r="P16" s="3"/>
      <c r="Q16" s="3" t="s">
        <v>68</v>
      </c>
      <c r="S16" s="3"/>
      <c r="T16" s="3" t="s">
        <v>89</v>
      </c>
      <c r="V16" s="3"/>
      <c r="W16" s="3" t="s">
        <v>90</v>
      </c>
      <c r="Y16" s="3"/>
      <c r="Z16">
        <v>5</v>
      </c>
      <c r="AB16" s="3"/>
      <c r="AC16">
        <v>4</v>
      </c>
      <c r="AE16" s="3"/>
      <c r="AF16">
        <v>2</v>
      </c>
      <c r="AH16" s="3"/>
      <c r="AI16">
        <v>3</v>
      </c>
      <c r="AK16" s="3"/>
      <c r="AL16">
        <v>1</v>
      </c>
      <c r="AN16" s="3"/>
      <c r="AO16">
        <v>5</v>
      </c>
      <c r="AQ16" s="3"/>
      <c r="AR16">
        <v>1</v>
      </c>
      <c r="AT16" s="3"/>
      <c r="AU16">
        <v>2</v>
      </c>
      <c r="AW16" s="3"/>
      <c r="AX16">
        <v>3</v>
      </c>
      <c r="AZ16" s="3"/>
      <c r="BA16">
        <v>7</v>
      </c>
      <c r="BC16" s="3"/>
      <c r="BD16">
        <v>6</v>
      </c>
      <c r="BF16" s="3"/>
      <c r="BG16">
        <v>4</v>
      </c>
      <c r="BI16" s="3"/>
    </row>
    <row r="17" spans="1:61">
      <c r="A17">
        <v>16</v>
      </c>
      <c r="B17" s="1">
        <v>44884.064155092601</v>
      </c>
      <c r="C17" s="1">
        <v>44884.0777662037</v>
      </c>
      <c r="D17" s="3" t="s">
        <v>61</v>
      </c>
      <c r="E17" s="3"/>
      <c r="G17" s="3"/>
      <c r="H17" s="3" t="s">
        <v>74</v>
      </c>
      <c r="J17" s="3"/>
      <c r="K17" s="3" t="s">
        <v>63</v>
      </c>
      <c r="M17" s="3"/>
      <c r="N17" s="3" t="s">
        <v>64</v>
      </c>
      <c r="P17" s="3"/>
      <c r="Q17" s="3" t="s">
        <v>68</v>
      </c>
      <c r="S17" s="3"/>
      <c r="T17" s="3" t="s">
        <v>66</v>
      </c>
      <c r="V17" s="3"/>
      <c r="W17" s="3" t="s">
        <v>70</v>
      </c>
      <c r="Y17" s="3"/>
      <c r="Z17">
        <v>4</v>
      </c>
      <c r="AB17" s="3"/>
      <c r="AC17">
        <v>6</v>
      </c>
      <c r="AE17" s="3"/>
      <c r="AF17">
        <v>2</v>
      </c>
      <c r="AH17" s="3"/>
      <c r="AI17">
        <v>4</v>
      </c>
      <c r="AK17" s="3"/>
      <c r="AL17">
        <v>4</v>
      </c>
      <c r="AN17" s="3"/>
      <c r="AO17">
        <v>6</v>
      </c>
      <c r="AQ17" s="3"/>
      <c r="AR17">
        <v>6</v>
      </c>
      <c r="AT17" s="3"/>
      <c r="AU17">
        <v>2</v>
      </c>
      <c r="AW17" s="3"/>
      <c r="AX17">
        <v>5</v>
      </c>
      <c r="AZ17" s="3"/>
      <c r="BA17">
        <v>6</v>
      </c>
      <c r="BC17" s="3"/>
      <c r="BD17">
        <v>6</v>
      </c>
      <c r="BF17" s="3"/>
      <c r="BG17">
        <v>1</v>
      </c>
      <c r="BI17" s="3"/>
    </row>
    <row r="18" spans="1:61">
      <c r="A18">
        <v>17</v>
      </c>
      <c r="B18" s="1">
        <v>44884.128379629597</v>
      </c>
      <c r="C18" s="1">
        <v>44884.133518518502</v>
      </c>
      <c r="D18" s="3" t="s">
        <v>61</v>
      </c>
      <c r="E18" s="3"/>
      <c r="G18" s="3"/>
      <c r="H18" s="3" t="s">
        <v>74</v>
      </c>
      <c r="J18" s="3"/>
      <c r="K18" s="3" t="s">
        <v>63</v>
      </c>
      <c r="M18" s="3"/>
      <c r="N18" s="3" t="s">
        <v>64</v>
      </c>
      <c r="P18" s="3"/>
      <c r="Q18" s="3" t="s">
        <v>65</v>
      </c>
      <c r="S18" s="3"/>
      <c r="T18" s="3" t="s">
        <v>66</v>
      </c>
      <c r="V18" s="3"/>
      <c r="W18" s="3" t="s">
        <v>91</v>
      </c>
      <c r="Y18" s="3"/>
      <c r="Z18">
        <v>6</v>
      </c>
      <c r="AB18" s="3"/>
      <c r="AC18">
        <v>3</v>
      </c>
      <c r="AE18" s="3"/>
      <c r="AF18">
        <v>2</v>
      </c>
      <c r="AH18" s="3"/>
      <c r="AI18">
        <v>1</v>
      </c>
      <c r="AK18" s="3"/>
      <c r="AL18">
        <v>1</v>
      </c>
      <c r="AN18" s="3"/>
      <c r="AO18">
        <v>5</v>
      </c>
      <c r="AQ18" s="3"/>
      <c r="AR18">
        <v>1</v>
      </c>
      <c r="AT18" s="3"/>
      <c r="AU18">
        <v>1</v>
      </c>
      <c r="AW18" s="3"/>
      <c r="AX18">
        <v>2</v>
      </c>
      <c r="AZ18" s="3"/>
      <c r="BA18">
        <v>6</v>
      </c>
      <c r="BC18" s="3"/>
      <c r="BD18">
        <v>7</v>
      </c>
      <c r="BF18" s="3"/>
      <c r="BG18">
        <v>3</v>
      </c>
      <c r="BI18" s="3"/>
    </row>
    <row r="19" spans="1:61">
      <c r="A19">
        <v>18</v>
      </c>
      <c r="B19" s="1">
        <v>44884.4274421296</v>
      </c>
      <c r="C19" s="1">
        <v>44884.429050925901</v>
      </c>
      <c r="D19" s="3" t="s">
        <v>61</v>
      </c>
      <c r="E19" s="3"/>
      <c r="G19" s="3"/>
      <c r="H19" s="3" t="s">
        <v>74</v>
      </c>
      <c r="J19" s="3"/>
      <c r="K19" s="3" t="s">
        <v>63</v>
      </c>
      <c r="M19" s="3"/>
      <c r="N19" s="3" t="s">
        <v>87</v>
      </c>
      <c r="P19" s="3"/>
      <c r="Q19" s="3" t="s">
        <v>68</v>
      </c>
      <c r="S19" s="3"/>
      <c r="T19" s="3" t="s">
        <v>89</v>
      </c>
      <c r="V19" s="3"/>
      <c r="W19" s="3" t="s">
        <v>92</v>
      </c>
      <c r="Y19" s="3"/>
      <c r="Z19">
        <v>4</v>
      </c>
      <c r="AB19" s="3"/>
      <c r="AC19">
        <v>2</v>
      </c>
      <c r="AE19" s="3"/>
      <c r="AF19">
        <v>3</v>
      </c>
      <c r="AH19" s="3"/>
      <c r="AI19">
        <v>1</v>
      </c>
      <c r="AK19" s="3"/>
      <c r="AL19">
        <v>2</v>
      </c>
      <c r="AN19" s="3"/>
      <c r="AO19">
        <v>4</v>
      </c>
      <c r="AQ19" s="3"/>
      <c r="AR19">
        <v>3</v>
      </c>
      <c r="AT19" s="3"/>
      <c r="AU19">
        <v>1</v>
      </c>
      <c r="AW19" s="3"/>
      <c r="AX19">
        <v>3</v>
      </c>
      <c r="AZ19" s="3"/>
      <c r="BA19">
        <v>6</v>
      </c>
      <c r="BC19" s="3"/>
      <c r="BD19">
        <v>7</v>
      </c>
      <c r="BF19" s="3"/>
      <c r="BG19">
        <v>2</v>
      </c>
      <c r="BI19" s="3"/>
    </row>
    <row r="20" spans="1:61">
      <c r="A20">
        <v>19</v>
      </c>
      <c r="B20" s="1">
        <v>44884.456585648099</v>
      </c>
      <c r="C20" s="1">
        <v>44884.457488425898</v>
      </c>
      <c r="D20" s="3" t="s">
        <v>61</v>
      </c>
      <c r="E20" s="3"/>
      <c r="G20" s="3"/>
      <c r="H20" s="3" t="s">
        <v>62</v>
      </c>
      <c r="J20" s="3"/>
      <c r="K20" s="3" t="s">
        <v>63</v>
      </c>
      <c r="M20" s="3"/>
      <c r="N20" s="3" t="s">
        <v>64</v>
      </c>
      <c r="P20" s="3"/>
      <c r="Q20" s="3" t="s">
        <v>65</v>
      </c>
      <c r="S20" s="3"/>
      <c r="T20" s="3" t="s">
        <v>66</v>
      </c>
      <c r="V20" s="3"/>
      <c r="W20" s="3" t="s">
        <v>93</v>
      </c>
      <c r="Y20" s="3"/>
      <c r="Z20">
        <v>6</v>
      </c>
      <c r="AB20" s="3"/>
      <c r="AC20">
        <v>3</v>
      </c>
      <c r="AE20" s="3"/>
      <c r="AF20">
        <v>7</v>
      </c>
      <c r="AH20" s="3"/>
      <c r="AI20">
        <v>2</v>
      </c>
      <c r="AK20" s="3"/>
      <c r="AL20">
        <v>7</v>
      </c>
      <c r="AN20" s="3"/>
      <c r="AO20">
        <v>6</v>
      </c>
      <c r="AQ20" s="3"/>
      <c r="AR20">
        <v>6</v>
      </c>
      <c r="AT20" s="3"/>
      <c r="AU20">
        <v>5</v>
      </c>
      <c r="AW20" s="3"/>
      <c r="AX20">
        <v>6</v>
      </c>
      <c r="AZ20" s="3"/>
      <c r="BA20">
        <v>4</v>
      </c>
      <c r="BC20" s="3"/>
      <c r="BD20">
        <v>3</v>
      </c>
      <c r="BF20" s="3"/>
      <c r="BG20">
        <v>3</v>
      </c>
      <c r="BI20" s="3"/>
    </row>
    <row r="21" spans="1:61">
      <c r="A21" s="37" t="s">
        <v>151</v>
      </c>
      <c r="B21" s="1"/>
      <c r="C21" s="1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C814D-FA9C-954C-B214-943AD4ED8C7F}">
  <sheetPr codeName="Sheet2"/>
  <dimension ref="A1:M20"/>
  <sheetViews>
    <sheetView zoomScale="75" workbookViewId="0">
      <selection activeCell="B27" sqref="B27"/>
    </sheetView>
  </sheetViews>
  <sheetFormatPr baseColWidth="10" defaultRowHeight="14"/>
  <cols>
    <col min="1" max="12" width="20" bestFit="1" customWidth="1"/>
    <col min="13" max="13" width="19.6640625" customWidth="1"/>
  </cols>
  <sheetData>
    <row r="1" spans="1:13">
      <c r="A1">
        <v>5</v>
      </c>
      <c r="B1">
        <v>5</v>
      </c>
      <c r="C1">
        <v>6</v>
      </c>
      <c r="D1">
        <v>4</v>
      </c>
      <c r="E1">
        <v>4</v>
      </c>
      <c r="F1">
        <v>5</v>
      </c>
      <c r="G1">
        <v>3</v>
      </c>
      <c r="H1">
        <v>3</v>
      </c>
      <c r="I1">
        <v>6</v>
      </c>
      <c r="J1">
        <v>7</v>
      </c>
      <c r="K1">
        <v>6</v>
      </c>
      <c r="L1">
        <v>6</v>
      </c>
      <c r="M1">
        <v>6</v>
      </c>
    </row>
    <row r="2" spans="1:13">
      <c r="A2">
        <v>7</v>
      </c>
      <c r="B2">
        <v>2</v>
      </c>
      <c r="C2">
        <v>5</v>
      </c>
      <c r="D2">
        <v>1</v>
      </c>
      <c r="E2">
        <v>2</v>
      </c>
      <c r="F2">
        <v>5</v>
      </c>
      <c r="G2">
        <v>2</v>
      </c>
      <c r="H2">
        <v>1</v>
      </c>
      <c r="I2">
        <v>1</v>
      </c>
      <c r="J2">
        <v>7</v>
      </c>
      <c r="K2">
        <v>7</v>
      </c>
      <c r="L2">
        <v>4</v>
      </c>
      <c r="M2">
        <v>4</v>
      </c>
    </row>
    <row r="3" spans="1:13">
      <c r="A3">
        <v>5</v>
      </c>
      <c r="B3">
        <v>3</v>
      </c>
      <c r="C3">
        <v>4</v>
      </c>
      <c r="D3">
        <v>5</v>
      </c>
      <c r="E3">
        <v>4</v>
      </c>
      <c r="F3">
        <v>2</v>
      </c>
      <c r="G3">
        <v>1</v>
      </c>
      <c r="H3">
        <v>2</v>
      </c>
      <c r="I3">
        <v>5</v>
      </c>
      <c r="J3">
        <v>7</v>
      </c>
      <c r="K3">
        <v>7</v>
      </c>
      <c r="L3">
        <v>5</v>
      </c>
      <c r="M3">
        <v>5</v>
      </c>
    </row>
    <row r="4" spans="1:13">
      <c r="A4">
        <v>4</v>
      </c>
      <c r="B4">
        <v>2</v>
      </c>
      <c r="C4">
        <v>5</v>
      </c>
      <c r="D4">
        <v>2</v>
      </c>
      <c r="E4">
        <v>3</v>
      </c>
      <c r="F4">
        <v>4</v>
      </c>
      <c r="G4">
        <v>2</v>
      </c>
      <c r="H4">
        <v>5</v>
      </c>
      <c r="I4">
        <v>4</v>
      </c>
      <c r="J4">
        <v>7</v>
      </c>
      <c r="K4">
        <v>6</v>
      </c>
      <c r="L4">
        <v>6</v>
      </c>
      <c r="M4">
        <v>6</v>
      </c>
    </row>
    <row r="5" spans="1:13">
      <c r="A5">
        <v>4</v>
      </c>
      <c r="B5">
        <v>2</v>
      </c>
      <c r="C5">
        <v>6</v>
      </c>
      <c r="D5">
        <v>2</v>
      </c>
      <c r="E5">
        <v>3</v>
      </c>
      <c r="F5">
        <v>3</v>
      </c>
      <c r="G5">
        <v>1</v>
      </c>
      <c r="H5">
        <v>2</v>
      </c>
      <c r="I5">
        <v>2</v>
      </c>
      <c r="J5">
        <v>3</v>
      </c>
      <c r="K5">
        <v>3</v>
      </c>
      <c r="L5">
        <v>4</v>
      </c>
      <c r="M5">
        <v>4</v>
      </c>
    </row>
    <row r="6" spans="1:13">
      <c r="A6">
        <v>5</v>
      </c>
      <c r="B6">
        <v>3</v>
      </c>
      <c r="C6">
        <v>6</v>
      </c>
      <c r="D6">
        <v>7</v>
      </c>
      <c r="E6">
        <v>4</v>
      </c>
      <c r="F6">
        <v>3</v>
      </c>
      <c r="G6">
        <v>1</v>
      </c>
      <c r="H6">
        <v>3</v>
      </c>
      <c r="I6">
        <v>3</v>
      </c>
      <c r="J6">
        <v>4</v>
      </c>
      <c r="K6">
        <v>3</v>
      </c>
      <c r="L6">
        <v>5</v>
      </c>
      <c r="M6">
        <v>5</v>
      </c>
    </row>
    <row r="7" spans="1:13">
      <c r="A7">
        <v>6</v>
      </c>
      <c r="B7">
        <v>4</v>
      </c>
      <c r="C7">
        <v>6</v>
      </c>
      <c r="D7">
        <v>3</v>
      </c>
      <c r="E7">
        <v>2</v>
      </c>
      <c r="F7">
        <v>3</v>
      </c>
      <c r="G7">
        <v>1</v>
      </c>
      <c r="H7">
        <v>2</v>
      </c>
      <c r="I7">
        <v>6</v>
      </c>
      <c r="J7">
        <v>5</v>
      </c>
      <c r="K7">
        <v>7</v>
      </c>
      <c r="L7">
        <v>7</v>
      </c>
      <c r="M7">
        <v>7</v>
      </c>
    </row>
    <row r="8" spans="1:13">
      <c r="A8">
        <v>4</v>
      </c>
      <c r="B8">
        <v>6</v>
      </c>
      <c r="C8">
        <v>2</v>
      </c>
      <c r="D8">
        <v>3</v>
      </c>
      <c r="E8">
        <v>1</v>
      </c>
      <c r="F8">
        <v>5</v>
      </c>
      <c r="G8">
        <v>4</v>
      </c>
      <c r="H8">
        <v>2</v>
      </c>
      <c r="I8">
        <v>7</v>
      </c>
      <c r="J8">
        <v>7</v>
      </c>
      <c r="K8">
        <v>7</v>
      </c>
      <c r="L8">
        <v>2</v>
      </c>
      <c r="M8">
        <v>2</v>
      </c>
    </row>
    <row r="9" spans="1:13">
      <c r="A9">
        <v>5</v>
      </c>
      <c r="B9">
        <v>3</v>
      </c>
      <c r="C9">
        <v>6</v>
      </c>
      <c r="D9">
        <v>3</v>
      </c>
      <c r="E9">
        <v>3</v>
      </c>
      <c r="F9">
        <v>3</v>
      </c>
      <c r="G9">
        <v>2</v>
      </c>
      <c r="H9">
        <v>3</v>
      </c>
      <c r="I9">
        <v>4</v>
      </c>
      <c r="J9">
        <v>4</v>
      </c>
      <c r="K9">
        <v>6</v>
      </c>
      <c r="L9">
        <v>5</v>
      </c>
      <c r="M9">
        <v>5</v>
      </c>
    </row>
    <row r="10" spans="1:13">
      <c r="A10">
        <v>7</v>
      </c>
      <c r="B10">
        <v>4</v>
      </c>
      <c r="C10">
        <v>1</v>
      </c>
      <c r="D10">
        <v>1</v>
      </c>
      <c r="E10">
        <v>1</v>
      </c>
      <c r="F10">
        <v>7</v>
      </c>
      <c r="G10">
        <v>4</v>
      </c>
      <c r="H10">
        <v>1</v>
      </c>
      <c r="I10">
        <v>4</v>
      </c>
      <c r="J10">
        <v>7</v>
      </c>
      <c r="K10">
        <v>7</v>
      </c>
      <c r="L10">
        <v>1</v>
      </c>
      <c r="M10">
        <v>1</v>
      </c>
    </row>
    <row r="11" spans="1:13">
      <c r="A11">
        <v>5</v>
      </c>
      <c r="B11">
        <v>3</v>
      </c>
      <c r="C11">
        <v>5</v>
      </c>
      <c r="D11">
        <v>3</v>
      </c>
      <c r="E11">
        <v>5</v>
      </c>
      <c r="F11">
        <v>5</v>
      </c>
      <c r="G11">
        <v>1</v>
      </c>
      <c r="H11">
        <v>3</v>
      </c>
      <c r="I11">
        <v>3</v>
      </c>
      <c r="J11">
        <v>5</v>
      </c>
      <c r="K11">
        <v>4</v>
      </c>
      <c r="L11">
        <v>5</v>
      </c>
      <c r="M11">
        <v>5</v>
      </c>
    </row>
    <row r="12" spans="1:13">
      <c r="A12">
        <v>7</v>
      </c>
      <c r="B12">
        <v>5</v>
      </c>
      <c r="C12">
        <v>6</v>
      </c>
      <c r="D12">
        <v>5</v>
      </c>
      <c r="E12">
        <v>5</v>
      </c>
      <c r="F12">
        <v>5</v>
      </c>
      <c r="G12">
        <v>4</v>
      </c>
      <c r="H12">
        <v>5</v>
      </c>
      <c r="I12">
        <v>5</v>
      </c>
      <c r="J12">
        <v>6</v>
      </c>
      <c r="K12">
        <v>7</v>
      </c>
      <c r="L12">
        <v>6</v>
      </c>
      <c r="M12">
        <v>6</v>
      </c>
    </row>
    <row r="13" spans="1:13">
      <c r="A13">
        <v>4</v>
      </c>
      <c r="B13">
        <v>3</v>
      </c>
      <c r="C13">
        <v>3</v>
      </c>
      <c r="D13">
        <v>3</v>
      </c>
      <c r="E13">
        <v>5</v>
      </c>
      <c r="F13">
        <v>6</v>
      </c>
      <c r="G13">
        <v>2</v>
      </c>
      <c r="H13">
        <v>5</v>
      </c>
      <c r="I13">
        <v>5</v>
      </c>
      <c r="J13">
        <v>7</v>
      </c>
      <c r="K13">
        <v>7</v>
      </c>
      <c r="L13">
        <v>6</v>
      </c>
      <c r="M13">
        <v>6</v>
      </c>
    </row>
    <row r="14" spans="1:13">
      <c r="A14">
        <v>5</v>
      </c>
      <c r="B14">
        <v>3</v>
      </c>
      <c r="C14">
        <v>4</v>
      </c>
      <c r="D14">
        <v>3</v>
      </c>
      <c r="E14">
        <v>3</v>
      </c>
      <c r="F14">
        <v>3</v>
      </c>
      <c r="G14">
        <v>3</v>
      </c>
      <c r="H14">
        <v>3</v>
      </c>
      <c r="I14">
        <v>4</v>
      </c>
      <c r="J14">
        <v>3</v>
      </c>
      <c r="K14">
        <v>4</v>
      </c>
      <c r="L14">
        <v>4</v>
      </c>
      <c r="M14">
        <v>4</v>
      </c>
    </row>
    <row r="15" spans="1:13">
      <c r="A15">
        <v>5</v>
      </c>
      <c r="B15">
        <v>4</v>
      </c>
      <c r="C15">
        <v>2</v>
      </c>
      <c r="D15">
        <v>3</v>
      </c>
      <c r="E15">
        <v>1</v>
      </c>
      <c r="F15">
        <v>5</v>
      </c>
      <c r="G15">
        <v>1</v>
      </c>
      <c r="H15">
        <v>2</v>
      </c>
      <c r="I15">
        <v>3</v>
      </c>
      <c r="J15">
        <v>7</v>
      </c>
      <c r="K15">
        <v>6</v>
      </c>
      <c r="L15">
        <v>4</v>
      </c>
      <c r="M15">
        <v>4</v>
      </c>
    </row>
    <row r="16" spans="1:13">
      <c r="A16">
        <v>4</v>
      </c>
      <c r="B16">
        <v>6</v>
      </c>
      <c r="C16">
        <v>2</v>
      </c>
      <c r="D16">
        <v>4</v>
      </c>
      <c r="E16">
        <v>4</v>
      </c>
      <c r="F16">
        <v>6</v>
      </c>
      <c r="G16">
        <v>6</v>
      </c>
      <c r="H16">
        <v>2</v>
      </c>
      <c r="I16">
        <v>5</v>
      </c>
      <c r="J16">
        <v>6</v>
      </c>
      <c r="K16">
        <v>6</v>
      </c>
      <c r="L16">
        <v>1</v>
      </c>
      <c r="M16">
        <v>1</v>
      </c>
    </row>
    <row r="17" spans="1:13">
      <c r="A17">
        <v>6</v>
      </c>
      <c r="B17">
        <v>3</v>
      </c>
      <c r="C17">
        <v>2</v>
      </c>
      <c r="D17">
        <v>1</v>
      </c>
      <c r="E17">
        <v>1</v>
      </c>
      <c r="F17">
        <v>5</v>
      </c>
      <c r="G17">
        <v>1</v>
      </c>
      <c r="H17">
        <v>1</v>
      </c>
      <c r="I17">
        <v>2</v>
      </c>
      <c r="J17">
        <v>6</v>
      </c>
      <c r="K17">
        <v>7</v>
      </c>
      <c r="L17">
        <v>3</v>
      </c>
      <c r="M17">
        <v>3</v>
      </c>
    </row>
    <row r="18" spans="1:13">
      <c r="A18">
        <v>4</v>
      </c>
      <c r="B18">
        <v>2</v>
      </c>
      <c r="C18">
        <v>3</v>
      </c>
      <c r="D18">
        <v>1</v>
      </c>
      <c r="E18">
        <v>2</v>
      </c>
      <c r="F18">
        <v>4</v>
      </c>
      <c r="G18">
        <v>3</v>
      </c>
      <c r="H18">
        <v>1</v>
      </c>
      <c r="I18">
        <v>3</v>
      </c>
      <c r="J18">
        <v>6</v>
      </c>
      <c r="K18">
        <v>7</v>
      </c>
      <c r="L18">
        <v>2</v>
      </c>
      <c r="M18">
        <v>2</v>
      </c>
    </row>
    <row r="19" spans="1:13">
      <c r="A19">
        <v>6</v>
      </c>
      <c r="B19">
        <v>3</v>
      </c>
      <c r="C19">
        <v>7</v>
      </c>
      <c r="D19">
        <v>2</v>
      </c>
      <c r="E19">
        <v>7</v>
      </c>
      <c r="F19">
        <v>6</v>
      </c>
      <c r="G19">
        <v>6</v>
      </c>
      <c r="H19">
        <v>5</v>
      </c>
      <c r="I19">
        <v>6</v>
      </c>
      <c r="J19">
        <v>4</v>
      </c>
      <c r="K19">
        <v>3</v>
      </c>
      <c r="L19">
        <v>3</v>
      </c>
      <c r="M19">
        <v>3</v>
      </c>
    </row>
    <row r="20" spans="1:13">
      <c r="A20" s="19" t="s">
        <v>152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2BE8E-4247-B747-8706-D7BC06FC7FF5}">
  <sheetPr codeName="Sheet3"/>
  <dimension ref="A1:N13"/>
  <sheetViews>
    <sheetView zoomScale="115" workbookViewId="0">
      <selection activeCell="K5" sqref="K5"/>
    </sheetView>
  </sheetViews>
  <sheetFormatPr baseColWidth="10" defaultRowHeight="14"/>
  <cols>
    <col min="6" max="6" width="40.5" customWidth="1"/>
    <col min="7" max="7" width="16.5" customWidth="1"/>
    <col min="11" max="11" width="21.1640625" customWidth="1"/>
    <col min="12" max="12" width="27.6640625" customWidth="1"/>
  </cols>
  <sheetData>
    <row r="1" spans="1:14">
      <c r="B1" t="s">
        <v>123</v>
      </c>
      <c r="C1" t="s">
        <v>110</v>
      </c>
      <c r="D1" t="s">
        <v>111</v>
      </c>
      <c r="E1" t="s">
        <v>112</v>
      </c>
      <c r="F1" t="s">
        <v>113</v>
      </c>
      <c r="G1" t="s">
        <v>125</v>
      </c>
      <c r="H1" t="s">
        <v>114</v>
      </c>
      <c r="I1" t="s">
        <v>115</v>
      </c>
      <c r="J1" t="s">
        <v>121</v>
      </c>
      <c r="K1" t="s">
        <v>120</v>
      </c>
      <c r="L1" t="s">
        <v>122</v>
      </c>
      <c r="M1">
        <v>6.4</v>
      </c>
      <c r="N1">
        <v>9.3000000000000007</v>
      </c>
    </row>
    <row r="2" spans="1:14">
      <c r="A2">
        <v>1</v>
      </c>
      <c r="B2" t="s">
        <v>98</v>
      </c>
      <c r="C2" t="s">
        <v>124</v>
      </c>
      <c r="D2" t="s">
        <v>115</v>
      </c>
      <c r="E2" t="s">
        <v>116</v>
      </c>
      <c r="F2" t="s">
        <v>117</v>
      </c>
      <c r="G2">
        <v>3.9</v>
      </c>
      <c r="H2">
        <v>1</v>
      </c>
      <c r="I2">
        <v>1</v>
      </c>
      <c r="J2">
        <v>0</v>
      </c>
      <c r="K2">
        <v>0</v>
      </c>
      <c r="L2">
        <v>0</v>
      </c>
      <c r="M2">
        <v>0</v>
      </c>
      <c r="N2">
        <v>0</v>
      </c>
    </row>
    <row r="3" spans="1:14">
      <c r="A3">
        <v>2</v>
      </c>
      <c r="B3" t="s">
        <v>99</v>
      </c>
      <c r="C3" t="s">
        <v>118</v>
      </c>
      <c r="D3" t="s">
        <v>119</v>
      </c>
      <c r="E3" t="s">
        <v>120</v>
      </c>
      <c r="F3" t="s">
        <v>117</v>
      </c>
      <c r="G3">
        <v>9.3000000000000007</v>
      </c>
      <c r="H3">
        <v>0</v>
      </c>
      <c r="I3">
        <v>0</v>
      </c>
      <c r="J3">
        <v>0</v>
      </c>
      <c r="K3">
        <v>1</v>
      </c>
      <c r="L3">
        <v>0</v>
      </c>
      <c r="M3">
        <v>0</v>
      </c>
      <c r="N3">
        <v>1</v>
      </c>
    </row>
    <row r="4" spans="1:14">
      <c r="A4">
        <v>3</v>
      </c>
      <c r="B4" t="s">
        <v>100</v>
      </c>
      <c r="C4" t="s">
        <v>114</v>
      </c>
      <c r="D4" t="s">
        <v>121</v>
      </c>
      <c r="E4" t="s">
        <v>120</v>
      </c>
      <c r="F4" t="s">
        <v>122</v>
      </c>
      <c r="G4">
        <v>6.4</v>
      </c>
      <c r="H4">
        <v>1</v>
      </c>
      <c r="I4">
        <v>0</v>
      </c>
      <c r="J4">
        <v>1</v>
      </c>
      <c r="K4">
        <v>1</v>
      </c>
      <c r="L4">
        <v>1</v>
      </c>
      <c r="M4">
        <v>1</v>
      </c>
      <c r="N4">
        <v>0</v>
      </c>
    </row>
    <row r="5" spans="1:14">
      <c r="A5">
        <v>4</v>
      </c>
      <c r="B5" t="s">
        <v>101</v>
      </c>
      <c r="C5" t="s">
        <v>114</v>
      </c>
      <c r="D5" t="s">
        <v>121</v>
      </c>
      <c r="E5" t="s">
        <v>120</v>
      </c>
      <c r="F5" t="s">
        <v>117</v>
      </c>
      <c r="G5">
        <v>3.9</v>
      </c>
      <c r="H5">
        <v>1</v>
      </c>
      <c r="I5">
        <v>0</v>
      </c>
      <c r="J5">
        <v>1</v>
      </c>
      <c r="K5">
        <v>1</v>
      </c>
      <c r="L5">
        <v>0</v>
      </c>
      <c r="M5">
        <v>0</v>
      </c>
      <c r="N5">
        <v>0</v>
      </c>
    </row>
    <row r="6" spans="1:14">
      <c r="A6">
        <v>5</v>
      </c>
      <c r="B6" t="s">
        <v>102</v>
      </c>
      <c r="C6" t="s">
        <v>118</v>
      </c>
      <c r="D6" t="s">
        <v>115</v>
      </c>
      <c r="E6" t="s">
        <v>120</v>
      </c>
      <c r="F6" t="s">
        <v>122</v>
      </c>
      <c r="G6">
        <v>3.9</v>
      </c>
      <c r="H6">
        <v>0</v>
      </c>
      <c r="I6">
        <v>1</v>
      </c>
      <c r="J6">
        <v>0</v>
      </c>
      <c r="K6">
        <v>1</v>
      </c>
      <c r="L6">
        <v>1</v>
      </c>
      <c r="M6">
        <v>0</v>
      </c>
      <c r="N6">
        <v>0</v>
      </c>
    </row>
    <row r="7" spans="1:14">
      <c r="A7">
        <v>6</v>
      </c>
      <c r="B7" t="s">
        <v>103</v>
      </c>
      <c r="C7" t="s">
        <v>114</v>
      </c>
      <c r="D7" t="s">
        <v>119</v>
      </c>
      <c r="E7" t="s">
        <v>120</v>
      </c>
      <c r="F7" t="s">
        <v>122</v>
      </c>
      <c r="G7">
        <v>9.3000000000000007</v>
      </c>
      <c r="H7">
        <v>1</v>
      </c>
      <c r="I7">
        <v>0</v>
      </c>
      <c r="J7">
        <v>0</v>
      </c>
      <c r="K7">
        <v>1</v>
      </c>
      <c r="L7">
        <v>1</v>
      </c>
      <c r="M7">
        <v>0</v>
      </c>
      <c r="N7">
        <v>1</v>
      </c>
    </row>
    <row r="8" spans="1:14">
      <c r="A8">
        <v>7</v>
      </c>
      <c r="B8" t="s">
        <v>104</v>
      </c>
      <c r="C8" t="s">
        <v>114</v>
      </c>
      <c r="D8" t="s">
        <v>115</v>
      </c>
      <c r="E8" t="s">
        <v>116</v>
      </c>
      <c r="F8" t="s">
        <v>122</v>
      </c>
      <c r="G8">
        <v>9.3000000000000007</v>
      </c>
      <c r="H8">
        <v>1</v>
      </c>
      <c r="I8">
        <v>1</v>
      </c>
      <c r="J8">
        <v>0</v>
      </c>
      <c r="K8">
        <v>0</v>
      </c>
      <c r="L8">
        <v>1</v>
      </c>
      <c r="M8">
        <v>0</v>
      </c>
      <c r="N8">
        <v>1</v>
      </c>
    </row>
    <row r="9" spans="1:14">
      <c r="A9">
        <v>8</v>
      </c>
      <c r="B9" t="s">
        <v>105</v>
      </c>
      <c r="C9" t="s">
        <v>118</v>
      </c>
      <c r="D9" t="s">
        <v>121</v>
      </c>
      <c r="E9" t="s">
        <v>116</v>
      </c>
      <c r="F9" t="s">
        <v>122</v>
      </c>
      <c r="G9">
        <v>6.4</v>
      </c>
      <c r="H9">
        <v>0</v>
      </c>
      <c r="I9">
        <v>0</v>
      </c>
      <c r="J9">
        <v>1</v>
      </c>
      <c r="K9">
        <v>0</v>
      </c>
      <c r="L9">
        <v>1</v>
      </c>
      <c r="M9">
        <v>1</v>
      </c>
      <c r="N9">
        <v>0</v>
      </c>
    </row>
    <row r="10" spans="1:14">
      <c r="A10">
        <v>9</v>
      </c>
      <c r="B10" t="s">
        <v>106</v>
      </c>
      <c r="C10" t="s">
        <v>118</v>
      </c>
      <c r="D10" t="s">
        <v>115</v>
      </c>
      <c r="E10" t="s">
        <v>120</v>
      </c>
      <c r="F10" t="s">
        <v>117</v>
      </c>
      <c r="G10">
        <v>6.4</v>
      </c>
      <c r="H10">
        <v>0</v>
      </c>
      <c r="I10">
        <v>1</v>
      </c>
      <c r="J10">
        <v>0</v>
      </c>
      <c r="K10">
        <v>1</v>
      </c>
      <c r="L10">
        <v>0</v>
      </c>
      <c r="M10">
        <v>1</v>
      </c>
      <c r="N10">
        <v>0</v>
      </c>
    </row>
    <row r="11" spans="1:14">
      <c r="A11">
        <v>10</v>
      </c>
      <c r="B11" t="s">
        <v>107</v>
      </c>
      <c r="C11" t="s">
        <v>118</v>
      </c>
      <c r="D11" t="s">
        <v>119</v>
      </c>
      <c r="E11" t="s">
        <v>116</v>
      </c>
      <c r="F11" t="s">
        <v>122</v>
      </c>
      <c r="G11">
        <v>3.9</v>
      </c>
      <c r="H11">
        <v>0</v>
      </c>
      <c r="I11">
        <v>0</v>
      </c>
      <c r="J11">
        <v>0</v>
      </c>
      <c r="K11">
        <v>0</v>
      </c>
      <c r="L11">
        <v>1</v>
      </c>
      <c r="M11">
        <v>0</v>
      </c>
      <c r="N11">
        <v>0</v>
      </c>
    </row>
    <row r="12" spans="1:14">
      <c r="A12">
        <v>11</v>
      </c>
      <c r="B12" t="s">
        <v>108</v>
      </c>
      <c r="C12" t="s">
        <v>114</v>
      </c>
      <c r="D12" t="s">
        <v>119</v>
      </c>
      <c r="E12" t="s">
        <v>116</v>
      </c>
      <c r="F12" t="s">
        <v>117</v>
      </c>
      <c r="G12">
        <v>6.4</v>
      </c>
      <c r="H12">
        <v>1</v>
      </c>
      <c r="I12">
        <v>0</v>
      </c>
      <c r="J12">
        <v>0</v>
      </c>
      <c r="K12">
        <v>0</v>
      </c>
      <c r="L12">
        <v>0</v>
      </c>
      <c r="M12">
        <v>1</v>
      </c>
      <c r="N12">
        <v>0</v>
      </c>
    </row>
    <row r="13" spans="1:14">
      <c r="A13">
        <v>12</v>
      </c>
      <c r="B13" t="s">
        <v>109</v>
      </c>
      <c r="C13" t="s">
        <v>118</v>
      </c>
      <c r="D13" t="s">
        <v>121</v>
      </c>
      <c r="E13" t="s">
        <v>116</v>
      </c>
      <c r="F13" t="s">
        <v>117</v>
      </c>
      <c r="G13">
        <v>9.3000000000000007</v>
      </c>
      <c r="H13">
        <v>0</v>
      </c>
      <c r="I13">
        <v>0</v>
      </c>
      <c r="J13">
        <v>1</v>
      </c>
      <c r="K13">
        <v>0</v>
      </c>
      <c r="L13">
        <v>0</v>
      </c>
      <c r="M13">
        <v>0</v>
      </c>
      <c r="N13">
        <v>1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718FA-00D1-9E46-AE93-2344643FAC56}">
  <sheetPr codeName="Sheet5"/>
  <dimension ref="A1:P229"/>
  <sheetViews>
    <sheetView zoomScale="72" zoomScaleNormal="160" workbookViewId="0">
      <selection activeCell="V9" sqref="V9"/>
    </sheetView>
  </sheetViews>
  <sheetFormatPr baseColWidth="10" defaultRowHeight="14"/>
  <cols>
    <col min="14" max="15" width="16.6640625" customWidth="1"/>
    <col min="16" max="16" width="33" customWidth="1"/>
  </cols>
  <sheetData>
    <row r="1" spans="1:16">
      <c r="A1" t="s">
        <v>95</v>
      </c>
      <c r="B1" t="s">
        <v>94</v>
      </c>
      <c r="C1" t="s">
        <v>96</v>
      </c>
      <c r="D1" t="s">
        <v>97</v>
      </c>
      <c r="E1" t="s">
        <v>114</v>
      </c>
      <c r="F1" t="s">
        <v>115</v>
      </c>
      <c r="G1" t="s">
        <v>121</v>
      </c>
      <c r="H1" t="s">
        <v>120</v>
      </c>
      <c r="I1" t="s">
        <v>122</v>
      </c>
      <c r="J1">
        <v>6.4</v>
      </c>
      <c r="K1">
        <v>9.3000000000000007</v>
      </c>
      <c r="L1" t="s">
        <v>126</v>
      </c>
      <c r="M1" t="s">
        <v>127</v>
      </c>
      <c r="N1" t="s">
        <v>129</v>
      </c>
      <c r="O1" t="s">
        <v>128</v>
      </c>
      <c r="P1" t="s">
        <v>130</v>
      </c>
    </row>
    <row r="2" spans="1:16">
      <c r="A2">
        <v>1</v>
      </c>
      <c r="B2">
        <f>INT((A2-0.1)/12)+1</f>
        <v>1</v>
      </c>
      <c r="C2">
        <v>9</v>
      </c>
      <c r="D2">
        <v>5</v>
      </c>
      <c r="E2">
        <f>VLOOKUP($C2,'Variable Coding'!$2:$13,8,0)</f>
        <v>0</v>
      </c>
      <c r="F2">
        <f>VLOOKUP($C2,'Variable Coding'!$2:$13,9,0)</f>
        <v>1</v>
      </c>
      <c r="G2">
        <f>VLOOKUP($C2,'Variable Coding'!$2:$13,10,0)</f>
        <v>0</v>
      </c>
      <c r="H2">
        <f>VLOOKUP($C2,'Variable Coding'!$2:$13,11,0)</f>
        <v>1</v>
      </c>
      <c r="I2">
        <f>VLOOKUP($C2,'Variable Coding'!$2:$13,12,0)</f>
        <v>0</v>
      </c>
      <c r="J2">
        <f>VLOOKUP($C2,'Variable Coding'!$2:$13,13,0)</f>
        <v>1</v>
      </c>
      <c r="K2">
        <f>VLOOKUP($C2,'Variable Coding'!$2:$13,14,0)</f>
        <v>0</v>
      </c>
      <c r="L2" t="str">
        <f>VLOOKUP(B2,'Raw Data'!$2:$20,8,0)</f>
        <v>Female</v>
      </c>
      <c r="M2" t="str">
        <f>VLOOKUP($B2,'Raw Data'!$2:$20,11,0)</f>
        <v>18-24</v>
      </c>
      <c r="N2" t="str">
        <f>VLOOKUP($B2,'Raw Data'!$2:$20,14,0)</f>
        <v>Asia-Pacific</v>
      </c>
      <c r="O2" t="str">
        <f>VLOOKUP($B2,'Raw Data'!$2:$20,17,0)</f>
        <v>Online</v>
      </c>
      <c r="P2" t="str">
        <f>VLOOKUP($B2,'Raw Data'!$2:$20,20,0)</f>
        <v>Often (over 3 times per week)</v>
      </c>
    </row>
    <row r="3" spans="1:16">
      <c r="A3">
        <v>2</v>
      </c>
      <c r="B3">
        <f t="shared" ref="B3:B66" si="0">INT((A3-0.1)/12)+1</f>
        <v>1</v>
      </c>
      <c r="C3">
        <v>8</v>
      </c>
      <c r="D3">
        <v>5</v>
      </c>
      <c r="E3">
        <f>VLOOKUP(C3,'Variable Coding'!$2:$13,8,0)</f>
        <v>0</v>
      </c>
      <c r="F3">
        <f>VLOOKUP($C3,'Variable Coding'!$2:$13,9,0)</f>
        <v>0</v>
      </c>
      <c r="G3">
        <f>VLOOKUP($C3,'Variable Coding'!$2:$13,10,0)</f>
        <v>1</v>
      </c>
      <c r="H3">
        <f>VLOOKUP($C3,'Variable Coding'!$2:$13,11,0)</f>
        <v>0</v>
      </c>
      <c r="I3">
        <f>VLOOKUP($C3,'Variable Coding'!$2:$13,12,0)</f>
        <v>1</v>
      </c>
      <c r="J3">
        <f>VLOOKUP($C3,'Variable Coding'!$2:$13,13,0)</f>
        <v>1</v>
      </c>
      <c r="K3">
        <f>VLOOKUP($C3,'Variable Coding'!$2:$13,14,0)</f>
        <v>0</v>
      </c>
      <c r="L3" t="str">
        <f>VLOOKUP(B3,'Raw Data'!$2:$20,8,0)</f>
        <v>Female</v>
      </c>
      <c r="M3" t="str">
        <f>VLOOKUP($B3,'Raw Data'!$2:$20,11,0)</f>
        <v>18-24</v>
      </c>
      <c r="N3" t="str">
        <f>VLOOKUP($B3,'Raw Data'!$2:$20,14,0)</f>
        <v>Asia-Pacific</v>
      </c>
      <c r="O3" t="str">
        <f>VLOOKUP($B3,'Raw Data'!$2:$20,17,0)</f>
        <v>Online</v>
      </c>
      <c r="P3" t="str">
        <f>VLOOKUP($B3,'Raw Data'!$2:$20,20,0)</f>
        <v>Often (over 3 times per week)</v>
      </c>
    </row>
    <row r="4" spans="1:16">
      <c r="A4">
        <v>3</v>
      </c>
      <c r="B4">
        <f t="shared" si="0"/>
        <v>1</v>
      </c>
      <c r="C4">
        <v>11</v>
      </c>
      <c r="D4">
        <v>6</v>
      </c>
      <c r="E4">
        <f>VLOOKUP(C4,'Variable Coding'!$2:$13,8,0)</f>
        <v>1</v>
      </c>
      <c r="F4">
        <f>VLOOKUP($C4,'Variable Coding'!$2:$13,9,0)</f>
        <v>0</v>
      </c>
      <c r="G4">
        <f>VLOOKUP($C4,'Variable Coding'!$2:$13,10,0)</f>
        <v>0</v>
      </c>
      <c r="H4">
        <f>VLOOKUP($C4,'Variable Coding'!$2:$13,11,0)</f>
        <v>0</v>
      </c>
      <c r="I4">
        <f>VLOOKUP($C4,'Variable Coding'!$2:$13,12,0)</f>
        <v>0</v>
      </c>
      <c r="J4">
        <f>VLOOKUP($C4,'Variable Coding'!$2:$13,13,0)</f>
        <v>1</v>
      </c>
      <c r="K4">
        <f>VLOOKUP($C4,'Variable Coding'!$2:$13,14,0)</f>
        <v>0</v>
      </c>
      <c r="L4" t="str">
        <f>VLOOKUP(B4,'Raw Data'!$2:$20,8,0)</f>
        <v>Female</v>
      </c>
      <c r="M4" t="str">
        <f>VLOOKUP($B4,'Raw Data'!$2:$20,11,0)</f>
        <v>18-24</v>
      </c>
      <c r="N4" t="str">
        <f>VLOOKUP($B4,'Raw Data'!$2:$20,14,0)</f>
        <v>Asia-Pacific</v>
      </c>
      <c r="O4" t="str">
        <f>VLOOKUP($B4,'Raw Data'!$2:$20,17,0)</f>
        <v>Online</v>
      </c>
      <c r="P4" t="str">
        <f>VLOOKUP($B4,'Raw Data'!$2:$20,20,0)</f>
        <v>Often (over 3 times per week)</v>
      </c>
    </row>
    <row r="5" spans="1:16">
      <c r="A5">
        <v>4</v>
      </c>
      <c r="B5">
        <f t="shared" si="0"/>
        <v>1</v>
      </c>
      <c r="C5">
        <v>3</v>
      </c>
      <c r="D5">
        <v>4</v>
      </c>
      <c r="E5">
        <f>VLOOKUP(C5,'Variable Coding'!$2:$13,8,0)</f>
        <v>1</v>
      </c>
      <c r="F5">
        <f>VLOOKUP($C5,'Variable Coding'!$2:$13,9,0)</f>
        <v>0</v>
      </c>
      <c r="G5">
        <f>VLOOKUP($C5,'Variable Coding'!$2:$13,10,0)</f>
        <v>1</v>
      </c>
      <c r="H5">
        <f>VLOOKUP($C5,'Variable Coding'!$2:$13,11,0)</f>
        <v>1</v>
      </c>
      <c r="I5">
        <f>VLOOKUP($C5,'Variable Coding'!$2:$13,12,0)</f>
        <v>1</v>
      </c>
      <c r="J5">
        <f>VLOOKUP($C5,'Variable Coding'!$2:$13,13,0)</f>
        <v>1</v>
      </c>
      <c r="K5">
        <f>VLOOKUP($C5,'Variable Coding'!$2:$13,14,0)</f>
        <v>0</v>
      </c>
      <c r="L5" t="str">
        <f>VLOOKUP(B5,'Raw Data'!$2:$20,8,0)</f>
        <v>Female</v>
      </c>
      <c r="M5" t="str">
        <f>VLOOKUP($B5,'Raw Data'!$2:$20,11,0)</f>
        <v>18-24</v>
      </c>
      <c r="N5" t="str">
        <f>VLOOKUP($B5,'Raw Data'!$2:$20,14,0)</f>
        <v>Asia-Pacific</v>
      </c>
      <c r="O5" t="str">
        <f>VLOOKUP($B5,'Raw Data'!$2:$20,17,0)</f>
        <v>Online</v>
      </c>
      <c r="P5" t="str">
        <f>VLOOKUP($B5,'Raw Data'!$2:$20,20,0)</f>
        <v>Often (over 3 times per week)</v>
      </c>
    </row>
    <row r="6" spans="1:16">
      <c r="A6">
        <v>5</v>
      </c>
      <c r="B6">
        <f t="shared" si="0"/>
        <v>1</v>
      </c>
      <c r="C6">
        <v>6</v>
      </c>
      <c r="D6">
        <v>4</v>
      </c>
      <c r="E6">
        <f>VLOOKUP(C6,'Variable Coding'!$2:$13,8,0)</f>
        <v>1</v>
      </c>
      <c r="F6">
        <f>VLOOKUP($C6,'Variable Coding'!$2:$13,9,0)</f>
        <v>0</v>
      </c>
      <c r="G6">
        <f>VLOOKUP($C6,'Variable Coding'!$2:$13,10,0)</f>
        <v>0</v>
      </c>
      <c r="H6">
        <f>VLOOKUP($C6,'Variable Coding'!$2:$13,11,0)</f>
        <v>1</v>
      </c>
      <c r="I6">
        <f>VLOOKUP($C6,'Variable Coding'!$2:$13,12,0)</f>
        <v>1</v>
      </c>
      <c r="J6">
        <f>VLOOKUP($C6,'Variable Coding'!$2:$13,13,0)</f>
        <v>0</v>
      </c>
      <c r="K6">
        <f>VLOOKUP($C6,'Variable Coding'!$2:$13,14,0)</f>
        <v>1</v>
      </c>
      <c r="L6" t="str">
        <f>VLOOKUP(B6,'Raw Data'!$2:$20,8,0)</f>
        <v>Female</v>
      </c>
      <c r="M6" t="str">
        <f>VLOOKUP($B6,'Raw Data'!$2:$20,11,0)</f>
        <v>18-24</v>
      </c>
      <c r="N6" t="str">
        <f>VLOOKUP($B6,'Raw Data'!$2:$20,14,0)</f>
        <v>Asia-Pacific</v>
      </c>
      <c r="O6" t="str">
        <f>VLOOKUP($B6,'Raw Data'!$2:$20,17,0)</f>
        <v>Online</v>
      </c>
      <c r="P6" t="str">
        <f>VLOOKUP($B6,'Raw Data'!$2:$20,20,0)</f>
        <v>Often (over 3 times per week)</v>
      </c>
    </row>
    <row r="7" spans="1:16">
      <c r="A7">
        <v>6</v>
      </c>
      <c r="B7">
        <f t="shared" si="0"/>
        <v>1</v>
      </c>
      <c r="C7">
        <v>2</v>
      </c>
      <c r="D7">
        <v>5</v>
      </c>
      <c r="E7">
        <f>VLOOKUP(C7,'Variable Coding'!$2:$13,8,0)</f>
        <v>0</v>
      </c>
      <c r="F7">
        <f>VLOOKUP($C7,'Variable Coding'!$2:$13,9,0)</f>
        <v>0</v>
      </c>
      <c r="G7">
        <f>VLOOKUP($C7,'Variable Coding'!$2:$13,10,0)</f>
        <v>0</v>
      </c>
      <c r="H7">
        <f>VLOOKUP($C7,'Variable Coding'!$2:$13,11,0)</f>
        <v>1</v>
      </c>
      <c r="I7">
        <f>VLOOKUP($C7,'Variable Coding'!$2:$13,12,0)</f>
        <v>0</v>
      </c>
      <c r="J7">
        <f>VLOOKUP($C7,'Variable Coding'!$2:$13,13,0)</f>
        <v>0</v>
      </c>
      <c r="K7">
        <f>VLOOKUP($C7,'Variable Coding'!$2:$13,14,0)</f>
        <v>1</v>
      </c>
      <c r="L7" t="str">
        <f>VLOOKUP(B7,'Raw Data'!$2:$20,8,0)</f>
        <v>Female</v>
      </c>
      <c r="M7" t="str">
        <f>VLOOKUP($B7,'Raw Data'!$2:$20,11,0)</f>
        <v>18-24</v>
      </c>
      <c r="N7" t="str">
        <f>VLOOKUP($B7,'Raw Data'!$2:$20,14,0)</f>
        <v>Asia-Pacific</v>
      </c>
      <c r="O7" t="str">
        <f>VLOOKUP($B7,'Raw Data'!$2:$20,17,0)</f>
        <v>Online</v>
      </c>
      <c r="P7" t="str">
        <f>VLOOKUP($B7,'Raw Data'!$2:$20,20,0)</f>
        <v>Often (over 3 times per week)</v>
      </c>
    </row>
    <row r="8" spans="1:16">
      <c r="A8">
        <v>7</v>
      </c>
      <c r="B8">
        <f t="shared" si="0"/>
        <v>1</v>
      </c>
      <c r="C8">
        <v>12</v>
      </c>
      <c r="D8">
        <v>3</v>
      </c>
      <c r="E8">
        <f>VLOOKUP(C8,'Variable Coding'!$2:$13,8,0)</f>
        <v>0</v>
      </c>
      <c r="F8">
        <f>VLOOKUP($C8,'Variable Coding'!$2:$13,9,0)</f>
        <v>0</v>
      </c>
      <c r="G8">
        <f>VLOOKUP($C8,'Variable Coding'!$2:$13,10,0)</f>
        <v>1</v>
      </c>
      <c r="H8">
        <f>VLOOKUP($C8,'Variable Coding'!$2:$13,11,0)</f>
        <v>0</v>
      </c>
      <c r="I8">
        <f>VLOOKUP($C8,'Variable Coding'!$2:$13,12,0)</f>
        <v>0</v>
      </c>
      <c r="J8">
        <f>VLOOKUP($C8,'Variable Coding'!$2:$13,13,0)</f>
        <v>0</v>
      </c>
      <c r="K8">
        <f>VLOOKUP($C8,'Variable Coding'!$2:$13,14,0)</f>
        <v>1</v>
      </c>
      <c r="L8" t="str">
        <f>VLOOKUP(B8,'Raw Data'!$2:$20,8,0)</f>
        <v>Female</v>
      </c>
      <c r="M8" t="str">
        <f>VLOOKUP($B8,'Raw Data'!$2:$20,11,0)</f>
        <v>18-24</v>
      </c>
      <c r="N8" t="str">
        <f>VLOOKUP($B8,'Raw Data'!$2:$20,14,0)</f>
        <v>Asia-Pacific</v>
      </c>
      <c r="O8" t="str">
        <f>VLOOKUP($B8,'Raw Data'!$2:$20,17,0)</f>
        <v>Online</v>
      </c>
      <c r="P8" t="str">
        <f>VLOOKUP($B8,'Raw Data'!$2:$20,20,0)</f>
        <v>Often (over 3 times per week)</v>
      </c>
    </row>
    <row r="9" spans="1:16">
      <c r="A9">
        <v>8</v>
      </c>
      <c r="B9">
        <f t="shared" si="0"/>
        <v>1</v>
      </c>
      <c r="C9">
        <v>7</v>
      </c>
      <c r="D9">
        <v>3</v>
      </c>
      <c r="E9">
        <f>VLOOKUP(C9,'Variable Coding'!$2:$13,8,0)</f>
        <v>1</v>
      </c>
      <c r="F9">
        <f>VLOOKUP($C9,'Variable Coding'!$2:$13,9,0)</f>
        <v>1</v>
      </c>
      <c r="G9">
        <f>VLOOKUP($C9,'Variable Coding'!$2:$13,10,0)</f>
        <v>0</v>
      </c>
      <c r="H9">
        <f>VLOOKUP($C9,'Variable Coding'!$2:$13,11,0)</f>
        <v>0</v>
      </c>
      <c r="I9">
        <f>VLOOKUP($C9,'Variable Coding'!$2:$13,12,0)</f>
        <v>1</v>
      </c>
      <c r="J9">
        <f>VLOOKUP($C9,'Variable Coding'!$2:$13,13,0)</f>
        <v>0</v>
      </c>
      <c r="K9">
        <f>VLOOKUP($C9,'Variable Coding'!$2:$13,14,0)</f>
        <v>1</v>
      </c>
      <c r="L9" t="str">
        <f>VLOOKUP(B9,'Raw Data'!$2:$20,8,0)</f>
        <v>Female</v>
      </c>
      <c r="M9" t="str">
        <f>VLOOKUP($B9,'Raw Data'!$2:$20,11,0)</f>
        <v>18-24</v>
      </c>
      <c r="N9" t="str">
        <f>VLOOKUP($B9,'Raw Data'!$2:$20,14,0)</f>
        <v>Asia-Pacific</v>
      </c>
      <c r="O9" t="str">
        <f>VLOOKUP($B9,'Raw Data'!$2:$20,17,0)</f>
        <v>Online</v>
      </c>
      <c r="P9" t="str">
        <f>VLOOKUP($B9,'Raw Data'!$2:$20,20,0)</f>
        <v>Often (over 3 times per week)</v>
      </c>
    </row>
    <row r="10" spans="1:16">
      <c r="A10">
        <v>9</v>
      </c>
      <c r="B10">
        <f t="shared" si="0"/>
        <v>1</v>
      </c>
      <c r="C10">
        <v>4</v>
      </c>
      <c r="D10">
        <v>6</v>
      </c>
      <c r="E10">
        <f>VLOOKUP(C10,'Variable Coding'!$2:$13,8,0)</f>
        <v>1</v>
      </c>
      <c r="F10">
        <f>VLOOKUP($C10,'Variable Coding'!$2:$13,9,0)</f>
        <v>0</v>
      </c>
      <c r="G10">
        <f>VLOOKUP($C10,'Variable Coding'!$2:$13,10,0)</f>
        <v>1</v>
      </c>
      <c r="H10">
        <f>VLOOKUP($C10,'Variable Coding'!$2:$13,11,0)</f>
        <v>1</v>
      </c>
      <c r="I10">
        <f>VLOOKUP($C10,'Variable Coding'!$2:$13,12,0)</f>
        <v>0</v>
      </c>
      <c r="J10">
        <f>VLOOKUP($C10,'Variable Coding'!$2:$13,13,0)</f>
        <v>0</v>
      </c>
      <c r="K10">
        <f>VLOOKUP($C10,'Variable Coding'!$2:$13,14,0)</f>
        <v>0</v>
      </c>
      <c r="L10" t="str">
        <f>VLOOKUP(B10,'Raw Data'!$2:$20,8,0)</f>
        <v>Female</v>
      </c>
      <c r="M10" t="str">
        <f>VLOOKUP($B10,'Raw Data'!$2:$20,11,0)</f>
        <v>18-24</v>
      </c>
      <c r="N10" t="str">
        <f>VLOOKUP($B10,'Raw Data'!$2:$20,14,0)</f>
        <v>Asia-Pacific</v>
      </c>
      <c r="O10" t="str">
        <f>VLOOKUP($B10,'Raw Data'!$2:$20,17,0)</f>
        <v>Online</v>
      </c>
      <c r="P10" t="str">
        <f>VLOOKUP($B10,'Raw Data'!$2:$20,20,0)</f>
        <v>Often (over 3 times per week)</v>
      </c>
    </row>
    <row r="11" spans="1:16">
      <c r="A11">
        <v>10</v>
      </c>
      <c r="B11">
        <f t="shared" si="0"/>
        <v>1</v>
      </c>
      <c r="C11">
        <v>5</v>
      </c>
      <c r="D11">
        <v>7</v>
      </c>
      <c r="E11">
        <f>VLOOKUP(C11,'Variable Coding'!$2:$13,8,0)</f>
        <v>0</v>
      </c>
      <c r="F11">
        <f>VLOOKUP($C11,'Variable Coding'!$2:$13,9,0)</f>
        <v>1</v>
      </c>
      <c r="G11">
        <f>VLOOKUP($C11,'Variable Coding'!$2:$13,10,0)</f>
        <v>0</v>
      </c>
      <c r="H11">
        <f>VLOOKUP($C11,'Variable Coding'!$2:$13,11,0)</f>
        <v>1</v>
      </c>
      <c r="I11">
        <f>VLOOKUP($C11,'Variable Coding'!$2:$13,12,0)</f>
        <v>1</v>
      </c>
      <c r="J11">
        <f>VLOOKUP($C11,'Variable Coding'!$2:$13,13,0)</f>
        <v>0</v>
      </c>
      <c r="K11">
        <f>VLOOKUP($C11,'Variable Coding'!$2:$13,14,0)</f>
        <v>0</v>
      </c>
      <c r="L11" t="str">
        <f>VLOOKUP(B11,'Raw Data'!$2:$20,8,0)</f>
        <v>Female</v>
      </c>
      <c r="M11" t="str">
        <f>VLOOKUP($B11,'Raw Data'!$2:$20,11,0)</f>
        <v>18-24</v>
      </c>
      <c r="N11" t="str">
        <f>VLOOKUP($B11,'Raw Data'!$2:$20,14,0)</f>
        <v>Asia-Pacific</v>
      </c>
      <c r="O11" t="str">
        <f>VLOOKUP($B11,'Raw Data'!$2:$20,17,0)</f>
        <v>Online</v>
      </c>
      <c r="P11" t="str">
        <f>VLOOKUP($B11,'Raw Data'!$2:$20,20,0)</f>
        <v>Often (over 3 times per week)</v>
      </c>
    </row>
    <row r="12" spans="1:16">
      <c r="A12">
        <v>11</v>
      </c>
      <c r="B12">
        <f t="shared" si="0"/>
        <v>1</v>
      </c>
      <c r="C12">
        <v>10</v>
      </c>
      <c r="D12">
        <v>6</v>
      </c>
      <c r="E12">
        <f>VLOOKUP(C12,'Variable Coding'!$2:$13,8,0)</f>
        <v>0</v>
      </c>
      <c r="F12">
        <f>VLOOKUP($C12,'Variable Coding'!$2:$13,9,0)</f>
        <v>0</v>
      </c>
      <c r="G12">
        <f>VLOOKUP($C12,'Variable Coding'!$2:$13,10,0)</f>
        <v>0</v>
      </c>
      <c r="H12">
        <f>VLOOKUP($C12,'Variable Coding'!$2:$13,11,0)</f>
        <v>0</v>
      </c>
      <c r="I12">
        <f>VLOOKUP($C12,'Variable Coding'!$2:$13,12,0)</f>
        <v>1</v>
      </c>
      <c r="J12">
        <f>VLOOKUP($C12,'Variable Coding'!$2:$13,13,0)</f>
        <v>0</v>
      </c>
      <c r="K12">
        <f>VLOOKUP($C12,'Variable Coding'!$2:$13,14,0)</f>
        <v>0</v>
      </c>
      <c r="L12" t="str">
        <f>VLOOKUP(B12,'Raw Data'!$2:$20,8,0)</f>
        <v>Female</v>
      </c>
      <c r="M12" t="str">
        <f>VLOOKUP($B12,'Raw Data'!$2:$20,11,0)</f>
        <v>18-24</v>
      </c>
      <c r="N12" t="str">
        <f>VLOOKUP($B12,'Raw Data'!$2:$20,14,0)</f>
        <v>Asia-Pacific</v>
      </c>
      <c r="O12" t="str">
        <f>VLOOKUP($B12,'Raw Data'!$2:$20,17,0)</f>
        <v>Online</v>
      </c>
      <c r="P12" t="str">
        <f>VLOOKUP($B12,'Raw Data'!$2:$20,20,0)</f>
        <v>Often (over 3 times per week)</v>
      </c>
    </row>
    <row r="13" spans="1:16">
      <c r="A13">
        <v>12</v>
      </c>
      <c r="B13">
        <f t="shared" si="0"/>
        <v>1</v>
      </c>
      <c r="C13">
        <v>1</v>
      </c>
      <c r="D13">
        <v>6</v>
      </c>
      <c r="E13">
        <f>VLOOKUP(C13,'Variable Coding'!$2:$13,8,0)</f>
        <v>1</v>
      </c>
      <c r="F13">
        <f>VLOOKUP($C13,'Variable Coding'!$2:$13,9,0)</f>
        <v>1</v>
      </c>
      <c r="G13">
        <f>VLOOKUP($C13,'Variable Coding'!$2:$13,10,0)</f>
        <v>0</v>
      </c>
      <c r="H13">
        <f>VLOOKUP($C13,'Variable Coding'!$2:$13,11,0)</f>
        <v>0</v>
      </c>
      <c r="I13">
        <f>VLOOKUP($C13,'Variable Coding'!$2:$13,12,0)</f>
        <v>0</v>
      </c>
      <c r="J13">
        <f>VLOOKUP($C13,'Variable Coding'!$2:$13,13,0)</f>
        <v>0</v>
      </c>
      <c r="K13">
        <f>VLOOKUP($C13,'Variable Coding'!$2:$13,14,0)</f>
        <v>0</v>
      </c>
      <c r="L13" t="str">
        <f>VLOOKUP(B13,'Raw Data'!$2:$20,8,0)</f>
        <v>Female</v>
      </c>
      <c r="M13" t="str">
        <f>VLOOKUP($B13,'Raw Data'!$2:$20,11,0)</f>
        <v>18-24</v>
      </c>
      <c r="N13" t="str">
        <f>VLOOKUP($B13,'Raw Data'!$2:$20,14,0)</f>
        <v>Asia-Pacific</v>
      </c>
      <c r="O13" t="str">
        <f>VLOOKUP($B13,'Raw Data'!$2:$20,17,0)</f>
        <v>Online</v>
      </c>
      <c r="P13" t="str">
        <f>VLOOKUP($B13,'Raw Data'!$2:$20,20,0)</f>
        <v>Often (over 3 times per week)</v>
      </c>
    </row>
    <row r="14" spans="1:16">
      <c r="A14">
        <v>13</v>
      </c>
      <c r="B14">
        <f t="shared" si="0"/>
        <v>2</v>
      </c>
      <c r="C14">
        <v>9</v>
      </c>
      <c r="D14">
        <v>7</v>
      </c>
      <c r="E14">
        <f>VLOOKUP(C14,'Variable Coding'!$2:$13,8,0)</f>
        <v>0</v>
      </c>
      <c r="F14">
        <f>VLOOKUP($C14,'Variable Coding'!$2:$13,9,0)</f>
        <v>1</v>
      </c>
      <c r="G14">
        <f>VLOOKUP($C14,'Variable Coding'!$2:$13,10,0)</f>
        <v>0</v>
      </c>
      <c r="H14">
        <f>VLOOKUP($C14,'Variable Coding'!$2:$13,11,0)</f>
        <v>1</v>
      </c>
      <c r="I14">
        <f>VLOOKUP($C14,'Variable Coding'!$2:$13,12,0)</f>
        <v>0</v>
      </c>
      <c r="J14">
        <f>VLOOKUP($C14,'Variable Coding'!$2:$13,13,0)</f>
        <v>1</v>
      </c>
      <c r="K14">
        <f>VLOOKUP($C14,'Variable Coding'!$2:$13,14,0)</f>
        <v>0</v>
      </c>
      <c r="L14" t="str">
        <f>VLOOKUP(B14,'Raw Data'!$2:$20,8,0)</f>
        <v>Female</v>
      </c>
      <c r="M14" t="str">
        <f>VLOOKUP($B14,'Raw Data'!$2:$20,11,0)</f>
        <v>18-24</v>
      </c>
      <c r="N14" t="str">
        <f>VLOOKUP($B14,'Raw Data'!$2:$20,14,0)</f>
        <v>Asia-Pacific</v>
      </c>
      <c r="O14" t="str">
        <f>VLOOKUP($B14,'Raw Data'!$2:$20,17,0)</f>
        <v>In supermarket</v>
      </c>
      <c r="P14" t="str">
        <f>VLOOKUP($B14,'Raw Data'!$2:$20,20,0)</f>
        <v>Daily</v>
      </c>
    </row>
    <row r="15" spans="1:16">
      <c r="A15">
        <v>14</v>
      </c>
      <c r="B15">
        <f t="shared" si="0"/>
        <v>2</v>
      </c>
      <c r="C15">
        <v>8</v>
      </c>
      <c r="D15">
        <v>2</v>
      </c>
      <c r="E15">
        <f>VLOOKUP(C15,'Variable Coding'!$2:$13,8,0)</f>
        <v>0</v>
      </c>
      <c r="F15">
        <f>VLOOKUP($C15,'Variable Coding'!$2:$13,9,0)</f>
        <v>0</v>
      </c>
      <c r="G15">
        <f>VLOOKUP($C15,'Variable Coding'!$2:$13,10,0)</f>
        <v>1</v>
      </c>
      <c r="H15">
        <f>VLOOKUP($C15,'Variable Coding'!$2:$13,11,0)</f>
        <v>0</v>
      </c>
      <c r="I15">
        <f>VLOOKUP($C15,'Variable Coding'!$2:$13,12,0)</f>
        <v>1</v>
      </c>
      <c r="J15">
        <f>VLOOKUP($C15,'Variable Coding'!$2:$13,13,0)</f>
        <v>1</v>
      </c>
      <c r="K15">
        <f>VLOOKUP($C15,'Variable Coding'!$2:$13,14,0)</f>
        <v>0</v>
      </c>
      <c r="L15" t="str">
        <f>VLOOKUP(B15,'Raw Data'!$2:$20,8,0)</f>
        <v>Female</v>
      </c>
      <c r="M15" t="str">
        <f>VLOOKUP($B15,'Raw Data'!$2:$20,11,0)</f>
        <v>18-24</v>
      </c>
      <c r="N15" t="str">
        <f>VLOOKUP($B15,'Raw Data'!$2:$20,14,0)</f>
        <v>Asia-Pacific</v>
      </c>
      <c r="O15" t="str">
        <f>VLOOKUP($B15,'Raw Data'!$2:$20,17,0)</f>
        <v>In supermarket</v>
      </c>
      <c r="P15" t="str">
        <f>VLOOKUP($B15,'Raw Data'!$2:$20,20,0)</f>
        <v>Daily</v>
      </c>
    </row>
    <row r="16" spans="1:16">
      <c r="A16">
        <v>15</v>
      </c>
      <c r="B16">
        <f t="shared" si="0"/>
        <v>2</v>
      </c>
      <c r="C16">
        <v>11</v>
      </c>
      <c r="D16">
        <v>5</v>
      </c>
      <c r="E16">
        <f>VLOOKUP(C16,'Variable Coding'!$2:$13,8,0)</f>
        <v>1</v>
      </c>
      <c r="F16">
        <f>VLOOKUP($C16,'Variable Coding'!$2:$13,9,0)</f>
        <v>0</v>
      </c>
      <c r="G16">
        <f>VLOOKUP($C16,'Variable Coding'!$2:$13,10,0)</f>
        <v>0</v>
      </c>
      <c r="H16">
        <f>VLOOKUP($C16,'Variable Coding'!$2:$13,11,0)</f>
        <v>0</v>
      </c>
      <c r="I16">
        <f>VLOOKUP($C16,'Variable Coding'!$2:$13,12,0)</f>
        <v>0</v>
      </c>
      <c r="J16">
        <f>VLOOKUP($C16,'Variable Coding'!$2:$13,13,0)</f>
        <v>1</v>
      </c>
      <c r="K16">
        <f>VLOOKUP($C16,'Variable Coding'!$2:$13,14,0)</f>
        <v>0</v>
      </c>
      <c r="L16" t="str">
        <f>VLOOKUP(B16,'Raw Data'!$2:$20,8,0)</f>
        <v>Female</v>
      </c>
      <c r="M16" t="str">
        <f>VLOOKUP($B16,'Raw Data'!$2:$20,11,0)</f>
        <v>18-24</v>
      </c>
      <c r="N16" t="str">
        <f>VLOOKUP($B16,'Raw Data'!$2:$20,14,0)</f>
        <v>Asia-Pacific</v>
      </c>
      <c r="O16" t="str">
        <f>VLOOKUP($B16,'Raw Data'!$2:$20,17,0)</f>
        <v>In supermarket</v>
      </c>
      <c r="P16" t="str">
        <f>VLOOKUP($B16,'Raw Data'!$2:$20,20,0)</f>
        <v>Daily</v>
      </c>
    </row>
    <row r="17" spans="1:16">
      <c r="A17">
        <v>16</v>
      </c>
      <c r="B17">
        <f t="shared" si="0"/>
        <v>2</v>
      </c>
      <c r="C17">
        <v>3</v>
      </c>
      <c r="D17">
        <v>1</v>
      </c>
      <c r="E17">
        <f>VLOOKUP(C17,'Variable Coding'!$2:$13,8,0)</f>
        <v>1</v>
      </c>
      <c r="F17">
        <f>VLOOKUP($C17,'Variable Coding'!$2:$13,9,0)</f>
        <v>0</v>
      </c>
      <c r="G17">
        <f>VLOOKUP($C17,'Variable Coding'!$2:$13,10,0)</f>
        <v>1</v>
      </c>
      <c r="H17">
        <f>VLOOKUP($C17,'Variable Coding'!$2:$13,11,0)</f>
        <v>1</v>
      </c>
      <c r="I17">
        <f>VLOOKUP($C17,'Variable Coding'!$2:$13,12,0)</f>
        <v>1</v>
      </c>
      <c r="J17">
        <f>VLOOKUP($C17,'Variable Coding'!$2:$13,13,0)</f>
        <v>1</v>
      </c>
      <c r="K17">
        <f>VLOOKUP($C17,'Variable Coding'!$2:$13,14,0)</f>
        <v>0</v>
      </c>
      <c r="L17" t="str">
        <f>VLOOKUP(B17,'Raw Data'!$2:$20,8,0)</f>
        <v>Female</v>
      </c>
      <c r="M17" t="str">
        <f>VLOOKUP($B17,'Raw Data'!$2:$20,11,0)</f>
        <v>18-24</v>
      </c>
      <c r="N17" t="str">
        <f>VLOOKUP($B17,'Raw Data'!$2:$20,14,0)</f>
        <v>Asia-Pacific</v>
      </c>
      <c r="O17" t="str">
        <f>VLOOKUP($B17,'Raw Data'!$2:$20,17,0)</f>
        <v>In supermarket</v>
      </c>
      <c r="P17" t="str">
        <f>VLOOKUP($B17,'Raw Data'!$2:$20,20,0)</f>
        <v>Daily</v>
      </c>
    </row>
    <row r="18" spans="1:16">
      <c r="A18">
        <v>17</v>
      </c>
      <c r="B18">
        <f t="shared" si="0"/>
        <v>2</v>
      </c>
      <c r="C18">
        <v>6</v>
      </c>
      <c r="D18">
        <v>2</v>
      </c>
      <c r="E18">
        <f>VLOOKUP(C18,'Variable Coding'!$2:$13,8,0)</f>
        <v>1</v>
      </c>
      <c r="F18">
        <f>VLOOKUP($C18,'Variable Coding'!$2:$13,9,0)</f>
        <v>0</v>
      </c>
      <c r="G18">
        <f>VLOOKUP($C18,'Variable Coding'!$2:$13,10,0)</f>
        <v>0</v>
      </c>
      <c r="H18">
        <f>VLOOKUP($C18,'Variable Coding'!$2:$13,11,0)</f>
        <v>1</v>
      </c>
      <c r="I18">
        <f>VLOOKUP($C18,'Variable Coding'!$2:$13,12,0)</f>
        <v>1</v>
      </c>
      <c r="J18">
        <f>VLOOKUP($C18,'Variable Coding'!$2:$13,13,0)</f>
        <v>0</v>
      </c>
      <c r="K18">
        <f>VLOOKUP($C18,'Variable Coding'!$2:$13,14,0)</f>
        <v>1</v>
      </c>
      <c r="L18" t="str">
        <f>VLOOKUP(B18,'Raw Data'!$2:$20,8,0)</f>
        <v>Female</v>
      </c>
      <c r="M18" t="str">
        <f>VLOOKUP($B18,'Raw Data'!$2:$20,11,0)</f>
        <v>18-24</v>
      </c>
      <c r="N18" t="str">
        <f>VLOOKUP($B18,'Raw Data'!$2:$20,14,0)</f>
        <v>Asia-Pacific</v>
      </c>
      <c r="O18" t="str">
        <f>VLOOKUP($B18,'Raw Data'!$2:$20,17,0)</f>
        <v>In supermarket</v>
      </c>
      <c r="P18" t="str">
        <f>VLOOKUP($B18,'Raw Data'!$2:$20,20,0)</f>
        <v>Daily</v>
      </c>
    </row>
    <row r="19" spans="1:16">
      <c r="A19">
        <v>18</v>
      </c>
      <c r="B19">
        <f t="shared" si="0"/>
        <v>2</v>
      </c>
      <c r="C19">
        <v>2</v>
      </c>
      <c r="D19">
        <v>5</v>
      </c>
      <c r="E19">
        <f>VLOOKUP(C19,'Variable Coding'!$2:$13,8,0)</f>
        <v>0</v>
      </c>
      <c r="F19">
        <f>VLOOKUP($C19,'Variable Coding'!$2:$13,9,0)</f>
        <v>0</v>
      </c>
      <c r="G19">
        <f>VLOOKUP($C19,'Variable Coding'!$2:$13,10,0)</f>
        <v>0</v>
      </c>
      <c r="H19">
        <f>VLOOKUP($C19,'Variable Coding'!$2:$13,11,0)</f>
        <v>1</v>
      </c>
      <c r="I19">
        <f>VLOOKUP($C19,'Variable Coding'!$2:$13,12,0)</f>
        <v>0</v>
      </c>
      <c r="J19">
        <f>VLOOKUP($C19,'Variable Coding'!$2:$13,13,0)</f>
        <v>0</v>
      </c>
      <c r="K19">
        <f>VLOOKUP($C19,'Variable Coding'!$2:$13,14,0)</f>
        <v>1</v>
      </c>
      <c r="L19" t="str">
        <f>VLOOKUP(B19,'Raw Data'!$2:$20,8,0)</f>
        <v>Female</v>
      </c>
      <c r="M19" t="str">
        <f>VLOOKUP($B19,'Raw Data'!$2:$20,11,0)</f>
        <v>18-24</v>
      </c>
      <c r="N19" t="str">
        <f>VLOOKUP($B19,'Raw Data'!$2:$20,14,0)</f>
        <v>Asia-Pacific</v>
      </c>
      <c r="O19" t="str">
        <f>VLOOKUP($B19,'Raw Data'!$2:$20,17,0)</f>
        <v>In supermarket</v>
      </c>
      <c r="P19" t="str">
        <f>VLOOKUP($B19,'Raw Data'!$2:$20,20,0)</f>
        <v>Daily</v>
      </c>
    </row>
    <row r="20" spans="1:16">
      <c r="A20">
        <v>19</v>
      </c>
      <c r="B20">
        <f t="shared" si="0"/>
        <v>2</v>
      </c>
      <c r="C20">
        <v>12</v>
      </c>
      <c r="D20">
        <v>2</v>
      </c>
      <c r="E20">
        <f>VLOOKUP(C20,'Variable Coding'!$2:$13,8,0)</f>
        <v>0</v>
      </c>
      <c r="F20">
        <f>VLOOKUP($C20,'Variable Coding'!$2:$13,9,0)</f>
        <v>0</v>
      </c>
      <c r="G20">
        <f>VLOOKUP($C20,'Variable Coding'!$2:$13,10,0)</f>
        <v>1</v>
      </c>
      <c r="H20">
        <f>VLOOKUP($C20,'Variable Coding'!$2:$13,11,0)</f>
        <v>0</v>
      </c>
      <c r="I20">
        <f>VLOOKUP($C20,'Variable Coding'!$2:$13,12,0)</f>
        <v>0</v>
      </c>
      <c r="J20">
        <f>VLOOKUP($C20,'Variable Coding'!$2:$13,13,0)</f>
        <v>0</v>
      </c>
      <c r="K20">
        <f>VLOOKUP($C20,'Variable Coding'!$2:$13,14,0)</f>
        <v>1</v>
      </c>
      <c r="L20" t="str">
        <f>VLOOKUP(B20,'Raw Data'!$2:$20,8,0)</f>
        <v>Female</v>
      </c>
      <c r="M20" t="str">
        <f>VLOOKUP($B20,'Raw Data'!$2:$20,11,0)</f>
        <v>18-24</v>
      </c>
      <c r="N20" t="str">
        <f>VLOOKUP($B20,'Raw Data'!$2:$20,14,0)</f>
        <v>Asia-Pacific</v>
      </c>
      <c r="O20" t="str">
        <f>VLOOKUP($B20,'Raw Data'!$2:$20,17,0)</f>
        <v>In supermarket</v>
      </c>
      <c r="P20" t="str">
        <f>VLOOKUP($B20,'Raw Data'!$2:$20,20,0)</f>
        <v>Daily</v>
      </c>
    </row>
    <row r="21" spans="1:16">
      <c r="A21">
        <v>20</v>
      </c>
      <c r="B21">
        <f t="shared" si="0"/>
        <v>2</v>
      </c>
      <c r="C21">
        <v>7</v>
      </c>
      <c r="D21">
        <v>1</v>
      </c>
      <c r="E21">
        <f>VLOOKUP(C21,'Variable Coding'!$2:$13,8,0)</f>
        <v>1</v>
      </c>
      <c r="F21">
        <f>VLOOKUP($C21,'Variable Coding'!$2:$13,9,0)</f>
        <v>1</v>
      </c>
      <c r="G21">
        <f>VLOOKUP($C21,'Variable Coding'!$2:$13,10,0)</f>
        <v>0</v>
      </c>
      <c r="H21">
        <f>VLOOKUP($C21,'Variable Coding'!$2:$13,11,0)</f>
        <v>0</v>
      </c>
      <c r="I21">
        <f>VLOOKUP($C21,'Variable Coding'!$2:$13,12,0)</f>
        <v>1</v>
      </c>
      <c r="J21">
        <f>VLOOKUP($C21,'Variable Coding'!$2:$13,13,0)</f>
        <v>0</v>
      </c>
      <c r="K21">
        <f>VLOOKUP($C21,'Variable Coding'!$2:$13,14,0)</f>
        <v>1</v>
      </c>
      <c r="L21" t="str">
        <f>VLOOKUP(B21,'Raw Data'!$2:$20,8,0)</f>
        <v>Female</v>
      </c>
      <c r="M21" t="str">
        <f>VLOOKUP($B21,'Raw Data'!$2:$20,11,0)</f>
        <v>18-24</v>
      </c>
      <c r="N21" t="str">
        <f>VLOOKUP($B21,'Raw Data'!$2:$20,14,0)</f>
        <v>Asia-Pacific</v>
      </c>
      <c r="O21" t="str">
        <f>VLOOKUP($B21,'Raw Data'!$2:$20,17,0)</f>
        <v>In supermarket</v>
      </c>
      <c r="P21" t="str">
        <f>VLOOKUP($B21,'Raw Data'!$2:$20,20,0)</f>
        <v>Daily</v>
      </c>
    </row>
    <row r="22" spans="1:16">
      <c r="A22">
        <v>21</v>
      </c>
      <c r="B22">
        <f t="shared" si="0"/>
        <v>2</v>
      </c>
      <c r="C22">
        <v>4</v>
      </c>
      <c r="D22">
        <v>1</v>
      </c>
      <c r="E22">
        <f>VLOOKUP(C22,'Variable Coding'!$2:$13,8,0)</f>
        <v>1</v>
      </c>
      <c r="F22">
        <f>VLOOKUP($C22,'Variable Coding'!$2:$13,9,0)</f>
        <v>0</v>
      </c>
      <c r="G22">
        <f>VLOOKUP($C22,'Variable Coding'!$2:$13,10,0)</f>
        <v>1</v>
      </c>
      <c r="H22">
        <f>VLOOKUP($C22,'Variable Coding'!$2:$13,11,0)</f>
        <v>1</v>
      </c>
      <c r="I22">
        <f>VLOOKUP($C22,'Variable Coding'!$2:$13,12,0)</f>
        <v>0</v>
      </c>
      <c r="J22">
        <f>VLOOKUP($C22,'Variable Coding'!$2:$13,13,0)</f>
        <v>0</v>
      </c>
      <c r="K22">
        <f>VLOOKUP($C22,'Variable Coding'!$2:$13,14,0)</f>
        <v>0</v>
      </c>
      <c r="L22" t="str">
        <f>VLOOKUP(B22,'Raw Data'!$2:$20,8,0)</f>
        <v>Female</v>
      </c>
      <c r="M22" t="str">
        <f>VLOOKUP($B22,'Raw Data'!$2:$20,11,0)</f>
        <v>18-24</v>
      </c>
      <c r="N22" t="str">
        <f>VLOOKUP($B22,'Raw Data'!$2:$20,14,0)</f>
        <v>Asia-Pacific</v>
      </c>
      <c r="O22" t="str">
        <f>VLOOKUP($B22,'Raw Data'!$2:$20,17,0)</f>
        <v>In supermarket</v>
      </c>
      <c r="P22" t="str">
        <f>VLOOKUP($B22,'Raw Data'!$2:$20,20,0)</f>
        <v>Daily</v>
      </c>
    </row>
    <row r="23" spans="1:16">
      <c r="A23">
        <v>22</v>
      </c>
      <c r="B23">
        <f t="shared" si="0"/>
        <v>2</v>
      </c>
      <c r="C23">
        <v>5</v>
      </c>
      <c r="D23">
        <v>7</v>
      </c>
      <c r="E23">
        <f>VLOOKUP(C23,'Variable Coding'!$2:$13,8,0)</f>
        <v>0</v>
      </c>
      <c r="F23">
        <f>VLOOKUP($C23,'Variable Coding'!$2:$13,9,0)</f>
        <v>1</v>
      </c>
      <c r="G23">
        <f>VLOOKUP($C23,'Variable Coding'!$2:$13,10,0)</f>
        <v>0</v>
      </c>
      <c r="H23">
        <f>VLOOKUP($C23,'Variable Coding'!$2:$13,11,0)</f>
        <v>1</v>
      </c>
      <c r="I23">
        <f>VLOOKUP($C23,'Variable Coding'!$2:$13,12,0)</f>
        <v>1</v>
      </c>
      <c r="J23">
        <f>VLOOKUP($C23,'Variable Coding'!$2:$13,13,0)</f>
        <v>0</v>
      </c>
      <c r="K23">
        <f>VLOOKUP($C23,'Variable Coding'!$2:$13,14,0)</f>
        <v>0</v>
      </c>
      <c r="L23" t="str">
        <f>VLOOKUP(B23,'Raw Data'!$2:$20,8,0)</f>
        <v>Female</v>
      </c>
      <c r="M23" t="str">
        <f>VLOOKUP($B23,'Raw Data'!$2:$20,11,0)</f>
        <v>18-24</v>
      </c>
      <c r="N23" t="str">
        <f>VLOOKUP($B23,'Raw Data'!$2:$20,14,0)</f>
        <v>Asia-Pacific</v>
      </c>
      <c r="O23" t="str">
        <f>VLOOKUP($B23,'Raw Data'!$2:$20,17,0)</f>
        <v>In supermarket</v>
      </c>
      <c r="P23" t="str">
        <f>VLOOKUP($B23,'Raw Data'!$2:$20,20,0)</f>
        <v>Daily</v>
      </c>
    </row>
    <row r="24" spans="1:16">
      <c r="A24">
        <v>23</v>
      </c>
      <c r="B24">
        <f t="shared" si="0"/>
        <v>2</v>
      </c>
      <c r="C24">
        <v>10</v>
      </c>
      <c r="D24">
        <v>7</v>
      </c>
      <c r="E24">
        <f>VLOOKUP(C24,'Variable Coding'!$2:$13,8,0)</f>
        <v>0</v>
      </c>
      <c r="F24">
        <f>VLOOKUP($C24,'Variable Coding'!$2:$13,9,0)</f>
        <v>0</v>
      </c>
      <c r="G24">
        <f>VLOOKUP($C24,'Variable Coding'!$2:$13,10,0)</f>
        <v>0</v>
      </c>
      <c r="H24">
        <f>VLOOKUP($C24,'Variable Coding'!$2:$13,11,0)</f>
        <v>0</v>
      </c>
      <c r="I24">
        <f>VLOOKUP($C24,'Variable Coding'!$2:$13,12,0)</f>
        <v>1</v>
      </c>
      <c r="J24">
        <f>VLOOKUP($C24,'Variable Coding'!$2:$13,13,0)</f>
        <v>0</v>
      </c>
      <c r="K24">
        <f>VLOOKUP($C24,'Variable Coding'!$2:$13,14,0)</f>
        <v>0</v>
      </c>
      <c r="L24" t="str">
        <f>VLOOKUP(B24,'Raw Data'!$2:$20,8,0)</f>
        <v>Female</v>
      </c>
      <c r="M24" t="str">
        <f>VLOOKUP($B24,'Raw Data'!$2:$20,11,0)</f>
        <v>18-24</v>
      </c>
      <c r="N24" t="str">
        <f>VLOOKUP($B24,'Raw Data'!$2:$20,14,0)</f>
        <v>Asia-Pacific</v>
      </c>
      <c r="O24" t="str">
        <f>VLOOKUP($B24,'Raw Data'!$2:$20,17,0)</f>
        <v>In supermarket</v>
      </c>
      <c r="P24" t="str">
        <f>VLOOKUP($B24,'Raw Data'!$2:$20,20,0)</f>
        <v>Daily</v>
      </c>
    </row>
    <row r="25" spans="1:16">
      <c r="A25">
        <v>24</v>
      </c>
      <c r="B25">
        <f t="shared" si="0"/>
        <v>2</v>
      </c>
      <c r="C25">
        <v>1</v>
      </c>
      <c r="D25">
        <v>4</v>
      </c>
      <c r="E25">
        <f>VLOOKUP(C25,'Variable Coding'!$2:$13,8,0)</f>
        <v>1</v>
      </c>
      <c r="F25">
        <f>VLOOKUP($C25,'Variable Coding'!$2:$13,9,0)</f>
        <v>1</v>
      </c>
      <c r="G25">
        <f>VLOOKUP($C25,'Variable Coding'!$2:$13,10,0)</f>
        <v>0</v>
      </c>
      <c r="H25">
        <f>VLOOKUP($C25,'Variable Coding'!$2:$13,11,0)</f>
        <v>0</v>
      </c>
      <c r="I25">
        <f>VLOOKUP($C25,'Variable Coding'!$2:$13,12,0)</f>
        <v>0</v>
      </c>
      <c r="J25">
        <f>VLOOKUP($C25,'Variable Coding'!$2:$13,13,0)</f>
        <v>0</v>
      </c>
      <c r="K25">
        <f>VLOOKUP($C25,'Variable Coding'!$2:$13,14,0)</f>
        <v>0</v>
      </c>
      <c r="L25" t="str">
        <f>VLOOKUP(B25,'Raw Data'!$2:$20,8,0)</f>
        <v>Female</v>
      </c>
      <c r="M25" t="str">
        <f>VLOOKUP($B25,'Raw Data'!$2:$20,11,0)</f>
        <v>18-24</v>
      </c>
      <c r="N25" t="str">
        <f>VLOOKUP($B25,'Raw Data'!$2:$20,14,0)</f>
        <v>Asia-Pacific</v>
      </c>
      <c r="O25" t="str">
        <f>VLOOKUP($B25,'Raw Data'!$2:$20,17,0)</f>
        <v>In supermarket</v>
      </c>
      <c r="P25" t="str">
        <f>VLOOKUP($B25,'Raw Data'!$2:$20,20,0)</f>
        <v>Daily</v>
      </c>
    </row>
    <row r="26" spans="1:16">
      <c r="A26">
        <v>25</v>
      </c>
      <c r="B26">
        <f t="shared" si="0"/>
        <v>3</v>
      </c>
      <c r="C26">
        <v>9</v>
      </c>
      <c r="D26">
        <v>5</v>
      </c>
      <c r="E26">
        <f>VLOOKUP(C26,'Variable Coding'!$2:$13,8,0)</f>
        <v>0</v>
      </c>
      <c r="F26">
        <f>VLOOKUP($C26,'Variable Coding'!$2:$13,9,0)</f>
        <v>1</v>
      </c>
      <c r="G26">
        <f>VLOOKUP($C26,'Variable Coding'!$2:$13,10,0)</f>
        <v>0</v>
      </c>
      <c r="H26">
        <f>VLOOKUP($C26,'Variable Coding'!$2:$13,11,0)</f>
        <v>1</v>
      </c>
      <c r="I26">
        <f>VLOOKUP($C26,'Variable Coding'!$2:$13,12,0)</f>
        <v>0</v>
      </c>
      <c r="J26">
        <f>VLOOKUP($C26,'Variable Coding'!$2:$13,13,0)</f>
        <v>1</v>
      </c>
      <c r="K26">
        <f>VLOOKUP($C26,'Variable Coding'!$2:$13,14,0)</f>
        <v>0</v>
      </c>
      <c r="L26" t="str">
        <f>VLOOKUP(B26,'Raw Data'!$2:$20,8,0)</f>
        <v>Female</v>
      </c>
      <c r="M26" t="str">
        <f>VLOOKUP($B26,'Raw Data'!$2:$20,11,0)</f>
        <v>18-24</v>
      </c>
      <c r="N26" t="str">
        <f>VLOOKUP($B26,'Raw Data'!$2:$20,14,0)</f>
        <v>Asia-Pacific</v>
      </c>
      <c r="O26" t="str">
        <f>VLOOKUP($B26,'Raw Data'!$2:$20,17,0)</f>
        <v>In supermarket</v>
      </c>
      <c r="P26" t="str">
        <f>VLOOKUP($B26,'Raw Data'!$2:$20,20,0)</f>
        <v>Often (over 3 times per week)</v>
      </c>
    </row>
    <row r="27" spans="1:16">
      <c r="A27">
        <v>26</v>
      </c>
      <c r="B27">
        <f t="shared" si="0"/>
        <v>3</v>
      </c>
      <c r="C27">
        <v>8</v>
      </c>
      <c r="D27">
        <v>3</v>
      </c>
      <c r="E27">
        <f>VLOOKUP(C27,'Variable Coding'!$2:$13,8,0)</f>
        <v>0</v>
      </c>
      <c r="F27">
        <f>VLOOKUP($C27,'Variable Coding'!$2:$13,9,0)</f>
        <v>0</v>
      </c>
      <c r="G27">
        <f>VLOOKUP($C27,'Variable Coding'!$2:$13,10,0)</f>
        <v>1</v>
      </c>
      <c r="H27">
        <f>VLOOKUP($C27,'Variable Coding'!$2:$13,11,0)</f>
        <v>0</v>
      </c>
      <c r="I27">
        <f>VLOOKUP($C27,'Variable Coding'!$2:$13,12,0)</f>
        <v>1</v>
      </c>
      <c r="J27">
        <f>VLOOKUP($C27,'Variable Coding'!$2:$13,13,0)</f>
        <v>1</v>
      </c>
      <c r="K27">
        <f>VLOOKUP($C27,'Variable Coding'!$2:$13,14,0)</f>
        <v>0</v>
      </c>
      <c r="L27" t="str">
        <f>VLOOKUP(B27,'Raw Data'!$2:$20,8,0)</f>
        <v>Female</v>
      </c>
      <c r="M27" t="str">
        <f>VLOOKUP($B27,'Raw Data'!$2:$20,11,0)</f>
        <v>18-24</v>
      </c>
      <c r="N27" t="str">
        <f>VLOOKUP($B27,'Raw Data'!$2:$20,14,0)</f>
        <v>Asia-Pacific</v>
      </c>
      <c r="O27" t="str">
        <f>VLOOKUP($B27,'Raw Data'!$2:$20,17,0)</f>
        <v>In supermarket</v>
      </c>
      <c r="P27" t="str">
        <f>VLOOKUP($B27,'Raw Data'!$2:$20,20,0)</f>
        <v>Often (over 3 times per week)</v>
      </c>
    </row>
    <row r="28" spans="1:16">
      <c r="A28">
        <v>27</v>
      </c>
      <c r="B28">
        <f t="shared" si="0"/>
        <v>3</v>
      </c>
      <c r="C28">
        <v>11</v>
      </c>
      <c r="D28">
        <v>4</v>
      </c>
      <c r="E28">
        <f>VLOOKUP(C28,'Variable Coding'!$2:$13,8,0)</f>
        <v>1</v>
      </c>
      <c r="F28">
        <f>VLOOKUP($C28,'Variable Coding'!$2:$13,9,0)</f>
        <v>0</v>
      </c>
      <c r="G28">
        <f>VLOOKUP($C28,'Variable Coding'!$2:$13,10,0)</f>
        <v>0</v>
      </c>
      <c r="H28">
        <f>VLOOKUP($C28,'Variable Coding'!$2:$13,11,0)</f>
        <v>0</v>
      </c>
      <c r="I28">
        <f>VLOOKUP($C28,'Variable Coding'!$2:$13,12,0)</f>
        <v>0</v>
      </c>
      <c r="J28">
        <f>VLOOKUP($C28,'Variable Coding'!$2:$13,13,0)</f>
        <v>1</v>
      </c>
      <c r="K28">
        <f>VLOOKUP($C28,'Variable Coding'!$2:$13,14,0)</f>
        <v>0</v>
      </c>
      <c r="L28" t="str">
        <f>VLOOKUP(B28,'Raw Data'!$2:$20,8,0)</f>
        <v>Female</v>
      </c>
      <c r="M28" t="str">
        <f>VLOOKUP($B28,'Raw Data'!$2:$20,11,0)</f>
        <v>18-24</v>
      </c>
      <c r="N28" t="str">
        <f>VLOOKUP($B28,'Raw Data'!$2:$20,14,0)</f>
        <v>Asia-Pacific</v>
      </c>
      <c r="O28" t="str">
        <f>VLOOKUP($B28,'Raw Data'!$2:$20,17,0)</f>
        <v>In supermarket</v>
      </c>
      <c r="P28" t="str">
        <f>VLOOKUP($B28,'Raw Data'!$2:$20,20,0)</f>
        <v>Often (over 3 times per week)</v>
      </c>
    </row>
    <row r="29" spans="1:16">
      <c r="A29">
        <v>28</v>
      </c>
      <c r="B29">
        <f t="shared" si="0"/>
        <v>3</v>
      </c>
      <c r="C29">
        <v>3</v>
      </c>
      <c r="D29">
        <v>5</v>
      </c>
      <c r="E29">
        <f>VLOOKUP(C29,'Variable Coding'!$2:$13,8,0)</f>
        <v>1</v>
      </c>
      <c r="F29">
        <f>VLOOKUP($C29,'Variable Coding'!$2:$13,9,0)</f>
        <v>0</v>
      </c>
      <c r="G29">
        <f>VLOOKUP($C29,'Variable Coding'!$2:$13,10,0)</f>
        <v>1</v>
      </c>
      <c r="H29">
        <f>VLOOKUP($C29,'Variable Coding'!$2:$13,11,0)</f>
        <v>1</v>
      </c>
      <c r="I29">
        <f>VLOOKUP($C29,'Variable Coding'!$2:$13,12,0)</f>
        <v>1</v>
      </c>
      <c r="J29">
        <f>VLOOKUP($C29,'Variable Coding'!$2:$13,13,0)</f>
        <v>1</v>
      </c>
      <c r="K29">
        <f>VLOOKUP($C29,'Variable Coding'!$2:$13,14,0)</f>
        <v>0</v>
      </c>
      <c r="L29" t="str">
        <f>VLOOKUP(B29,'Raw Data'!$2:$20,8,0)</f>
        <v>Female</v>
      </c>
      <c r="M29" t="str">
        <f>VLOOKUP($B29,'Raw Data'!$2:$20,11,0)</f>
        <v>18-24</v>
      </c>
      <c r="N29" t="str">
        <f>VLOOKUP($B29,'Raw Data'!$2:$20,14,0)</f>
        <v>Asia-Pacific</v>
      </c>
      <c r="O29" t="str">
        <f>VLOOKUP($B29,'Raw Data'!$2:$20,17,0)</f>
        <v>In supermarket</v>
      </c>
      <c r="P29" t="str">
        <f>VLOOKUP($B29,'Raw Data'!$2:$20,20,0)</f>
        <v>Often (over 3 times per week)</v>
      </c>
    </row>
    <row r="30" spans="1:16">
      <c r="A30">
        <v>29</v>
      </c>
      <c r="B30">
        <f t="shared" si="0"/>
        <v>3</v>
      </c>
      <c r="C30">
        <v>6</v>
      </c>
      <c r="D30">
        <v>4</v>
      </c>
      <c r="E30">
        <f>VLOOKUP(C30,'Variable Coding'!$2:$13,8,0)</f>
        <v>1</v>
      </c>
      <c r="F30">
        <f>VLOOKUP($C30,'Variable Coding'!$2:$13,9,0)</f>
        <v>0</v>
      </c>
      <c r="G30">
        <f>VLOOKUP($C30,'Variable Coding'!$2:$13,10,0)</f>
        <v>0</v>
      </c>
      <c r="H30">
        <f>VLOOKUP($C30,'Variable Coding'!$2:$13,11,0)</f>
        <v>1</v>
      </c>
      <c r="I30">
        <f>VLOOKUP($C30,'Variable Coding'!$2:$13,12,0)</f>
        <v>1</v>
      </c>
      <c r="J30">
        <f>VLOOKUP($C30,'Variable Coding'!$2:$13,13,0)</f>
        <v>0</v>
      </c>
      <c r="K30">
        <f>VLOOKUP($C30,'Variable Coding'!$2:$13,14,0)</f>
        <v>1</v>
      </c>
      <c r="L30" t="str">
        <f>VLOOKUP(B30,'Raw Data'!$2:$20,8,0)</f>
        <v>Female</v>
      </c>
      <c r="M30" t="str">
        <f>VLOOKUP($B30,'Raw Data'!$2:$20,11,0)</f>
        <v>18-24</v>
      </c>
      <c r="N30" t="str">
        <f>VLOOKUP($B30,'Raw Data'!$2:$20,14,0)</f>
        <v>Asia-Pacific</v>
      </c>
      <c r="O30" t="str">
        <f>VLOOKUP($B30,'Raw Data'!$2:$20,17,0)</f>
        <v>In supermarket</v>
      </c>
      <c r="P30" t="str">
        <f>VLOOKUP($B30,'Raw Data'!$2:$20,20,0)</f>
        <v>Often (over 3 times per week)</v>
      </c>
    </row>
    <row r="31" spans="1:16">
      <c r="A31">
        <v>30</v>
      </c>
      <c r="B31">
        <f t="shared" si="0"/>
        <v>3</v>
      </c>
      <c r="C31">
        <v>2</v>
      </c>
      <c r="D31">
        <v>2</v>
      </c>
      <c r="E31">
        <f>VLOOKUP(C31,'Variable Coding'!$2:$13,8,0)</f>
        <v>0</v>
      </c>
      <c r="F31">
        <f>VLOOKUP($C31,'Variable Coding'!$2:$13,9,0)</f>
        <v>0</v>
      </c>
      <c r="G31">
        <f>VLOOKUP($C31,'Variable Coding'!$2:$13,10,0)</f>
        <v>0</v>
      </c>
      <c r="H31">
        <f>VLOOKUP($C31,'Variable Coding'!$2:$13,11,0)</f>
        <v>1</v>
      </c>
      <c r="I31">
        <f>VLOOKUP($C31,'Variable Coding'!$2:$13,12,0)</f>
        <v>0</v>
      </c>
      <c r="J31">
        <f>VLOOKUP($C31,'Variable Coding'!$2:$13,13,0)</f>
        <v>0</v>
      </c>
      <c r="K31">
        <f>VLOOKUP($C31,'Variable Coding'!$2:$13,14,0)</f>
        <v>1</v>
      </c>
      <c r="L31" t="str">
        <f>VLOOKUP(B31,'Raw Data'!$2:$20,8,0)</f>
        <v>Female</v>
      </c>
      <c r="M31" t="str">
        <f>VLOOKUP($B31,'Raw Data'!$2:$20,11,0)</f>
        <v>18-24</v>
      </c>
      <c r="N31" t="str">
        <f>VLOOKUP($B31,'Raw Data'!$2:$20,14,0)</f>
        <v>Asia-Pacific</v>
      </c>
      <c r="O31" t="str">
        <f>VLOOKUP($B31,'Raw Data'!$2:$20,17,0)</f>
        <v>In supermarket</v>
      </c>
      <c r="P31" t="str">
        <f>VLOOKUP($B31,'Raw Data'!$2:$20,20,0)</f>
        <v>Often (over 3 times per week)</v>
      </c>
    </row>
    <row r="32" spans="1:16">
      <c r="A32">
        <v>31</v>
      </c>
      <c r="B32">
        <f t="shared" si="0"/>
        <v>3</v>
      </c>
      <c r="C32">
        <v>12</v>
      </c>
      <c r="D32">
        <v>1</v>
      </c>
      <c r="E32">
        <f>VLOOKUP(C32,'Variable Coding'!$2:$13,8,0)</f>
        <v>0</v>
      </c>
      <c r="F32">
        <f>VLOOKUP($C32,'Variable Coding'!$2:$13,9,0)</f>
        <v>0</v>
      </c>
      <c r="G32">
        <f>VLOOKUP($C32,'Variable Coding'!$2:$13,10,0)</f>
        <v>1</v>
      </c>
      <c r="H32">
        <f>VLOOKUP($C32,'Variable Coding'!$2:$13,11,0)</f>
        <v>0</v>
      </c>
      <c r="I32">
        <f>VLOOKUP($C32,'Variable Coding'!$2:$13,12,0)</f>
        <v>0</v>
      </c>
      <c r="J32">
        <f>VLOOKUP($C32,'Variable Coding'!$2:$13,13,0)</f>
        <v>0</v>
      </c>
      <c r="K32">
        <f>VLOOKUP($C32,'Variable Coding'!$2:$13,14,0)</f>
        <v>1</v>
      </c>
      <c r="L32" t="str">
        <f>VLOOKUP(B32,'Raw Data'!$2:$20,8,0)</f>
        <v>Female</v>
      </c>
      <c r="M32" t="str">
        <f>VLOOKUP($B32,'Raw Data'!$2:$20,11,0)</f>
        <v>18-24</v>
      </c>
      <c r="N32" t="str">
        <f>VLOOKUP($B32,'Raw Data'!$2:$20,14,0)</f>
        <v>Asia-Pacific</v>
      </c>
      <c r="O32" t="str">
        <f>VLOOKUP($B32,'Raw Data'!$2:$20,17,0)</f>
        <v>In supermarket</v>
      </c>
      <c r="P32" t="str">
        <f>VLOOKUP($B32,'Raw Data'!$2:$20,20,0)</f>
        <v>Often (over 3 times per week)</v>
      </c>
    </row>
    <row r="33" spans="1:16">
      <c r="A33">
        <v>32</v>
      </c>
      <c r="B33">
        <f t="shared" si="0"/>
        <v>3</v>
      </c>
      <c r="C33">
        <v>7</v>
      </c>
      <c r="D33">
        <v>2</v>
      </c>
      <c r="E33">
        <f>VLOOKUP(C33,'Variable Coding'!$2:$13,8,0)</f>
        <v>1</v>
      </c>
      <c r="F33">
        <f>VLOOKUP($C33,'Variable Coding'!$2:$13,9,0)</f>
        <v>1</v>
      </c>
      <c r="G33">
        <f>VLOOKUP($C33,'Variable Coding'!$2:$13,10,0)</f>
        <v>0</v>
      </c>
      <c r="H33">
        <f>VLOOKUP($C33,'Variable Coding'!$2:$13,11,0)</f>
        <v>0</v>
      </c>
      <c r="I33">
        <f>VLOOKUP($C33,'Variable Coding'!$2:$13,12,0)</f>
        <v>1</v>
      </c>
      <c r="J33">
        <f>VLOOKUP($C33,'Variable Coding'!$2:$13,13,0)</f>
        <v>0</v>
      </c>
      <c r="K33">
        <f>VLOOKUP($C33,'Variable Coding'!$2:$13,14,0)</f>
        <v>1</v>
      </c>
      <c r="L33" t="str">
        <f>VLOOKUP(B33,'Raw Data'!$2:$20,8,0)</f>
        <v>Female</v>
      </c>
      <c r="M33" t="str">
        <f>VLOOKUP($B33,'Raw Data'!$2:$20,11,0)</f>
        <v>18-24</v>
      </c>
      <c r="N33" t="str">
        <f>VLOOKUP($B33,'Raw Data'!$2:$20,14,0)</f>
        <v>Asia-Pacific</v>
      </c>
      <c r="O33" t="str">
        <f>VLOOKUP($B33,'Raw Data'!$2:$20,17,0)</f>
        <v>In supermarket</v>
      </c>
      <c r="P33" t="str">
        <f>VLOOKUP($B33,'Raw Data'!$2:$20,20,0)</f>
        <v>Often (over 3 times per week)</v>
      </c>
    </row>
    <row r="34" spans="1:16">
      <c r="A34">
        <v>33</v>
      </c>
      <c r="B34">
        <f t="shared" si="0"/>
        <v>3</v>
      </c>
      <c r="C34">
        <v>4</v>
      </c>
      <c r="D34">
        <v>5</v>
      </c>
      <c r="E34">
        <f>VLOOKUP(C34,'Variable Coding'!$2:$13,8,0)</f>
        <v>1</v>
      </c>
      <c r="F34">
        <f>VLOOKUP($C34,'Variable Coding'!$2:$13,9,0)</f>
        <v>0</v>
      </c>
      <c r="G34">
        <f>VLOOKUP($C34,'Variable Coding'!$2:$13,10,0)</f>
        <v>1</v>
      </c>
      <c r="H34">
        <f>VLOOKUP($C34,'Variable Coding'!$2:$13,11,0)</f>
        <v>1</v>
      </c>
      <c r="I34">
        <f>VLOOKUP($C34,'Variable Coding'!$2:$13,12,0)</f>
        <v>0</v>
      </c>
      <c r="J34">
        <f>VLOOKUP($C34,'Variable Coding'!$2:$13,13,0)</f>
        <v>0</v>
      </c>
      <c r="K34">
        <f>VLOOKUP($C34,'Variable Coding'!$2:$13,14,0)</f>
        <v>0</v>
      </c>
      <c r="L34" t="str">
        <f>VLOOKUP(B34,'Raw Data'!$2:$20,8,0)</f>
        <v>Female</v>
      </c>
      <c r="M34" t="str">
        <f>VLOOKUP($B34,'Raw Data'!$2:$20,11,0)</f>
        <v>18-24</v>
      </c>
      <c r="N34" t="str">
        <f>VLOOKUP($B34,'Raw Data'!$2:$20,14,0)</f>
        <v>Asia-Pacific</v>
      </c>
      <c r="O34" t="str">
        <f>VLOOKUP($B34,'Raw Data'!$2:$20,17,0)</f>
        <v>In supermarket</v>
      </c>
      <c r="P34" t="str">
        <f>VLOOKUP($B34,'Raw Data'!$2:$20,20,0)</f>
        <v>Often (over 3 times per week)</v>
      </c>
    </row>
    <row r="35" spans="1:16">
      <c r="A35">
        <v>34</v>
      </c>
      <c r="B35">
        <f t="shared" si="0"/>
        <v>3</v>
      </c>
      <c r="C35">
        <v>5</v>
      </c>
      <c r="D35">
        <v>7</v>
      </c>
      <c r="E35">
        <f>VLOOKUP(C35,'Variable Coding'!$2:$13,8,0)</f>
        <v>0</v>
      </c>
      <c r="F35">
        <f>VLOOKUP($C35,'Variable Coding'!$2:$13,9,0)</f>
        <v>1</v>
      </c>
      <c r="G35">
        <f>VLOOKUP($C35,'Variable Coding'!$2:$13,10,0)</f>
        <v>0</v>
      </c>
      <c r="H35">
        <f>VLOOKUP($C35,'Variable Coding'!$2:$13,11,0)</f>
        <v>1</v>
      </c>
      <c r="I35">
        <f>VLOOKUP($C35,'Variable Coding'!$2:$13,12,0)</f>
        <v>1</v>
      </c>
      <c r="J35">
        <f>VLOOKUP($C35,'Variable Coding'!$2:$13,13,0)</f>
        <v>0</v>
      </c>
      <c r="K35">
        <f>VLOOKUP($C35,'Variable Coding'!$2:$13,14,0)</f>
        <v>0</v>
      </c>
      <c r="L35" t="str">
        <f>VLOOKUP(B35,'Raw Data'!$2:$20,8,0)</f>
        <v>Female</v>
      </c>
      <c r="M35" t="str">
        <f>VLOOKUP($B35,'Raw Data'!$2:$20,11,0)</f>
        <v>18-24</v>
      </c>
      <c r="N35" t="str">
        <f>VLOOKUP($B35,'Raw Data'!$2:$20,14,0)</f>
        <v>Asia-Pacific</v>
      </c>
      <c r="O35" t="str">
        <f>VLOOKUP($B35,'Raw Data'!$2:$20,17,0)</f>
        <v>In supermarket</v>
      </c>
      <c r="P35" t="str">
        <f>VLOOKUP($B35,'Raw Data'!$2:$20,20,0)</f>
        <v>Often (over 3 times per week)</v>
      </c>
    </row>
    <row r="36" spans="1:16">
      <c r="A36">
        <v>35</v>
      </c>
      <c r="B36">
        <f t="shared" si="0"/>
        <v>3</v>
      </c>
      <c r="C36">
        <v>10</v>
      </c>
      <c r="D36">
        <v>7</v>
      </c>
      <c r="E36">
        <f>VLOOKUP(C36,'Variable Coding'!$2:$13,8,0)</f>
        <v>0</v>
      </c>
      <c r="F36">
        <f>VLOOKUP($C36,'Variable Coding'!$2:$13,9,0)</f>
        <v>0</v>
      </c>
      <c r="G36">
        <f>VLOOKUP($C36,'Variable Coding'!$2:$13,10,0)</f>
        <v>0</v>
      </c>
      <c r="H36">
        <f>VLOOKUP($C36,'Variable Coding'!$2:$13,11,0)</f>
        <v>0</v>
      </c>
      <c r="I36">
        <f>VLOOKUP($C36,'Variable Coding'!$2:$13,12,0)</f>
        <v>1</v>
      </c>
      <c r="J36">
        <f>VLOOKUP($C36,'Variable Coding'!$2:$13,13,0)</f>
        <v>0</v>
      </c>
      <c r="K36">
        <f>VLOOKUP($C36,'Variable Coding'!$2:$13,14,0)</f>
        <v>0</v>
      </c>
      <c r="L36" t="str">
        <f>VLOOKUP(B36,'Raw Data'!$2:$20,8,0)</f>
        <v>Female</v>
      </c>
      <c r="M36" t="str">
        <f>VLOOKUP($B36,'Raw Data'!$2:$20,11,0)</f>
        <v>18-24</v>
      </c>
      <c r="N36" t="str">
        <f>VLOOKUP($B36,'Raw Data'!$2:$20,14,0)</f>
        <v>Asia-Pacific</v>
      </c>
      <c r="O36" t="str">
        <f>VLOOKUP($B36,'Raw Data'!$2:$20,17,0)</f>
        <v>In supermarket</v>
      </c>
      <c r="P36" t="str">
        <f>VLOOKUP($B36,'Raw Data'!$2:$20,20,0)</f>
        <v>Often (over 3 times per week)</v>
      </c>
    </row>
    <row r="37" spans="1:16">
      <c r="A37">
        <v>36</v>
      </c>
      <c r="B37">
        <f t="shared" si="0"/>
        <v>3</v>
      </c>
      <c r="C37">
        <v>1</v>
      </c>
      <c r="D37">
        <v>5</v>
      </c>
      <c r="E37">
        <f>VLOOKUP(C37,'Variable Coding'!$2:$13,8,0)</f>
        <v>1</v>
      </c>
      <c r="F37">
        <f>VLOOKUP($C37,'Variable Coding'!$2:$13,9,0)</f>
        <v>1</v>
      </c>
      <c r="G37">
        <f>VLOOKUP($C37,'Variable Coding'!$2:$13,10,0)</f>
        <v>0</v>
      </c>
      <c r="H37">
        <f>VLOOKUP($C37,'Variable Coding'!$2:$13,11,0)</f>
        <v>0</v>
      </c>
      <c r="I37">
        <f>VLOOKUP($C37,'Variable Coding'!$2:$13,12,0)</f>
        <v>0</v>
      </c>
      <c r="J37">
        <f>VLOOKUP($C37,'Variable Coding'!$2:$13,13,0)</f>
        <v>0</v>
      </c>
      <c r="K37">
        <f>VLOOKUP($C37,'Variable Coding'!$2:$13,14,0)</f>
        <v>0</v>
      </c>
      <c r="L37" t="str">
        <f>VLOOKUP(B37,'Raw Data'!$2:$20,8,0)</f>
        <v>Female</v>
      </c>
      <c r="M37" t="str">
        <f>VLOOKUP($B37,'Raw Data'!$2:$20,11,0)</f>
        <v>18-24</v>
      </c>
      <c r="N37" t="str">
        <f>VLOOKUP($B37,'Raw Data'!$2:$20,14,0)</f>
        <v>Asia-Pacific</v>
      </c>
      <c r="O37" t="str">
        <f>VLOOKUP($B37,'Raw Data'!$2:$20,17,0)</f>
        <v>In supermarket</v>
      </c>
      <c r="P37" t="str">
        <f>VLOOKUP($B37,'Raw Data'!$2:$20,20,0)</f>
        <v>Often (over 3 times per week)</v>
      </c>
    </row>
    <row r="38" spans="1:16">
      <c r="A38">
        <v>37</v>
      </c>
      <c r="B38">
        <f t="shared" si="0"/>
        <v>4</v>
      </c>
      <c r="C38">
        <v>9</v>
      </c>
      <c r="D38">
        <v>4</v>
      </c>
      <c r="E38">
        <f>VLOOKUP(C38,'Variable Coding'!$2:$13,8,0)</f>
        <v>0</v>
      </c>
      <c r="F38">
        <f>VLOOKUP($C38,'Variable Coding'!$2:$13,9,0)</f>
        <v>1</v>
      </c>
      <c r="G38">
        <f>VLOOKUP($C38,'Variable Coding'!$2:$13,10,0)</f>
        <v>0</v>
      </c>
      <c r="H38">
        <f>VLOOKUP($C38,'Variable Coding'!$2:$13,11,0)</f>
        <v>1</v>
      </c>
      <c r="I38">
        <f>VLOOKUP($C38,'Variable Coding'!$2:$13,12,0)</f>
        <v>0</v>
      </c>
      <c r="J38">
        <f>VLOOKUP($C38,'Variable Coding'!$2:$13,13,0)</f>
        <v>1</v>
      </c>
      <c r="K38">
        <f>VLOOKUP($C38,'Variable Coding'!$2:$13,14,0)</f>
        <v>0</v>
      </c>
      <c r="L38" t="str">
        <f>VLOOKUP(B38,'Raw Data'!$2:$20,8,0)</f>
        <v>Female</v>
      </c>
      <c r="M38" t="str">
        <f>VLOOKUP($B38,'Raw Data'!$2:$20,11,0)</f>
        <v>25-34</v>
      </c>
      <c r="N38" t="str">
        <f>VLOOKUP($B38,'Raw Data'!$2:$20,14,0)</f>
        <v>Asia-Pacific</v>
      </c>
      <c r="O38" t="str">
        <f>VLOOKUP($B38,'Raw Data'!$2:$20,17,0)</f>
        <v>In supermarket</v>
      </c>
      <c r="P38" t="str">
        <f>VLOOKUP($B38,'Raw Data'!$2:$20,20,0)</f>
        <v>Daily</v>
      </c>
    </row>
    <row r="39" spans="1:16">
      <c r="A39">
        <v>38</v>
      </c>
      <c r="B39">
        <f t="shared" si="0"/>
        <v>4</v>
      </c>
      <c r="C39">
        <v>8</v>
      </c>
      <c r="D39">
        <v>2</v>
      </c>
      <c r="E39">
        <f>VLOOKUP(C39,'Variable Coding'!$2:$13,8,0)</f>
        <v>0</v>
      </c>
      <c r="F39">
        <f>VLOOKUP($C39,'Variable Coding'!$2:$13,9,0)</f>
        <v>0</v>
      </c>
      <c r="G39">
        <f>VLOOKUP($C39,'Variable Coding'!$2:$13,10,0)</f>
        <v>1</v>
      </c>
      <c r="H39">
        <f>VLOOKUP($C39,'Variable Coding'!$2:$13,11,0)</f>
        <v>0</v>
      </c>
      <c r="I39">
        <f>VLOOKUP($C39,'Variable Coding'!$2:$13,12,0)</f>
        <v>1</v>
      </c>
      <c r="J39">
        <f>VLOOKUP($C39,'Variable Coding'!$2:$13,13,0)</f>
        <v>1</v>
      </c>
      <c r="K39">
        <f>VLOOKUP($C39,'Variable Coding'!$2:$13,14,0)</f>
        <v>0</v>
      </c>
      <c r="L39" t="str">
        <f>VLOOKUP(B39,'Raw Data'!$2:$20,8,0)</f>
        <v>Female</v>
      </c>
      <c r="M39" t="str">
        <f>VLOOKUP($B39,'Raw Data'!$2:$20,11,0)</f>
        <v>25-34</v>
      </c>
      <c r="N39" t="str">
        <f>VLOOKUP($B39,'Raw Data'!$2:$20,14,0)</f>
        <v>Asia-Pacific</v>
      </c>
      <c r="O39" t="str">
        <f>VLOOKUP($B39,'Raw Data'!$2:$20,17,0)</f>
        <v>In supermarket</v>
      </c>
      <c r="P39" t="str">
        <f>VLOOKUP($B39,'Raw Data'!$2:$20,20,0)</f>
        <v>Daily</v>
      </c>
    </row>
    <row r="40" spans="1:16">
      <c r="A40">
        <v>39</v>
      </c>
      <c r="B40">
        <f t="shared" si="0"/>
        <v>4</v>
      </c>
      <c r="C40">
        <v>11</v>
      </c>
      <c r="D40">
        <v>5</v>
      </c>
      <c r="E40">
        <f>VLOOKUP(C40,'Variable Coding'!$2:$13,8,0)</f>
        <v>1</v>
      </c>
      <c r="F40">
        <f>VLOOKUP($C40,'Variable Coding'!$2:$13,9,0)</f>
        <v>0</v>
      </c>
      <c r="G40">
        <f>VLOOKUP($C40,'Variable Coding'!$2:$13,10,0)</f>
        <v>0</v>
      </c>
      <c r="H40">
        <f>VLOOKUP($C40,'Variable Coding'!$2:$13,11,0)</f>
        <v>0</v>
      </c>
      <c r="I40">
        <f>VLOOKUP($C40,'Variable Coding'!$2:$13,12,0)</f>
        <v>0</v>
      </c>
      <c r="J40">
        <f>VLOOKUP($C40,'Variable Coding'!$2:$13,13,0)</f>
        <v>1</v>
      </c>
      <c r="K40">
        <f>VLOOKUP($C40,'Variable Coding'!$2:$13,14,0)</f>
        <v>0</v>
      </c>
      <c r="L40" t="str">
        <f>VLOOKUP(B40,'Raw Data'!$2:$20,8,0)</f>
        <v>Female</v>
      </c>
      <c r="M40" t="str">
        <f>VLOOKUP($B40,'Raw Data'!$2:$20,11,0)</f>
        <v>25-34</v>
      </c>
      <c r="N40" t="str">
        <f>VLOOKUP($B40,'Raw Data'!$2:$20,14,0)</f>
        <v>Asia-Pacific</v>
      </c>
      <c r="O40" t="str">
        <f>VLOOKUP($B40,'Raw Data'!$2:$20,17,0)</f>
        <v>In supermarket</v>
      </c>
      <c r="P40" t="str">
        <f>VLOOKUP($B40,'Raw Data'!$2:$20,20,0)</f>
        <v>Daily</v>
      </c>
    </row>
    <row r="41" spans="1:16">
      <c r="A41">
        <v>40</v>
      </c>
      <c r="B41">
        <f t="shared" si="0"/>
        <v>4</v>
      </c>
      <c r="C41">
        <v>3</v>
      </c>
      <c r="D41">
        <v>2</v>
      </c>
      <c r="E41">
        <f>VLOOKUP(C41,'Variable Coding'!$2:$13,8,0)</f>
        <v>1</v>
      </c>
      <c r="F41">
        <f>VLOOKUP($C41,'Variable Coding'!$2:$13,9,0)</f>
        <v>0</v>
      </c>
      <c r="G41">
        <f>VLOOKUP($C41,'Variable Coding'!$2:$13,10,0)</f>
        <v>1</v>
      </c>
      <c r="H41">
        <f>VLOOKUP($C41,'Variable Coding'!$2:$13,11,0)</f>
        <v>1</v>
      </c>
      <c r="I41">
        <f>VLOOKUP($C41,'Variable Coding'!$2:$13,12,0)</f>
        <v>1</v>
      </c>
      <c r="J41">
        <f>VLOOKUP($C41,'Variable Coding'!$2:$13,13,0)</f>
        <v>1</v>
      </c>
      <c r="K41">
        <f>VLOOKUP($C41,'Variable Coding'!$2:$13,14,0)</f>
        <v>0</v>
      </c>
      <c r="L41" t="str">
        <f>VLOOKUP(B41,'Raw Data'!$2:$20,8,0)</f>
        <v>Female</v>
      </c>
      <c r="M41" t="str">
        <f>VLOOKUP($B41,'Raw Data'!$2:$20,11,0)</f>
        <v>25-34</v>
      </c>
      <c r="N41" t="str">
        <f>VLOOKUP($B41,'Raw Data'!$2:$20,14,0)</f>
        <v>Asia-Pacific</v>
      </c>
      <c r="O41" t="str">
        <f>VLOOKUP($B41,'Raw Data'!$2:$20,17,0)</f>
        <v>In supermarket</v>
      </c>
      <c r="P41" t="str">
        <f>VLOOKUP($B41,'Raw Data'!$2:$20,20,0)</f>
        <v>Daily</v>
      </c>
    </row>
    <row r="42" spans="1:16">
      <c r="A42">
        <v>41</v>
      </c>
      <c r="B42">
        <f t="shared" si="0"/>
        <v>4</v>
      </c>
      <c r="C42">
        <v>6</v>
      </c>
      <c r="D42">
        <v>3</v>
      </c>
      <c r="E42">
        <f>VLOOKUP(C42,'Variable Coding'!$2:$13,8,0)</f>
        <v>1</v>
      </c>
      <c r="F42">
        <f>VLOOKUP($C42,'Variable Coding'!$2:$13,9,0)</f>
        <v>0</v>
      </c>
      <c r="G42">
        <f>VLOOKUP($C42,'Variable Coding'!$2:$13,10,0)</f>
        <v>0</v>
      </c>
      <c r="H42">
        <f>VLOOKUP($C42,'Variable Coding'!$2:$13,11,0)</f>
        <v>1</v>
      </c>
      <c r="I42">
        <f>VLOOKUP($C42,'Variable Coding'!$2:$13,12,0)</f>
        <v>1</v>
      </c>
      <c r="J42">
        <f>VLOOKUP($C42,'Variable Coding'!$2:$13,13,0)</f>
        <v>0</v>
      </c>
      <c r="K42">
        <f>VLOOKUP($C42,'Variable Coding'!$2:$13,14,0)</f>
        <v>1</v>
      </c>
      <c r="L42" t="str">
        <f>VLOOKUP(B42,'Raw Data'!$2:$20,8,0)</f>
        <v>Female</v>
      </c>
      <c r="M42" t="str">
        <f>VLOOKUP($B42,'Raw Data'!$2:$20,11,0)</f>
        <v>25-34</v>
      </c>
      <c r="N42" t="str">
        <f>VLOOKUP($B42,'Raw Data'!$2:$20,14,0)</f>
        <v>Asia-Pacific</v>
      </c>
      <c r="O42" t="str">
        <f>VLOOKUP($B42,'Raw Data'!$2:$20,17,0)</f>
        <v>In supermarket</v>
      </c>
      <c r="P42" t="str">
        <f>VLOOKUP($B42,'Raw Data'!$2:$20,20,0)</f>
        <v>Daily</v>
      </c>
    </row>
    <row r="43" spans="1:16">
      <c r="A43">
        <v>42</v>
      </c>
      <c r="B43">
        <f t="shared" si="0"/>
        <v>4</v>
      </c>
      <c r="C43">
        <v>2</v>
      </c>
      <c r="D43">
        <v>4</v>
      </c>
      <c r="E43">
        <f>VLOOKUP(C43,'Variable Coding'!$2:$13,8,0)</f>
        <v>0</v>
      </c>
      <c r="F43">
        <f>VLOOKUP($C43,'Variable Coding'!$2:$13,9,0)</f>
        <v>0</v>
      </c>
      <c r="G43">
        <f>VLOOKUP($C43,'Variable Coding'!$2:$13,10,0)</f>
        <v>0</v>
      </c>
      <c r="H43">
        <f>VLOOKUP($C43,'Variable Coding'!$2:$13,11,0)</f>
        <v>1</v>
      </c>
      <c r="I43">
        <f>VLOOKUP($C43,'Variable Coding'!$2:$13,12,0)</f>
        <v>0</v>
      </c>
      <c r="J43">
        <f>VLOOKUP($C43,'Variable Coding'!$2:$13,13,0)</f>
        <v>0</v>
      </c>
      <c r="K43">
        <f>VLOOKUP($C43,'Variable Coding'!$2:$13,14,0)</f>
        <v>1</v>
      </c>
      <c r="L43" t="str">
        <f>VLOOKUP(B43,'Raw Data'!$2:$20,8,0)</f>
        <v>Female</v>
      </c>
      <c r="M43" t="str">
        <f>VLOOKUP($B43,'Raw Data'!$2:$20,11,0)</f>
        <v>25-34</v>
      </c>
      <c r="N43" t="str">
        <f>VLOOKUP($B43,'Raw Data'!$2:$20,14,0)</f>
        <v>Asia-Pacific</v>
      </c>
      <c r="O43" t="str">
        <f>VLOOKUP($B43,'Raw Data'!$2:$20,17,0)</f>
        <v>In supermarket</v>
      </c>
      <c r="P43" t="str">
        <f>VLOOKUP($B43,'Raw Data'!$2:$20,20,0)</f>
        <v>Daily</v>
      </c>
    </row>
    <row r="44" spans="1:16">
      <c r="A44">
        <v>43</v>
      </c>
      <c r="B44">
        <f t="shared" si="0"/>
        <v>4</v>
      </c>
      <c r="C44">
        <v>12</v>
      </c>
      <c r="D44">
        <v>2</v>
      </c>
      <c r="E44">
        <f>VLOOKUP(C44,'Variable Coding'!$2:$13,8,0)</f>
        <v>0</v>
      </c>
      <c r="F44">
        <f>VLOOKUP($C44,'Variable Coding'!$2:$13,9,0)</f>
        <v>0</v>
      </c>
      <c r="G44">
        <f>VLOOKUP($C44,'Variable Coding'!$2:$13,10,0)</f>
        <v>1</v>
      </c>
      <c r="H44">
        <f>VLOOKUP($C44,'Variable Coding'!$2:$13,11,0)</f>
        <v>0</v>
      </c>
      <c r="I44">
        <f>VLOOKUP($C44,'Variable Coding'!$2:$13,12,0)</f>
        <v>0</v>
      </c>
      <c r="J44">
        <f>VLOOKUP($C44,'Variable Coding'!$2:$13,13,0)</f>
        <v>0</v>
      </c>
      <c r="K44">
        <f>VLOOKUP($C44,'Variable Coding'!$2:$13,14,0)</f>
        <v>1</v>
      </c>
      <c r="L44" t="str">
        <f>VLOOKUP(B44,'Raw Data'!$2:$20,8,0)</f>
        <v>Female</v>
      </c>
      <c r="M44" t="str">
        <f>VLOOKUP($B44,'Raw Data'!$2:$20,11,0)</f>
        <v>25-34</v>
      </c>
      <c r="N44" t="str">
        <f>VLOOKUP($B44,'Raw Data'!$2:$20,14,0)</f>
        <v>Asia-Pacific</v>
      </c>
      <c r="O44" t="str">
        <f>VLOOKUP($B44,'Raw Data'!$2:$20,17,0)</f>
        <v>In supermarket</v>
      </c>
      <c r="P44" t="str">
        <f>VLOOKUP($B44,'Raw Data'!$2:$20,20,0)</f>
        <v>Daily</v>
      </c>
    </row>
    <row r="45" spans="1:16">
      <c r="A45">
        <v>44</v>
      </c>
      <c r="B45">
        <f t="shared" si="0"/>
        <v>4</v>
      </c>
      <c r="C45">
        <v>7</v>
      </c>
      <c r="D45">
        <v>5</v>
      </c>
      <c r="E45">
        <f>VLOOKUP(C45,'Variable Coding'!$2:$13,8,0)</f>
        <v>1</v>
      </c>
      <c r="F45">
        <f>VLOOKUP($C45,'Variable Coding'!$2:$13,9,0)</f>
        <v>1</v>
      </c>
      <c r="G45">
        <f>VLOOKUP($C45,'Variable Coding'!$2:$13,10,0)</f>
        <v>0</v>
      </c>
      <c r="H45">
        <f>VLOOKUP($C45,'Variable Coding'!$2:$13,11,0)</f>
        <v>0</v>
      </c>
      <c r="I45">
        <f>VLOOKUP($C45,'Variable Coding'!$2:$13,12,0)</f>
        <v>1</v>
      </c>
      <c r="J45">
        <f>VLOOKUP($C45,'Variable Coding'!$2:$13,13,0)</f>
        <v>0</v>
      </c>
      <c r="K45">
        <f>VLOOKUP($C45,'Variable Coding'!$2:$13,14,0)</f>
        <v>1</v>
      </c>
      <c r="L45" t="str">
        <f>VLOOKUP(B45,'Raw Data'!$2:$20,8,0)</f>
        <v>Female</v>
      </c>
      <c r="M45" t="str">
        <f>VLOOKUP($B45,'Raw Data'!$2:$20,11,0)</f>
        <v>25-34</v>
      </c>
      <c r="N45" t="str">
        <f>VLOOKUP($B45,'Raw Data'!$2:$20,14,0)</f>
        <v>Asia-Pacific</v>
      </c>
      <c r="O45" t="str">
        <f>VLOOKUP($B45,'Raw Data'!$2:$20,17,0)</f>
        <v>In supermarket</v>
      </c>
      <c r="P45" t="str">
        <f>VLOOKUP($B45,'Raw Data'!$2:$20,20,0)</f>
        <v>Daily</v>
      </c>
    </row>
    <row r="46" spans="1:16">
      <c r="A46">
        <v>45</v>
      </c>
      <c r="B46">
        <f t="shared" si="0"/>
        <v>4</v>
      </c>
      <c r="C46">
        <v>4</v>
      </c>
      <c r="D46">
        <v>4</v>
      </c>
      <c r="E46">
        <f>VLOOKUP(C46,'Variable Coding'!$2:$13,8,0)</f>
        <v>1</v>
      </c>
      <c r="F46">
        <f>VLOOKUP($C46,'Variable Coding'!$2:$13,9,0)</f>
        <v>0</v>
      </c>
      <c r="G46">
        <f>VLOOKUP($C46,'Variable Coding'!$2:$13,10,0)</f>
        <v>1</v>
      </c>
      <c r="H46">
        <f>VLOOKUP($C46,'Variable Coding'!$2:$13,11,0)</f>
        <v>1</v>
      </c>
      <c r="I46">
        <f>VLOOKUP($C46,'Variable Coding'!$2:$13,12,0)</f>
        <v>0</v>
      </c>
      <c r="J46">
        <f>VLOOKUP($C46,'Variable Coding'!$2:$13,13,0)</f>
        <v>0</v>
      </c>
      <c r="K46">
        <f>VLOOKUP($C46,'Variable Coding'!$2:$13,14,0)</f>
        <v>0</v>
      </c>
      <c r="L46" t="str">
        <f>VLOOKUP(B46,'Raw Data'!$2:$20,8,0)</f>
        <v>Female</v>
      </c>
      <c r="M46" t="str">
        <f>VLOOKUP($B46,'Raw Data'!$2:$20,11,0)</f>
        <v>25-34</v>
      </c>
      <c r="N46" t="str">
        <f>VLOOKUP($B46,'Raw Data'!$2:$20,14,0)</f>
        <v>Asia-Pacific</v>
      </c>
      <c r="O46" t="str">
        <f>VLOOKUP($B46,'Raw Data'!$2:$20,17,0)</f>
        <v>In supermarket</v>
      </c>
      <c r="P46" t="str">
        <f>VLOOKUP($B46,'Raw Data'!$2:$20,20,0)</f>
        <v>Daily</v>
      </c>
    </row>
    <row r="47" spans="1:16">
      <c r="A47">
        <v>46</v>
      </c>
      <c r="B47">
        <f t="shared" si="0"/>
        <v>4</v>
      </c>
      <c r="C47">
        <v>5</v>
      </c>
      <c r="D47">
        <v>7</v>
      </c>
      <c r="E47">
        <f>VLOOKUP(C47,'Variable Coding'!$2:$13,8,0)</f>
        <v>0</v>
      </c>
      <c r="F47">
        <f>VLOOKUP($C47,'Variable Coding'!$2:$13,9,0)</f>
        <v>1</v>
      </c>
      <c r="G47">
        <f>VLOOKUP($C47,'Variable Coding'!$2:$13,10,0)</f>
        <v>0</v>
      </c>
      <c r="H47">
        <f>VLOOKUP($C47,'Variable Coding'!$2:$13,11,0)</f>
        <v>1</v>
      </c>
      <c r="I47">
        <f>VLOOKUP($C47,'Variable Coding'!$2:$13,12,0)</f>
        <v>1</v>
      </c>
      <c r="J47">
        <f>VLOOKUP($C47,'Variable Coding'!$2:$13,13,0)</f>
        <v>0</v>
      </c>
      <c r="K47">
        <f>VLOOKUP($C47,'Variable Coding'!$2:$13,14,0)</f>
        <v>0</v>
      </c>
      <c r="L47" t="str">
        <f>VLOOKUP(B47,'Raw Data'!$2:$20,8,0)</f>
        <v>Female</v>
      </c>
      <c r="M47" t="str">
        <f>VLOOKUP($B47,'Raw Data'!$2:$20,11,0)</f>
        <v>25-34</v>
      </c>
      <c r="N47" t="str">
        <f>VLOOKUP($B47,'Raw Data'!$2:$20,14,0)</f>
        <v>Asia-Pacific</v>
      </c>
      <c r="O47" t="str">
        <f>VLOOKUP($B47,'Raw Data'!$2:$20,17,0)</f>
        <v>In supermarket</v>
      </c>
      <c r="P47" t="str">
        <f>VLOOKUP($B47,'Raw Data'!$2:$20,20,0)</f>
        <v>Daily</v>
      </c>
    </row>
    <row r="48" spans="1:16">
      <c r="A48">
        <v>47</v>
      </c>
      <c r="B48">
        <f t="shared" si="0"/>
        <v>4</v>
      </c>
      <c r="C48">
        <v>10</v>
      </c>
      <c r="D48">
        <v>6</v>
      </c>
      <c r="E48">
        <f>VLOOKUP(C48,'Variable Coding'!$2:$13,8,0)</f>
        <v>0</v>
      </c>
      <c r="F48">
        <f>VLOOKUP($C48,'Variable Coding'!$2:$13,9,0)</f>
        <v>0</v>
      </c>
      <c r="G48">
        <f>VLOOKUP($C48,'Variable Coding'!$2:$13,10,0)</f>
        <v>0</v>
      </c>
      <c r="H48">
        <f>VLOOKUP($C48,'Variable Coding'!$2:$13,11,0)</f>
        <v>0</v>
      </c>
      <c r="I48">
        <f>VLOOKUP($C48,'Variable Coding'!$2:$13,12,0)</f>
        <v>1</v>
      </c>
      <c r="J48">
        <f>VLOOKUP($C48,'Variable Coding'!$2:$13,13,0)</f>
        <v>0</v>
      </c>
      <c r="K48">
        <f>VLOOKUP($C48,'Variable Coding'!$2:$13,14,0)</f>
        <v>0</v>
      </c>
      <c r="L48" t="str">
        <f>VLOOKUP(B48,'Raw Data'!$2:$20,8,0)</f>
        <v>Female</v>
      </c>
      <c r="M48" t="str">
        <f>VLOOKUP($B48,'Raw Data'!$2:$20,11,0)</f>
        <v>25-34</v>
      </c>
      <c r="N48" t="str">
        <f>VLOOKUP($B48,'Raw Data'!$2:$20,14,0)</f>
        <v>Asia-Pacific</v>
      </c>
      <c r="O48" t="str">
        <f>VLOOKUP($B48,'Raw Data'!$2:$20,17,0)</f>
        <v>In supermarket</v>
      </c>
      <c r="P48" t="str">
        <f>VLOOKUP($B48,'Raw Data'!$2:$20,20,0)</f>
        <v>Daily</v>
      </c>
    </row>
    <row r="49" spans="1:16">
      <c r="A49">
        <v>48</v>
      </c>
      <c r="B49">
        <f t="shared" si="0"/>
        <v>4</v>
      </c>
      <c r="C49">
        <v>1</v>
      </c>
      <c r="D49">
        <v>6</v>
      </c>
      <c r="E49">
        <f>VLOOKUP(C49,'Variable Coding'!$2:$13,8,0)</f>
        <v>1</v>
      </c>
      <c r="F49">
        <f>VLOOKUP($C49,'Variable Coding'!$2:$13,9,0)</f>
        <v>1</v>
      </c>
      <c r="G49">
        <f>VLOOKUP($C49,'Variable Coding'!$2:$13,10,0)</f>
        <v>0</v>
      </c>
      <c r="H49">
        <f>VLOOKUP($C49,'Variable Coding'!$2:$13,11,0)</f>
        <v>0</v>
      </c>
      <c r="I49">
        <f>VLOOKUP($C49,'Variable Coding'!$2:$13,12,0)</f>
        <v>0</v>
      </c>
      <c r="J49">
        <f>VLOOKUP($C49,'Variable Coding'!$2:$13,13,0)</f>
        <v>0</v>
      </c>
      <c r="K49">
        <f>VLOOKUP($C49,'Variable Coding'!$2:$13,14,0)</f>
        <v>0</v>
      </c>
      <c r="L49" t="str">
        <f>VLOOKUP(B49,'Raw Data'!$2:$20,8,0)</f>
        <v>Female</v>
      </c>
      <c r="M49" t="str">
        <f>VLOOKUP($B49,'Raw Data'!$2:$20,11,0)</f>
        <v>25-34</v>
      </c>
      <c r="N49" t="str">
        <f>VLOOKUP($B49,'Raw Data'!$2:$20,14,0)</f>
        <v>Asia-Pacific</v>
      </c>
      <c r="O49" t="str">
        <f>VLOOKUP($B49,'Raw Data'!$2:$20,17,0)</f>
        <v>In supermarket</v>
      </c>
      <c r="P49" t="str">
        <f>VLOOKUP($B49,'Raw Data'!$2:$20,20,0)</f>
        <v>Daily</v>
      </c>
    </row>
    <row r="50" spans="1:16">
      <c r="A50">
        <v>49</v>
      </c>
      <c r="B50">
        <f t="shared" si="0"/>
        <v>5</v>
      </c>
      <c r="C50">
        <v>9</v>
      </c>
      <c r="D50">
        <v>4</v>
      </c>
      <c r="E50">
        <f>VLOOKUP(C50,'Variable Coding'!$2:$13,8,0)</f>
        <v>0</v>
      </c>
      <c r="F50">
        <f>VLOOKUP($C50,'Variable Coding'!$2:$13,9,0)</f>
        <v>1</v>
      </c>
      <c r="G50">
        <f>VLOOKUP($C50,'Variable Coding'!$2:$13,10,0)</f>
        <v>0</v>
      </c>
      <c r="H50">
        <f>VLOOKUP($C50,'Variable Coding'!$2:$13,11,0)</f>
        <v>1</v>
      </c>
      <c r="I50">
        <f>VLOOKUP($C50,'Variable Coding'!$2:$13,12,0)</f>
        <v>0</v>
      </c>
      <c r="J50">
        <f>VLOOKUP($C50,'Variable Coding'!$2:$13,13,0)</f>
        <v>1</v>
      </c>
      <c r="K50">
        <f>VLOOKUP($C50,'Variable Coding'!$2:$13,14,0)</f>
        <v>0</v>
      </c>
      <c r="L50" t="str">
        <f>VLOOKUP(B50,'Raw Data'!$2:$20,8,0)</f>
        <v>Male</v>
      </c>
      <c r="M50" t="str">
        <f>VLOOKUP($B50,'Raw Data'!$2:$20,11,0)</f>
        <v>25-34</v>
      </c>
      <c r="N50" t="str">
        <f>VLOOKUP($B50,'Raw Data'!$2:$20,14,0)</f>
        <v>North America</v>
      </c>
      <c r="O50" t="str">
        <f>VLOOKUP($B50,'Raw Data'!$2:$20,17,0)</f>
        <v>In supermarket</v>
      </c>
      <c r="P50" t="str">
        <f>VLOOKUP($B50,'Raw Data'!$2:$20,20,0)</f>
        <v>Never</v>
      </c>
    </row>
    <row r="51" spans="1:16">
      <c r="A51">
        <v>50</v>
      </c>
      <c r="B51">
        <f t="shared" si="0"/>
        <v>5</v>
      </c>
      <c r="C51">
        <v>8</v>
      </c>
      <c r="D51">
        <v>2</v>
      </c>
      <c r="E51">
        <f>VLOOKUP(C51,'Variable Coding'!$2:$13,8,0)</f>
        <v>0</v>
      </c>
      <c r="F51">
        <f>VLOOKUP($C51,'Variable Coding'!$2:$13,9,0)</f>
        <v>0</v>
      </c>
      <c r="G51">
        <f>VLOOKUP($C51,'Variable Coding'!$2:$13,10,0)</f>
        <v>1</v>
      </c>
      <c r="H51">
        <f>VLOOKUP($C51,'Variable Coding'!$2:$13,11,0)</f>
        <v>0</v>
      </c>
      <c r="I51">
        <f>VLOOKUP($C51,'Variable Coding'!$2:$13,12,0)</f>
        <v>1</v>
      </c>
      <c r="J51">
        <f>VLOOKUP($C51,'Variable Coding'!$2:$13,13,0)</f>
        <v>1</v>
      </c>
      <c r="K51">
        <f>VLOOKUP($C51,'Variable Coding'!$2:$13,14,0)</f>
        <v>0</v>
      </c>
      <c r="L51" t="str">
        <f>VLOOKUP(B51,'Raw Data'!$2:$20,8,0)</f>
        <v>Male</v>
      </c>
      <c r="M51" t="str">
        <f>VLOOKUP($B51,'Raw Data'!$2:$20,11,0)</f>
        <v>25-34</v>
      </c>
      <c r="N51" t="str">
        <f>VLOOKUP($B51,'Raw Data'!$2:$20,14,0)</f>
        <v>North America</v>
      </c>
      <c r="O51" t="str">
        <f>VLOOKUP($B51,'Raw Data'!$2:$20,17,0)</f>
        <v>In supermarket</v>
      </c>
      <c r="P51" t="str">
        <f>VLOOKUP($B51,'Raw Data'!$2:$20,20,0)</f>
        <v>Never</v>
      </c>
    </row>
    <row r="52" spans="1:16">
      <c r="A52">
        <v>51</v>
      </c>
      <c r="B52">
        <f t="shared" si="0"/>
        <v>5</v>
      </c>
      <c r="C52">
        <v>11</v>
      </c>
      <c r="D52">
        <v>6</v>
      </c>
      <c r="E52">
        <f>VLOOKUP(C52,'Variable Coding'!$2:$13,8,0)</f>
        <v>1</v>
      </c>
      <c r="F52">
        <f>VLOOKUP($C52,'Variable Coding'!$2:$13,9,0)</f>
        <v>0</v>
      </c>
      <c r="G52">
        <f>VLOOKUP($C52,'Variable Coding'!$2:$13,10,0)</f>
        <v>0</v>
      </c>
      <c r="H52">
        <f>VLOOKUP($C52,'Variable Coding'!$2:$13,11,0)</f>
        <v>0</v>
      </c>
      <c r="I52">
        <f>VLOOKUP($C52,'Variable Coding'!$2:$13,12,0)</f>
        <v>0</v>
      </c>
      <c r="J52">
        <f>VLOOKUP($C52,'Variable Coding'!$2:$13,13,0)</f>
        <v>1</v>
      </c>
      <c r="K52">
        <f>VLOOKUP($C52,'Variable Coding'!$2:$13,14,0)</f>
        <v>0</v>
      </c>
      <c r="L52" t="str">
        <f>VLOOKUP(B52,'Raw Data'!$2:$20,8,0)</f>
        <v>Male</v>
      </c>
      <c r="M52" t="str">
        <f>VLOOKUP($B52,'Raw Data'!$2:$20,11,0)</f>
        <v>25-34</v>
      </c>
      <c r="N52" t="str">
        <f>VLOOKUP($B52,'Raw Data'!$2:$20,14,0)</f>
        <v>North America</v>
      </c>
      <c r="O52" t="str">
        <f>VLOOKUP($B52,'Raw Data'!$2:$20,17,0)</f>
        <v>In supermarket</v>
      </c>
      <c r="P52" t="str">
        <f>VLOOKUP($B52,'Raw Data'!$2:$20,20,0)</f>
        <v>Never</v>
      </c>
    </row>
    <row r="53" spans="1:16">
      <c r="A53">
        <v>52</v>
      </c>
      <c r="B53">
        <f t="shared" si="0"/>
        <v>5</v>
      </c>
      <c r="C53">
        <v>3</v>
      </c>
      <c r="D53">
        <v>2</v>
      </c>
      <c r="E53">
        <f>VLOOKUP(C53,'Variable Coding'!$2:$13,8,0)</f>
        <v>1</v>
      </c>
      <c r="F53">
        <f>VLOOKUP($C53,'Variable Coding'!$2:$13,9,0)</f>
        <v>0</v>
      </c>
      <c r="G53">
        <f>VLOOKUP($C53,'Variable Coding'!$2:$13,10,0)</f>
        <v>1</v>
      </c>
      <c r="H53">
        <f>VLOOKUP($C53,'Variable Coding'!$2:$13,11,0)</f>
        <v>1</v>
      </c>
      <c r="I53">
        <f>VLOOKUP($C53,'Variable Coding'!$2:$13,12,0)</f>
        <v>1</v>
      </c>
      <c r="J53">
        <f>VLOOKUP($C53,'Variable Coding'!$2:$13,13,0)</f>
        <v>1</v>
      </c>
      <c r="K53">
        <f>VLOOKUP($C53,'Variable Coding'!$2:$13,14,0)</f>
        <v>0</v>
      </c>
      <c r="L53" t="str">
        <f>VLOOKUP(B53,'Raw Data'!$2:$20,8,0)</f>
        <v>Male</v>
      </c>
      <c r="M53" t="str">
        <f>VLOOKUP($B53,'Raw Data'!$2:$20,11,0)</f>
        <v>25-34</v>
      </c>
      <c r="N53" t="str">
        <f>VLOOKUP($B53,'Raw Data'!$2:$20,14,0)</f>
        <v>North America</v>
      </c>
      <c r="O53" t="str">
        <f>VLOOKUP($B53,'Raw Data'!$2:$20,17,0)</f>
        <v>In supermarket</v>
      </c>
      <c r="P53" t="str">
        <f>VLOOKUP($B53,'Raw Data'!$2:$20,20,0)</f>
        <v>Never</v>
      </c>
    </row>
    <row r="54" spans="1:16">
      <c r="A54">
        <v>53</v>
      </c>
      <c r="B54">
        <f t="shared" si="0"/>
        <v>5</v>
      </c>
      <c r="C54">
        <v>6</v>
      </c>
      <c r="D54">
        <v>3</v>
      </c>
      <c r="E54">
        <f>VLOOKUP(C54,'Variable Coding'!$2:$13,8,0)</f>
        <v>1</v>
      </c>
      <c r="F54">
        <f>VLOOKUP($C54,'Variable Coding'!$2:$13,9,0)</f>
        <v>0</v>
      </c>
      <c r="G54">
        <f>VLOOKUP($C54,'Variable Coding'!$2:$13,10,0)</f>
        <v>0</v>
      </c>
      <c r="H54">
        <f>VLOOKUP($C54,'Variable Coding'!$2:$13,11,0)</f>
        <v>1</v>
      </c>
      <c r="I54">
        <f>VLOOKUP($C54,'Variable Coding'!$2:$13,12,0)</f>
        <v>1</v>
      </c>
      <c r="J54">
        <f>VLOOKUP($C54,'Variable Coding'!$2:$13,13,0)</f>
        <v>0</v>
      </c>
      <c r="K54">
        <f>VLOOKUP($C54,'Variable Coding'!$2:$13,14,0)</f>
        <v>1</v>
      </c>
      <c r="L54" t="str">
        <f>VLOOKUP(B54,'Raw Data'!$2:$20,8,0)</f>
        <v>Male</v>
      </c>
      <c r="M54" t="str">
        <f>VLOOKUP($B54,'Raw Data'!$2:$20,11,0)</f>
        <v>25-34</v>
      </c>
      <c r="N54" t="str">
        <f>VLOOKUP($B54,'Raw Data'!$2:$20,14,0)</f>
        <v>North America</v>
      </c>
      <c r="O54" t="str">
        <f>VLOOKUP($B54,'Raw Data'!$2:$20,17,0)</f>
        <v>In supermarket</v>
      </c>
      <c r="P54" t="str">
        <f>VLOOKUP($B54,'Raw Data'!$2:$20,20,0)</f>
        <v>Never</v>
      </c>
    </row>
    <row r="55" spans="1:16">
      <c r="A55">
        <v>54</v>
      </c>
      <c r="B55">
        <f t="shared" si="0"/>
        <v>5</v>
      </c>
      <c r="C55">
        <v>2</v>
      </c>
      <c r="D55">
        <v>3</v>
      </c>
      <c r="E55">
        <f>VLOOKUP(C55,'Variable Coding'!$2:$13,8,0)</f>
        <v>0</v>
      </c>
      <c r="F55">
        <f>VLOOKUP($C55,'Variable Coding'!$2:$13,9,0)</f>
        <v>0</v>
      </c>
      <c r="G55">
        <f>VLOOKUP($C55,'Variable Coding'!$2:$13,10,0)</f>
        <v>0</v>
      </c>
      <c r="H55">
        <f>VLOOKUP($C55,'Variable Coding'!$2:$13,11,0)</f>
        <v>1</v>
      </c>
      <c r="I55">
        <f>VLOOKUP($C55,'Variable Coding'!$2:$13,12,0)</f>
        <v>0</v>
      </c>
      <c r="J55">
        <f>VLOOKUP($C55,'Variable Coding'!$2:$13,13,0)</f>
        <v>0</v>
      </c>
      <c r="K55">
        <f>VLOOKUP($C55,'Variable Coding'!$2:$13,14,0)</f>
        <v>1</v>
      </c>
      <c r="L55" t="str">
        <f>VLOOKUP(B55,'Raw Data'!$2:$20,8,0)</f>
        <v>Male</v>
      </c>
      <c r="M55" t="str">
        <f>VLOOKUP($B55,'Raw Data'!$2:$20,11,0)</f>
        <v>25-34</v>
      </c>
      <c r="N55" t="str">
        <f>VLOOKUP($B55,'Raw Data'!$2:$20,14,0)</f>
        <v>North America</v>
      </c>
      <c r="O55" t="str">
        <f>VLOOKUP($B55,'Raw Data'!$2:$20,17,0)</f>
        <v>In supermarket</v>
      </c>
      <c r="P55" t="str">
        <f>VLOOKUP($B55,'Raw Data'!$2:$20,20,0)</f>
        <v>Never</v>
      </c>
    </row>
    <row r="56" spans="1:16">
      <c r="A56">
        <v>55</v>
      </c>
      <c r="B56">
        <f t="shared" si="0"/>
        <v>5</v>
      </c>
      <c r="C56">
        <v>12</v>
      </c>
      <c r="D56">
        <v>1</v>
      </c>
      <c r="E56">
        <f>VLOOKUP(C56,'Variable Coding'!$2:$13,8,0)</f>
        <v>0</v>
      </c>
      <c r="F56">
        <f>VLOOKUP($C56,'Variable Coding'!$2:$13,9,0)</f>
        <v>0</v>
      </c>
      <c r="G56">
        <f>VLOOKUP($C56,'Variable Coding'!$2:$13,10,0)</f>
        <v>1</v>
      </c>
      <c r="H56">
        <f>VLOOKUP($C56,'Variable Coding'!$2:$13,11,0)</f>
        <v>0</v>
      </c>
      <c r="I56">
        <f>VLOOKUP($C56,'Variable Coding'!$2:$13,12,0)</f>
        <v>0</v>
      </c>
      <c r="J56">
        <f>VLOOKUP($C56,'Variable Coding'!$2:$13,13,0)</f>
        <v>0</v>
      </c>
      <c r="K56">
        <f>VLOOKUP($C56,'Variable Coding'!$2:$13,14,0)</f>
        <v>1</v>
      </c>
      <c r="L56" t="str">
        <f>VLOOKUP(B56,'Raw Data'!$2:$20,8,0)</f>
        <v>Male</v>
      </c>
      <c r="M56" t="str">
        <f>VLOOKUP($B56,'Raw Data'!$2:$20,11,0)</f>
        <v>25-34</v>
      </c>
      <c r="N56" t="str">
        <f>VLOOKUP($B56,'Raw Data'!$2:$20,14,0)</f>
        <v>North America</v>
      </c>
      <c r="O56" t="str">
        <f>VLOOKUP($B56,'Raw Data'!$2:$20,17,0)</f>
        <v>In supermarket</v>
      </c>
      <c r="P56" t="str">
        <f>VLOOKUP($B56,'Raw Data'!$2:$20,20,0)</f>
        <v>Never</v>
      </c>
    </row>
    <row r="57" spans="1:16">
      <c r="A57">
        <v>56</v>
      </c>
      <c r="B57">
        <f t="shared" si="0"/>
        <v>5</v>
      </c>
      <c r="C57">
        <v>7</v>
      </c>
      <c r="D57">
        <v>2</v>
      </c>
      <c r="E57">
        <f>VLOOKUP(C57,'Variable Coding'!$2:$13,8,0)</f>
        <v>1</v>
      </c>
      <c r="F57">
        <f>VLOOKUP($C57,'Variable Coding'!$2:$13,9,0)</f>
        <v>1</v>
      </c>
      <c r="G57">
        <f>VLOOKUP($C57,'Variable Coding'!$2:$13,10,0)</f>
        <v>0</v>
      </c>
      <c r="H57">
        <f>VLOOKUP($C57,'Variable Coding'!$2:$13,11,0)</f>
        <v>0</v>
      </c>
      <c r="I57">
        <f>VLOOKUP($C57,'Variable Coding'!$2:$13,12,0)</f>
        <v>1</v>
      </c>
      <c r="J57">
        <f>VLOOKUP($C57,'Variable Coding'!$2:$13,13,0)</f>
        <v>0</v>
      </c>
      <c r="K57">
        <f>VLOOKUP($C57,'Variable Coding'!$2:$13,14,0)</f>
        <v>1</v>
      </c>
      <c r="L57" t="str">
        <f>VLOOKUP(B57,'Raw Data'!$2:$20,8,0)</f>
        <v>Male</v>
      </c>
      <c r="M57" t="str">
        <f>VLOOKUP($B57,'Raw Data'!$2:$20,11,0)</f>
        <v>25-34</v>
      </c>
      <c r="N57" t="str">
        <f>VLOOKUP($B57,'Raw Data'!$2:$20,14,0)</f>
        <v>North America</v>
      </c>
      <c r="O57" t="str">
        <f>VLOOKUP($B57,'Raw Data'!$2:$20,17,0)</f>
        <v>In supermarket</v>
      </c>
      <c r="P57" t="str">
        <f>VLOOKUP($B57,'Raw Data'!$2:$20,20,0)</f>
        <v>Never</v>
      </c>
    </row>
    <row r="58" spans="1:16">
      <c r="A58">
        <v>57</v>
      </c>
      <c r="B58">
        <f t="shared" si="0"/>
        <v>5</v>
      </c>
      <c r="C58">
        <v>4</v>
      </c>
      <c r="D58">
        <v>2</v>
      </c>
      <c r="E58">
        <f>VLOOKUP(C58,'Variable Coding'!$2:$13,8,0)</f>
        <v>1</v>
      </c>
      <c r="F58">
        <f>VLOOKUP($C58,'Variable Coding'!$2:$13,9,0)</f>
        <v>0</v>
      </c>
      <c r="G58">
        <f>VLOOKUP($C58,'Variable Coding'!$2:$13,10,0)</f>
        <v>1</v>
      </c>
      <c r="H58">
        <f>VLOOKUP($C58,'Variable Coding'!$2:$13,11,0)</f>
        <v>1</v>
      </c>
      <c r="I58">
        <f>VLOOKUP($C58,'Variable Coding'!$2:$13,12,0)</f>
        <v>0</v>
      </c>
      <c r="J58">
        <f>VLOOKUP($C58,'Variable Coding'!$2:$13,13,0)</f>
        <v>0</v>
      </c>
      <c r="K58">
        <f>VLOOKUP($C58,'Variable Coding'!$2:$13,14,0)</f>
        <v>0</v>
      </c>
      <c r="L58" t="str">
        <f>VLOOKUP(B58,'Raw Data'!$2:$20,8,0)</f>
        <v>Male</v>
      </c>
      <c r="M58" t="str">
        <f>VLOOKUP($B58,'Raw Data'!$2:$20,11,0)</f>
        <v>25-34</v>
      </c>
      <c r="N58" t="str">
        <f>VLOOKUP($B58,'Raw Data'!$2:$20,14,0)</f>
        <v>North America</v>
      </c>
      <c r="O58" t="str">
        <f>VLOOKUP($B58,'Raw Data'!$2:$20,17,0)</f>
        <v>In supermarket</v>
      </c>
      <c r="P58" t="str">
        <f>VLOOKUP($B58,'Raw Data'!$2:$20,20,0)</f>
        <v>Never</v>
      </c>
    </row>
    <row r="59" spans="1:16">
      <c r="A59">
        <v>58</v>
      </c>
      <c r="B59">
        <f t="shared" si="0"/>
        <v>5</v>
      </c>
      <c r="C59">
        <v>5</v>
      </c>
      <c r="D59">
        <v>3</v>
      </c>
      <c r="E59">
        <f>VLOOKUP(C59,'Variable Coding'!$2:$13,8,0)</f>
        <v>0</v>
      </c>
      <c r="F59">
        <f>VLOOKUP($C59,'Variable Coding'!$2:$13,9,0)</f>
        <v>1</v>
      </c>
      <c r="G59">
        <f>VLOOKUP($C59,'Variable Coding'!$2:$13,10,0)</f>
        <v>0</v>
      </c>
      <c r="H59">
        <f>VLOOKUP($C59,'Variable Coding'!$2:$13,11,0)</f>
        <v>1</v>
      </c>
      <c r="I59">
        <f>VLOOKUP($C59,'Variable Coding'!$2:$13,12,0)</f>
        <v>1</v>
      </c>
      <c r="J59">
        <f>VLOOKUP($C59,'Variable Coding'!$2:$13,13,0)</f>
        <v>0</v>
      </c>
      <c r="K59">
        <f>VLOOKUP($C59,'Variable Coding'!$2:$13,14,0)</f>
        <v>0</v>
      </c>
      <c r="L59" t="str">
        <f>VLOOKUP(B59,'Raw Data'!$2:$20,8,0)</f>
        <v>Male</v>
      </c>
      <c r="M59" t="str">
        <f>VLOOKUP($B59,'Raw Data'!$2:$20,11,0)</f>
        <v>25-34</v>
      </c>
      <c r="N59" t="str">
        <f>VLOOKUP($B59,'Raw Data'!$2:$20,14,0)</f>
        <v>North America</v>
      </c>
      <c r="O59" t="str">
        <f>VLOOKUP($B59,'Raw Data'!$2:$20,17,0)</f>
        <v>In supermarket</v>
      </c>
      <c r="P59" t="str">
        <f>VLOOKUP($B59,'Raw Data'!$2:$20,20,0)</f>
        <v>Never</v>
      </c>
    </row>
    <row r="60" spans="1:16">
      <c r="A60">
        <v>59</v>
      </c>
      <c r="B60">
        <f t="shared" si="0"/>
        <v>5</v>
      </c>
      <c r="C60">
        <v>10</v>
      </c>
      <c r="D60">
        <v>3</v>
      </c>
      <c r="E60">
        <f>VLOOKUP(C60,'Variable Coding'!$2:$13,8,0)</f>
        <v>0</v>
      </c>
      <c r="F60">
        <f>VLOOKUP($C60,'Variable Coding'!$2:$13,9,0)</f>
        <v>0</v>
      </c>
      <c r="G60">
        <f>VLOOKUP($C60,'Variable Coding'!$2:$13,10,0)</f>
        <v>0</v>
      </c>
      <c r="H60">
        <f>VLOOKUP($C60,'Variable Coding'!$2:$13,11,0)</f>
        <v>0</v>
      </c>
      <c r="I60">
        <f>VLOOKUP($C60,'Variable Coding'!$2:$13,12,0)</f>
        <v>1</v>
      </c>
      <c r="J60">
        <f>VLOOKUP($C60,'Variable Coding'!$2:$13,13,0)</f>
        <v>0</v>
      </c>
      <c r="K60">
        <f>VLOOKUP($C60,'Variable Coding'!$2:$13,14,0)</f>
        <v>0</v>
      </c>
      <c r="L60" t="str">
        <f>VLOOKUP(B60,'Raw Data'!$2:$20,8,0)</f>
        <v>Male</v>
      </c>
      <c r="M60" t="str">
        <f>VLOOKUP($B60,'Raw Data'!$2:$20,11,0)</f>
        <v>25-34</v>
      </c>
      <c r="N60" t="str">
        <f>VLOOKUP($B60,'Raw Data'!$2:$20,14,0)</f>
        <v>North America</v>
      </c>
      <c r="O60" t="str">
        <f>VLOOKUP($B60,'Raw Data'!$2:$20,17,0)</f>
        <v>In supermarket</v>
      </c>
      <c r="P60" t="str">
        <f>VLOOKUP($B60,'Raw Data'!$2:$20,20,0)</f>
        <v>Never</v>
      </c>
    </row>
    <row r="61" spans="1:16">
      <c r="A61">
        <v>60</v>
      </c>
      <c r="B61">
        <f t="shared" si="0"/>
        <v>5</v>
      </c>
      <c r="C61">
        <v>1</v>
      </c>
      <c r="D61">
        <v>4</v>
      </c>
      <c r="E61">
        <f>VLOOKUP(C61,'Variable Coding'!$2:$13,8,0)</f>
        <v>1</v>
      </c>
      <c r="F61">
        <f>VLOOKUP($C61,'Variable Coding'!$2:$13,9,0)</f>
        <v>1</v>
      </c>
      <c r="G61">
        <f>VLOOKUP($C61,'Variable Coding'!$2:$13,10,0)</f>
        <v>0</v>
      </c>
      <c r="H61">
        <f>VLOOKUP($C61,'Variable Coding'!$2:$13,11,0)</f>
        <v>0</v>
      </c>
      <c r="I61">
        <f>VLOOKUP($C61,'Variable Coding'!$2:$13,12,0)</f>
        <v>0</v>
      </c>
      <c r="J61">
        <f>VLOOKUP($C61,'Variable Coding'!$2:$13,13,0)</f>
        <v>0</v>
      </c>
      <c r="K61">
        <f>VLOOKUP($C61,'Variable Coding'!$2:$13,14,0)</f>
        <v>0</v>
      </c>
      <c r="L61" t="str">
        <f>VLOOKUP(B61,'Raw Data'!$2:$20,8,0)</f>
        <v>Male</v>
      </c>
      <c r="M61" t="str">
        <f>VLOOKUP($B61,'Raw Data'!$2:$20,11,0)</f>
        <v>25-34</v>
      </c>
      <c r="N61" t="str">
        <f>VLOOKUP($B61,'Raw Data'!$2:$20,14,0)</f>
        <v>North America</v>
      </c>
      <c r="O61" t="str">
        <f>VLOOKUP($B61,'Raw Data'!$2:$20,17,0)</f>
        <v>In supermarket</v>
      </c>
      <c r="P61" t="str">
        <f>VLOOKUP($B61,'Raw Data'!$2:$20,20,0)</f>
        <v>Never</v>
      </c>
    </row>
    <row r="62" spans="1:16">
      <c r="A62">
        <v>61</v>
      </c>
      <c r="B62">
        <f t="shared" si="0"/>
        <v>6</v>
      </c>
      <c r="C62">
        <v>9</v>
      </c>
      <c r="D62">
        <v>5</v>
      </c>
      <c r="E62">
        <f>VLOOKUP(C62,'Variable Coding'!$2:$13,8,0)</f>
        <v>0</v>
      </c>
      <c r="F62">
        <f>VLOOKUP($C62,'Variable Coding'!$2:$13,9,0)</f>
        <v>1</v>
      </c>
      <c r="G62">
        <f>VLOOKUP($C62,'Variable Coding'!$2:$13,10,0)</f>
        <v>0</v>
      </c>
      <c r="H62">
        <f>VLOOKUP($C62,'Variable Coding'!$2:$13,11,0)</f>
        <v>1</v>
      </c>
      <c r="I62">
        <f>VLOOKUP($C62,'Variable Coding'!$2:$13,12,0)</f>
        <v>0</v>
      </c>
      <c r="J62">
        <f>VLOOKUP($C62,'Variable Coding'!$2:$13,13,0)</f>
        <v>1</v>
      </c>
      <c r="K62">
        <f>VLOOKUP($C62,'Variable Coding'!$2:$13,14,0)</f>
        <v>0</v>
      </c>
      <c r="L62" t="str">
        <f>VLOOKUP(B62,'Raw Data'!$2:$20,8,0)</f>
        <v>Female</v>
      </c>
      <c r="M62" t="str">
        <f>VLOOKUP($B62,'Raw Data'!$2:$20,11,0)</f>
        <v>18-24</v>
      </c>
      <c r="N62" t="str">
        <f>VLOOKUP($B62,'Raw Data'!$2:$20,14,0)</f>
        <v>Asia-Pacific</v>
      </c>
      <c r="O62" t="str">
        <f>VLOOKUP($B62,'Raw Data'!$2:$20,17,0)</f>
        <v>Online</v>
      </c>
      <c r="P62" t="str">
        <f>VLOOKUP($B62,'Raw Data'!$2:$20,20,0)</f>
        <v>Often (over 3 times per week)</v>
      </c>
    </row>
    <row r="63" spans="1:16">
      <c r="A63">
        <v>62</v>
      </c>
      <c r="B63">
        <f t="shared" si="0"/>
        <v>6</v>
      </c>
      <c r="C63">
        <v>8</v>
      </c>
      <c r="D63">
        <v>3</v>
      </c>
      <c r="E63">
        <f>VLOOKUP(C63,'Variable Coding'!$2:$13,8,0)</f>
        <v>0</v>
      </c>
      <c r="F63">
        <f>VLOOKUP($C63,'Variable Coding'!$2:$13,9,0)</f>
        <v>0</v>
      </c>
      <c r="G63">
        <f>VLOOKUP($C63,'Variable Coding'!$2:$13,10,0)</f>
        <v>1</v>
      </c>
      <c r="H63">
        <f>VLOOKUP($C63,'Variable Coding'!$2:$13,11,0)</f>
        <v>0</v>
      </c>
      <c r="I63">
        <f>VLOOKUP($C63,'Variable Coding'!$2:$13,12,0)</f>
        <v>1</v>
      </c>
      <c r="J63">
        <f>VLOOKUP($C63,'Variable Coding'!$2:$13,13,0)</f>
        <v>1</v>
      </c>
      <c r="K63">
        <f>VLOOKUP($C63,'Variable Coding'!$2:$13,14,0)</f>
        <v>0</v>
      </c>
      <c r="L63" t="str">
        <f>VLOOKUP(B63,'Raw Data'!$2:$20,8,0)</f>
        <v>Female</v>
      </c>
      <c r="M63" t="str">
        <f>VLOOKUP($B63,'Raw Data'!$2:$20,11,0)</f>
        <v>18-24</v>
      </c>
      <c r="N63" t="str">
        <f>VLOOKUP($B63,'Raw Data'!$2:$20,14,0)</f>
        <v>Asia-Pacific</v>
      </c>
      <c r="O63" t="str">
        <f>VLOOKUP($B63,'Raw Data'!$2:$20,17,0)</f>
        <v>Online</v>
      </c>
      <c r="P63" t="str">
        <f>VLOOKUP($B63,'Raw Data'!$2:$20,20,0)</f>
        <v>Often (over 3 times per week)</v>
      </c>
    </row>
    <row r="64" spans="1:16">
      <c r="A64">
        <v>63</v>
      </c>
      <c r="B64">
        <f t="shared" si="0"/>
        <v>6</v>
      </c>
      <c r="C64">
        <v>11</v>
      </c>
      <c r="D64">
        <v>6</v>
      </c>
      <c r="E64">
        <f>VLOOKUP(C64,'Variable Coding'!$2:$13,8,0)</f>
        <v>1</v>
      </c>
      <c r="F64">
        <f>VLOOKUP($C64,'Variable Coding'!$2:$13,9,0)</f>
        <v>0</v>
      </c>
      <c r="G64">
        <f>VLOOKUP($C64,'Variable Coding'!$2:$13,10,0)</f>
        <v>0</v>
      </c>
      <c r="H64">
        <f>VLOOKUP($C64,'Variable Coding'!$2:$13,11,0)</f>
        <v>0</v>
      </c>
      <c r="I64">
        <f>VLOOKUP($C64,'Variable Coding'!$2:$13,12,0)</f>
        <v>0</v>
      </c>
      <c r="J64">
        <f>VLOOKUP($C64,'Variable Coding'!$2:$13,13,0)</f>
        <v>1</v>
      </c>
      <c r="K64">
        <f>VLOOKUP($C64,'Variable Coding'!$2:$13,14,0)</f>
        <v>0</v>
      </c>
      <c r="L64" t="str">
        <f>VLOOKUP(B64,'Raw Data'!$2:$20,8,0)</f>
        <v>Female</v>
      </c>
      <c r="M64" t="str">
        <f>VLOOKUP($B64,'Raw Data'!$2:$20,11,0)</f>
        <v>18-24</v>
      </c>
      <c r="N64" t="str">
        <f>VLOOKUP($B64,'Raw Data'!$2:$20,14,0)</f>
        <v>Asia-Pacific</v>
      </c>
      <c r="O64" t="str">
        <f>VLOOKUP($B64,'Raw Data'!$2:$20,17,0)</f>
        <v>Online</v>
      </c>
      <c r="P64" t="str">
        <f>VLOOKUP($B64,'Raw Data'!$2:$20,20,0)</f>
        <v>Often (over 3 times per week)</v>
      </c>
    </row>
    <row r="65" spans="1:16">
      <c r="A65">
        <v>64</v>
      </c>
      <c r="B65">
        <f t="shared" si="0"/>
        <v>6</v>
      </c>
      <c r="C65">
        <v>3</v>
      </c>
      <c r="D65">
        <v>7</v>
      </c>
      <c r="E65">
        <f>VLOOKUP(C65,'Variable Coding'!$2:$13,8,0)</f>
        <v>1</v>
      </c>
      <c r="F65">
        <f>VLOOKUP($C65,'Variable Coding'!$2:$13,9,0)</f>
        <v>0</v>
      </c>
      <c r="G65">
        <f>VLOOKUP($C65,'Variable Coding'!$2:$13,10,0)</f>
        <v>1</v>
      </c>
      <c r="H65">
        <f>VLOOKUP($C65,'Variable Coding'!$2:$13,11,0)</f>
        <v>1</v>
      </c>
      <c r="I65">
        <f>VLOOKUP($C65,'Variable Coding'!$2:$13,12,0)</f>
        <v>1</v>
      </c>
      <c r="J65">
        <f>VLOOKUP($C65,'Variable Coding'!$2:$13,13,0)</f>
        <v>1</v>
      </c>
      <c r="K65">
        <f>VLOOKUP($C65,'Variable Coding'!$2:$13,14,0)</f>
        <v>0</v>
      </c>
      <c r="L65" t="str">
        <f>VLOOKUP(B65,'Raw Data'!$2:$20,8,0)</f>
        <v>Female</v>
      </c>
      <c r="M65" t="str">
        <f>VLOOKUP($B65,'Raw Data'!$2:$20,11,0)</f>
        <v>18-24</v>
      </c>
      <c r="N65" t="str">
        <f>VLOOKUP($B65,'Raw Data'!$2:$20,14,0)</f>
        <v>Asia-Pacific</v>
      </c>
      <c r="O65" t="str">
        <f>VLOOKUP($B65,'Raw Data'!$2:$20,17,0)</f>
        <v>Online</v>
      </c>
      <c r="P65" t="str">
        <f>VLOOKUP($B65,'Raw Data'!$2:$20,20,0)</f>
        <v>Often (over 3 times per week)</v>
      </c>
    </row>
    <row r="66" spans="1:16">
      <c r="A66">
        <v>65</v>
      </c>
      <c r="B66">
        <f t="shared" si="0"/>
        <v>6</v>
      </c>
      <c r="C66">
        <v>6</v>
      </c>
      <c r="D66">
        <v>4</v>
      </c>
      <c r="E66">
        <f>VLOOKUP(C66,'Variable Coding'!$2:$13,8,0)</f>
        <v>1</v>
      </c>
      <c r="F66">
        <f>VLOOKUP($C66,'Variable Coding'!$2:$13,9,0)</f>
        <v>0</v>
      </c>
      <c r="G66">
        <f>VLOOKUP($C66,'Variable Coding'!$2:$13,10,0)</f>
        <v>0</v>
      </c>
      <c r="H66">
        <f>VLOOKUP($C66,'Variable Coding'!$2:$13,11,0)</f>
        <v>1</v>
      </c>
      <c r="I66">
        <f>VLOOKUP($C66,'Variable Coding'!$2:$13,12,0)</f>
        <v>1</v>
      </c>
      <c r="J66">
        <f>VLOOKUP($C66,'Variable Coding'!$2:$13,13,0)</f>
        <v>0</v>
      </c>
      <c r="K66">
        <f>VLOOKUP($C66,'Variable Coding'!$2:$13,14,0)</f>
        <v>1</v>
      </c>
      <c r="L66" t="str">
        <f>VLOOKUP(B66,'Raw Data'!$2:$20,8,0)</f>
        <v>Female</v>
      </c>
      <c r="M66" t="str">
        <f>VLOOKUP($B66,'Raw Data'!$2:$20,11,0)</f>
        <v>18-24</v>
      </c>
      <c r="N66" t="str">
        <f>VLOOKUP($B66,'Raw Data'!$2:$20,14,0)</f>
        <v>Asia-Pacific</v>
      </c>
      <c r="O66" t="str">
        <f>VLOOKUP($B66,'Raw Data'!$2:$20,17,0)</f>
        <v>Online</v>
      </c>
      <c r="P66" t="str">
        <f>VLOOKUP($B66,'Raw Data'!$2:$20,20,0)</f>
        <v>Often (over 3 times per week)</v>
      </c>
    </row>
    <row r="67" spans="1:16">
      <c r="A67">
        <v>66</v>
      </c>
      <c r="B67">
        <f t="shared" ref="B67:B130" si="1">INT((A67-0.1)/12)+1</f>
        <v>6</v>
      </c>
      <c r="C67">
        <v>2</v>
      </c>
      <c r="D67">
        <v>3</v>
      </c>
      <c r="E67">
        <f>VLOOKUP(C67,'Variable Coding'!$2:$13,8,0)</f>
        <v>0</v>
      </c>
      <c r="F67">
        <f>VLOOKUP($C67,'Variable Coding'!$2:$13,9,0)</f>
        <v>0</v>
      </c>
      <c r="G67">
        <f>VLOOKUP($C67,'Variable Coding'!$2:$13,10,0)</f>
        <v>0</v>
      </c>
      <c r="H67">
        <f>VLOOKUP($C67,'Variable Coding'!$2:$13,11,0)</f>
        <v>1</v>
      </c>
      <c r="I67">
        <f>VLOOKUP($C67,'Variable Coding'!$2:$13,12,0)</f>
        <v>0</v>
      </c>
      <c r="J67">
        <f>VLOOKUP($C67,'Variable Coding'!$2:$13,13,0)</f>
        <v>0</v>
      </c>
      <c r="K67">
        <f>VLOOKUP($C67,'Variable Coding'!$2:$13,14,0)</f>
        <v>1</v>
      </c>
      <c r="L67" t="str">
        <f>VLOOKUP(B67,'Raw Data'!$2:$20,8,0)</f>
        <v>Female</v>
      </c>
      <c r="M67" t="str">
        <f>VLOOKUP($B67,'Raw Data'!$2:$20,11,0)</f>
        <v>18-24</v>
      </c>
      <c r="N67" t="str">
        <f>VLOOKUP($B67,'Raw Data'!$2:$20,14,0)</f>
        <v>Asia-Pacific</v>
      </c>
      <c r="O67" t="str">
        <f>VLOOKUP($B67,'Raw Data'!$2:$20,17,0)</f>
        <v>Online</v>
      </c>
      <c r="P67" t="str">
        <f>VLOOKUP($B67,'Raw Data'!$2:$20,20,0)</f>
        <v>Often (over 3 times per week)</v>
      </c>
    </row>
    <row r="68" spans="1:16">
      <c r="A68">
        <v>67</v>
      </c>
      <c r="B68">
        <f t="shared" si="1"/>
        <v>6</v>
      </c>
      <c r="C68">
        <v>12</v>
      </c>
      <c r="D68">
        <v>1</v>
      </c>
      <c r="E68">
        <f>VLOOKUP(C68,'Variable Coding'!$2:$13,8,0)</f>
        <v>0</v>
      </c>
      <c r="F68">
        <f>VLOOKUP($C68,'Variable Coding'!$2:$13,9,0)</f>
        <v>0</v>
      </c>
      <c r="G68">
        <f>VLOOKUP($C68,'Variable Coding'!$2:$13,10,0)</f>
        <v>1</v>
      </c>
      <c r="H68">
        <f>VLOOKUP($C68,'Variable Coding'!$2:$13,11,0)</f>
        <v>0</v>
      </c>
      <c r="I68">
        <f>VLOOKUP($C68,'Variable Coding'!$2:$13,12,0)</f>
        <v>0</v>
      </c>
      <c r="J68">
        <f>VLOOKUP($C68,'Variable Coding'!$2:$13,13,0)</f>
        <v>0</v>
      </c>
      <c r="K68">
        <f>VLOOKUP($C68,'Variable Coding'!$2:$13,14,0)</f>
        <v>1</v>
      </c>
      <c r="L68" t="str">
        <f>VLOOKUP(B68,'Raw Data'!$2:$20,8,0)</f>
        <v>Female</v>
      </c>
      <c r="M68" t="str">
        <f>VLOOKUP($B68,'Raw Data'!$2:$20,11,0)</f>
        <v>18-24</v>
      </c>
      <c r="N68" t="str">
        <f>VLOOKUP($B68,'Raw Data'!$2:$20,14,0)</f>
        <v>Asia-Pacific</v>
      </c>
      <c r="O68" t="str">
        <f>VLOOKUP($B68,'Raw Data'!$2:$20,17,0)</f>
        <v>Online</v>
      </c>
      <c r="P68" t="str">
        <f>VLOOKUP($B68,'Raw Data'!$2:$20,20,0)</f>
        <v>Often (over 3 times per week)</v>
      </c>
    </row>
    <row r="69" spans="1:16">
      <c r="A69">
        <v>68</v>
      </c>
      <c r="B69">
        <f t="shared" si="1"/>
        <v>6</v>
      </c>
      <c r="C69">
        <v>7</v>
      </c>
      <c r="D69">
        <v>3</v>
      </c>
      <c r="E69">
        <f>VLOOKUP(C69,'Variable Coding'!$2:$13,8,0)</f>
        <v>1</v>
      </c>
      <c r="F69">
        <f>VLOOKUP($C69,'Variable Coding'!$2:$13,9,0)</f>
        <v>1</v>
      </c>
      <c r="G69">
        <f>VLOOKUP($C69,'Variable Coding'!$2:$13,10,0)</f>
        <v>0</v>
      </c>
      <c r="H69">
        <f>VLOOKUP($C69,'Variable Coding'!$2:$13,11,0)</f>
        <v>0</v>
      </c>
      <c r="I69">
        <f>VLOOKUP($C69,'Variable Coding'!$2:$13,12,0)</f>
        <v>1</v>
      </c>
      <c r="J69">
        <f>VLOOKUP($C69,'Variable Coding'!$2:$13,13,0)</f>
        <v>0</v>
      </c>
      <c r="K69">
        <f>VLOOKUP($C69,'Variable Coding'!$2:$13,14,0)</f>
        <v>1</v>
      </c>
      <c r="L69" t="str">
        <f>VLOOKUP(B69,'Raw Data'!$2:$20,8,0)</f>
        <v>Female</v>
      </c>
      <c r="M69" t="str">
        <f>VLOOKUP($B69,'Raw Data'!$2:$20,11,0)</f>
        <v>18-24</v>
      </c>
      <c r="N69" t="str">
        <f>VLOOKUP($B69,'Raw Data'!$2:$20,14,0)</f>
        <v>Asia-Pacific</v>
      </c>
      <c r="O69" t="str">
        <f>VLOOKUP($B69,'Raw Data'!$2:$20,17,0)</f>
        <v>Online</v>
      </c>
      <c r="P69" t="str">
        <f>VLOOKUP($B69,'Raw Data'!$2:$20,20,0)</f>
        <v>Often (over 3 times per week)</v>
      </c>
    </row>
    <row r="70" spans="1:16">
      <c r="A70">
        <v>69</v>
      </c>
      <c r="B70">
        <f t="shared" si="1"/>
        <v>6</v>
      </c>
      <c r="C70">
        <v>4</v>
      </c>
      <c r="D70">
        <v>3</v>
      </c>
      <c r="E70">
        <f>VLOOKUP(C70,'Variable Coding'!$2:$13,8,0)</f>
        <v>1</v>
      </c>
      <c r="F70">
        <f>VLOOKUP($C70,'Variable Coding'!$2:$13,9,0)</f>
        <v>0</v>
      </c>
      <c r="G70">
        <f>VLOOKUP($C70,'Variable Coding'!$2:$13,10,0)</f>
        <v>1</v>
      </c>
      <c r="H70">
        <f>VLOOKUP($C70,'Variable Coding'!$2:$13,11,0)</f>
        <v>1</v>
      </c>
      <c r="I70">
        <f>VLOOKUP($C70,'Variable Coding'!$2:$13,12,0)</f>
        <v>0</v>
      </c>
      <c r="J70">
        <f>VLOOKUP($C70,'Variable Coding'!$2:$13,13,0)</f>
        <v>0</v>
      </c>
      <c r="K70">
        <f>VLOOKUP($C70,'Variable Coding'!$2:$13,14,0)</f>
        <v>0</v>
      </c>
      <c r="L70" t="str">
        <f>VLOOKUP(B70,'Raw Data'!$2:$20,8,0)</f>
        <v>Female</v>
      </c>
      <c r="M70" t="str">
        <f>VLOOKUP($B70,'Raw Data'!$2:$20,11,0)</f>
        <v>18-24</v>
      </c>
      <c r="N70" t="str">
        <f>VLOOKUP($B70,'Raw Data'!$2:$20,14,0)</f>
        <v>Asia-Pacific</v>
      </c>
      <c r="O70" t="str">
        <f>VLOOKUP($B70,'Raw Data'!$2:$20,17,0)</f>
        <v>Online</v>
      </c>
      <c r="P70" t="str">
        <f>VLOOKUP($B70,'Raw Data'!$2:$20,20,0)</f>
        <v>Often (over 3 times per week)</v>
      </c>
    </row>
    <row r="71" spans="1:16">
      <c r="A71">
        <v>70</v>
      </c>
      <c r="B71">
        <f t="shared" si="1"/>
        <v>6</v>
      </c>
      <c r="C71">
        <v>5</v>
      </c>
      <c r="D71">
        <v>4</v>
      </c>
      <c r="E71">
        <f>VLOOKUP(C71,'Variable Coding'!$2:$13,8,0)</f>
        <v>0</v>
      </c>
      <c r="F71">
        <f>VLOOKUP($C71,'Variable Coding'!$2:$13,9,0)</f>
        <v>1</v>
      </c>
      <c r="G71">
        <f>VLOOKUP($C71,'Variable Coding'!$2:$13,10,0)</f>
        <v>0</v>
      </c>
      <c r="H71">
        <f>VLOOKUP($C71,'Variable Coding'!$2:$13,11,0)</f>
        <v>1</v>
      </c>
      <c r="I71">
        <f>VLOOKUP($C71,'Variable Coding'!$2:$13,12,0)</f>
        <v>1</v>
      </c>
      <c r="J71">
        <f>VLOOKUP($C71,'Variable Coding'!$2:$13,13,0)</f>
        <v>0</v>
      </c>
      <c r="K71">
        <f>VLOOKUP($C71,'Variable Coding'!$2:$13,14,0)</f>
        <v>0</v>
      </c>
      <c r="L71" t="str">
        <f>VLOOKUP(B71,'Raw Data'!$2:$20,8,0)</f>
        <v>Female</v>
      </c>
      <c r="M71" t="str">
        <f>VLOOKUP($B71,'Raw Data'!$2:$20,11,0)</f>
        <v>18-24</v>
      </c>
      <c r="N71" t="str">
        <f>VLOOKUP($B71,'Raw Data'!$2:$20,14,0)</f>
        <v>Asia-Pacific</v>
      </c>
      <c r="O71" t="str">
        <f>VLOOKUP($B71,'Raw Data'!$2:$20,17,0)</f>
        <v>Online</v>
      </c>
      <c r="P71" t="str">
        <f>VLOOKUP($B71,'Raw Data'!$2:$20,20,0)</f>
        <v>Often (over 3 times per week)</v>
      </c>
    </row>
    <row r="72" spans="1:16">
      <c r="A72">
        <v>71</v>
      </c>
      <c r="B72">
        <f t="shared" si="1"/>
        <v>6</v>
      </c>
      <c r="C72">
        <v>10</v>
      </c>
      <c r="D72">
        <v>3</v>
      </c>
      <c r="E72">
        <f>VLOOKUP(C72,'Variable Coding'!$2:$13,8,0)</f>
        <v>0</v>
      </c>
      <c r="F72">
        <f>VLOOKUP($C72,'Variable Coding'!$2:$13,9,0)</f>
        <v>0</v>
      </c>
      <c r="G72">
        <f>VLOOKUP($C72,'Variable Coding'!$2:$13,10,0)</f>
        <v>0</v>
      </c>
      <c r="H72">
        <f>VLOOKUP($C72,'Variable Coding'!$2:$13,11,0)</f>
        <v>0</v>
      </c>
      <c r="I72">
        <f>VLOOKUP($C72,'Variable Coding'!$2:$13,12,0)</f>
        <v>1</v>
      </c>
      <c r="J72">
        <f>VLOOKUP($C72,'Variable Coding'!$2:$13,13,0)</f>
        <v>0</v>
      </c>
      <c r="K72">
        <f>VLOOKUP($C72,'Variable Coding'!$2:$13,14,0)</f>
        <v>0</v>
      </c>
      <c r="L72" t="str">
        <f>VLOOKUP(B72,'Raw Data'!$2:$20,8,0)</f>
        <v>Female</v>
      </c>
      <c r="M72" t="str">
        <f>VLOOKUP($B72,'Raw Data'!$2:$20,11,0)</f>
        <v>18-24</v>
      </c>
      <c r="N72" t="str">
        <f>VLOOKUP($B72,'Raw Data'!$2:$20,14,0)</f>
        <v>Asia-Pacific</v>
      </c>
      <c r="O72" t="str">
        <f>VLOOKUP($B72,'Raw Data'!$2:$20,17,0)</f>
        <v>Online</v>
      </c>
      <c r="P72" t="str">
        <f>VLOOKUP($B72,'Raw Data'!$2:$20,20,0)</f>
        <v>Often (over 3 times per week)</v>
      </c>
    </row>
    <row r="73" spans="1:16">
      <c r="A73">
        <v>72</v>
      </c>
      <c r="B73">
        <f t="shared" si="1"/>
        <v>6</v>
      </c>
      <c r="C73">
        <v>1</v>
      </c>
      <c r="D73">
        <v>5</v>
      </c>
      <c r="E73">
        <f>VLOOKUP(C73,'Variable Coding'!$2:$13,8,0)</f>
        <v>1</v>
      </c>
      <c r="F73">
        <f>VLOOKUP($C73,'Variable Coding'!$2:$13,9,0)</f>
        <v>1</v>
      </c>
      <c r="G73">
        <f>VLOOKUP($C73,'Variable Coding'!$2:$13,10,0)</f>
        <v>0</v>
      </c>
      <c r="H73">
        <f>VLOOKUP($C73,'Variable Coding'!$2:$13,11,0)</f>
        <v>0</v>
      </c>
      <c r="I73">
        <f>VLOOKUP($C73,'Variable Coding'!$2:$13,12,0)</f>
        <v>0</v>
      </c>
      <c r="J73">
        <f>VLOOKUP($C73,'Variable Coding'!$2:$13,13,0)</f>
        <v>0</v>
      </c>
      <c r="K73">
        <f>VLOOKUP($C73,'Variable Coding'!$2:$13,14,0)</f>
        <v>0</v>
      </c>
      <c r="L73" t="str">
        <f>VLOOKUP(B73,'Raw Data'!$2:$20,8,0)</f>
        <v>Female</v>
      </c>
      <c r="M73" t="str">
        <f>VLOOKUP($B73,'Raw Data'!$2:$20,11,0)</f>
        <v>18-24</v>
      </c>
      <c r="N73" t="str">
        <f>VLOOKUP($B73,'Raw Data'!$2:$20,14,0)</f>
        <v>Asia-Pacific</v>
      </c>
      <c r="O73" t="str">
        <f>VLOOKUP($B73,'Raw Data'!$2:$20,17,0)</f>
        <v>Online</v>
      </c>
      <c r="P73" t="str">
        <f>VLOOKUP($B73,'Raw Data'!$2:$20,20,0)</f>
        <v>Often (over 3 times per week)</v>
      </c>
    </row>
    <row r="74" spans="1:16">
      <c r="A74">
        <v>73</v>
      </c>
      <c r="B74">
        <f t="shared" si="1"/>
        <v>7</v>
      </c>
      <c r="C74">
        <v>9</v>
      </c>
      <c r="D74">
        <v>6</v>
      </c>
      <c r="E74">
        <f>VLOOKUP(C74,'Variable Coding'!$2:$13,8,0)</f>
        <v>0</v>
      </c>
      <c r="F74">
        <f>VLOOKUP($C74,'Variable Coding'!$2:$13,9,0)</f>
        <v>1</v>
      </c>
      <c r="G74">
        <f>VLOOKUP($C74,'Variable Coding'!$2:$13,10,0)</f>
        <v>0</v>
      </c>
      <c r="H74">
        <f>VLOOKUP($C74,'Variable Coding'!$2:$13,11,0)</f>
        <v>1</v>
      </c>
      <c r="I74">
        <f>VLOOKUP($C74,'Variable Coding'!$2:$13,12,0)</f>
        <v>0</v>
      </c>
      <c r="J74">
        <f>VLOOKUP($C74,'Variable Coding'!$2:$13,13,0)</f>
        <v>1</v>
      </c>
      <c r="K74">
        <f>VLOOKUP($C74,'Variable Coding'!$2:$13,14,0)</f>
        <v>0</v>
      </c>
      <c r="L74" t="str">
        <f>VLOOKUP(B74,'Raw Data'!$2:$20,8,0)</f>
        <v>Female</v>
      </c>
      <c r="M74" t="str">
        <f>VLOOKUP($B74,'Raw Data'!$2:$20,11,0)</f>
        <v>18-24</v>
      </c>
      <c r="N74" t="str">
        <f>VLOOKUP($B74,'Raw Data'!$2:$20,14,0)</f>
        <v>Asia-Pacific</v>
      </c>
      <c r="O74" t="str">
        <f>VLOOKUP($B74,'Raw Data'!$2:$20,17,0)</f>
        <v>In supermarket</v>
      </c>
      <c r="P74" t="str">
        <f>VLOOKUP($B74,'Raw Data'!$2:$20,20,0)</f>
        <v>Daily</v>
      </c>
    </row>
    <row r="75" spans="1:16">
      <c r="A75">
        <v>74</v>
      </c>
      <c r="B75">
        <f t="shared" si="1"/>
        <v>7</v>
      </c>
      <c r="C75">
        <v>8</v>
      </c>
      <c r="D75">
        <v>4</v>
      </c>
      <c r="E75">
        <f>VLOOKUP(C75,'Variable Coding'!$2:$13,8,0)</f>
        <v>0</v>
      </c>
      <c r="F75">
        <f>VLOOKUP($C75,'Variable Coding'!$2:$13,9,0)</f>
        <v>0</v>
      </c>
      <c r="G75">
        <f>VLOOKUP($C75,'Variable Coding'!$2:$13,10,0)</f>
        <v>1</v>
      </c>
      <c r="H75">
        <f>VLOOKUP($C75,'Variable Coding'!$2:$13,11,0)</f>
        <v>0</v>
      </c>
      <c r="I75">
        <f>VLOOKUP($C75,'Variable Coding'!$2:$13,12,0)</f>
        <v>1</v>
      </c>
      <c r="J75">
        <f>VLOOKUP($C75,'Variable Coding'!$2:$13,13,0)</f>
        <v>1</v>
      </c>
      <c r="K75">
        <f>VLOOKUP($C75,'Variable Coding'!$2:$13,14,0)</f>
        <v>0</v>
      </c>
      <c r="L75" t="str">
        <f>VLOOKUP(B75,'Raw Data'!$2:$20,8,0)</f>
        <v>Female</v>
      </c>
      <c r="M75" t="str">
        <f>VLOOKUP($B75,'Raw Data'!$2:$20,11,0)</f>
        <v>18-24</v>
      </c>
      <c r="N75" t="str">
        <f>VLOOKUP($B75,'Raw Data'!$2:$20,14,0)</f>
        <v>Asia-Pacific</v>
      </c>
      <c r="O75" t="str">
        <f>VLOOKUP($B75,'Raw Data'!$2:$20,17,0)</f>
        <v>In supermarket</v>
      </c>
      <c r="P75" t="str">
        <f>VLOOKUP($B75,'Raw Data'!$2:$20,20,0)</f>
        <v>Daily</v>
      </c>
    </row>
    <row r="76" spans="1:16">
      <c r="A76">
        <v>75</v>
      </c>
      <c r="B76">
        <f t="shared" si="1"/>
        <v>7</v>
      </c>
      <c r="C76">
        <v>11</v>
      </c>
      <c r="D76">
        <v>6</v>
      </c>
      <c r="E76">
        <f>VLOOKUP(C76,'Variable Coding'!$2:$13,8,0)</f>
        <v>1</v>
      </c>
      <c r="F76">
        <f>VLOOKUP($C76,'Variable Coding'!$2:$13,9,0)</f>
        <v>0</v>
      </c>
      <c r="G76">
        <f>VLOOKUP($C76,'Variable Coding'!$2:$13,10,0)</f>
        <v>0</v>
      </c>
      <c r="H76">
        <f>VLOOKUP($C76,'Variable Coding'!$2:$13,11,0)</f>
        <v>0</v>
      </c>
      <c r="I76">
        <f>VLOOKUP($C76,'Variable Coding'!$2:$13,12,0)</f>
        <v>0</v>
      </c>
      <c r="J76">
        <f>VLOOKUP($C76,'Variable Coding'!$2:$13,13,0)</f>
        <v>1</v>
      </c>
      <c r="K76">
        <f>VLOOKUP($C76,'Variable Coding'!$2:$13,14,0)</f>
        <v>0</v>
      </c>
      <c r="L76" t="str">
        <f>VLOOKUP(B76,'Raw Data'!$2:$20,8,0)</f>
        <v>Female</v>
      </c>
      <c r="M76" t="str">
        <f>VLOOKUP($B76,'Raw Data'!$2:$20,11,0)</f>
        <v>18-24</v>
      </c>
      <c r="N76" t="str">
        <f>VLOOKUP($B76,'Raw Data'!$2:$20,14,0)</f>
        <v>Asia-Pacific</v>
      </c>
      <c r="O76" t="str">
        <f>VLOOKUP($B76,'Raw Data'!$2:$20,17,0)</f>
        <v>In supermarket</v>
      </c>
      <c r="P76" t="str">
        <f>VLOOKUP($B76,'Raw Data'!$2:$20,20,0)</f>
        <v>Daily</v>
      </c>
    </row>
    <row r="77" spans="1:16">
      <c r="A77">
        <v>76</v>
      </c>
      <c r="B77">
        <f t="shared" si="1"/>
        <v>7</v>
      </c>
      <c r="C77">
        <v>3</v>
      </c>
      <c r="D77">
        <v>3</v>
      </c>
      <c r="E77">
        <f>VLOOKUP(C77,'Variable Coding'!$2:$13,8,0)</f>
        <v>1</v>
      </c>
      <c r="F77">
        <f>VLOOKUP($C77,'Variable Coding'!$2:$13,9,0)</f>
        <v>0</v>
      </c>
      <c r="G77">
        <f>VLOOKUP($C77,'Variable Coding'!$2:$13,10,0)</f>
        <v>1</v>
      </c>
      <c r="H77">
        <f>VLOOKUP($C77,'Variable Coding'!$2:$13,11,0)</f>
        <v>1</v>
      </c>
      <c r="I77">
        <f>VLOOKUP($C77,'Variable Coding'!$2:$13,12,0)</f>
        <v>1</v>
      </c>
      <c r="J77">
        <f>VLOOKUP($C77,'Variable Coding'!$2:$13,13,0)</f>
        <v>1</v>
      </c>
      <c r="K77">
        <f>VLOOKUP($C77,'Variable Coding'!$2:$13,14,0)</f>
        <v>0</v>
      </c>
      <c r="L77" t="str">
        <f>VLOOKUP(B77,'Raw Data'!$2:$20,8,0)</f>
        <v>Female</v>
      </c>
      <c r="M77" t="str">
        <f>VLOOKUP($B77,'Raw Data'!$2:$20,11,0)</f>
        <v>18-24</v>
      </c>
      <c r="N77" t="str">
        <f>VLOOKUP($B77,'Raw Data'!$2:$20,14,0)</f>
        <v>Asia-Pacific</v>
      </c>
      <c r="O77" t="str">
        <f>VLOOKUP($B77,'Raw Data'!$2:$20,17,0)</f>
        <v>In supermarket</v>
      </c>
      <c r="P77" t="str">
        <f>VLOOKUP($B77,'Raw Data'!$2:$20,20,0)</f>
        <v>Daily</v>
      </c>
    </row>
    <row r="78" spans="1:16">
      <c r="A78">
        <v>77</v>
      </c>
      <c r="B78">
        <f t="shared" si="1"/>
        <v>7</v>
      </c>
      <c r="C78">
        <v>6</v>
      </c>
      <c r="D78">
        <v>2</v>
      </c>
      <c r="E78">
        <f>VLOOKUP(C78,'Variable Coding'!$2:$13,8,0)</f>
        <v>1</v>
      </c>
      <c r="F78">
        <f>VLOOKUP($C78,'Variable Coding'!$2:$13,9,0)</f>
        <v>0</v>
      </c>
      <c r="G78">
        <f>VLOOKUP($C78,'Variable Coding'!$2:$13,10,0)</f>
        <v>0</v>
      </c>
      <c r="H78">
        <f>VLOOKUP($C78,'Variable Coding'!$2:$13,11,0)</f>
        <v>1</v>
      </c>
      <c r="I78">
        <f>VLOOKUP($C78,'Variable Coding'!$2:$13,12,0)</f>
        <v>1</v>
      </c>
      <c r="J78">
        <f>VLOOKUP($C78,'Variable Coding'!$2:$13,13,0)</f>
        <v>0</v>
      </c>
      <c r="K78">
        <f>VLOOKUP($C78,'Variable Coding'!$2:$13,14,0)</f>
        <v>1</v>
      </c>
      <c r="L78" t="str">
        <f>VLOOKUP(B78,'Raw Data'!$2:$20,8,0)</f>
        <v>Female</v>
      </c>
      <c r="M78" t="str">
        <f>VLOOKUP($B78,'Raw Data'!$2:$20,11,0)</f>
        <v>18-24</v>
      </c>
      <c r="N78" t="str">
        <f>VLOOKUP($B78,'Raw Data'!$2:$20,14,0)</f>
        <v>Asia-Pacific</v>
      </c>
      <c r="O78" t="str">
        <f>VLOOKUP($B78,'Raw Data'!$2:$20,17,0)</f>
        <v>In supermarket</v>
      </c>
      <c r="P78" t="str">
        <f>VLOOKUP($B78,'Raw Data'!$2:$20,20,0)</f>
        <v>Daily</v>
      </c>
    </row>
    <row r="79" spans="1:16">
      <c r="A79">
        <v>78</v>
      </c>
      <c r="B79">
        <f t="shared" si="1"/>
        <v>7</v>
      </c>
      <c r="C79">
        <v>2</v>
      </c>
      <c r="D79">
        <v>3</v>
      </c>
      <c r="E79">
        <f>VLOOKUP(C79,'Variable Coding'!$2:$13,8,0)</f>
        <v>0</v>
      </c>
      <c r="F79">
        <f>VLOOKUP($C79,'Variable Coding'!$2:$13,9,0)</f>
        <v>0</v>
      </c>
      <c r="G79">
        <f>VLOOKUP($C79,'Variable Coding'!$2:$13,10,0)</f>
        <v>0</v>
      </c>
      <c r="H79">
        <f>VLOOKUP($C79,'Variable Coding'!$2:$13,11,0)</f>
        <v>1</v>
      </c>
      <c r="I79">
        <f>VLOOKUP($C79,'Variable Coding'!$2:$13,12,0)</f>
        <v>0</v>
      </c>
      <c r="J79">
        <f>VLOOKUP($C79,'Variable Coding'!$2:$13,13,0)</f>
        <v>0</v>
      </c>
      <c r="K79">
        <f>VLOOKUP($C79,'Variable Coding'!$2:$13,14,0)</f>
        <v>1</v>
      </c>
      <c r="L79" t="str">
        <f>VLOOKUP(B79,'Raw Data'!$2:$20,8,0)</f>
        <v>Female</v>
      </c>
      <c r="M79" t="str">
        <f>VLOOKUP($B79,'Raw Data'!$2:$20,11,0)</f>
        <v>18-24</v>
      </c>
      <c r="N79" t="str">
        <f>VLOOKUP($B79,'Raw Data'!$2:$20,14,0)</f>
        <v>Asia-Pacific</v>
      </c>
      <c r="O79" t="str">
        <f>VLOOKUP($B79,'Raw Data'!$2:$20,17,0)</f>
        <v>In supermarket</v>
      </c>
      <c r="P79" t="str">
        <f>VLOOKUP($B79,'Raw Data'!$2:$20,20,0)</f>
        <v>Daily</v>
      </c>
    </row>
    <row r="80" spans="1:16">
      <c r="A80">
        <v>79</v>
      </c>
      <c r="B80">
        <f t="shared" si="1"/>
        <v>7</v>
      </c>
      <c r="C80">
        <v>12</v>
      </c>
      <c r="D80">
        <v>1</v>
      </c>
      <c r="E80">
        <f>VLOOKUP(C80,'Variable Coding'!$2:$13,8,0)</f>
        <v>0</v>
      </c>
      <c r="F80">
        <f>VLOOKUP($C80,'Variable Coding'!$2:$13,9,0)</f>
        <v>0</v>
      </c>
      <c r="G80">
        <f>VLOOKUP($C80,'Variable Coding'!$2:$13,10,0)</f>
        <v>1</v>
      </c>
      <c r="H80">
        <f>VLOOKUP($C80,'Variable Coding'!$2:$13,11,0)</f>
        <v>0</v>
      </c>
      <c r="I80">
        <f>VLOOKUP($C80,'Variable Coding'!$2:$13,12,0)</f>
        <v>0</v>
      </c>
      <c r="J80">
        <f>VLOOKUP($C80,'Variable Coding'!$2:$13,13,0)</f>
        <v>0</v>
      </c>
      <c r="K80">
        <f>VLOOKUP($C80,'Variable Coding'!$2:$13,14,0)</f>
        <v>1</v>
      </c>
      <c r="L80" t="str">
        <f>VLOOKUP(B80,'Raw Data'!$2:$20,8,0)</f>
        <v>Female</v>
      </c>
      <c r="M80" t="str">
        <f>VLOOKUP($B80,'Raw Data'!$2:$20,11,0)</f>
        <v>18-24</v>
      </c>
      <c r="N80" t="str">
        <f>VLOOKUP($B80,'Raw Data'!$2:$20,14,0)</f>
        <v>Asia-Pacific</v>
      </c>
      <c r="O80" t="str">
        <f>VLOOKUP($B80,'Raw Data'!$2:$20,17,0)</f>
        <v>In supermarket</v>
      </c>
      <c r="P80" t="str">
        <f>VLOOKUP($B80,'Raw Data'!$2:$20,20,0)</f>
        <v>Daily</v>
      </c>
    </row>
    <row r="81" spans="1:16">
      <c r="A81">
        <v>80</v>
      </c>
      <c r="B81">
        <f t="shared" si="1"/>
        <v>7</v>
      </c>
      <c r="C81">
        <v>7</v>
      </c>
      <c r="D81">
        <v>2</v>
      </c>
      <c r="E81">
        <f>VLOOKUP(C81,'Variable Coding'!$2:$13,8,0)</f>
        <v>1</v>
      </c>
      <c r="F81">
        <f>VLOOKUP($C81,'Variable Coding'!$2:$13,9,0)</f>
        <v>1</v>
      </c>
      <c r="G81">
        <f>VLOOKUP($C81,'Variable Coding'!$2:$13,10,0)</f>
        <v>0</v>
      </c>
      <c r="H81">
        <f>VLOOKUP($C81,'Variable Coding'!$2:$13,11,0)</f>
        <v>0</v>
      </c>
      <c r="I81">
        <f>VLOOKUP($C81,'Variable Coding'!$2:$13,12,0)</f>
        <v>1</v>
      </c>
      <c r="J81">
        <f>VLOOKUP($C81,'Variable Coding'!$2:$13,13,0)</f>
        <v>0</v>
      </c>
      <c r="K81">
        <f>VLOOKUP($C81,'Variable Coding'!$2:$13,14,0)</f>
        <v>1</v>
      </c>
      <c r="L81" t="str">
        <f>VLOOKUP(B81,'Raw Data'!$2:$20,8,0)</f>
        <v>Female</v>
      </c>
      <c r="M81" t="str">
        <f>VLOOKUP($B81,'Raw Data'!$2:$20,11,0)</f>
        <v>18-24</v>
      </c>
      <c r="N81" t="str">
        <f>VLOOKUP($B81,'Raw Data'!$2:$20,14,0)</f>
        <v>Asia-Pacific</v>
      </c>
      <c r="O81" t="str">
        <f>VLOOKUP($B81,'Raw Data'!$2:$20,17,0)</f>
        <v>In supermarket</v>
      </c>
      <c r="P81" t="str">
        <f>VLOOKUP($B81,'Raw Data'!$2:$20,20,0)</f>
        <v>Daily</v>
      </c>
    </row>
    <row r="82" spans="1:16">
      <c r="A82">
        <v>81</v>
      </c>
      <c r="B82">
        <f t="shared" si="1"/>
        <v>7</v>
      </c>
      <c r="C82">
        <v>4</v>
      </c>
      <c r="D82">
        <v>6</v>
      </c>
      <c r="E82">
        <f>VLOOKUP(C82,'Variable Coding'!$2:$13,8,0)</f>
        <v>1</v>
      </c>
      <c r="F82">
        <f>VLOOKUP($C82,'Variable Coding'!$2:$13,9,0)</f>
        <v>0</v>
      </c>
      <c r="G82">
        <f>VLOOKUP($C82,'Variable Coding'!$2:$13,10,0)</f>
        <v>1</v>
      </c>
      <c r="H82">
        <f>VLOOKUP($C82,'Variable Coding'!$2:$13,11,0)</f>
        <v>1</v>
      </c>
      <c r="I82">
        <f>VLOOKUP($C82,'Variable Coding'!$2:$13,12,0)</f>
        <v>0</v>
      </c>
      <c r="J82">
        <f>VLOOKUP($C82,'Variable Coding'!$2:$13,13,0)</f>
        <v>0</v>
      </c>
      <c r="K82">
        <f>VLOOKUP($C82,'Variable Coding'!$2:$13,14,0)</f>
        <v>0</v>
      </c>
      <c r="L82" t="str">
        <f>VLOOKUP(B82,'Raw Data'!$2:$20,8,0)</f>
        <v>Female</v>
      </c>
      <c r="M82" t="str">
        <f>VLOOKUP($B82,'Raw Data'!$2:$20,11,0)</f>
        <v>18-24</v>
      </c>
      <c r="N82" t="str">
        <f>VLOOKUP($B82,'Raw Data'!$2:$20,14,0)</f>
        <v>Asia-Pacific</v>
      </c>
      <c r="O82" t="str">
        <f>VLOOKUP($B82,'Raw Data'!$2:$20,17,0)</f>
        <v>In supermarket</v>
      </c>
      <c r="P82" t="str">
        <f>VLOOKUP($B82,'Raw Data'!$2:$20,20,0)</f>
        <v>Daily</v>
      </c>
    </row>
    <row r="83" spans="1:16">
      <c r="A83">
        <v>82</v>
      </c>
      <c r="B83">
        <f t="shared" si="1"/>
        <v>7</v>
      </c>
      <c r="C83">
        <v>5</v>
      </c>
      <c r="D83">
        <v>5</v>
      </c>
      <c r="E83">
        <f>VLOOKUP(C83,'Variable Coding'!$2:$13,8,0)</f>
        <v>0</v>
      </c>
      <c r="F83">
        <f>VLOOKUP($C83,'Variable Coding'!$2:$13,9,0)</f>
        <v>1</v>
      </c>
      <c r="G83">
        <f>VLOOKUP($C83,'Variable Coding'!$2:$13,10,0)</f>
        <v>0</v>
      </c>
      <c r="H83">
        <f>VLOOKUP($C83,'Variable Coding'!$2:$13,11,0)</f>
        <v>1</v>
      </c>
      <c r="I83">
        <f>VLOOKUP($C83,'Variable Coding'!$2:$13,12,0)</f>
        <v>1</v>
      </c>
      <c r="J83">
        <f>VLOOKUP($C83,'Variable Coding'!$2:$13,13,0)</f>
        <v>0</v>
      </c>
      <c r="K83">
        <f>VLOOKUP($C83,'Variable Coding'!$2:$13,14,0)</f>
        <v>0</v>
      </c>
      <c r="L83" t="str">
        <f>VLOOKUP(B83,'Raw Data'!$2:$20,8,0)</f>
        <v>Female</v>
      </c>
      <c r="M83" t="str">
        <f>VLOOKUP($B83,'Raw Data'!$2:$20,11,0)</f>
        <v>18-24</v>
      </c>
      <c r="N83" t="str">
        <f>VLOOKUP($B83,'Raw Data'!$2:$20,14,0)</f>
        <v>Asia-Pacific</v>
      </c>
      <c r="O83" t="str">
        <f>VLOOKUP($B83,'Raw Data'!$2:$20,17,0)</f>
        <v>In supermarket</v>
      </c>
      <c r="P83" t="str">
        <f>VLOOKUP($B83,'Raw Data'!$2:$20,20,0)</f>
        <v>Daily</v>
      </c>
    </row>
    <row r="84" spans="1:16">
      <c r="A84">
        <v>83</v>
      </c>
      <c r="B84">
        <f t="shared" si="1"/>
        <v>7</v>
      </c>
      <c r="C84">
        <v>10</v>
      </c>
      <c r="D84">
        <v>7</v>
      </c>
      <c r="E84">
        <f>VLOOKUP(C84,'Variable Coding'!$2:$13,8,0)</f>
        <v>0</v>
      </c>
      <c r="F84">
        <f>VLOOKUP($C84,'Variable Coding'!$2:$13,9,0)</f>
        <v>0</v>
      </c>
      <c r="G84">
        <f>VLOOKUP($C84,'Variable Coding'!$2:$13,10,0)</f>
        <v>0</v>
      </c>
      <c r="H84">
        <f>VLOOKUP($C84,'Variable Coding'!$2:$13,11,0)</f>
        <v>0</v>
      </c>
      <c r="I84">
        <f>VLOOKUP($C84,'Variable Coding'!$2:$13,12,0)</f>
        <v>1</v>
      </c>
      <c r="J84">
        <f>VLOOKUP($C84,'Variable Coding'!$2:$13,13,0)</f>
        <v>0</v>
      </c>
      <c r="K84">
        <f>VLOOKUP($C84,'Variable Coding'!$2:$13,14,0)</f>
        <v>0</v>
      </c>
      <c r="L84" t="str">
        <f>VLOOKUP(B84,'Raw Data'!$2:$20,8,0)</f>
        <v>Female</v>
      </c>
      <c r="M84" t="str">
        <f>VLOOKUP($B84,'Raw Data'!$2:$20,11,0)</f>
        <v>18-24</v>
      </c>
      <c r="N84" t="str">
        <f>VLOOKUP($B84,'Raw Data'!$2:$20,14,0)</f>
        <v>Asia-Pacific</v>
      </c>
      <c r="O84" t="str">
        <f>VLOOKUP($B84,'Raw Data'!$2:$20,17,0)</f>
        <v>In supermarket</v>
      </c>
      <c r="P84" t="str">
        <f>VLOOKUP($B84,'Raw Data'!$2:$20,20,0)</f>
        <v>Daily</v>
      </c>
    </row>
    <row r="85" spans="1:16">
      <c r="A85">
        <v>84</v>
      </c>
      <c r="B85">
        <f t="shared" si="1"/>
        <v>7</v>
      </c>
      <c r="C85">
        <v>1</v>
      </c>
      <c r="D85">
        <v>7</v>
      </c>
      <c r="E85">
        <f>VLOOKUP(C85,'Variable Coding'!$2:$13,8,0)</f>
        <v>1</v>
      </c>
      <c r="F85">
        <f>VLOOKUP($C85,'Variable Coding'!$2:$13,9,0)</f>
        <v>1</v>
      </c>
      <c r="G85">
        <f>VLOOKUP($C85,'Variable Coding'!$2:$13,10,0)</f>
        <v>0</v>
      </c>
      <c r="H85">
        <f>VLOOKUP($C85,'Variable Coding'!$2:$13,11,0)</f>
        <v>0</v>
      </c>
      <c r="I85">
        <f>VLOOKUP($C85,'Variable Coding'!$2:$13,12,0)</f>
        <v>0</v>
      </c>
      <c r="J85">
        <f>VLOOKUP($C85,'Variable Coding'!$2:$13,13,0)</f>
        <v>0</v>
      </c>
      <c r="K85">
        <f>VLOOKUP($C85,'Variable Coding'!$2:$13,14,0)</f>
        <v>0</v>
      </c>
      <c r="L85" t="str">
        <f>VLOOKUP(B85,'Raw Data'!$2:$20,8,0)</f>
        <v>Female</v>
      </c>
      <c r="M85" t="str">
        <f>VLOOKUP($B85,'Raw Data'!$2:$20,11,0)</f>
        <v>18-24</v>
      </c>
      <c r="N85" t="str">
        <f>VLOOKUP($B85,'Raw Data'!$2:$20,14,0)</f>
        <v>Asia-Pacific</v>
      </c>
      <c r="O85" t="str">
        <f>VLOOKUP($B85,'Raw Data'!$2:$20,17,0)</f>
        <v>In supermarket</v>
      </c>
      <c r="P85" t="str">
        <f>VLOOKUP($B85,'Raw Data'!$2:$20,20,0)</f>
        <v>Daily</v>
      </c>
    </row>
    <row r="86" spans="1:16">
      <c r="A86">
        <v>85</v>
      </c>
      <c r="B86">
        <f t="shared" si="1"/>
        <v>8</v>
      </c>
      <c r="C86">
        <v>9</v>
      </c>
      <c r="D86">
        <v>4</v>
      </c>
      <c r="E86">
        <f>VLOOKUP(C86,'Variable Coding'!$2:$13,8,0)</f>
        <v>0</v>
      </c>
      <c r="F86">
        <f>VLOOKUP($C86,'Variable Coding'!$2:$13,9,0)</f>
        <v>1</v>
      </c>
      <c r="G86">
        <f>VLOOKUP($C86,'Variable Coding'!$2:$13,10,0)</f>
        <v>0</v>
      </c>
      <c r="H86">
        <f>VLOOKUP($C86,'Variable Coding'!$2:$13,11,0)</f>
        <v>1</v>
      </c>
      <c r="I86">
        <f>VLOOKUP($C86,'Variable Coding'!$2:$13,12,0)</f>
        <v>0</v>
      </c>
      <c r="J86">
        <f>VLOOKUP($C86,'Variable Coding'!$2:$13,13,0)</f>
        <v>1</v>
      </c>
      <c r="K86">
        <f>VLOOKUP($C86,'Variable Coding'!$2:$13,14,0)</f>
        <v>0</v>
      </c>
      <c r="L86" t="str">
        <f>VLOOKUP(B86,'Raw Data'!$2:$20,8,0)</f>
        <v>Male</v>
      </c>
      <c r="M86" t="str">
        <f>VLOOKUP($B86,'Raw Data'!$2:$20,11,0)</f>
        <v>18-24</v>
      </c>
      <c r="N86" t="str">
        <f>VLOOKUP($B86,'Raw Data'!$2:$20,14,0)</f>
        <v>Asia-Pacific</v>
      </c>
      <c r="O86" t="str">
        <f>VLOOKUP($B86,'Raw Data'!$2:$20,17,0)</f>
        <v>In supermarket</v>
      </c>
      <c r="P86" t="str">
        <f>VLOOKUP($B86,'Raw Data'!$2:$20,20,0)</f>
        <v>Daily</v>
      </c>
    </row>
    <row r="87" spans="1:16">
      <c r="A87">
        <v>86</v>
      </c>
      <c r="B87">
        <f t="shared" si="1"/>
        <v>8</v>
      </c>
      <c r="C87">
        <v>8</v>
      </c>
      <c r="D87">
        <v>6</v>
      </c>
      <c r="E87">
        <f>VLOOKUP(C87,'Variable Coding'!$2:$13,8,0)</f>
        <v>0</v>
      </c>
      <c r="F87">
        <f>VLOOKUP($C87,'Variable Coding'!$2:$13,9,0)</f>
        <v>0</v>
      </c>
      <c r="G87">
        <f>VLOOKUP($C87,'Variable Coding'!$2:$13,10,0)</f>
        <v>1</v>
      </c>
      <c r="H87">
        <f>VLOOKUP($C87,'Variable Coding'!$2:$13,11,0)</f>
        <v>0</v>
      </c>
      <c r="I87">
        <f>VLOOKUP($C87,'Variable Coding'!$2:$13,12,0)</f>
        <v>1</v>
      </c>
      <c r="J87">
        <f>VLOOKUP($C87,'Variable Coding'!$2:$13,13,0)</f>
        <v>1</v>
      </c>
      <c r="K87">
        <f>VLOOKUP($C87,'Variable Coding'!$2:$13,14,0)</f>
        <v>0</v>
      </c>
      <c r="L87" t="str">
        <f>VLOOKUP(B87,'Raw Data'!$2:$20,8,0)</f>
        <v>Male</v>
      </c>
      <c r="M87" t="str">
        <f>VLOOKUP($B87,'Raw Data'!$2:$20,11,0)</f>
        <v>18-24</v>
      </c>
      <c r="N87" t="str">
        <f>VLOOKUP($B87,'Raw Data'!$2:$20,14,0)</f>
        <v>Asia-Pacific</v>
      </c>
      <c r="O87" t="str">
        <f>VLOOKUP($B87,'Raw Data'!$2:$20,17,0)</f>
        <v>In supermarket</v>
      </c>
      <c r="P87" t="str">
        <f>VLOOKUP($B87,'Raw Data'!$2:$20,20,0)</f>
        <v>Daily</v>
      </c>
    </row>
    <row r="88" spans="1:16">
      <c r="A88">
        <v>87</v>
      </c>
      <c r="B88">
        <f t="shared" si="1"/>
        <v>8</v>
      </c>
      <c r="C88">
        <v>11</v>
      </c>
      <c r="D88">
        <v>2</v>
      </c>
      <c r="E88">
        <f>VLOOKUP(C88,'Variable Coding'!$2:$13,8,0)</f>
        <v>1</v>
      </c>
      <c r="F88">
        <f>VLOOKUP($C88,'Variable Coding'!$2:$13,9,0)</f>
        <v>0</v>
      </c>
      <c r="G88">
        <f>VLOOKUP($C88,'Variable Coding'!$2:$13,10,0)</f>
        <v>0</v>
      </c>
      <c r="H88">
        <f>VLOOKUP($C88,'Variable Coding'!$2:$13,11,0)</f>
        <v>0</v>
      </c>
      <c r="I88">
        <f>VLOOKUP($C88,'Variable Coding'!$2:$13,12,0)</f>
        <v>0</v>
      </c>
      <c r="J88">
        <f>VLOOKUP($C88,'Variable Coding'!$2:$13,13,0)</f>
        <v>1</v>
      </c>
      <c r="K88">
        <f>VLOOKUP($C88,'Variable Coding'!$2:$13,14,0)</f>
        <v>0</v>
      </c>
      <c r="L88" t="str">
        <f>VLOOKUP(B88,'Raw Data'!$2:$20,8,0)</f>
        <v>Male</v>
      </c>
      <c r="M88" t="str">
        <f>VLOOKUP($B88,'Raw Data'!$2:$20,11,0)</f>
        <v>18-24</v>
      </c>
      <c r="N88" t="str">
        <f>VLOOKUP($B88,'Raw Data'!$2:$20,14,0)</f>
        <v>Asia-Pacific</v>
      </c>
      <c r="O88" t="str">
        <f>VLOOKUP($B88,'Raw Data'!$2:$20,17,0)</f>
        <v>In supermarket</v>
      </c>
      <c r="P88" t="str">
        <f>VLOOKUP($B88,'Raw Data'!$2:$20,20,0)</f>
        <v>Daily</v>
      </c>
    </row>
    <row r="89" spans="1:16">
      <c r="A89">
        <v>88</v>
      </c>
      <c r="B89">
        <f t="shared" si="1"/>
        <v>8</v>
      </c>
      <c r="C89">
        <v>3</v>
      </c>
      <c r="D89">
        <v>3</v>
      </c>
      <c r="E89">
        <f>VLOOKUP(C89,'Variable Coding'!$2:$13,8,0)</f>
        <v>1</v>
      </c>
      <c r="F89">
        <f>VLOOKUP($C89,'Variable Coding'!$2:$13,9,0)</f>
        <v>0</v>
      </c>
      <c r="G89">
        <f>VLOOKUP($C89,'Variable Coding'!$2:$13,10,0)</f>
        <v>1</v>
      </c>
      <c r="H89">
        <f>VLOOKUP($C89,'Variable Coding'!$2:$13,11,0)</f>
        <v>1</v>
      </c>
      <c r="I89">
        <f>VLOOKUP($C89,'Variable Coding'!$2:$13,12,0)</f>
        <v>1</v>
      </c>
      <c r="J89">
        <f>VLOOKUP($C89,'Variable Coding'!$2:$13,13,0)</f>
        <v>1</v>
      </c>
      <c r="K89">
        <f>VLOOKUP($C89,'Variable Coding'!$2:$13,14,0)</f>
        <v>0</v>
      </c>
      <c r="L89" t="str">
        <f>VLOOKUP(B89,'Raw Data'!$2:$20,8,0)</f>
        <v>Male</v>
      </c>
      <c r="M89" t="str">
        <f>VLOOKUP($B89,'Raw Data'!$2:$20,11,0)</f>
        <v>18-24</v>
      </c>
      <c r="N89" t="str">
        <f>VLOOKUP($B89,'Raw Data'!$2:$20,14,0)</f>
        <v>Asia-Pacific</v>
      </c>
      <c r="O89" t="str">
        <f>VLOOKUP($B89,'Raw Data'!$2:$20,17,0)</f>
        <v>In supermarket</v>
      </c>
      <c r="P89" t="str">
        <f>VLOOKUP($B89,'Raw Data'!$2:$20,20,0)</f>
        <v>Daily</v>
      </c>
    </row>
    <row r="90" spans="1:16">
      <c r="A90">
        <v>89</v>
      </c>
      <c r="B90">
        <f t="shared" si="1"/>
        <v>8</v>
      </c>
      <c r="C90">
        <v>6</v>
      </c>
      <c r="D90">
        <v>1</v>
      </c>
      <c r="E90">
        <f>VLOOKUP(C90,'Variable Coding'!$2:$13,8,0)</f>
        <v>1</v>
      </c>
      <c r="F90">
        <f>VLOOKUP($C90,'Variable Coding'!$2:$13,9,0)</f>
        <v>0</v>
      </c>
      <c r="G90">
        <f>VLOOKUP($C90,'Variable Coding'!$2:$13,10,0)</f>
        <v>0</v>
      </c>
      <c r="H90">
        <f>VLOOKUP($C90,'Variable Coding'!$2:$13,11,0)</f>
        <v>1</v>
      </c>
      <c r="I90">
        <f>VLOOKUP($C90,'Variable Coding'!$2:$13,12,0)</f>
        <v>1</v>
      </c>
      <c r="J90">
        <f>VLOOKUP($C90,'Variable Coding'!$2:$13,13,0)</f>
        <v>0</v>
      </c>
      <c r="K90">
        <f>VLOOKUP($C90,'Variable Coding'!$2:$13,14,0)</f>
        <v>1</v>
      </c>
      <c r="L90" t="str">
        <f>VLOOKUP(B90,'Raw Data'!$2:$20,8,0)</f>
        <v>Male</v>
      </c>
      <c r="M90" t="str">
        <f>VLOOKUP($B90,'Raw Data'!$2:$20,11,0)</f>
        <v>18-24</v>
      </c>
      <c r="N90" t="str">
        <f>VLOOKUP($B90,'Raw Data'!$2:$20,14,0)</f>
        <v>Asia-Pacific</v>
      </c>
      <c r="O90" t="str">
        <f>VLOOKUP($B90,'Raw Data'!$2:$20,17,0)</f>
        <v>In supermarket</v>
      </c>
      <c r="P90" t="str">
        <f>VLOOKUP($B90,'Raw Data'!$2:$20,20,0)</f>
        <v>Daily</v>
      </c>
    </row>
    <row r="91" spans="1:16">
      <c r="A91">
        <v>90</v>
      </c>
      <c r="B91">
        <f t="shared" si="1"/>
        <v>8</v>
      </c>
      <c r="C91">
        <v>2</v>
      </c>
      <c r="D91">
        <v>5</v>
      </c>
      <c r="E91">
        <f>VLOOKUP(C91,'Variable Coding'!$2:$13,8,0)</f>
        <v>0</v>
      </c>
      <c r="F91">
        <f>VLOOKUP($C91,'Variable Coding'!$2:$13,9,0)</f>
        <v>0</v>
      </c>
      <c r="G91">
        <f>VLOOKUP($C91,'Variable Coding'!$2:$13,10,0)</f>
        <v>0</v>
      </c>
      <c r="H91">
        <f>VLOOKUP($C91,'Variable Coding'!$2:$13,11,0)</f>
        <v>1</v>
      </c>
      <c r="I91">
        <f>VLOOKUP($C91,'Variable Coding'!$2:$13,12,0)</f>
        <v>0</v>
      </c>
      <c r="J91">
        <f>VLOOKUP($C91,'Variable Coding'!$2:$13,13,0)</f>
        <v>0</v>
      </c>
      <c r="K91">
        <f>VLOOKUP($C91,'Variable Coding'!$2:$13,14,0)</f>
        <v>1</v>
      </c>
      <c r="L91" t="str">
        <f>VLOOKUP(B91,'Raw Data'!$2:$20,8,0)</f>
        <v>Male</v>
      </c>
      <c r="M91" t="str">
        <f>VLOOKUP($B91,'Raw Data'!$2:$20,11,0)</f>
        <v>18-24</v>
      </c>
      <c r="N91" t="str">
        <f>VLOOKUP($B91,'Raw Data'!$2:$20,14,0)</f>
        <v>Asia-Pacific</v>
      </c>
      <c r="O91" t="str">
        <f>VLOOKUP($B91,'Raw Data'!$2:$20,17,0)</f>
        <v>In supermarket</v>
      </c>
      <c r="P91" t="str">
        <f>VLOOKUP($B91,'Raw Data'!$2:$20,20,0)</f>
        <v>Daily</v>
      </c>
    </row>
    <row r="92" spans="1:16">
      <c r="A92">
        <v>91</v>
      </c>
      <c r="B92">
        <f t="shared" si="1"/>
        <v>8</v>
      </c>
      <c r="C92">
        <v>12</v>
      </c>
      <c r="D92">
        <v>4</v>
      </c>
      <c r="E92">
        <f>VLOOKUP(C92,'Variable Coding'!$2:$13,8,0)</f>
        <v>0</v>
      </c>
      <c r="F92">
        <f>VLOOKUP($C92,'Variable Coding'!$2:$13,9,0)</f>
        <v>0</v>
      </c>
      <c r="G92">
        <f>VLOOKUP($C92,'Variable Coding'!$2:$13,10,0)</f>
        <v>1</v>
      </c>
      <c r="H92">
        <f>VLOOKUP($C92,'Variable Coding'!$2:$13,11,0)</f>
        <v>0</v>
      </c>
      <c r="I92">
        <f>VLOOKUP($C92,'Variable Coding'!$2:$13,12,0)</f>
        <v>0</v>
      </c>
      <c r="J92">
        <f>VLOOKUP($C92,'Variable Coding'!$2:$13,13,0)</f>
        <v>0</v>
      </c>
      <c r="K92">
        <f>VLOOKUP($C92,'Variable Coding'!$2:$13,14,0)</f>
        <v>1</v>
      </c>
      <c r="L92" t="str">
        <f>VLOOKUP(B92,'Raw Data'!$2:$20,8,0)</f>
        <v>Male</v>
      </c>
      <c r="M92" t="str">
        <f>VLOOKUP($B92,'Raw Data'!$2:$20,11,0)</f>
        <v>18-24</v>
      </c>
      <c r="N92" t="str">
        <f>VLOOKUP($B92,'Raw Data'!$2:$20,14,0)</f>
        <v>Asia-Pacific</v>
      </c>
      <c r="O92" t="str">
        <f>VLOOKUP($B92,'Raw Data'!$2:$20,17,0)</f>
        <v>In supermarket</v>
      </c>
      <c r="P92" t="str">
        <f>VLOOKUP($B92,'Raw Data'!$2:$20,20,0)</f>
        <v>Daily</v>
      </c>
    </row>
    <row r="93" spans="1:16">
      <c r="A93">
        <v>92</v>
      </c>
      <c r="B93">
        <f t="shared" si="1"/>
        <v>8</v>
      </c>
      <c r="C93">
        <v>7</v>
      </c>
      <c r="D93">
        <v>2</v>
      </c>
      <c r="E93">
        <f>VLOOKUP(C93,'Variable Coding'!$2:$13,8,0)</f>
        <v>1</v>
      </c>
      <c r="F93">
        <f>VLOOKUP($C93,'Variable Coding'!$2:$13,9,0)</f>
        <v>1</v>
      </c>
      <c r="G93">
        <f>VLOOKUP($C93,'Variable Coding'!$2:$13,10,0)</f>
        <v>0</v>
      </c>
      <c r="H93">
        <f>VLOOKUP($C93,'Variable Coding'!$2:$13,11,0)</f>
        <v>0</v>
      </c>
      <c r="I93">
        <f>VLOOKUP($C93,'Variable Coding'!$2:$13,12,0)</f>
        <v>1</v>
      </c>
      <c r="J93">
        <f>VLOOKUP($C93,'Variable Coding'!$2:$13,13,0)</f>
        <v>0</v>
      </c>
      <c r="K93">
        <f>VLOOKUP($C93,'Variable Coding'!$2:$13,14,0)</f>
        <v>1</v>
      </c>
      <c r="L93" t="str">
        <f>VLOOKUP(B93,'Raw Data'!$2:$20,8,0)</f>
        <v>Male</v>
      </c>
      <c r="M93" t="str">
        <f>VLOOKUP($B93,'Raw Data'!$2:$20,11,0)</f>
        <v>18-24</v>
      </c>
      <c r="N93" t="str">
        <f>VLOOKUP($B93,'Raw Data'!$2:$20,14,0)</f>
        <v>Asia-Pacific</v>
      </c>
      <c r="O93" t="str">
        <f>VLOOKUP($B93,'Raw Data'!$2:$20,17,0)</f>
        <v>In supermarket</v>
      </c>
      <c r="P93" t="str">
        <f>VLOOKUP($B93,'Raw Data'!$2:$20,20,0)</f>
        <v>Daily</v>
      </c>
    </row>
    <row r="94" spans="1:16">
      <c r="A94">
        <v>93</v>
      </c>
      <c r="B94">
        <f t="shared" si="1"/>
        <v>8</v>
      </c>
      <c r="C94">
        <v>4</v>
      </c>
      <c r="D94">
        <v>7</v>
      </c>
      <c r="E94">
        <f>VLOOKUP(C94,'Variable Coding'!$2:$13,8,0)</f>
        <v>1</v>
      </c>
      <c r="F94">
        <f>VLOOKUP($C94,'Variable Coding'!$2:$13,9,0)</f>
        <v>0</v>
      </c>
      <c r="G94">
        <f>VLOOKUP($C94,'Variable Coding'!$2:$13,10,0)</f>
        <v>1</v>
      </c>
      <c r="H94">
        <f>VLOOKUP($C94,'Variable Coding'!$2:$13,11,0)</f>
        <v>1</v>
      </c>
      <c r="I94">
        <f>VLOOKUP($C94,'Variable Coding'!$2:$13,12,0)</f>
        <v>0</v>
      </c>
      <c r="J94">
        <f>VLOOKUP($C94,'Variable Coding'!$2:$13,13,0)</f>
        <v>0</v>
      </c>
      <c r="K94">
        <f>VLOOKUP($C94,'Variable Coding'!$2:$13,14,0)</f>
        <v>0</v>
      </c>
      <c r="L94" t="str">
        <f>VLOOKUP(B94,'Raw Data'!$2:$20,8,0)</f>
        <v>Male</v>
      </c>
      <c r="M94" t="str">
        <f>VLOOKUP($B94,'Raw Data'!$2:$20,11,0)</f>
        <v>18-24</v>
      </c>
      <c r="N94" t="str">
        <f>VLOOKUP($B94,'Raw Data'!$2:$20,14,0)</f>
        <v>Asia-Pacific</v>
      </c>
      <c r="O94" t="str">
        <f>VLOOKUP($B94,'Raw Data'!$2:$20,17,0)</f>
        <v>In supermarket</v>
      </c>
      <c r="P94" t="str">
        <f>VLOOKUP($B94,'Raw Data'!$2:$20,20,0)</f>
        <v>Daily</v>
      </c>
    </row>
    <row r="95" spans="1:16">
      <c r="A95">
        <v>94</v>
      </c>
      <c r="B95">
        <f t="shared" si="1"/>
        <v>8</v>
      </c>
      <c r="C95">
        <v>5</v>
      </c>
      <c r="D95">
        <v>7</v>
      </c>
      <c r="E95">
        <f>VLOOKUP(C95,'Variable Coding'!$2:$13,8,0)</f>
        <v>0</v>
      </c>
      <c r="F95">
        <f>VLOOKUP($C95,'Variable Coding'!$2:$13,9,0)</f>
        <v>1</v>
      </c>
      <c r="G95">
        <f>VLOOKUP($C95,'Variable Coding'!$2:$13,10,0)</f>
        <v>0</v>
      </c>
      <c r="H95">
        <f>VLOOKUP($C95,'Variable Coding'!$2:$13,11,0)</f>
        <v>1</v>
      </c>
      <c r="I95">
        <f>VLOOKUP($C95,'Variable Coding'!$2:$13,12,0)</f>
        <v>1</v>
      </c>
      <c r="J95">
        <f>VLOOKUP($C95,'Variable Coding'!$2:$13,13,0)</f>
        <v>0</v>
      </c>
      <c r="K95">
        <f>VLOOKUP($C95,'Variable Coding'!$2:$13,14,0)</f>
        <v>0</v>
      </c>
      <c r="L95" t="str">
        <f>VLOOKUP(B95,'Raw Data'!$2:$20,8,0)</f>
        <v>Male</v>
      </c>
      <c r="M95" t="str">
        <f>VLOOKUP($B95,'Raw Data'!$2:$20,11,0)</f>
        <v>18-24</v>
      </c>
      <c r="N95" t="str">
        <f>VLOOKUP($B95,'Raw Data'!$2:$20,14,0)</f>
        <v>Asia-Pacific</v>
      </c>
      <c r="O95" t="str">
        <f>VLOOKUP($B95,'Raw Data'!$2:$20,17,0)</f>
        <v>In supermarket</v>
      </c>
      <c r="P95" t="str">
        <f>VLOOKUP($B95,'Raw Data'!$2:$20,20,0)</f>
        <v>Daily</v>
      </c>
    </row>
    <row r="96" spans="1:16">
      <c r="A96">
        <v>95</v>
      </c>
      <c r="B96">
        <f t="shared" si="1"/>
        <v>8</v>
      </c>
      <c r="C96">
        <v>10</v>
      </c>
      <c r="D96">
        <v>7</v>
      </c>
      <c r="E96">
        <f>VLOOKUP(C96,'Variable Coding'!$2:$13,8,0)</f>
        <v>0</v>
      </c>
      <c r="F96">
        <f>VLOOKUP($C96,'Variable Coding'!$2:$13,9,0)</f>
        <v>0</v>
      </c>
      <c r="G96">
        <f>VLOOKUP($C96,'Variable Coding'!$2:$13,10,0)</f>
        <v>0</v>
      </c>
      <c r="H96">
        <f>VLOOKUP($C96,'Variable Coding'!$2:$13,11,0)</f>
        <v>0</v>
      </c>
      <c r="I96">
        <f>VLOOKUP($C96,'Variable Coding'!$2:$13,12,0)</f>
        <v>1</v>
      </c>
      <c r="J96">
        <f>VLOOKUP($C96,'Variable Coding'!$2:$13,13,0)</f>
        <v>0</v>
      </c>
      <c r="K96">
        <f>VLOOKUP($C96,'Variable Coding'!$2:$13,14,0)</f>
        <v>0</v>
      </c>
      <c r="L96" t="str">
        <f>VLOOKUP(B96,'Raw Data'!$2:$20,8,0)</f>
        <v>Male</v>
      </c>
      <c r="M96" t="str">
        <f>VLOOKUP($B96,'Raw Data'!$2:$20,11,0)</f>
        <v>18-24</v>
      </c>
      <c r="N96" t="str">
        <f>VLOOKUP($B96,'Raw Data'!$2:$20,14,0)</f>
        <v>Asia-Pacific</v>
      </c>
      <c r="O96" t="str">
        <f>VLOOKUP($B96,'Raw Data'!$2:$20,17,0)</f>
        <v>In supermarket</v>
      </c>
      <c r="P96" t="str">
        <f>VLOOKUP($B96,'Raw Data'!$2:$20,20,0)</f>
        <v>Daily</v>
      </c>
    </row>
    <row r="97" spans="1:16">
      <c r="A97">
        <v>96</v>
      </c>
      <c r="B97">
        <f t="shared" si="1"/>
        <v>8</v>
      </c>
      <c r="C97">
        <v>1</v>
      </c>
      <c r="D97">
        <v>2</v>
      </c>
      <c r="E97">
        <f>VLOOKUP(C97,'Variable Coding'!$2:$13,8,0)</f>
        <v>1</v>
      </c>
      <c r="F97">
        <f>VLOOKUP($C97,'Variable Coding'!$2:$13,9,0)</f>
        <v>1</v>
      </c>
      <c r="G97">
        <f>VLOOKUP($C97,'Variable Coding'!$2:$13,10,0)</f>
        <v>0</v>
      </c>
      <c r="H97">
        <f>VLOOKUP($C97,'Variable Coding'!$2:$13,11,0)</f>
        <v>0</v>
      </c>
      <c r="I97">
        <f>VLOOKUP($C97,'Variable Coding'!$2:$13,12,0)</f>
        <v>0</v>
      </c>
      <c r="J97">
        <f>VLOOKUP($C97,'Variable Coding'!$2:$13,13,0)</f>
        <v>0</v>
      </c>
      <c r="K97">
        <f>VLOOKUP($C97,'Variable Coding'!$2:$13,14,0)</f>
        <v>0</v>
      </c>
      <c r="L97" t="str">
        <f>VLOOKUP(B97,'Raw Data'!$2:$20,8,0)</f>
        <v>Male</v>
      </c>
      <c r="M97" t="str">
        <f>VLOOKUP($B97,'Raw Data'!$2:$20,11,0)</f>
        <v>18-24</v>
      </c>
      <c r="N97" t="str">
        <f>VLOOKUP($B97,'Raw Data'!$2:$20,14,0)</f>
        <v>Asia-Pacific</v>
      </c>
      <c r="O97" t="str">
        <f>VLOOKUP($B97,'Raw Data'!$2:$20,17,0)</f>
        <v>In supermarket</v>
      </c>
      <c r="P97" t="str">
        <f>VLOOKUP($B97,'Raw Data'!$2:$20,20,0)</f>
        <v>Daily</v>
      </c>
    </row>
    <row r="98" spans="1:16">
      <c r="A98">
        <v>97</v>
      </c>
      <c r="B98">
        <f t="shared" si="1"/>
        <v>9</v>
      </c>
      <c r="C98">
        <v>9</v>
      </c>
      <c r="D98">
        <v>5</v>
      </c>
      <c r="E98">
        <f>VLOOKUP(C98,'Variable Coding'!$2:$13,8,0)</f>
        <v>0</v>
      </c>
      <c r="F98">
        <f>VLOOKUP($C98,'Variable Coding'!$2:$13,9,0)</f>
        <v>1</v>
      </c>
      <c r="G98">
        <f>VLOOKUP($C98,'Variable Coding'!$2:$13,10,0)</f>
        <v>0</v>
      </c>
      <c r="H98">
        <f>VLOOKUP($C98,'Variable Coding'!$2:$13,11,0)</f>
        <v>1</v>
      </c>
      <c r="I98">
        <f>VLOOKUP($C98,'Variable Coding'!$2:$13,12,0)</f>
        <v>0</v>
      </c>
      <c r="J98">
        <f>VLOOKUP($C98,'Variable Coding'!$2:$13,13,0)</f>
        <v>1</v>
      </c>
      <c r="K98">
        <f>VLOOKUP($C98,'Variable Coding'!$2:$13,14,0)</f>
        <v>0</v>
      </c>
      <c r="L98" t="str">
        <f>VLOOKUP(B98,'Raw Data'!$2:$20,8,0)</f>
        <v>Female</v>
      </c>
      <c r="M98" t="str">
        <f>VLOOKUP($B98,'Raw Data'!$2:$20,11,0)</f>
        <v>18-24</v>
      </c>
      <c r="N98" t="str">
        <f>VLOOKUP($B98,'Raw Data'!$2:$20,14,0)</f>
        <v>Asia-Pacific</v>
      </c>
      <c r="O98" t="str">
        <f>VLOOKUP($B98,'Raw Data'!$2:$20,17,0)</f>
        <v>In supermarket</v>
      </c>
      <c r="P98" t="str">
        <f>VLOOKUP($B98,'Raw Data'!$2:$20,20,0)</f>
        <v>Often (over 3 times per week)</v>
      </c>
    </row>
    <row r="99" spans="1:16">
      <c r="A99">
        <v>98</v>
      </c>
      <c r="B99">
        <f t="shared" si="1"/>
        <v>9</v>
      </c>
      <c r="C99">
        <v>8</v>
      </c>
      <c r="D99">
        <v>3</v>
      </c>
      <c r="E99">
        <f>VLOOKUP(C99,'Variable Coding'!$2:$13,8,0)</f>
        <v>0</v>
      </c>
      <c r="F99">
        <f>VLOOKUP($C99,'Variable Coding'!$2:$13,9,0)</f>
        <v>0</v>
      </c>
      <c r="G99">
        <f>VLOOKUP($C99,'Variable Coding'!$2:$13,10,0)</f>
        <v>1</v>
      </c>
      <c r="H99">
        <f>VLOOKUP($C99,'Variable Coding'!$2:$13,11,0)</f>
        <v>0</v>
      </c>
      <c r="I99">
        <f>VLOOKUP($C99,'Variable Coding'!$2:$13,12,0)</f>
        <v>1</v>
      </c>
      <c r="J99">
        <f>VLOOKUP($C99,'Variable Coding'!$2:$13,13,0)</f>
        <v>1</v>
      </c>
      <c r="K99">
        <f>VLOOKUP($C99,'Variable Coding'!$2:$13,14,0)</f>
        <v>0</v>
      </c>
      <c r="L99" t="str">
        <f>VLOOKUP(B99,'Raw Data'!$2:$20,8,0)</f>
        <v>Female</v>
      </c>
      <c r="M99" t="str">
        <f>VLOOKUP($B99,'Raw Data'!$2:$20,11,0)</f>
        <v>18-24</v>
      </c>
      <c r="N99" t="str">
        <f>VLOOKUP($B99,'Raw Data'!$2:$20,14,0)</f>
        <v>Asia-Pacific</v>
      </c>
      <c r="O99" t="str">
        <f>VLOOKUP($B99,'Raw Data'!$2:$20,17,0)</f>
        <v>In supermarket</v>
      </c>
      <c r="P99" t="str">
        <f>VLOOKUP($B99,'Raw Data'!$2:$20,20,0)</f>
        <v>Often (over 3 times per week)</v>
      </c>
    </row>
    <row r="100" spans="1:16">
      <c r="A100">
        <v>99</v>
      </c>
      <c r="B100">
        <f t="shared" si="1"/>
        <v>9</v>
      </c>
      <c r="C100">
        <v>11</v>
      </c>
      <c r="D100">
        <v>6</v>
      </c>
      <c r="E100">
        <f>VLOOKUP(C100,'Variable Coding'!$2:$13,8,0)</f>
        <v>1</v>
      </c>
      <c r="F100">
        <f>VLOOKUP($C100,'Variable Coding'!$2:$13,9,0)</f>
        <v>0</v>
      </c>
      <c r="G100">
        <f>VLOOKUP($C100,'Variable Coding'!$2:$13,10,0)</f>
        <v>0</v>
      </c>
      <c r="H100">
        <f>VLOOKUP($C100,'Variable Coding'!$2:$13,11,0)</f>
        <v>0</v>
      </c>
      <c r="I100">
        <f>VLOOKUP($C100,'Variable Coding'!$2:$13,12,0)</f>
        <v>0</v>
      </c>
      <c r="J100">
        <f>VLOOKUP($C100,'Variable Coding'!$2:$13,13,0)</f>
        <v>1</v>
      </c>
      <c r="K100">
        <f>VLOOKUP($C100,'Variable Coding'!$2:$13,14,0)</f>
        <v>0</v>
      </c>
      <c r="L100" t="str">
        <f>VLOOKUP(B100,'Raw Data'!$2:$20,8,0)</f>
        <v>Female</v>
      </c>
      <c r="M100" t="str">
        <f>VLOOKUP($B100,'Raw Data'!$2:$20,11,0)</f>
        <v>18-24</v>
      </c>
      <c r="N100" t="str">
        <f>VLOOKUP($B100,'Raw Data'!$2:$20,14,0)</f>
        <v>Asia-Pacific</v>
      </c>
      <c r="O100" t="str">
        <f>VLOOKUP($B100,'Raw Data'!$2:$20,17,0)</f>
        <v>In supermarket</v>
      </c>
      <c r="P100" t="str">
        <f>VLOOKUP($B100,'Raw Data'!$2:$20,20,0)</f>
        <v>Often (over 3 times per week)</v>
      </c>
    </row>
    <row r="101" spans="1:16">
      <c r="A101">
        <v>100</v>
      </c>
      <c r="B101">
        <f t="shared" si="1"/>
        <v>9</v>
      </c>
      <c r="C101">
        <v>3</v>
      </c>
      <c r="D101">
        <v>3</v>
      </c>
      <c r="E101">
        <f>VLOOKUP(C101,'Variable Coding'!$2:$13,8,0)</f>
        <v>1</v>
      </c>
      <c r="F101">
        <f>VLOOKUP($C101,'Variable Coding'!$2:$13,9,0)</f>
        <v>0</v>
      </c>
      <c r="G101">
        <f>VLOOKUP($C101,'Variable Coding'!$2:$13,10,0)</f>
        <v>1</v>
      </c>
      <c r="H101">
        <f>VLOOKUP($C101,'Variable Coding'!$2:$13,11,0)</f>
        <v>1</v>
      </c>
      <c r="I101">
        <f>VLOOKUP($C101,'Variable Coding'!$2:$13,12,0)</f>
        <v>1</v>
      </c>
      <c r="J101">
        <f>VLOOKUP($C101,'Variable Coding'!$2:$13,13,0)</f>
        <v>1</v>
      </c>
      <c r="K101">
        <f>VLOOKUP($C101,'Variable Coding'!$2:$13,14,0)</f>
        <v>0</v>
      </c>
      <c r="L101" t="str">
        <f>VLOOKUP(B101,'Raw Data'!$2:$20,8,0)</f>
        <v>Female</v>
      </c>
      <c r="M101" t="str">
        <f>VLOOKUP($B101,'Raw Data'!$2:$20,11,0)</f>
        <v>18-24</v>
      </c>
      <c r="N101" t="str">
        <f>VLOOKUP($B101,'Raw Data'!$2:$20,14,0)</f>
        <v>Asia-Pacific</v>
      </c>
      <c r="O101" t="str">
        <f>VLOOKUP($B101,'Raw Data'!$2:$20,17,0)</f>
        <v>In supermarket</v>
      </c>
      <c r="P101" t="str">
        <f>VLOOKUP($B101,'Raw Data'!$2:$20,20,0)</f>
        <v>Often (over 3 times per week)</v>
      </c>
    </row>
    <row r="102" spans="1:16">
      <c r="A102">
        <v>101</v>
      </c>
      <c r="B102">
        <f t="shared" si="1"/>
        <v>9</v>
      </c>
      <c r="C102">
        <v>6</v>
      </c>
      <c r="D102">
        <v>3</v>
      </c>
      <c r="E102">
        <f>VLOOKUP(C102,'Variable Coding'!$2:$13,8,0)</f>
        <v>1</v>
      </c>
      <c r="F102">
        <f>VLOOKUP($C102,'Variable Coding'!$2:$13,9,0)</f>
        <v>0</v>
      </c>
      <c r="G102">
        <f>VLOOKUP($C102,'Variable Coding'!$2:$13,10,0)</f>
        <v>0</v>
      </c>
      <c r="H102">
        <f>VLOOKUP($C102,'Variable Coding'!$2:$13,11,0)</f>
        <v>1</v>
      </c>
      <c r="I102">
        <f>VLOOKUP($C102,'Variable Coding'!$2:$13,12,0)</f>
        <v>1</v>
      </c>
      <c r="J102">
        <f>VLOOKUP($C102,'Variable Coding'!$2:$13,13,0)</f>
        <v>0</v>
      </c>
      <c r="K102">
        <f>VLOOKUP($C102,'Variable Coding'!$2:$13,14,0)</f>
        <v>1</v>
      </c>
      <c r="L102" t="str">
        <f>VLOOKUP(B102,'Raw Data'!$2:$20,8,0)</f>
        <v>Female</v>
      </c>
      <c r="M102" t="str">
        <f>VLOOKUP($B102,'Raw Data'!$2:$20,11,0)</f>
        <v>18-24</v>
      </c>
      <c r="N102" t="str">
        <f>VLOOKUP($B102,'Raw Data'!$2:$20,14,0)</f>
        <v>Asia-Pacific</v>
      </c>
      <c r="O102" t="str">
        <f>VLOOKUP($B102,'Raw Data'!$2:$20,17,0)</f>
        <v>In supermarket</v>
      </c>
      <c r="P102" t="str">
        <f>VLOOKUP($B102,'Raw Data'!$2:$20,20,0)</f>
        <v>Often (over 3 times per week)</v>
      </c>
    </row>
    <row r="103" spans="1:16">
      <c r="A103">
        <v>102</v>
      </c>
      <c r="B103">
        <f t="shared" si="1"/>
        <v>9</v>
      </c>
      <c r="C103">
        <v>2</v>
      </c>
      <c r="D103">
        <v>3</v>
      </c>
      <c r="E103">
        <f>VLOOKUP(C103,'Variable Coding'!$2:$13,8,0)</f>
        <v>0</v>
      </c>
      <c r="F103">
        <f>VLOOKUP($C103,'Variable Coding'!$2:$13,9,0)</f>
        <v>0</v>
      </c>
      <c r="G103">
        <f>VLOOKUP($C103,'Variable Coding'!$2:$13,10,0)</f>
        <v>0</v>
      </c>
      <c r="H103">
        <f>VLOOKUP($C103,'Variable Coding'!$2:$13,11,0)</f>
        <v>1</v>
      </c>
      <c r="I103">
        <f>VLOOKUP($C103,'Variable Coding'!$2:$13,12,0)</f>
        <v>0</v>
      </c>
      <c r="J103">
        <f>VLOOKUP($C103,'Variable Coding'!$2:$13,13,0)</f>
        <v>0</v>
      </c>
      <c r="K103">
        <f>VLOOKUP($C103,'Variable Coding'!$2:$13,14,0)</f>
        <v>1</v>
      </c>
      <c r="L103" t="str">
        <f>VLOOKUP(B103,'Raw Data'!$2:$20,8,0)</f>
        <v>Female</v>
      </c>
      <c r="M103" t="str">
        <f>VLOOKUP($B103,'Raw Data'!$2:$20,11,0)</f>
        <v>18-24</v>
      </c>
      <c r="N103" t="str">
        <f>VLOOKUP($B103,'Raw Data'!$2:$20,14,0)</f>
        <v>Asia-Pacific</v>
      </c>
      <c r="O103" t="str">
        <f>VLOOKUP($B103,'Raw Data'!$2:$20,17,0)</f>
        <v>In supermarket</v>
      </c>
      <c r="P103" t="str">
        <f>VLOOKUP($B103,'Raw Data'!$2:$20,20,0)</f>
        <v>Often (over 3 times per week)</v>
      </c>
    </row>
    <row r="104" spans="1:16">
      <c r="A104">
        <v>103</v>
      </c>
      <c r="B104">
        <f t="shared" si="1"/>
        <v>9</v>
      </c>
      <c r="C104">
        <v>12</v>
      </c>
      <c r="D104">
        <v>2</v>
      </c>
      <c r="E104">
        <f>VLOOKUP(C104,'Variable Coding'!$2:$13,8,0)</f>
        <v>0</v>
      </c>
      <c r="F104">
        <f>VLOOKUP($C104,'Variable Coding'!$2:$13,9,0)</f>
        <v>0</v>
      </c>
      <c r="G104">
        <f>VLOOKUP($C104,'Variable Coding'!$2:$13,10,0)</f>
        <v>1</v>
      </c>
      <c r="H104">
        <f>VLOOKUP($C104,'Variable Coding'!$2:$13,11,0)</f>
        <v>0</v>
      </c>
      <c r="I104">
        <f>VLOOKUP($C104,'Variable Coding'!$2:$13,12,0)</f>
        <v>0</v>
      </c>
      <c r="J104">
        <f>VLOOKUP($C104,'Variable Coding'!$2:$13,13,0)</f>
        <v>0</v>
      </c>
      <c r="K104">
        <f>VLOOKUP($C104,'Variable Coding'!$2:$13,14,0)</f>
        <v>1</v>
      </c>
      <c r="L104" t="str">
        <f>VLOOKUP(B104,'Raw Data'!$2:$20,8,0)</f>
        <v>Female</v>
      </c>
      <c r="M104" t="str">
        <f>VLOOKUP($B104,'Raw Data'!$2:$20,11,0)</f>
        <v>18-24</v>
      </c>
      <c r="N104" t="str">
        <f>VLOOKUP($B104,'Raw Data'!$2:$20,14,0)</f>
        <v>Asia-Pacific</v>
      </c>
      <c r="O104" t="str">
        <f>VLOOKUP($B104,'Raw Data'!$2:$20,17,0)</f>
        <v>In supermarket</v>
      </c>
      <c r="P104" t="str">
        <f>VLOOKUP($B104,'Raw Data'!$2:$20,20,0)</f>
        <v>Often (over 3 times per week)</v>
      </c>
    </row>
    <row r="105" spans="1:16">
      <c r="A105">
        <v>104</v>
      </c>
      <c r="B105">
        <f t="shared" si="1"/>
        <v>9</v>
      </c>
      <c r="C105">
        <v>7</v>
      </c>
      <c r="D105">
        <v>3</v>
      </c>
      <c r="E105">
        <f>VLOOKUP(C105,'Variable Coding'!$2:$13,8,0)</f>
        <v>1</v>
      </c>
      <c r="F105">
        <f>VLOOKUP($C105,'Variable Coding'!$2:$13,9,0)</f>
        <v>1</v>
      </c>
      <c r="G105">
        <f>VLOOKUP($C105,'Variable Coding'!$2:$13,10,0)</f>
        <v>0</v>
      </c>
      <c r="H105">
        <f>VLOOKUP($C105,'Variable Coding'!$2:$13,11,0)</f>
        <v>0</v>
      </c>
      <c r="I105">
        <f>VLOOKUP($C105,'Variable Coding'!$2:$13,12,0)</f>
        <v>1</v>
      </c>
      <c r="J105">
        <f>VLOOKUP($C105,'Variable Coding'!$2:$13,13,0)</f>
        <v>0</v>
      </c>
      <c r="K105">
        <f>VLOOKUP($C105,'Variable Coding'!$2:$13,14,0)</f>
        <v>1</v>
      </c>
      <c r="L105" t="str">
        <f>VLOOKUP(B105,'Raw Data'!$2:$20,8,0)</f>
        <v>Female</v>
      </c>
      <c r="M105" t="str">
        <f>VLOOKUP($B105,'Raw Data'!$2:$20,11,0)</f>
        <v>18-24</v>
      </c>
      <c r="N105" t="str">
        <f>VLOOKUP($B105,'Raw Data'!$2:$20,14,0)</f>
        <v>Asia-Pacific</v>
      </c>
      <c r="O105" t="str">
        <f>VLOOKUP($B105,'Raw Data'!$2:$20,17,0)</f>
        <v>In supermarket</v>
      </c>
      <c r="P105" t="str">
        <f>VLOOKUP($B105,'Raw Data'!$2:$20,20,0)</f>
        <v>Often (over 3 times per week)</v>
      </c>
    </row>
    <row r="106" spans="1:16">
      <c r="A106">
        <v>105</v>
      </c>
      <c r="B106">
        <f t="shared" si="1"/>
        <v>9</v>
      </c>
      <c r="C106">
        <v>4</v>
      </c>
      <c r="D106">
        <v>4</v>
      </c>
      <c r="E106">
        <f>VLOOKUP(C106,'Variable Coding'!$2:$13,8,0)</f>
        <v>1</v>
      </c>
      <c r="F106">
        <f>VLOOKUP($C106,'Variable Coding'!$2:$13,9,0)</f>
        <v>0</v>
      </c>
      <c r="G106">
        <f>VLOOKUP($C106,'Variable Coding'!$2:$13,10,0)</f>
        <v>1</v>
      </c>
      <c r="H106">
        <f>VLOOKUP($C106,'Variable Coding'!$2:$13,11,0)</f>
        <v>1</v>
      </c>
      <c r="I106">
        <f>VLOOKUP($C106,'Variable Coding'!$2:$13,12,0)</f>
        <v>0</v>
      </c>
      <c r="J106">
        <f>VLOOKUP($C106,'Variable Coding'!$2:$13,13,0)</f>
        <v>0</v>
      </c>
      <c r="K106">
        <f>VLOOKUP($C106,'Variable Coding'!$2:$13,14,0)</f>
        <v>0</v>
      </c>
      <c r="L106" t="str">
        <f>VLOOKUP(B106,'Raw Data'!$2:$20,8,0)</f>
        <v>Female</v>
      </c>
      <c r="M106" t="str">
        <f>VLOOKUP($B106,'Raw Data'!$2:$20,11,0)</f>
        <v>18-24</v>
      </c>
      <c r="N106" t="str">
        <f>VLOOKUP($B106,'Raw Data'!$2:$20,14,0)</f>
        <v>Asia-Pacific</v>
      </c>
      <c r="O106" t="str">
        <f>VLOOKUP($B106,'Raw Data'!$2:$20,17,0)</f>
        <v>In supermarket</v>
      </c>
      <c r="P106" t="str">
        <f>VLOOKUP($B106,'Raw Data'!$2:$20,20,0)</f>
        <v>Often (over 3 times per week)</v>
      </c>
    </row>
    <row r="107" spans="1:16">
      <c r="A107">
        <v>106</v>
      </c>
      <c r="B107">
        <f t="shared" si="1"/>
        <v>9</v>
      </c>
      <c r="C107">
        <v>5</v>
      </c>
      <c r="D107">
        <v>4</v>
      </c>
      <c r="E107">
        <f>VLOOKUP(C107,'Variable Coding'!$2:$13,8,0)</f>
        <v>0</v>
      </c>
      <c r="F107">
        <f>VLOOKUP($C107,'Variable Coding'!$2:$13,9,0)</f>
        <v>1</v>
      </c>
      <c r="G107">
        <f>VLOOKUP($C107,'Variable Coding'!$2:$13,10,0)</f>
        <v>0</v>
      </c>
      <c r="H107">
        <f>VLOOKUP($C107,'Variable Coding'!$2:$13,11,0)</f>
        <v>1</v>
      </c>
      <c r="I107">
        <f>VLOOKUP($C107,'Variable Coding'!$2:$13,12,0)</f>
        <v>1</v>
      </c>
      <c r="J107">
        <f>VLOOKUP($C107,'Variable Coding'!$2:$13,13,0)</f>
        <v>0</v>
      </c>
      <c r="K107">
        <f>VLOOKUP($C107,'Variable Coding'!$2:$13,14,0)</f>
        <v>0</v>
      </c>
      <c r="L107" t="str">
        <f>VLOOKUP(B107,'Raw Data'!$2:$20,8,0)</f>
        <v>Female</v>
      </c>
      <c r="M107" t="str">
        <f>VLOOKUP($B107,'Raw Data'!$2:$20,11,0)</f>
        <v>18-24</v>
      </c>
      <c r="N107" t="str">
        <f>VLOOKUP($B107,'Raw Data'!$2:$20,14,0)</f>
        <v>Asia-Pacific</v>
      </c>
      <c r="O107" t="str">
        <f>VLOOKUP($B107,'Raw Data'!$2:$20,17,0)</f>
        <v>In supermarket</v>
      </c>
      <c r="P107" t="str">
        <f>VLOOKUP($B107,'Raw Data'!$2:$20,20,0)</f>
        <v>Often (over 3 times per week)</v>
      </c>
    </row>
    <row r="108" spans="1:16">
      <c r="A108">
        <v>107</v>
      </c>
      <c r="B108">
        <f t="shared" si="1"/>
        <v>9</v>
      </c>
      <c r="C108">
        <v>10</v>
      </c>
      <c r="D108">
        <v>6</v>
      </c>
      <c r="E108">
        <f>VLOOKUP(C108,'Variable Coding'!$2:$13,8,0)</f>
        <v>0</v>
      </c>
      <c r="F108">
        <f>VLOOKUP($C108,'Variable Coding'!$2:$13,9,0)</f>
        <v>0</v>
      </c>
      <c r="G108">
        <f>VLOOKUP($C108,'Variable Coding'!$2:$13,10,0)</f>
        <v>0</v>
      </c>
      <c r="H108">
        <f>VLOOKUP($C108,'Variable Coding'!$2:$13,11,0)</f>
        <v>0</v>
      </c>
      <c r="I108">
        <f>VLOOKUP($C108,'Variable Coding'!$2:$13,12,0)</f>
        <v>1</v>
      </c>
      <c r="J108">
        <f>VLOOKUP($C108,'Variable Coding'!$2:$13,13,0)</f>
        <v>0</v>
      </c>
      <c r="K108">
        <f>VLOOKUP($C108,'Variable Coding'!$2:$13,14,0)</f>
        <v>0</v>
      </c>
      <c r="L108" t="str">
        <f>VLOOKUP(B108,'Raw Data'!$2:$20,8,0)</f>
        <v>Female</v>
      </c>
      <c r="M108" t="str">
        <f>VLOOKUP($B108,'Raw Data'!$2:$20,11,0)</f>
        <v>18-24</v>
      </c>
      <c r="N108" t="str">
        <f>VLOOKUP($B108,'Raw Data'!$2:$20,14,0)</f>
        <v>Asia-Pacific</v>
      </c>
      <c r="O108" t="str">
        <f>VLOOKUP($B108,'Raw Data'!$2:$20,17,0)</f>
        <v>In supermarket</v>
      </c>
      <c r="P108" t="str">
        <f>VLOOKUP($B108,'Raw Data'!$2:$20,20,0)</f>
        <v>Often (over 3 times per week)</v>
      </c>
    </row>
    <row r="109" spans="1:16">
      <c r="A109">
        <v>108</v>
      </c>
      <c r="B109">
        <f t="shared" si="1"/>
        <v>9</v>
      </c>
      <c r="C109">
        <v>1</v>
      </c>
      <c r="D109">
        <v>5</v>
      </c>
      <c r="E109">
        <f>VLOOKUP(C109,'Variable Coding'!$2:$13,8,0)</f>
        <v>1</v>
      </c>
      <c r="F109">
        <f>VLOOKUP($C109,'Variable Coding'!$2:$13,9,0)</f>
        <v>1</v>
      </c>
      <c r="G109">
        <f>VLOOKUP($C109,'Variable Coding'!$2:$13,10,0)</f>
        <v>0</v>
      </c>
      <c r="H109">
        <f>VLOOKUP($C109,'Variable Coding'!$2:$13,11,0)</f>
        <v>0</v>
      </c>
      <c r="I109">
        <f>VLOOKUP($C109,'Variable Coding'!$2:$13,12,0)</f>
        <v>0</v>
      </c>
      <c r="J109">
        <f>VLOOKUP($C109,'Variable Coding'!$2:$13,13,0)</f>
        <v>0</v>
      </c>
      <c r="K109">
        <f>VLOOKUP($C109,'Variable Coding'!$2:$13,14,0)</f>
        <v>0</v>
      </c>
      <c r="L109" t="str">
        <f>VLOOKUP(B109,'Raw Data'!$2:$20,8,0)</f>
        <v>Female</v>
      </c>
      <c r="M109" t="str">
        <f>VLOOKUP($B109,'Raw Data'!$2:$20,11,0)</f>
        <v>18-24</v>
      </c>
      <c r="N109" t="str">
        <f>VLOOKUP($B109,'Raw Data'!$2:$20,14,0)</f>
        <v>Asia-Pacific</v>
      </c>
      <c r="O109" t="str">
        <f>VLOOKUP($B109,'Raw Data'!$2:$20,17,0)</f>
        <v>In supermarket</v>
      </c>
      <c r="P109" t="str">
        <f>VLOOKUP($B109,'Raw Data'!$2:$20,20,0)</f>
        <v>Often (over 3 times per week)</v>
      </c>
    </row>
    <row r="110" spans="1:16">
      <c r="A110">
        <v>109</v>
      </c>
      <c r="B110">
        <f t="shared" si="1"/>
        <v>10</v>
      </c>
      <c r="C110">
        <v>9</v>
      </c>
      <c r="D110">
        <v>7</v>
      </c>
      <c r="E110">
        <f>VLOOKUP(C110,'Variable Coding'!$2:$13,8,0)</f>
        <v>0</v>
      </c>
      <c r="F110">
        <f>VLOOKUP($C110,'Variable Coding'!$2:$13,9,0)</f>
        <v>1</v>
      </c>
      <c r="G110">
        <f>VLOOKUP($C110,'Variable Coding'!$2:$13,10,0)</f>
        <v>0</v>
      </c>
      <c r="H110">
        <f>VLOOKUP($C110,'Variable Coding'!$2:$13,11,0)</f>
        <v>1</v>
      </c>
      <c r="I110">
        <f>VLOOKUP($C110,'Variable Coding'!$2:$13,12,0)</f>
        <v>0</v>
      </c>
      <c r="J110">
        <f>VLOOKUP($C110,'Variable Coding'!$2:$13,13,0)</f>
        <v>1</v>
      </c>
      <c r="K110">
        <f>VLOOKUP($C110,'Variable Coding'!$2:$13,14,0)</f>
        <v>0</v>
      </c>
      <c r="L110" t="str">
        <f>VLOOKUP(B110,'Raw Data'!$2:$20,8,0)</f>
        <v>Male</v>
      </c>
      <c r="M110" t="str">
        <f>VLOOKUP($B110,'Raw Data'!$2:$20,11,0)</f>
        <v>18-24</v>
      </c>
      <c r="N110" t="str">
        <f>VLOOKUP($B110,'Raw Data'!$2:$20,14,0)</f>
        <v>Asia-Pacific</v>
      </c>
      <c r="O110" t="str">
        <f>VLOOKUP($B110,'Raw Data'!$2:$20,17,0)</f>
        <v>In supermarket</v>
      </c>
      <c r="P110" t="str">
        <f>VLOOKUP($B110,'Raw Data'!$2:$20,20,0)</f>
        <v>Daily</v>
      </c>
    </row>
    <row r="111" spans="1:16">
      <c r="A111">
        <v>110</v>
      </c>
      <c r="B111">
        <f t="shared" si="1"/>
        <v>10</v>
      </c>
      <c r="C111">
        <v>8</v>
      </c>
      <c r="D111">
        <v>4</v>
      </c>
      <c r="E111">
        <f>VLOOKUP(C111,'Variable Coding'!$2:$13,8,0)</f>
        <v>0</v>
      </c>
      <c r="F111">
        <f>VLOOKUP($C111,'Variable Coding'!$2:$13,9,0)</f>
        <v>0</v>
      </c>
      <c r="G111">
        <f>VLOOKUP($C111,'Variable Coding'!$2:$13,10,0)</f>
        <v>1</v>
      </c>
      <c r="H111">
        <f>VLOOKUP($C111,'Variable Coding'!$2:$13,11,0)</f>
        <v>0</v>
      </c>
      <c r="I111">
        <f>VLOOKUP($C111,'Variable Coding'!$2:$13,12,0)</f>
        <v>1</v>
      </c>
      <c r="J111">
        <f>VLOOKUP($C111,'Variable Coding'!$2:$13,13,0)</f>
        <v>1</v>
      </c>
      <c r="K111">
        <f>VLOOKUP($C111,'Variable Coding'!$2:$13,14,0)</f>
        <v>0</v>
      </c>
      <c r="L111" t="str">
        <f>VLOOKUP(B111,'Raw Data'!$2:$20,8,0)</f>
        <v>Male</v>
      </c>
      <c r="M111" t="str">
        <f>VLOOKUP($B111,'Raw Data'!$2:$20,11,0)</f>
        <v>18-24</v>
      </c>
      <c r="N111" t="str">
        <f>VLOOKUP($B111,'Raw Data'!$2:$20,14,0)</f>
        <v>Asia-Pacific</v>
      </c>
      <c r="O111" t="str">
        <f>VLOOKUP($B111,'Raw Data'!$2:$20,17,0)</f>
        <v>In supermarket</v>
      </c>
      <c r="P111" t="str">
        <f>VLOOKUP($B111,'Raw Data'!$2:$20,20,0)</f>
        <v>Daily</v>
      </c>
    </row>
    <row r="112" spans="1:16">
      <c r="A112">
        <v>111</v>
      </c>
      <c r="B112">
        <f t="shared" si="1"/>
        <v>10</v>
      </c>
      <c r="C112">
        <v>11</v>
      </c>
      <c r="D112">
        <v>1</v>
      </c>
      <c r="E112">
        <f>VLOOKUP(C112,'Variable Coding'!$2:$13,8,0)</f>
        <v>1</v>
      </c>
      <c r="F112">
        <f>VLOOKUP($C112,'Variable Coding'!$2:$13,9,0)</f>
        <v>0</v>
      </c>
      <c r="G112">
        <f>VLOOKUP($C112,'Variable Coding'!$2:$13,10,0)</f>
        <v>0</v>
      </c>
      <c r="H112">
        <f>VLOOKUP($C112,'Variable Coding'!$2:$13,11,0)</f>
        <v>0</v>
      </c>
      <c r="I112">
        <f>VLOOKUP($C112,'Variable Coding'!$2:$13,12,0)</f>
        <v>0</v>
      </c>
      <c r="J112">
        <f>VLOOKUP($C112,'Variable Coding'!$2:$13,13,0)</f>
        <v>1</v>
      </c>
      <c r="K112">
        <f>VLOOKUP($C112,'Variable Coding'!$2:$13,14,0)</f>
        <v>0</v>
      </c>
      <c r="L112" t="str">
        <f>VLOOKUP(B112,'Raw Data'!$2:$20,8,0)</f>
        <v>Male</v>
      </c>
      <c r="M112" t="str">
        <f>VLOOKUP($B112,'Raw Data'!$2:$20,11,0)</f>
        <v>18-24</v>
      </c>
      <c r="N112" t="str">
        <f>VLOOKUP($B112,'Raw Data'!$2:$20,14,0)</f>
        <v>Asia-Pacific</v>
      </c>
      <c r="O112" t="str">
        <f>VLOOKUP($B112,'Raw Data'!$2:$20,17,0)</f>
        <v>In supermarket</v>
      </c>
      <c r="P112" t="str">
        <f>VLOOKUP($B112,'Raw Data'!$2:$20,20,0)</f>
        <v>Daily</v>
      </c>
    </row>
    <row r="113" spans="1:16">
      <c r="A113">
        <v>112</v>
      </c>
      <c r="B113">
        <f t="shared" si="1"/>
        <v>10</v>
      </c>
      <c r="C113">
        <v>3</v>
      </c>
      <c r="D113">
        <v>1</v>
      </c>
      <c r="E113">
        <f>VLOOKUP(C113,'Variable Coding'!$2:$13,8,0)</f>
        <v>1</v>
      </c>
      <c r="F113">
        <f>VLOOKUP($C113,'Variable Coding'!$2:$13,9,0)</f>
        <v>0</v>
      </c>
      <c r="G113">
        <f>VLOOKUP($C113,'Variable Coding'!$2:$13,10,0)</f>
        <v>1</v>
      </c>
      <c r="H113">
        <f>VLOOKUP($C113,'Variable Coding'!$2:$13,11,0)</f>
        <v>1</v>
      </c>
      <c r="I113">
        <f>VLOOKUP($C113,'Variable Coding'!$2:$13,12,0)</f>
        <v>1</v>
      </c>
      <c r="J113">
        <f>VLOOKUP($C113,'Variable Coding'!$2:$13,13,0)</f>
        <v>1</v>
      </c>
      <c r="K113">
        <f>VLOOKUP($C113,'Variable Coding'!$2:$13,14,0)</f>
        <v>0</v>
      </c>
      <c r="L113" t="str">
        <f>VLOOKUP(B113,'Raw Data'!$2:$20,8,0)</f>
        <v>Male</v>
      </c>
      <c r="M113" t="str">
        <f>VLOOKUP($B113,'Raw Data'!$2:$20,11,0)</f>
        <v>18-24</v>
      </c>
      <c r="N113" t="str">
        <f>VLOOKUP($B113,'Raw Data'!$2:$20,14,0)</f>
        <v>Asia-Pacific</v>
      </c>
      <c r="O113" t="str">
        <f>VLOOKUP($B113,'Raw Data'!$2:$20,17,0)</f>
        <v>In supermarket</v>
      </c>
      <c r="P113" t="str">
        <f>VLOOKUP($B113,'Raw Data'!$2:$20,20,0)</f>
        <v>Daily</v>
      </c>
    </row>
    <row r="114" spans="1:16">
      <c r="A114">
        <v>113</v>
      </c>
      <c r="B114">
        <f t="shared" si="1"/>
        <v>10</v>
      </c>
      <c r="C114">
        <v>6</v>
      </c>
      <c r="D114">
        <v>1</v>
      </c>
      <c r="E114">
        <f>VLOOKUP(C114,'Variable Coding'!$2:$13,8,0)</f>
        <v>1</v>
      </c>
      <c r="F114">
        <f>VLOOKUP($C114,'Variable Coding'!$2:$13,9,0)</f>
        <v>0</v>
      </c>
      <c r="G114">
        <f>VLOOKUP($C114,'Variable Coding'!$2:$13,10,0)</f>
        <v>0</v>
      </c>
      <c r="H114">
        <f>VLOOKUP($C114,'Variable Coding'!$2:$13,11,0)</f>
        <v>1</v>
      </c>
      <c r="I114">
        <f>VLOOKUP($C114,'Variable Coding'!$2:$13,12,0)</f>
        <v>1</v>
      </c>
      <c r="J114">
        <f>VLOOKUP($C114,'Variable Coding'!$2:$13,13,0)</f>
        <v>0</v>
      </c>
      <c r="K114">
        <f>VLOOKUP($C114,'Variable Coding'!$2:$13,14,0)</f>
        <v>1</v>
      </c>
      <c r="L114" t="str">
        <f>VLOOKUP(B114,'Raw Data'!$2:$20,8,0)</f>
        <v>Male</v>
      </c>
      <c r="M114" t="str">
        <f>VLOOKUP($B114,'Raw Data'!$2:$20,11,0)</f>
        <v>18-24</v>
      </c>
      <c r="N114" t="str">
        <f>VLOOKUP($B114,'Raw Data'!$2:$20,14,0)</f>
        <v>Asia-Pacific</v>
      </c>
      <c r="O114" t="str">
        <f>VLOOKUP($B114,'Raw Data'!$2:$20,17,0)</f>
        <v>In supermarket</v>
      </c>
      <c r="P114" t="str">
        <f>VLOOKUP($B114,'Raw Data'!$2:$20,20,0)</f>
        <v>Daily</v>
      </c>
    </row>
    <row r="115" spans="1:16">
      <c r="A115">
        <v>114</v>
      </c>
      <c r="B115">
        <f t="shared" si="1"/>
        <v>10</v>
      </c>
      <c r="C115">
        <v>2</v>
      </c>
      <c r="D115">
        <v>7</v>
      </c>
      <c r="E115">
        <f>VLOOKUP(C115,'Variable Coding'!$2:$13,8,0)</f>
        <v>0</v>
      </c>
      <c r="F115">
        <f>VLOOKUP($C115,'Variable Coding'!$2:$13,9,0)</f>
        <v>0</v>
      </c>
      <c r="G115">
        <f>VLOOKUP($C115,'Variable Coding'!$2:$13,10,0)</f>
        <v>0</v>
      </c>
      <c r="H115">
        <f>VLOOKUP($C115,'Variable Coding'!$2:$13,11,0)</f>
        <v>1</v>
      </c>
      <c r="I115">
        <f>VLOOKUP($C115,'Variable Coding'!$2:$13,12,0)</f>
        <v>0</v>
      </c>
      <c r="J115">
        <f>VLOOKUP($C115,'Variable Coding'!$2:$13,13,0)</f>
        <v>0</v>
      </c>
      <c r="K115">
        <f>VLOOKUP($C115,'Variable Coding'!$2:$13,14,0)</f>
        <v>1</v>
      </c>
      <c r="L115" t="str">
        <f>VLOOKUP(B115,'Raw Data'!$2:$20,8,0)</f>
        <v>Male</v>
      </c>
      <c r="M115" t="str">
        <f>VLOOKUP($B115,'Raw Data'!$2:$20,11,0)</f>
        <v>18-24</v>
      </c>
      <c r="N115" t="str">
        <f>VLOOKUP($B115,'Raw Data'!$2:$20,14,0)</f>
        <v>Asia-Pacific</v>
      </c>
      <c r="O115" t="str">
        <f>VLOOKUP($B115,'Raw Data'!$2:$20,17,0)</f>
        <v>In supermarket</v>
      </c>
      <c r="P115" t="str">
        <f>VLOOKUP($B115,'Raw Data'!$2:$20,20,0)</f>
        <v>Daily</v>
      </c>
    </row>
    <row r="116" spans="1:16">
      <c r="A116">
        <v>115</v>
      </c>
      <c r="B116">
        <f t="shared" si="1"/>
        <v>10</v>
      </c>
      <c r="C116">
        <v>12</v>
      </c>
      <c r="D116">
        <v>4</v>
      </c>
      <c r="E116">
        <f>VLOOKUP(C116,'Variable Coding'!$2:$13,8,0)</f>
        <v>0</v>
      </c>
      <c r="F116">
        <f>VLOOKUP($C116,'Variable Coding'!$2:$13,9,0)</f>
        <v>0</v>
      </c>
      <c r="G116">
        <f>VLOOKUP($C116,'Variable Coding'!$2:$13,10,0)</f>
        <v>1</v>
      </c>
      <c r="H116">
        <f>VLOOKUP($C116,'Variable Coding'!$2:$13,11,0)</f>
        <v>0</v>
      </c>
      <c r="I116">
        <f>VLOOKUP($C116,'Variable Coding'!$2:$13,12,0)</f>
        <v>0</v>
      </c>
      <c r="J116">
        <f>VLOOKUP($C116,'Variable Coding'!$2:$13,13,0)</f>
        <v>0</v>
      </c>
      <c r="K116">
        <f>VLOOKUP($C116,'Variable Coding'!$2:$13,14,0)</f>
        <v>1</v>
      </c>
      <c r="L116" t="str">
        <f>VLOOKUP(B116,'Raw Data'!$2:$20,8,0)</f>
        <v>Male</v>
      </c>
      <c r="M116" t="str">
        <f>VLOOKUP($B116,'Raw Data'!$2:$20,11,0)</f>
        <v>18-24</v>
      </c>
      <c r="N116" t="str">
        <f>VLOOKUP($B116,'Raw Data'!$2:$20,14,0)</f>
        <v>Asia-Pacific</v>
      </c>
      <c r="O116" t="str">
        <f>VLOOKUP($B116,'Raw Data'!$2:$20,17,0)</f>
        <v>In supermarket</v>
      </c>
      <c r="P116" t="str">
        <f>VLOOKUP($B116,'Raw Data'!$2:$20,20,0)</f>
        <v>Daily</v>
      </c>
    </row>
    <row r="117" spans="1:16">
      <c r="A117">
        <v>116</v>
      </c>
      <c r="B117">
        <f t="shared" si="1"/>
        <v>10</v>
      </c>
      <c r="C117">
        <v>7</v>
      </c>
      <c r="D117">
        <v>1</v>
      </c>
      <c r="E117">
        <f>VLOOKUP(C117,'Variable Coding'!$2:$13,8,0)</f>
        <v>1</v>
      </c>
      <c r="F117">
        <f>VLOOKUP($C117,'Variable Coding'!$2:$13,9,0)</f>
        <v>1</v>
      </c>
      <c r="G117">
        <f>VLOOKUP($C117,'Variable Coding'!$2:$13,10,0)</f>
        <v>0</v>
      </c>
      <c r="H117">
        <f>VLOOKUP($C117,'Variable Coding'!$2:$13,11,0)</f>
        <v>0</v>
      </c>
      <c r="I117">
        <f>VLOOKUP($C117,'Variable Coding'!$2:$13,12,0)</f>
        <v>1</v>
      </c>
      <c r="J117">
        <f>VLOOKUP($C117,'Variable Coding'!$2:$13,13,0)</f>
        <v>0</v>
      </c>
      <c r="K117">
        <f>VLOOKUP($C117,'Variable Coding'!$2:$13,14,0)</f>
        <v>1</v>
      </c>
      <c r="L117" t="str">
        <f>VLOOKUP(B117,'Raw Data'!$2:$20,8,0)</f>
        <v>Male</v>
      </c>
      <c r="M117" t="str">
        <f>VLOOKUP($B117,'Raw Data'!$2:$20,11,0)</f>
        <v>18-24</v>
      </c>
      <c r="N117" t="str">
        <f>VLOOKUP($B117,'Raw Data'!$2:$20,14,0)</f>
        <v>Asia-Pacific</v>
      </c>
      <c r="O117" t="str">
        <f>VLOOKUP($B117,'Raw Data'!$2:$20,17,0)</f>
        <v>In supermarket</v>
      </c>
      <c r="P117" t="str">
        <f>VLOOKUP($B117,'Raw Data'!$2:$20,20,0)</f>
        <v>Daily</v>
      </c>
    </row>
    <row r="118" spans="1:16">
      <c r="A118">
        <v>117</v>
      </c>
      <c r="B118">
        <f t="shared" si="1"/>
        <v>10</v>
      </c>
      <c r="C118">
        <v>4</v>
      </c>
      <c r="D118">
        <v>4</v>
      </c>
      <c r="E118">
        <f>VLOOKUP(C118,'Variable Coding'!$2:$13,8,0)</f>
        <v>1</v>
      </c>
      <c r="F118">
        <f>VLOOKUP($C118,'Variable Coding'!$2:$13,9,0)</f>
        <v>0</v>
      </c>
      <c r="G118">
        <f>VLOOKUP($C118,'Variable Coding'!$2:$13,10,0)</f>
        <v>1</v>
      </c>
      <c r="H118">
        <f>VLOOKUP($C118,'Variable Coding'!$2:$13,11,0)</f>
        <v>1</v>
      </c>
      <c r="I118">
        <f>VLOOKUP($C118,'Variable Coding'!$2:$13,12,0)</f>
        <v>0</v>
      </c>
      <c r="J118">
        <f>VLOOKUP($C118,'Variable Coding'!$2:$13,13,0)</f>
        <v>0</v>
      </c>
      <c r="K118">
        <f>VLOOKUP($C118,'Variable Coding'!$2:$13,14,0)</f>
        <v>0</v>
      </c>
      <c r="L118" t="str">
        <f>VLOOKUP(B118,'Raw Data'!$2:$20,8,0)</f>
        <v>Male</v>
      </c>
      <c r="M118" t="str">
        <f>VLOOKUP($B118,'Raw Data'!$2:$20,11,0)</f>
        <v>18-24</v>
      </c>
      <c r="N118" t="str">
        <f>VLOOKUP($B118,'Raw Data'!$2:$20,14,0)</f>
        <v>Asia-Pacific</v>
      </c>
      <c r="O118" t="str">
        <f>VLOOKUP($B118,'Raw Data'!$2:$20,17,0)</f>
        <v>In supermarket</v>
      </c>
      <c r="P118" t="str">
        <f>VLOOKUP($B118,'Raw Data'!$2:$20,20,0)</f>
        <v>Daily</v>
      </c>
    </row>
    <row r="119" spans="1:16">
      <c r="A119">
        <v>118</v>
      </c>
      <c r="B119">
        <f t="shared" si="1"/>
        <v>10</v>
      </c>
      <c r="C119">
        <v>5</v>
      </c>
      <c r="D119">
        <v>7</v>
      </c>
      <c r="E119">
        <f>VLOOKUP(C119,'Variable Coding'!$2:$13,8,0)</f>
        <v>0</v>
      </c>
      <c r="F119">
        <f>VLOOKUP($C119,'Variable Coding'!$2:$13,9,0)</f>
        <v>1</v>
      </c>
      <c r="G119">
        <f>VLOOKUP($C119,'Variable Coding'!$2:$13,10,0)</f>
        <v>0</v>
      </c>
      <c r="H119">
        <f>VLOOKUP($C119,'Variable Coding'!$2:$13,11,0)</f>
        <v>1</v>
      </c>
      <c r="I119">
        <f>VLOOKUP($C119,'Variable Coding'!$2:$13,12,0)</f>
        <v>1</v>
      </c>
      <c r="J119">
        <f>VLOOKUP($C119,'Variable Coding'!$2:$13,13,0)</f>
        <v>0</v>
      </c>
      <c r="K119">
        <f>VLOOKUP($C119,'Variable Coding'!$2:$13,14,0)</f>
        <v>0</v>
      </c>
      <c r="L119" t="str">
        <f>VLOOKUP(B119,'Raw Data'!$2:$20,8,0)</f>
        <v>Male</v>
      </c>
      <c r="M119" t="str">
        <f>VLOOKUP($B119,'Raw Data'!$2:$20,11,0)</f>
        <v>18-24</v>
      </c>
      <c r="N119" t="str">
        <f>VLOOKUP($B119,'Raw Data'!$2:$20,14,0)</f>
        <v>Asia-Pacific</v>
      </c>
      <c r="O119" t="str">
        <f>VLOOKUP($B119,'Raw Data'!$2:$20,17,0)</f>
        <v>In supermarket</v>
      </c>
      <c r="P119" t="str">
        <f>VLOOKUP($B119,'Raw Data'!$2:$20,20,0)</f>
        <v>Daily</v>
      </c>
    </row>
    <row r="120" spans="1:16">
      <c r="A120">
        <v>119</v>
      </c>
      <c r="B120">
        <f t="shared" si="1"/>
        <v>10</v>
      </c>
      <c r="C120">
        <v>10</v>
      </c>
      <c r="D120">
        <v>7</v>
      </c>
      <c r="E120">
        <f>VLOOKUP(C120,'Variable Coding'!$2:$13,8,0)</f>
        <v>0</v>
      </c>
      <c r="F120">
        <f>VLOOKUP($C120,'Variable Coding'!$2:$13,9,0)</f>
        <v>0</v>
      </c>
      <c r="G120">
        <f>VLOOKUP($C120,'Variable Coding'!$2:$13,10,0)</f>
        <v>0</v>
      </c>
      <c r="H120">
        <f>VLOOKUP($C120,'Variable Coding'!$2:$13,11,0)</f>
        <v>0</v>
      </c>
      <c r="I120">
        <f>VLOOKUP($C120,'Variable Coding'!$2:$13,12,0)</f>
        <v>1</v>
      </c>
      <c r="J120">
        <f>VLOOKUP($C120,'Variable Coding'!$2:$13,13,0)</f>
        <v>0</v>
      </c>
      <c r="K120">
        <f>VLOOKUP($C120,'Variable Coding'!$2:$13,14,0)</f>
        <v>0</v>
      </c>
      <c r="L120" t="str">
        <f>VLOOKUP(B120,'Raw Data'!$2:$20,8,0)</f>
        <v>Male</v>
      </c>
      <c r="M120" t="str">
        <f>VLOOKUP($B120,'Raw Data'!$2:$20,11,0)</f>
        <v>18-24</v>
      </c>
      <c r="N120" t="str">
        <f>VLOOKUP($B120,'Raw Data'!$2:$20,14,0)</f>
        <v>Asia-Pacific</v>
      </c>
      <c r="O120" t="str">
        <f>VLOOKUP($B120,'Raw Data'!$2:$20,17,0)</f>
        <v>In supermarket</v>
      </c>
      <c r="P120" t="str">
        <f>VLOOKUP($B120,'Raw Data'!$2:$20,20,0)</f>
        <v>Daily</v>
      </c>
    </row>
    <row r="121" spans="1:16">
      <c r="A121">
        <v>120</v>
      </c>
      <c r="B121">
        <f t="shared" si="1"/>
        <v>10</v>
      </c>
      <c r="C121">
        <v>1</v>
      </c>
      <c r="D121">
        <v>1</v>
      </c>
      <c r="E121">
        <f>VLOOKUP(C121,'Variable Coding'!$2:$13,8,0)</f>
        <v>1</v>
      </c>
      <c r="F121">
        <f>VLOOKUP($C121,'Variable Coding'!$2:$13,9,0)</f>
        <v>1</v>
      </c>
      <c r="G121">
        <f>VLOOKUP($C121,'Variable Coding'!$2:$13,10,0)</f>
        <v>0</v>
      </c>
      <c r="H121">
        <f>VLOOKUP($C121,'Variable Coding'!$2:$13,11,0)</f>
        <v>0</v>
      </c>
      <c r="I121">
        <f>VLOOKUP($C121,'Variable Coding'!$2:$13,12,0)</f>
        <v>0</v>
      </c>
      <c r="J121">
        <f>VLOOKUP($C121,'Variable Coding'!$2:$13,13,0)</f>
        <v>0</v>
      </c>
      <c r="K121">
        <f>VLOOKUP($C121,'Variable Coding'!$2:$13,14,0)</f>
        <v>0</v>
      </c>
      <c r="L121" t="str">
        <f>VLOOKUP(B121,'Raw Data'!$2:$20,8,0)</f>
        <v>Male</v>
      </c>
      <c r="M121" t="str">
        <f>VLOOKUP($B121,'Raw Data'!$2:$20,11,0)</f>
        <v>18-24</v>
      </c>
      <c r="N121" t="str">
        <f>VLOOKUP($B121,'Raw Data'!$2:$20,14,0)</f>
        <v>Asia-Pacific</v>
      </c>
      <c r="O121" t="str">
        <f>VLOOKUP($B121,'Raw Data'!$2:$20,17,0)</f>
        <v>In supermarket</v>
      </c>
      <c r="P121" t="str">
        <f>VLOOKUP($B121,'Raw Data'!$2:$20,20,0)</f>
        <v>Daily</v>
      </c>
    </row>
    <row r="122" spans="1:16">
      <c r="A122">
        <v>121</v>
      </c>
      <c r="B122">
        <f t="shared" si="1"/>
        <v>11</v>
      </c>
      <c r="C122">
        <v>9</v>
      </c>
      <c r="D122">
        <v>5</v>
      </c>
      <c r="E122">
        <f>VLOOKUP(C122,'Variable Coding'!$2:$13,8,0)</f>
        <v>0</v>
      </c>
      <c r="F122">
        <f>VLOOKUP($C122,'Variable Coding'!$2:$13,9,0)</f>
        <v>1</v>
      </c>
      <c r="G122">
        <f>VLOOKUP($C122,'Variable Coding'!$2:$13,10,0)</f>
        <v>0</v>
      </c>
      <c r="H122">
        <f>VLOOKUP($C122,'Variable Coding'!$2:$13,11,0)</f>
        <v>1</v>
      </c>
      <c r="I122">
        <f>VLOOKUP($C122,'Variable Coding'!$2:$13,12,0)</f>
        <v>0</v>
      </c>
      <c r="J122">
        <f>VLOOKUP($C122,'Variable Coding'!$2:$13,13,0)</f>
        <v>1</v>
      </c>
      <c r="K122">
        <f>VLOOKUP($C122,'Variable Coding'!$2:$13,14,0)</f>
        <v>0</v>
      </c>
      <c r="L122" t="str">
        <f>VLOOKUP(B122,'Raw Data'!$2:$20,8,0)</f>
        <v>Female</v>
      </c>
      <c r="M122" t="str">
        <f>VLOOKUP($B122,'Raw Data'!$2:$20,11,0)</f>
        <v>18-24</v>
      </c>
      <c r="N122" t="str">
        <f>VLOOKUP($B122,'Raw Data'!$2:$20,14,0)</f>
        <v>South America</v>
      </c>
      <c r="O122" t="str">
        <f>VLOOKUP($B122,'Raw Data'!$2:$20,17,0)</f>
        <v>In supermarket</v>
      </c>
      <c r="P122" t="str">
        <f>VLOOKUP($B122,'Raw Data'!$2:$20,20,0)</f>
        <v>Often (over 3 times per week)</v>
      </c>
    </row>
    <row r="123" spans="1:16">
      <c r="A123">
        <v>122</v>
      </c>
      <c r="B123">
        <f t="shared" si="1"/>
        <v>11</v>
      </c>
      <c r="C123">
        <v>8</v>
      </c>
      <c r="D123">
        <v>3</v>
      </c>
      <c r="E123">
        <f>VLOOKUP(C123,'Variable Coding'!$2:$13,8,0)</f>
        <v>0</v>
      </c>
      <c r="F123">
        <f>VLOOKUP($C123,'Variable Coding'!$2:$13,9,0)</f>
        <v>0</v>
      </c>
      <c r="G123">
        <f>VLOOKUP($C123,'Variable Coding'!$2:$13,10,0)</f>
        <v>1</v>
      </c>
      <c r="H123">
        <f>VLOOKUP($C123,'Variable Coding'!$2:$13,11,0)</f>
        <v>0</v>
      </c>
      <c r="I123">
        <f>VLOOKUP($C123,'Variable Coding'!$2:$13,12,0)</f>
        <v>1</v>
      </c>
      <c r="J123">
        <f>VLOOKUP($C123,'Variable Coding'!$2:$13,13,0)</f>
        <v>1</v>
      </c>
      <c r="K123">
        <f>VLOOKUP($C123,'Variable Coding'!$2:$13,14,0)</f>
        <v>0</v>
      </c>
      <c r="L123" t="str">
        <f>VLOOKUP(B123,'Raw Data'!$2:$20,8,0)</f>
        <v>Female</v>
      </c>
      <c r="M123" t="str">
        <f>VLOOKUP($B123,'Raw Data'!$2:$20,11,0)</f>
        <v>18-24</v>
      </c>
      <c r="N123" t="str">
        <f>VLOOKUP($B123,'Raw Data'!$2:$20,14,0)</f>
        <v>South America</v>
      </c>
      <c r="O123" t="str">
        <f>VLOOKUP($B123,'Raw Data'!$2:$20,17,0)</f>
        <v>In supermarket</v>
      </c>
      <c r="P123" t="str">
        <f>VLOOKUP($B123,'Raw Data'!$2:$20,20,0)</f>
        <v>Often (over 3 times per week)</v>
      </c>
    </row>
    <row r="124" spans="1:16">
      <c r="A124">
        <v>123</v>
      </c>
      <c r="B124">
        <f t="shared" si="1"/>
        <v>11</v>
      </c>
      <c r="C124">
        <v>11</v>
      </c>
      <c r="D124">
        <v>5</v>
      </c>
      <c r="E124">
        <f>VLOOKUP(C124,'Variable Coding'!$2:$13,8,0)</f>
        <v>1</v>
      </c>
      <c r="F124">
        <f>VLOOKUP($C124,'Variable Coding'!$2:$13,9,0)</f>
        <v>0</v>
      </c>
      <c r="G124">
        <f>VLOOKUP($C124,'Variable Coding'!$2:$13,10,0)</f>
        <v>0</v>
      </c>
      <c r="H124">
        <f>VLOOKUP($C124,'Variable Coding'!$2:$13,11,0)</f>
        <v>0</v>
      </c>
      <c r="I124">
        <f>VLOOKUP($C124,'Variable Coding'!$2:$13,12,0)</f>
        <v>0</v>
      </c>
      <c r="J124">
        <f>VLOOKUP($C124,'Variable Coding'!$2:$13,13,0)</f>
        <v>1</v>
      </c>
      <c r="K124">
        <f>VLOOKUP($C124,'Variable Coding'!$2:$13,14,0)</f>
        <v>0</v>
      </c>
      <c r="L124" t="str">
        <f>VLOOKUP(B124,'Raw Data'!$2:$20,8,0)</f>
        <v>Female</v>
      </c>
      <c r="M124" t="str">
        <f>VLOOKUP($B124,'Raw Data'!$2:$20,11,0)</f>
        <v>18-24</v>
      </c>
      <c r="N124" t="str">
        <f>VLOOKUP($B124,'Raw Data'!$2:$20,14,0)</f>
        <v>South America</v>
      </c>
      <c r="O124" t="str">
        <f>VLOOKUP($B124,'Raw Data'!$2:$20,17,0)</f>
        <v>In supermarket</v>
      </c>
      <c r="P124" t="str">
        <f>VLOOKUP($B124,'Raw Data'!$2:$20,20,0)</f>
        <v>Often (over 3 times per week)</v>
      </c>
    </row>
    <row r="125" spans="1:16">
      <c r="A125">
        <v>124</v>
      </c>
      <c r="B125">
        <f t="shared" si="1"/>
        <v>11</v>
      </c>
      <c r="C125">
        <v>3</v>
      </c>
      <c r="D125">
        <v>3</v>
      </c>
      <c r="E125">
        <f>VLOOKUP(C125,'Variable Coding'!$2:$13,8,0)</f>
        <v>1</v>
      </c>
      <c r="F125">
        <f>VLOOKUP($C125,'Variable Coding'!$2:$13,9,0)</f>
        <v>0</v>
      </c>
      <c r="G125">
        <f>VLOOKUP($C125,'Variable Coding'!$2:$13,10,0)</f>
        <v>1</v>
      </c>
      <c r="H125">
        <f>VLOOKUP($C125,'Variable Coding'!$2:$13,11,0)</f>
        <v>1</v>
      </c>
      <c r="I125">
        <f>VLOOKUP($C125,'Variable Coding'!$2:$13,12,0)</f>
        <v>1</v>
      </c>
      <c r="J125">
        <f>VLOOKUP($C125,'Variable Coding'!$2:$13,13,0)</f>
        <v>1</v>
      </c>
      <c r="K125">
        <f>VLOOKUP($C125,'Variable Coding'!$2:$13,14,0)</f>
        <v>0</v>
      </c>
      <c r="L125" t="str">
        <f>VLOOKUP(B125,'Raw Data'!$2:$20,8,0)</f>
        <v>Female</v>
      </c>
      <c r="M125" t="str">
        <f>VLOOKUP($B125,'Raw Data'!$2:$20,11,0)</f>
        <v>18-24</v>
      </c>
      <c r="N125" t="str">
        <f>VLOOKUP($B125,'Raw Data'!$2:$20,14,0)</f>
        <v>South America</v>
      </c>
      <c r="O125" t="str">
        <f>VLOOKUP($B125,'Raw Data'!$2:$20,17,0)</f>
        <v>In supermarket</v>
      </c>
      <c r="P125" t="str">
        <f>VLOOKUP($B125,'Raw Data'!$2:$20,20,0)</f>
        <v>Often (over 3 times per week)</v>
      </c>
    </row>
    <row r="126" spans="1:16">
      <c r="A126">
        <v>125</v>
      </c>
      <c r="B126">
        <f t="shared" si="1"/>
        <v>11</v>
      </c>
      <c r="C126">
        <v>6</v>
      </c>
      <c r="D126">
        <v>5</v>
      </c>
      <c r="E126">
        <f>VLOOKUP(C126,'Variable Coding'!$2:$13,8,0)</f>
        <v>1</v>
      </c>
      <c r="F126">
        <f>VLOOKUP($C126,'Variable Coding'!$2:$13,9,0)</f>
        <v>0</v>
      </c>
      <c r="G126">
        <f>VLOOKUP($C126,'Variable Coding'!$2:$13,10,0)</f>
        <v>0</v>
      </c>
      <c r="H126">
        <f>VLOOKUP($C126,'Variable Coding'!$2:$13,11,0)</f>
        <v>1</v>
      </c>
      <c r="I126">
        <f>VLOOKUP($C126,'Variable Coding'!$2:$13,12,0)</f>
        <v>1</v>
      </c>
      <c r="J126">
        <f>VLOOKUP($C126,'Variable Coding'!$2:$13,13,0)</f>
        <v>0</v>
      </c>
      <c r="K126">
        <f>VLOOKUP($C126,'Variable Coding'!$2:$13,14,0)</f>
        <v>1</v>
      </c>
      <c r="L126" t="str">
        <f>VLOOKUP(B126,'Raw Data'!$2:$20,8,0)</f>
        <v>Female</v>
      </c>
      <c r="M126" t="str">
        <f>VLOOKUP($B126,'Raw Data'!$2:$20,11,0)</f>
        <v>18-24</v>
      </c>
      <c r="N126" t="str">
        <f>VLOOKUP($B126,'Raw Data'!$2:$20,14,0)</f>
        <v>South America</v>
      </c>
      <c r="O126" t="str">
        <f>VLOOKUP($B126,'Raw Data'!$2:$20,17,0)</f>
        <v>In supermarket</v>
      </c>
      <c r="P126" t="str">
        <f>VLOOKUP($B126,'Raw Data'!$2:$20,20,0)</f>
        <v>Often (over 3 times per week)</v>
      </c>
    </row>
    <row r="127" spans="1:16">
      <c r="A127">
        <v>126</v>
      </c>
      <c r="B127">
        <f t="shared" si="1"/>
        <v>11</v>
      </c>
      <c r="C127">
        <v>2</v>
      </c>
      <c r="D127">
        <v>5</v>
      </c>
      <c r="E127">
        <f>VLOOKUP(C127,'Variable Coding'!$2:$13,8,0)</f>
        <v>0</v>
      </c>
      <c r="F127">
        <f>VLOOKUP($C127,'Variable Coding'!$2:$13,9,0)</f>
        <v>0</v>
      </c>
      <c r="G127">
        <f>VLOOKUP($C127,'Variable Coding'!$2:$13,10,0)</f>
        <v>0</v>
      </c>
      <c r="H127">
        <f>VLOOKUP($C127,'Variable Coding'!$2:$13,11,0)</f>
        <v>1</v>
      </c>
      <c r="I127">
        <f>VLOOKUP($C127,'Variable Coding'!$2:$13,12,0)</f>
        <v>0</v>
      </c>
      <c r="J127">
        <f>VLOOKUP($C127,'Variable Coding'!$2:$13,13,0)</f>
        <v>0</v>
      </c>
      <c r="K127">
        <f>VLOOKUP($C127,'Variable Coding'!$2:$13,14,0)</f>
        <v>1</v>
      </c>
      <c r="L127" t="str">
        <f>VLOOKUP(B127,'Raw Data'!$2:$20,8,0)</f>
        <v>Female</v>
      </c>
      <c r="M127" t="str">
        <f>VLOOKUP($B127,'Raw Data'!$2:$20,11,0)</f>
        <v>18-24</v>
      </c>
      <c r="N127" t="str">
        <f>VLOOKUP($B127,'Raw Data'!$2:$20,14,0)</f>
        <v>South America</v>
      </c>
      <c r="O127" t="str">
        <f>VLOOKUP($B127,'Raw Data'!$2:$20,17,0)</f>
        <v>In supermarket</v>
      </c>
      <c r="P127" t="str">
        <f>VLOOKUP($B127,'Raw Data'!$2:$20,20,0)</f>
        <v>Often (over 3 times per week)</v>
      </c>
    </row>
    <row r="128" spans="1:16">
      <c r="A128">
        <v>127</v>
      </c>
      <c r="B128">
        <f t="shared" si="1"/>
        <v>11</v>
      </c>
      <c r="C128">
        <v>12</v>
      </c>
      <c r="D128">
        <v>1</v>
      </c>
      <c r="E128">
        <f>VLOOKUP(C128,'Variable Coding'!$2:$13,8,0)</f>
        <v>0</v>
      </c>
      <c r="F128">
        <f>VLOOKUP($C128,'Variable Coding'!$2:$13,9,0)</f>
        <v>0</v>
      </c>
      <c r="G128">
        <f>VLOOKUP($C128,'Variable Coding'!$2:$13,10,0)</f>
        <v>1</v>
      </c>
      <c r="H128">
        <f>VLOOKUP($C128,'Variable Coding'!$2:$13,11,0)</f>
        <v>0</v>
      </c>
      <c r="I128">
        <f>VLOOKUP($C128,'Variable Coding'!$2:$13,12,0)</f>
        <v>0</v>
      </c>
      <c r="J128">
        <f>VLOOKUP($C128,'Variable Coding'!$2:$13,13,0)</f>
        <v>0</v>
      </c>
      <c r="K128">
        <f>VLOOKUP($C128,'Variable Coding'!$2:$13,14,0)</f>
        <v>1</v>
      </c>
      <c r="L128" t="str">
        <f>VLOOKUP(B128,'Raw Data'!$2:$20,8,0)</f>
        <v>Female</v>
      </c>
      <c r="M128" t="str">
        <f>VLOOKUP($B128,'Raw Data'!$2:$20,11,0)</f>
        <v>18-24</v>
      </c>
      <c r="N128" t="str">
        <f>VLOOKUP($B128,'Raw Data'!$2:$20,14,0)</f>
        <v>South America</v>
      </c>
      <c r="O128" t="str">
        <f>VLOOKUP($B128,'Raw Data'!$2:$20,17,0)</f>
        <v>In supermarket</v>
      </c>
      <c r="P128" t="str">
        <f>VLOOKUP($B128,'Raw Data'!$2:$20,20,0)</f>
        <v>Often (over 3 times per week)</v>
      </c>
    </row>
    <row r="129" spans="1:16">
      <c r="A129">
        <v>128</v>
      </c>
      <c r="B129">
        <f t="shared" si="1"/>
        <v>11</v>
      </c>
      <c r="C129">
        <v>7</v>
      </c>
      <c r="D129">
        <v>3</v>
      </c>
      <c r="E129">
        <f>VLOOKUP(C129,'Variable Coding'!$2:$13,8,0)</f>
        <v>1</v>
      </c>
      <c r="F129">
        <f>VLOOKUP($C129,'Variable Coding'!$2:$13,9,0)</f>
        <v>1</v>
      </c>
      <c r="G129">
        <f>VLOOKUP($C129,'Variable Coding'!$2:$13,10,0)</f>
        <v>0</v>
      </c>
      <c r="H129">
        <f>VLOOKUP($C129,'Variable Coding'!$2:$13,11,0)</f>
        <v>0</v>
      </c>
      <c r="I129">
        <f>VLOOKUP($C129,'Variable Coding'!$2:$13,12,0)</f>
        <v>1</v>
      </c>
      <c r="J129">
        <f>VLOOKUP($C129,'Variable Coding'!$2:$13,13,0)</f>
        <v>0</v>
      </c>
      <c r="K129">
        <f>VLOOKUP($C129,'Variable Coding'!$2:$13,14,0)</f>
        <v>1</v>
      </c>
      <c r="L129" t="str">
        <f>VLOOKUP(B129,'Raw Data'!$2:$20,8,0)</f>
        <v>Female</v>
      </c>
      <c r="M129" t="str">
        <f>VLOOKUP($B129,'Raw Data'!$2:$20,11,0)</f>
        <v>18-24</v>
      </c>
      <c r="N129" t="str">
        <f>VLOOKUP($B129,'Raw Data'!$2:$20,14,0)</f>
        <v>South America</v>
      </c>
      <c r="O129" t="str">
        <f>VLOOKUP($B129,'Raw Data'!$2:$20,17,0)</f>
        <v>In supermarket</v>
      </c>
      <c r="P129" t="str">
        <f>VLOOKUP($B129,'Raw Data'!$2:$20,20,0)</f>
        <v>Often (over 3 times per week)</v>
      </c>
    </row>
    <row r="130" spans="1:16">
      <c r="A130">
        <v>129</v>
      </c>
      <c r="B130">
        <f t="shared" si="1"/>
        <v>11</v>
      </c>
      <c r="C130">
        <v>4</v>
      </c>
      <c r="D130">
        <v>3</v>
      </c>
      <c r="E130">
        <f>VLOOKUP(C130,'Variable Coding'!$2:$13,8,0)</f>
        <v>1</v>
      </c>
      <c r="F130">
        <f>VLOOKUP($C130,'Variable Coding'!$2:$13,9,0)</f>
        <v>0</v>
      </c>
      <c r="G130">
        <f>VLOOKUP($C130,'Variable Coding'!$2:$13,10,0)</f>
        <v>1</v>
      </c>
      <c r="H130">
        <f>VLOOKUP($C130,'Variable Coding'!$2:$13,11,0)</f>
        <v>1</v>
      </c>
      <c r="I130">
        <f>VLOOKUP($C130,'Variable Coding'!$2:$13,12,0)</f>
        <v>0</v>
      </c>
      <c r="J130">
        <f>VLOOKUP($C130,'Variable Coding'!$2:$13,13,0)</f>
        <v>0</v>
      </c>
      <c r="K130">
        <f>VLOOKUP($C130,'Variable Coding'!$2:$13,14,0)</f>
        <v>0</v>
      </c>
      <c r="L130" t="str">
        <f>VLOOKUP(B130,'Raw Data'!$2:$20,8,0)</f>
        <v>Female</v>
      </c>
      <c r="M130" t="str">
        <f>VLOOKUP($B130,'Raw Data'!$2:$20,11,0)</f>
        <v>18-24</v>
      </c>
      <c r="N130" t="str">
        <f>VLOOKUP($B130,'Raw Data'!$2:$20,14,0)</f>
        <v>South America</v>
      </c>
      <c r="O130" t="str">
        <f>VLOOKUP($B130,'Raw Data'!$2:$20,17,0)</f>
        <v>In supermarket</v>
      </c>
      <c r="P130" t="str">
        <f>VLOOKUP($B130,'Raw Data'!$2:$20,20,0)</f>
        <v>Often (over 3 times per week)</v>
      </c>
    </row>
    <row r="131" spans="1:16">
      <c r="A131">
        <v>130</v>
      </c>
      <c r="B131">
        <f t="shared" ref="B131:B194" si="2">INT((A131-0.1)/12)+1</f>
        <v>11</v>
      </c>
      <c r="C131">
        <v>5</v>
      </c>
      <c r="D131">
        <v>5</v>
      </c>
      <c r="E131">
        <f>VLOOKUP(C131,'Variable Coding'!$2:$13,8,0)</f>
        <v>0</v>
      </c>
      <c r="F131">
        <f>VLOOKUP($C131,'Variable Coding'!$2:$13,9,0)</f>
        <v>1</v>
      </c>
      <c r="G131">
        <f>VLOOKUP($C131,'Variable Coding'!$2:$13,10,0)</f>
        <v>0</v>
      </c>
      <c r="H131">
        <f>VLOOKUP($C131,'Variable Coding'!$2:$13,11,0)</f>
        <v>1</v>
      </c>
      <c r="I131">
        <f>VLOOKUP($C131,'Variable Coding'!$2:$13,12,0)</f>
        <v>1</v>
      </c>
      <c r="J131">
        <f>VLOOKUP($C131,'Variable Coding'!$2:$13,13,0)</f>
        <v>0</v>
      </c>
      <c r="K131">
        <f>VLOOKUP($C131,'Variable Coding'!$2:$13,14,0)</f>
        <v>0</v>
      </c>
      <c r="L131" t="str">
        <f>VLOOKUP(B131,'Raw Data'!$2:$20,8,0)</f>
        <v>Female</v>
      </c>
      <c r="M131" t="str">
        <f>VLOOKUP($B131,'Raw Data'!$2:$20,11,0)</f>
        <v>18-24</v>
      </c>
      <c r="N131" t="str">
        <f>VLOOKUP($B131,'Raw Data'!$2:$20,14,0)</f>
        <v>South America</v>
      </c>
      <c r="O131" t="str">
        <f>VLOOKUP($B131,'Raw Data'!$2:$20,17,0)</f>
        <v>In supermarket</v>
      </c>
      <c r="P131" t="str">
        <f>VLOOKUP($B131,'Raw Data'!$2:$20,20,0)</f>
        <v>Often (over 3 times per week)</v>
      </c>
    </row>
    <row r="132" spans="1:16">
      <c r="A132">
        <v>131</v>
      </c>
      <c r="B132">
        <f t="shared" si="2"/>
        <v>11</v>
      </c>
      <c r="C132">
        <v>10</v>
      </c>
      <c r="D132">
        <v>4</v>
      </c>
      <c r="E132">
        <f>VLOOKUP(C132,'Variable Coding'!$2:$13,8,0)</f>
        <v>0</v>
      </c>
      <c r="F132">
        <f>VLOOKUP($C132,'Variable Coding'!$2:$13,9,0)</f>
        <v>0</v>
      </c>
      <c r="G132">
        <f>VLOOKUP($C132,'Variable Coding'!$2:$13,10,0)</f>
        <v>0</v>
      </c>
      <c r="H132">
        <f>VLOOKUP($C132,'Variable Coding'!$2:$13,11,0)</f>
        <v>0</v>
      </c>
      <c r="I132">
        <f>VLOOKUP($C132,'Variable Coding'!$2:$13,12,0)</f>
        <v>1</v>
      </c>
      <c r="J132">
        <f>VLOOKUP($C132,'Variable Coding'!$2:$13,13,0)</f>
        <v>0</v>
      </c>
      <c r="K132">
        <f>VLOOKUP($C132,'Variable Coding'!$2:$13,14,0)</f>
        <v>0</v>
      </c>
      <c r="L132" t="str">
        <f>VLOOKUP(B132,'Raw Data'!$2:$20,8,0)</f>
        <v>Female</v>
      </c>
      <c r="M132" t="str">
        <f>VLOOKUP($B132,'Raw Data'!$2:$20,11,0)</f>
        <v>18-24</v>
      </c>
      <c r="N132" t="str">
        <f>VLOOKUP($B132,'Raw Data'!$2:$20,14,0)</f>
        <v>South America</v>
      </c>
      <c r="O132" t="str">
        <f>VLOOKUP($B132,'Raw Data'!$2:$20,17,0)</f>
        <v>In supermarket</v>
      </c>
      <c r="P132" t="str">
        <f>VLOOKUP($B132,'Raw Data'!$2:$20,20,0)</f>
        <v>Often (over 3 times per week)</v>
      </c>
    </row>
    <row r="133" spans="1:16">
      <c r="A133">
        <v>132</v>
      </c>
      <c r="B133">
        <f t="shared" si="2"/>
        <v>11</v>
      </c>
      <c r="C133">
        <v>1</v>
      </c>
      <c r="D133">
        <v>5</v>
      </c>
      <c r="E133">
        <f>VLOOKUP(C133,'Variable Coding'!$2:$13,8,0)</f>
        <v>1</v>
      </c>
      <c r="F133">
        <f>VLOOKUP($C133,'Variable Coding'!$2:$13,9,0)</f>
        <v>1</v>
      </c>
      <c r="G133">
        <f>VLOOKUP($C133,'Variable Coding'!$2:$13,10,0)</f>
        <v>0</v>
      </c>
      <c r="H133">
        <f>VLOOKUP($C133,'Variable Coding'!$2:$13,11,0)</f>
        <v>0</v>
      </c>
      <c r="I133">
        <f>VLOOKUP($C133,'Variable Coding'!$2:$13,12,0)</f>
        <v>0</v>
      </c>
      <c r="J133">
        <f>VLOOKUP($C133,'Variable Coding'!$2:$13,13,0)</f>
        <v>0</v>
      </c>
      <c r="K133">
        <f>VLOOKUP($C133,'Variable Coding'!$2:$13,14,0)</f>
        <v>0</v>
      </c>
      <c r="L133" t="str">
        <f>VLOOKUP(B133,'Raw Data'!$2:$20,8,0)</f>
        <v>Female</v>
      </c>
      <c r="M133" t="str">
        <f>VLOOKUP($B133,'Raw Data'!$2:$20,11,0)</f>
        <v>18-24</v>
      </c>
      <c r="N133" t="str">
        <f>VLOOKUP($B133,'Raw Data'!$2:$20,14,0)</f>
        <v>South America</v>
      </c>
      <c r="O133" t="str">
        <f>VLOOKUP($B133,'Raw Data'!$2:$20,17,0)</f>
        <v>In supermarket</v>
      </c>
      <c r="P133" t="str">
        <f>VLOOKUP($B133,'Raw Data'!$2:$20,20,0)</f>
        <v>Often (over 3 times per week)</v>
      </c>
    </row>
    <row r="134" spans="1:16">
      <c r="A134">
        <v>133</v>
      </c>
      <c r="B134">
        <f t="shared" si="2"/>
        <v>12</v>
      </c>
      <c r="C134">
        <v>9</v>
      </c>
      <c r="D134">
        <v>7</v>
      </c>
      <c r="E134">
        <f>VLOOKUP(C134,'Variable Coding'!$2:$13,8,0)</f>
        <v>0</v>
      </c>
      <c r="F134">
        <f>VLOOKUP($C134,'Variable Coding'!$2:$13,9,0)</f>
        <v>1</v>
      </c>
      <c r="G134">
        <f>VLOOKUP($C134,'Variable Coding'!$2:$13,10,0)</f>
        <v>0</v>
      </c>
      <c r="H134">
        <f>VLOOKUP($C134,'Variable Coding'!$2:$13,11,0)</f>
        <v>1</v>
      </c>
      <c r="I134">
        <f>VLOOKUP($C134,'Variable Coding'!$2:$13,12,0)</f>
        <v>0</v>
      </c>
      <c r="J134">
        <f>VLOOKUP($C134,'Variable Coding'!$2:$13,13,0)</f>
        <v>1</v>
      </c>
      <c r="K134">
        <f>VLOOKUP($C134,'Variable Coding'!$2:$13,14,0)</f>
        <v>0</v>
      </c>
      <c r="L134" t="str">
        <f>VLOOKUP(B134,'Raw Data'!$2:$20,8,0)</f>
        <v>Female</v>
      </c>
      <c r="M134" t="str">
        <f>VLOOKUP($B134,'Raw Data'!$2:$20,11,0)</f>
        <v>18-24</v>
      </c>
      <c r="N134" t="str">
        <f>VLOOKUP($B134,'Raw Data'!$2:$20,14,0)</f>
        <v>Asia-Pacific</v>
      </c>
      <c r="O134" t="str">
        <f>VLOOKUP($B134,'Raw Data'!$2:$20,17,0)</f>
        <v>Online</v>
      </c>
      <c r="P134" t="str">
        <f>VLOOKUP($B134,'Raw Data'!$2:$20,20,0)</f>
        <v>Daily</v>
      </c>
    </row>
    <row r="135" spans="1:16">
      <c r="A135">
        <v>134</v>
      </c>
      <c r="B135">
        <f t="shared" si="2"/>
        <v>12</v>
      </c>
      <c r="C135">
        <v>8</v>
      </c>
      <c r="D135">
        <v>5</v>
      </c>
      <c r="E135">
        <f>VLOOKUP(C135,'Variable Coding'!$2:$13,8,0)</f>
        <v>0</v>
      </c>
      <c r="F135">
        <f>VLOOKUP($C135,'Variable Coding'!$2:$13,9,0)</f>
        <v>0</v>
      </c>
      <c r="G135">
        <f>VLOOKUP($C135,'Variable Coding'!$2:$13,10,0)</f>
        <v>1</v>
      </c>
      <c r="H135">
        <f>VLOOKUP($C135,'Variable Coding'!$2:$13,11,0)</f>
        <v>0</v>
      </c>
      <c r="I135">
        <f>VLOOKUP($C135,'Variable Coding'!$2:$13,12,0)</f>
        <v>1</v>
      </c>
      <c r="J135">
        <f>VLOOKUP($C135,'Variable Coding'!$2:$13,13,0)</f>
        <v>1</v>
      </c>
      <c r="K135">
        <f>VLOOKUP($C135,'Variable Coding'!$2:$13,14,0)</f>
        <v>0</v>
      </c>
      <c r="L135" t="str">
        <f>VLOOKUP(B135,'Raw Data'!$2:$20,8,0)</f>
        <v>Female</v>
      </c>
      <c r="M135" t="str">
        <f>VLOOKUP($B135,'Raw Data'!$2:$20,11,0)</f>
        <v>18-24</v>
      </c>
      <c r="N135" t="str">
        <f>VLOOKUP($B135,'Raw Data'!$2:$20,14,0)</f>
        <v>Asia-Pacific</v>
      </c>
      <c r="O135" t="str">
        <f>VLOOKUP($B135,'Raw Data'!$2:$20,17,0)</f>
        <v>Online</v>
      </c>
      <c r="P135" t="str">
        <f>VLOOKUP($B135,'Raw Data'!$2:$20,20,0)</f>
        <v>Daily</v>
      </c>
    </row>
    <row r="136" spans="1:16">
      <c r="A136">
        <v>135</v>
      </c>
      <c r="B136">
        <f t="shared" si="2"/>
        <v>12</v>
      </c>
      <c r="C136">
        <v>11</v>
      </c>
      <c r="D136">
        <v>6</v>
      </c>
      <c r="E136">
        <f>VLOOKUP(C136,'Variable Coding'!$2:$13,8,0)</f>
        <v>1</v>
      </c>
      <c r="F136">
        <f>VLOOKUP($C136,'Variable Coding'!$2:$13,9,0)</f>
        <v>0</v>
      </c>
      <c r="G136">
        <f>VLOOKUP($C136,'Variable Coding'!$2:$13,10,0)</f>
        <v>0</v>
      </c>
      <c r="H136">
        <f>VLOOKUP($C136,'Variable Coding'!$2:$13,11,0)</f>
        <v>0</v>
      </c>
      <c r="I136">
        <f>VLOOKUP($C136,'Variable Coding'!$2:$13,12,0)</f>
        <v>0</v>
      </c>
      <c r="J136">
        <f>VLOOKUP($C136,'Variable Coding'!$2:$13,13,0)</f>
        <v>1</v>
      </c>
      <c r="K136">
        <f>VLOOKUP($C136,'Variable Coding'!$2:$13,14,0)</f>
        <v>0</v>
      </c>
      <c r="L136" t="str">
        <f>VLOOKUP(B136,'Raw Data'!$2:$20,8,0)</f>
        <v>Female</v>
      </c>
      <c r="M136" t="str">
        <f>VLOOKUP($B136,'Raw Data'!$2:$20,11,0)</f>
        <v>18-24</v>
      </c>
      <c r="N136" t="str">
        <f>VLOOKUP($B136,'Raw Data'!$2:$20,14,0)</f>
        <v>Asia-Pacific</v>
      </c>
      <c r="O136" t="str">
        <f>VLOOKUP($B136,'Raw Data'!$2:$20,17,0)</f>
        <v>Online</v>
      </c>
      <c r="P136" t="str">
        <f>VLOOKUP($B136,'Raw Data'!$2:$20,20,0)</f>
        <v>Daily</v>
      </c>
    </row>
    <row r="137" spans="1:16">
      <c r="A137">
        <v>136</v>
      </c>
      <c r="B137">
        <f t="shared" si="2"/>
        <v>12</v>
      </c>
      <c r="C137">
        <v>3</v>
      </c>
      <c r="D137">
        <v>5</v>
      </c>
      <c r="E137">
        <f>VLOOKUP(C137,'Variable Coding'!$2:$13,8,0)</f>
        <v>1</v>
      </c>
      <c r="F137">
        <f>VLOOKUP($C137,'Variable Coding'!$2:$13,9,0)</f>
        <v>0</v>
      </c>
      <c r="G137">
        <f>VLOOKUP($C137,'Variable Coding'!$2:$13,10,0)</f>
        <v>1</v>
      </c>
      <c r="H137">
        <f>VLOOKUP($C137,'Variable Coding'!$2:$13,11,0)</f>
        <v>1</v>
      </c>
      <c r="I137">
        <f>VLOOKUP($C137,'Variable Coding'!$2:$13,12,0)</f>
        <v>1</v>
      </c>
      <c r="J137">
        <f>VLOOKUP($C137,'Variable Coding'!$2:$13,13,0)</f>
        <v>1</v>
      </c>
      <c r="K137">
        <f>VLOOKUP($C137,'Variable Coding'!$2:$13,14,0)</f>
        <v>0</v>
      </c>
      <c r="L137" t="str">
        <f>VLOOKUP(B137,'Raw Data'!$2:$20,8,0)</f>
        <v>Female</v>
      </c>
      <c r="M137" t="str">
        <f>VLOOKUP($B137,'Raw Data'!$2:$20,11,0)</f>
        <v>18-24</v>
      </c>
      <c r="N137" t="str">
        <f>VLOOKUP($B137,'Raw Data'!$2:$20,14,0)</f>
        <v>Asia-Pacific</v>
      </c>
      <c r="O137" t="str">
        <f>VLOOKUP($B137,'Raw Data'!$2:$20,17,0)</f>
        <v>Online</v>
      </c>
      <c r="P137" t="str">
        <f>VLOOKUP($B137,'Raw Data'!$2:$20,20,0)</f>
        <v>Daily</v>
      </c>
    </row>
    <row r="138" spans="1:16">
      <c r="A138">
        <v>137</v>
      </c>
      <c r="B138">
        <f t="shared" si="2"/>
        <v>12</v>
      </c>
      <c r="C138">
        <v>6</v>
      </c>
      <c r="D138">
        <v>5</v>
      </c>
      <c r="E138">
        <f>VLOOKUP(C138,'Variable Coding'!$2:$13,8,0)</f>
        <v>1</v>
      </c>
      <c r="F138">
        <f>VLOOKUP($C138,'Variable Coding'!$2:$13,9,0)</f>
        <v>0</v>
      </c>
      <c r="G138">
        <f>VLOOKUP($C138,'Variable Coding'!$2:$13,10,0)</f>
        <v>0</v>
      </c>
      <c r="H138">
        <f>VLOOKUP($C138,'Variable Coding'!$2:$13,11,0)</f>
        <v>1</v>
      </c>
      <c r="I138">
        <f>VLOOKUP($C138,'Variable Coding'!$2:$13,12,0)</f>
        <v>1</v>
      </c>
      <c r="J138">
        <f>VLOOKUP($C138,'Variable Coding'!$2:$13,13,0)</f>
        <v>0</v>
      </c>
      <c r="K138">
        <f>VLOOKUP($C138,'Variable Coding'!$2:$13,14,0)</f>
        <v>1</v>
      </c>
      <c r="L138" t="str">
        <f>VLOOKUP(B138,'Raw Data'!$2:$20,8,0)</f>
        <v>Female</v>
      </c>
      <c r="M138" t="str">
        <f>VLOOKUP($B138,'Raw Data'!$2:$20,11,0)</f>
        <v>18-24</v>
      </c>
      <c r="N138" t="str">
        <f>VLOOKUP($B138,'Raw Data'!$2:$20,14,0)</f>
        <v>Asia-Pacific</v>
      </c>
      <c r="O138" t="str">
        <f>VLOOKUP($B138,'Raw Data'!$2:$20,17,0)</f>
        <v>Online</v>
      </c>
      <c r="P138" t="str">
        <f>VLOOKUP($B138,'Raw Data'!$2:$20,20,0)</f>
        <v>Daily</v>
      </c>
    </row>
    <row r="139" spans="1:16">
      <c r="A139">
        <v>138</v>
      </c>
      <c r="B139">
        <f t="shared" si="2"/>
        <v>12</v>
      </c>
      <c r="C139">
        <v>2</v>
      </c>
      <c r="D139">
        <v>5</v>
      </c>
      <c r="E139">
        <f>VLOOKUP(C139,'Variable Coding'!$2:$13,8,0)</f>
        <v>0</v>
      </c>
      <c r="F139">
        <f>VLOOKUP($C139,'Variable Coding'!$2:$13,9,0)</f>
        <v>0</v>
      </c>
      <c r="G139">
        <f>VLOOKUP($C139,'Variable Coding'!$2:$13,10,0)</f>
        <v>0</v>
      </c>
      <c r="H139">
        <f>VLOOKUP($C139,'Variable Coding'!$2:$13,11,0)</f>
        <v>1</v>
      </c>
      <c r="I139">
        <f>VLOOKUP($C139,'Variable Coding'!$2:$13,12,0)</f>
        <v>0</v>
      </c>
      <c r="J139">
        <f>VLOOKUP($C139,'Variable Coding'!$2:$13,13,0)</f>
        <v>0</v>
      </c>
      <c r="K139">
        <f>VLOOKUP($C139,'Variable Coding'!$2:$13,14,0)</f>
        <v>1</v>
      </c>
      <c r="L139" t="str">
        <f>VLOOKUP(B139,'Raw Data'!$2:$20,8,0)</f>
        <v>Female</v>
      </c>
      <c r="M139" t="str">
        <f>VLOOKUP($B139,'Raw Data'!$2:$20,11,0)</f>
        <v>18-24</v>
      </c>
      <c r="N139" t="str">
        <f>VLOOKUP($B139,'Raw Data'!$2:$20,14,0)</f>
        <v>Asia-Pacific</v>
      </c>
      <c r="O139" t="str">
        <f>VLOOKUP($B139,'Raw Data'!$2:$20,17,0)</f>
        <v>Online</v>
      </c>
      <c r="P139" t="str">
        <f>VLOOKUP($B139,'Raw Data'!$2:$20,20,0)</f>
        <v>Daily</v>
      </c>
    </row>
    <row r="140" spans="1:16">
      <c r="A140">
        <v>139</v>
      </c>
      <c r="B140">
        <f t="shared" si="2"/>
        <v>12</v>
      </c>
      <c r="C140">
        <v>12</v>
      </c>
      <c r="D140">
        <v>4</v>
      </c>
      <c r="E140">
        <f>VLOOKUP(C140,'Variable Coding'!$2:$13,8,0)</f>
        <v>0</v>
      </c>
      <c r="F140">
        <f>VLOOKUP($C140,'Variable Coding'!$2:$13,9,0)</f>
        <v>0</v>
      </c>
      <c r="G140">
        <f>VLOOKUP($C140,'Variable Coding'!$2:$13,10,0)</f>
        <v>1</v>
      </c>
      <c r="H140">
        <f>VLOOKUP($C140,'Variable Coding'!$2:$13,11,0)</f>
        <v>0</v>
      </c>
      <c r="I140">
        <f>VLOOKUP($C140,'Variable Coding'!$2:$13,12,0)</f>
        <v>0</v>
      </c>
      <c r="J140">
        <f>VLOOKUP($C140,'Variable Coding'!$2:$13,13,0)</f>
        <v>0</v>
      </c>
      <c r="K140">
        <f>VLOOKUP($C140,'Variable Coding'!$2:$13,14,0)</f>
        <v>1</v>
      </c>
      <c r="L140" t="str">
        <f>VLOOKUP(B140,'Raw Data'!$2:$20,8,0)</f>
        <v>Female</v>
      </c>
      <c r="M140" t="str">
        <f>VLOOKUP($B140,'Raw Data'!$2:$20,11,0)</f>
        <v>18-24</v>
      </c>
      <c r="N140" t="str">
        <f>VLOOKUP($B140,'Raw Data'!$2:$20,14,0)</f>
        <v>Asia-Pacific</v>
      </c>
      <c r="O140" t="str">
        <f>VLOOKUP($B140,'Raw Data'!$2:$20,17,0)</f>
        <v>Online</v>
      </c>
      <c r="P140" t="str">
        <f>VLOOKUP($B140,'Raw Data'!$2:$20,20,0)</f>
        <v>Daily</v>
      </c>
    </row>
    <row r="141" spans="1:16">
      <c r="A141">
        <v>140</v>
      </c>
      <c r="B141">
        <f t="shared" si="2"/>
        <v>12</v>
      </c>
      <c r="C141">
        <v>7</v>
      </c>
      <c r="D141">
        <v>5</v>
      </c>
      <c r="E141">
        <f>VLOOKUP(C141,'Variable Coding'!$2:$13,8,0)</f>
        <v>1</v>
      </c>
      <c r="F141">
        <f>VLOOKUP($C141,'Variable Coding'!$2:$13,9,0)</f>
        <v>1</v>
      </c>
      <c r="G141">
        <f>VLOOKUP($C141,'Variable Coding'!$2:$13,10,0)</f>
        <v>0</v>
      </c>
      <c r="H141">
        <f>VLOOKUP($C141,'Variable Coding'!$2:$13,11,0)</f>
        <v>0</v>
      </c>
      <c r="I141">
        <f>VLOOKUP($C141,'Variable Coding'!$2:$13,12,0)</f>
        <v>1</v>
      </c>
      <c r="J141">
        <f>VLOOKUP($C141,'Variable Coding'!$2:$13,13,0)</f>
        <v>0</v>
      </c>
      <c r="K141">
        <f>VLOOKUP($C141,'Variable Coding'!$2:$13,14,0)</f>
        <v>1</v>
      </c>
      <c r="L141" t="str">
        <f>VLOOKUP(B141,'Raw Data'!$2:$20,8,0)</f>
        <v>Female</v>
      </c>
      <c r="M141" t="str">
        <f>VLOOKUP($B141,'Raw Data'!$2:$20,11,0)</f>
        <v>18-24</v>
      </c>
      <c r="N141" t="str">
        <f>VLOOKUP($B141,'Raw Data'!$2:$20,14,0)</f>
        <v>Asia-Pacific</v>
      </c>
      <c r="O141" t="str">
        <f>VLOOKUP($B141,'Raw Data'!$2:$20,17,0)</f>
        <v>Online</v>
      </c>
      <c r="P141" t="str">
        <f>VLOOKUP($B141,'Raw Data'!$2:$20,20,0)</f>
        <v>Daily</v>
      </c>
    </row>
    <row r="142" spans="1:16">
      <c r="A142">
        <v>141</v>
      </c>
      <c r="B142">
        <f t="shared" si="2"/>
        <v>12</v>
      </c>
      <c r="C142">
        <v>4</v>
      </c>
      <c r="D142">
        <v>5</v>
      </c>
      <c r="E142">
        <f>VLOOKUP(C142,'Variable Coding'!$2:$13,8,0)</f>
        <v>1</v>
      </c>
      <c r="F142">
        <f>VLOOKUP($C142,'Variable Coding'!$2:$13,9,0)</f>
        <v>0</v>
      </c>
      <c r="G142">
        <f>VLOOKUP($C142,'Variable Coding'!$2:$13,10,0)</f>
        <v>1</v>
      </c>
      <c r="H142">
        <f>VLOOKUP($C142,'Variable Coding'!$2:$13,11,0)</f>
        <v>1</v>
      </c>
      <c r="I142">
        <f>VLOOKUP($C142,'Variable Coding'!$2:$13,12,0)</f>
        <v>0</v>
      </c>
      <c r="J142">
        <f>VLOOKUP($C142,'Variable Coding'!$2:$13,13,0)</f>
        <v>0</v>
      </c>
      <c r="K142">
        <f>VLOOKUP($C142,'Variable Coding'!$2:$13,14,0)</f>
        <v>0</v>
      </c>
      <c r="L142" t="str">
        <f>VLOOKUP(B142,'Raw Data'!$2:$20,8,0)</f>
        <v>Female</v>
      </c>
      <c r="M142" t="str">
        <f>VLOOKUP($B142,'Raw Data'!$2:$20,11,0)</f>
        <v>18-24</v>
      </c>
      <c r="N142" t="str">
        <f>VLOOKUP($B142,'Raw Data'!$2:$20,14,0)</f>
        <v>Asia-Pacific</v>
      </c>
      <c r="O142" t="str">
        <f>VLOOKUP($B142,'Raw Data'!$2:$20,17,0)</f>
        <v>Online</v>
      </c>
      <c r="P142" t="str">
        <f>VLOOKUP($B142,'Raw Data'!$2:$20,20,0)</f>
        <v>Daily</v>
      </c>
    </row>
    <row r="143" spans="1:16">
      <c r="A143">
        <v>142</v>
      </c>
      <c r="B143">
        <f t="shared" si="2"/>
        <v>12</v>
      </c>
      <c r="C143">
        <v>5</v>
      </c>
      <c r="D143">
        <v>6</v>
      </c>
      <c r="E143">
        <f>VLOOKUP(C143,'Variable Coding'!$2:$13,8,0)</f>
        <v>0</v>
      </c>
      <c r="F143">
        <f>VLOOKUP($C143,'Variable Coding'!$2:$13,9,0)</f>
        <v>1</v>
      </c>
      <c r="G143">
        <f>VLOOKUP($C143,'Variable Coding'!$2:$13,10,0)</f>
        <v>0</v>
      </c>
      <c r="H143">
        <f>VLOOKUP($C143,'Variable Coding'!$2:$13,11,0)</f>
        <v>1</v>
      </c>
      <c r="I143">
        <f>VLOOKUP($C143,'Variable Coding'!$2:$13,12,0)</f>
        <v>1</v>
      </c>
      <c r="J143">
        <f>VLOOKUP($C143,'Variable Coding'!$2:$13,13,0)</f>
        <v>0</v>
      </c>
      <c r="K143">
        <f>VLOOKUP($C143,'Variable Coding'!$2:$13,14,0)</f>
        <v>0</v>
      </c>
      <c r="L143" t="str">
        <f>VLOOKUP(B143,'Raw Data'!$2:$20,8,0)</f>
        <v>Female</v>
      </c>
      <c r="M143" t="str">
        <f>VLOOKUP($B143,'Raw Data'!$2:$20,11,0)</f>
        <v>18-24</v>
      </c>
      <c r="N143" t="str">
        <f>VLOOKUP($B143,'Raw Data'!$2:$20,14,0)</f>
        <v>Asia-Pacific</v>
      </c>
      <c r="O143" t="str">
        <f>VLOOKUP($B143,'Raw Data'!$2:$20,17,0)</f>
        <v>Online</v>
      </c>
      <c r="P143" t="str">
        <f>VLOOKUP($B143,'Raw Data'!$2:$20,20,0)</f>
        <v>Daily</v>
      </c>
    </row>
    <row r="144" spans="1:16">
      <c r="A144">
        <v>143</v>
      </c>
      <c r="B144">
        <f t="shared" si="2"/>
        <v>12</v>
      </c>
      <c r="C144">
        <v>10</v>
      </c>
      <c r="D144">
        <v>7</v>
      </c>
      <c r="E144">
        <f>VLOOKUP(C144,'Variable Coding'!$2:$13,8,0)</f>
        <v>0</v>
      </c>
      <c r="F144">
        <f>VLOOKUP($C144,'Variable Coding'!$2:$13,9,0)</f>
        <v>0</v>
      </c>
      <c r="G144">
        <f>VLOOKUP($C144,'Variable Coding'!$2:$13,10,0)</f>
        <v>0</v>
      </c>
      <c r="H144">
        <f>VLOOKUP($C144,'Variable Coding'!$2:$13,11,0)</f>
        <v>0</v>
      </c>
      <c r="I144">
        <f>VLOOKUP($C144,'Variable Coding'!$2:$13,12,0)</f>
        <v>1</v>
      </c>
      <c r="J144">
        <f>VLOOKUP($C144,'Variable Coding'!$2:$13,13,0)</f>
        <v>0</v>
      </c>
      <c r="K144">
        <f>VLOOKUP($C144,'Variable Coding'!$2:$13,14,0)</f>
        <v>0</v>
      </c>
      <c r="L144" t="str">
        <f>VLOOKUP(B144,'Raw Data'!$2:$20,8,0)</f>
        <v>Female</v>
      </c>
      <c r="M144" t="str">
        <f>VLOOKUP($B144,'Raw Data'!$2:$20,11,0)</f>
        <v>18-24</v>
      </c>
      <c r="N144" t="str">
        <f>VLOOKUP($B144,'Raw Data'!$2:$20,14,0)</f>
        <v>Asia-Pacific</v>
      </c>
      <c r="O144" t="str">
        <f>VLOOKUP($B144,'Raw Data'!$2:$20,17,0)</f>
        <v>Online</v>
      </c>
      <c r="P144" t="str">
        <f>VLOOKUP($B144,'Raw Data'!$2:$20,20,0)</f>
        <v>Daily</v>
      </c>
    </row>
    <row r="145" spans="1:16">
      <c r="A145">
        <v>144</v>
      </c>
      <c r="B145">
        <f t="shared" si="2"/>
        <v>12</v>
      </c>
      <c r="C145">
        <v>1</v>
      </c>
      <c r="D145">
        <v>6</v>
      </c>
      <c r="E145">
        <f>VLOOKUP(C145,'Variable Coding'!$2:$13,8,0)</f>
        <v>1</v>
      </c>
      <c r="F145">
        <f>VLOOKUP($C145,'Variable Coding'!$2:$13,9,0)</f>
        <v>1</v>
      </c>
      <c r="G145">
        <f>VLOOKUP($C145,'Variable Coding'!$2:$13,10,0)</f>
        <v>0</v>
      </c>
      <c r="H145">
        <f>VLOOKUP($C145,'Variable Coding'!$2:$13,11,0)</f>
        <v>0</v>
      </c>
      <c r="I145">
        <f>VLOOKUP($C145,'Variable Coding'!$2:$13,12,0)</f>
        <v>0</v>
      </c>
      <c r="J145">
        <f>VLOOKUP($C145,'Variable Coding'!$2:$13,13,0)</f>
        <v>0</v>
      </c>
      <c r="K145">
        <f>VLOOKUP($C145,'Variable Coding'!$2:$13,14,0)</f>
        <v>0</v>
      </c>
      <c r="L145" t="str">
        <f>VLOOKUP(B145,'Raw Data'!$2:$20,8,0)</f>
        <v>Female</v>
      </c>
      <c r="M145" t="str">
        <f>VLOOKUP($B145,'Raw Data'!$2:$20,11,0)</f>
        <v>18-24</v>
      </c>
      <c r="N145" t="str">
        <f>VLOOKUP($B145,'Raw Data'!$2:$20,14,0)</f>
        <v>Asia-Pacific</v>
      </c>
      <c r="O145" t="str">
        <f>VLOOKUP($B145,'Raw Data'!$2:$20,17,0)</f>
        <v>Online</v>
      </c>
      <c r="P145" t="str">
        <f>VLOOKUP($B145,'Raw Data'!$2:$20,20,0)</f>
        <v>Daily</v>
      </c>
    </row>
    <row r="146" spans="1:16">
      <c r="A146">
        <v>145</v>
      </c>
      <c r="B146">
        <f t="shared" si="2"/>
        <v>13</v>
      </c>
      <c r="C146">
        <v>9</v>
      </c>
      <c r="D146">
        <v>4</v>
      </c>
      <c r="E146">
        <f>VLOOKUP(C146,'Variable Coding'!$2:$13,8,0)</f>
        <v>0</v>
      </c>
      <c r="F146">
        <f>VLOOKUP($C146,'Variable Coding'!$2:$13,9,0)</f>
        <v>1</v>
      </c>
      <c r="G146">
        <f>VLOOKUP($C146,'Variable Coding'!$2:$13,10,0)</f>
        <v>0</v>
      </c>
      <c r="H146">
        <f>VLOOKUP($C146,'Variable Coding'!$2:$13,11,0)</f>
        <v>1</v>
      </c>
      <c r="I146">
        <f>VLOOKUP($C146,'Variable Coding'!$2:$13,12,0)</f>
        <v>0</v>
      </c>
      <c r="J146">
        <f>VLOOKUP($C146,'Variable Coding'!$2:$13,13,0)</f>
        <v>1</v>
      </c>
      <c r="K146">
        <f>VLOOKUP($C146,'Variable Coding'!$2:$13,14,0)</f>
        <v>0</v>
      </c>
      <c r="L146" t="str">
        <f>VLOOKUP(B146,'Raw Data'!$2:$20,8,0)</f>
        <v>Female</v>
      </c>
      <c r="M146" t="str">
        <f>VLOOKUP($B146,'Raw Data'!$2:$20,11,0)</f>
        <v>18-24</v>
      </c>
      <c r="N146" t="str">
        <f>VLOOKUP($B146,'Raw Data'!$2:$20,14,0)</f>
        <v>Africa</v>
      </c>
      <c r="O146" t="str">
        <f>VLOOKUP($B146,'Raw Data'!$2:$20,17,0)</f>
        <v>In supermarket</v>
      </c>
      <c r="P146" t="str">
        <f>VLOOKUP($B146,'Raw Data'!$2:$20,20,0)</f>
        <v>Daily</v>
      </c>
    </row>
    <row r="147" spans="1:16">
      <c r="A147">
        <v>146</v>
      </c>
      <c r="B147">
        <f t="shared" si="2"/>
        <v>13</v>
      </c>
      <c r="C147">
        <v>8</v>
      </c>
      <c r="D147">
        <v>3</v>
      </c>
      <c r="E147">
        <f>VLOOKUP(C147,'Variable Coding'!$2:$13,8,0)</f>
        <v>0</v>
      </c>
      <c r="F147">
        <f>VLOOKUP($C147,'Variable Coding'!$2:$13,9,0)</f>
        <v>0</v>
      </c>
      <c r="G147">
        <f>VLOOKUP($C147,'Variable Coding'!$2:$13,10,0)</f>
        <v>1</v>
      </c>
      <c r="H147">
        <f>VLOOKUP($C147,'Variable Coding'!$2:$13,11,0)</f>
        <v>0</v>
      </c>
      <c r="I147">
        <f>VLOOKUP($C147,'Variable Coding'!$2:$13,12,0)</f>
        <v>1</v>
      </c>
      <c r="J147">
        <f>VLOOKUP($C147,'Variable Coding'!$2:$13,13,0)</f>
        <v>1</v>
      </c>
      <c r="K147">
        <f>VLOOKUP($C147,'Variable Coding'!$2:$13,14,0)</f>
        <v>0</v>
      </c>
      <c r="L147" t="str">
        <f>VLOOKUP(B147,'Raw Data'!$2:$20,8,0)</f>
        <v>Female</v>
      </c>
      <c r="M147" t="str">
        <f>VLOOKUP($B147,'Raw Data'!$2:$20,11,0)</f>
        <v>18-24</v>
      </c>
      <c r="N147" t="str">
        <f>VLOOKUP($B147,'Raw Data'!$2:$20,14,0)</f>
        <v>Africa</v>
      </c>
      <c r="O147" t="str">
        <f>VLOOKUP($B147,'Raw Data'!$2:$20,17,0)</f>
        <v>In supermarket</v>
      </c>
      <c r="P147" t="str">
        <f>VLOOKUP($B147,'Raw Data'!$2:$20,20,0)</f>
        <v>Daily</v>
      </c>
    </row>
    <row r="148" spans="1:16">
      <c r="A148">
        <v>147</v>
      </c>
      <c r="B148">
        <f t="shared" si="2"/>
        <v>13</v>
      </c>
      <c r="C148">
        <v>11</v>
      </c>
      <c r="D148">
        <v>3</v>
      </c>
      <c r="E148">
        <f>VLOOKUP(C148,'Variable Coding'!$2:$13,8,0)</f>
        <v>1</v>
      </c>
      <c r="F148">
        <f>VLOOKUP($C148,'Variable Coding'!$2:$13,9,0)</f>
        <v>0</v>
      </c>
      <c r="G148">
        <f>VLOOKUP($C148,'Variable Coding'!$2:$13,10,0)</f>
        <v>0</v>
      </c>
      <c r="H148">
        <f>VLOOKUP($C148,'Variable Coding'!$2:$13,11,0)</f>
        <v>0</v>
      </c>
      <c r="I148">
        <f>VLOOKUP($C148,'Variable Coding'!$2:$13,12,0)</f>
        <v>0</v>
      </c>
      <c r="J148">
        <f>VLOOKUP($C148,'Variable Coding'!$2:$13,13,0)</f>
        <v>1</v>
      </c>
      <c r="K148">
        <f>VLOOKUP($C148,'Variable Coding'!$2:$13,14,0)</f>
        <v>0</v>
      </c>
      <c r="L148" t="str">
        <f>VLOOKUP(B148,'Raw Data'!$2:$20,8,0)</f>
        <v>Female</v>
      </c>
      <c r="M148" t="str">
        <f>VLOOKUP($B148,'Raw Data'!$2:$20,11,0)</f>
        <v>18-24</v>
      </c>
      <c r="N148" t="str">
        <f>VLOOKUP($B148,'Raw Data'!$2:$20,14,0)</f>
        <v>Africa</v>
      </c>
      <c r="O148" t="str">
        <f>VLOOKUP($B148,'Raw Data'!$2:$20,17,0)</f>
        <v>In supermarket</v>
      </c>
      <c r="P148" t="str">
        <f>VLOOKUP($B148,'Raw Data'!$2:$20,20,0)</f>
        <v>Daily</v>
      </c>
    </row>
    <row r="149" spans="1:16">
      <c r="A149">
        <v>148</v>
      </c>
      <c r="B149">
        <f t="shared" si="2"/>
        <v>13</v>
      </c>
      <c r="C149">
        <v>3</v>
      </c>
      <c r="D149">
        <v>3</v>
      </c>
      <c r="E149">
        <f>VLOOKUP(C149,'Variable Coding'!$2:$13,8,0)</f>
        <v>1</v>
      </c>
      <c r="F149">
        <f>VLOOKUP($C149,'Variable Coding'!$2:$13,9,0)</f>
        <v>0</v>
      </c>
      <c r="G149">
        <f>VLOOKUP($C149,'Variable Coding'!$2:$13,10,0)</f>
        <v>1</v>
      </c>
      <c r="H149">
        <f>VLOOKUP($C149,'Variable Coding'!$2:$13,11,0)</f>
        <v>1</v>
      </c>
      <c r="I149">
        <f>VLOOKUP($C149,'Variable Coding'!$2:$13,12,0)</f>
        <v>1</v>
      </c>
      <c r="J149">
        <f>VLOOKUP($C149,'Variable Coding'!$2:$13,13,0)</f>
        <v>1</v>
      </c>
      <c r="K149">
        <f>VLOOKUP($C149,'Variable Coding'!$2:$13,14,0)</f>
        <v>0</v>
      </c>
      <c r="L149" t="str">
        <f>VLOOKUP(B149,'Raw Data'!$2:$20,8,0)</f>
        <v>Female</v>
      </c>
      <c r="M149" t="str">
        <f>VLOOKUP($B149,'Raw Data'!$2:$20,11,0)</f>
        <v>18-24</v>
      </c>
      <c r="N149" t="str">
        <f>VLOOKUP($B149,'Raw Data'!$2:$20,14,0)</f>
        <v>Africa</v>
      </c>
      <c r="O149" t="str">
        <f>VLOOKUP($B149,'Raw Data'!$2:$20,17,0)</f>
        <v>In supermarket</v>
      </c>
      <c r="P149" t="str">
        <f>VLOOKUP($B149,'Raw Data'!$2:$20,20,0)</f>
        <v>Daily</v>
      </c>
    </row>
    <row r="150" spans="1:16">
      <c r="A150">
        <v>149</v>
      </c>
      <c r="B150">
        <f t="shared" si="2"/>
        <v>13</v>
      </c>
      <c r="C150">
        <v>6</v>
      </c>
      <c r="D150">
        <v>5</v>
      </c>
      <c r="E150">
        <f>VLOOKUP(C150,'Variable Coding'!$2:$13,8,0)</f>
        <v>1</v>
      </c>
      <c r="F150">
        <f>VLOOKUP($C150,'Variable Coding'!$2:$13,9,0)</f>
        <v>0</v>
      </c>
      <c r="G150">
        <f>VLOOKUP($C150,'Variable Coding'!$2:$13,10,0)</f>
        <v>0</v>
      </c>
      <c r="H150">
        <f>VLOOKUP($C150,'Variable Coding'!$2:$13,11,0)</f>
        <v>1</v>
      </c>
      <c r="I150">
        <f>VLOOKUP($C150,'Variable Coding'!$2:$13,12,0)</f>
        <v>1</v>
      </c>
      <c r="J150">
        <f>VLOOKUP($C150,'Variable Coding'!$2:$13,13,0)</f>
        <v>0</v>
      </c>
      <c r="K150">
        <f>VLOOKUP($C150,'Variable Coding'!$2:$13,14,0)</f>
        <v>1</v>
      </c>
      <c r="L150" t="str">
        <f>VLOOKUP(B150,'Raw Data'!$2:$20,8,0)</f>
        <v>Female</v>
      </c>
      <c r="M150" t="str">
        <f>VLOOKUP($B150,'Raw Data'!$2:$20,11,0)</f>
        <v>18-24</v>
      </c>
      <c r="N150" t="str">
        <f>VLOOKUP($B150,'Raw Data'!$2:$20,14,0)</f>
        <v>Africa</v>
      </c>
      <c r="O150" t="str">
        <f>VLOOKUP($B150,'Raw Data'!$2:$20,17,0)</f>
        <v>In supermarket</v>
      </c>
      <c r="P150" t="str">
        <f>VLOOKUP($B150,'Raw Data'!$2:$20,20,0)</f>
        <v>Daily</v>
      </c>
    </row>
    <row r="151" spans="1:16">
      <c r="A151">
        <v>150</v>
      </c>
      <c r="B151">
        <f t="shared" si="2"/>
        <v>13</v>
      </c>
      <c r="C151">
        <v>2</v>
      </c>
      <c r="D151">
        <v>6</v>
      </c>
      <c r="E151">
        <f>VLOOKUP(C151,'Variable Coding'!$2:$13,8,0)</f>
        <v>0</v>
      </c>
      <c r="F151">
        <f>VLOOKUP($C151,'Variable Coding'!$2:$13,9,0)</f>
        <v>0</v>
      </c>
      <c r="G151">
        <f>VLOOKUP($C151,'Variable Coding'!$2:$13,10,0)</f>
        <v>0</v>
      </c>
      <c r="H151">
        <f>VLOOKUP($C151,'Variable Coding'!$2:$13,11,0)</f>
        <v>1</v>
      </c>
      <c r="I151">
        <f>VLOOKUP($C151,'Variable Coding'!$2:$13,12,0)</f>
        <v>0</v>
      </c>
      <c r="J151">
        <f>VLOOKUP($C151,'Variable Coding'!$2:$13,13,0)</f>
        <v>0</v>
      </c>
      <c r="K151">
        <f>VLOOKUP($C151,'Variable Coding'!$2:$13,14,0)</f>
        <v>1</v>
      </c>
      <c r="L151" t="str">
        <f>VLOOKUP(B151,'Raw Data'!$2:$20,8,0)</f>
        <v>Female</v>
      </c>
      <c r="M151" t="str">
        <f>VLOOKUP($B151,'Raw Data'!$2:$20,11,0)</f>
        <v>18-24</v>
      </c>
      <c r="N151" t="str">
        <f>VLOOKUP($B151,'Raw Data'!$2:$20,14,0)</f>
        <v>Africa</v>
      </c>
      <c r="O151" t="str">
        <f>VLOOKUP($B151,'Raw Data'!$2:$20,17,0)</f>
        <v>In supermarket</v>
      </c>
      <c r="P151" t="str">
        <f>VLOOKUP($B151,'Raw Data'!$2:$20,20,0)</f>
        <v>Daily</v>
      </c>
    </row>
    <row r="152" spans="1:16">
      <c r="A152">
        <v>151</v>
      </c>
      <c r="B152">
        <f t="shared" si="2"/>
        <v>13</v>
      </c>
      <c r="C152">
        <v>12</v>
      </c>
      <c r="D152">
        <v>2</v>
      </c>
      <c r="E152">
        <f>VLOOKUP(C152,'Variable Coding'!$2:$13,8,0)</f>
        <v>0</v>
      </c>
      <c r="F152">
        <f>VLOOKUP($C152,'Variable Coding'!$2:$13,9,0)</f>
        <v>0</v>
      </c>
      <c r="G152">
        <f>VLOOKUP($C152,'Variable Coding'!$2:$13,10,0)</f>
        <v>1</v>
      </c>
      <c r="H152">
        <f>VLOOKUP($C152,'Variable Coding'!$2:$13,11,0)</f>
        <v>0</v>
      </c>
      <c r="I152">
        <f>VLOOKUP($C152,'Variable Coding'!$2:$13,12,0)</f>
        <v>0</v>
      </c>
      <c r="J152">
        <f>VLOOKUP($C152,'Variable Coding'!$2:$13,13,0)</f>
        <v>0</v>
      </c>
      <c r="K152">
        <f>VLOOKUP($C152,'Variable Coding'!$2:$13,14,0)</f>
        <v>1</v>
      </c>
      <c r="L152" t="str">
        <f>VLOOKUP(B152,'Raw Data'!$2:$20,8,0)</f>
        <v>Female</v>
      </c>
      <c r="M152" t="str">
        <f>VLOOKUP($B152,'Raw Data'!$2:$20,11,0)</f>
        <v>18-24</v>
      </c>
      <c r="N152" t="str">
        <f>VLOOKUP($B152,'Raw Data'!$2:$20,14,0)</f>
        <v>Africa</v>
      </c>
      <c r="O152" t="str">
        <f>VLOOKUP($B152,'Raw Data'!$2:$20,17,0)</f>
        <v>In supermarket</v>
      </c>
      <c r="P152" t="str">
        <f>VLOOKUP($B152,'Raw Data'!$2:$20,20,0)</f>
        <v>Daily</v>
      </c>
    </row>
    <row r="153" spans="1:16">
      <c r="A153">
        <v>152</v>
      </c>
      <c r="B153">
        <f t="shared" si="2"/>
        <v>13</v>
      </c>
      <c r="C153">
        <v>7</v>
      </c>
      <c r="D153">
        <v>5</v>
      </c>
      <c r="E153">
        <f>VLOOKUP(C153,'Variable Coding'!$2:$13,8,0)</f>
        <v>1</v>
      </c>
      <c r="F153">
        <f>VLOOKUP($C153,'Variable Coding'!$2:$13,9,0)</f>
        <v>1</v>
      </c>
      <c r="G153">
        <f>VLOOKUP($C153,'Variable Coding'!$2:$13,10,0)</f>
        <v>0</v>
      </c>
      <c r="H153">
        <f>VLOOKUP($C153,'Variable Coding'!$2:$13,11,0)</f>
        <v>0</v>
      </c>
      <c r="I153">
        <f>VLOOKUP($C153,'Variable Coding'!$2:$13,12,0)</f>
        <v>1</v>
      </c>
      <c r="J153">
        <f>VLOOKUP($C153,'Variable Coding'!$2:$13,13,0)</f>
        <v>0</v>
      </c>
      <c r="K153">
        <f>VLOOKUP($C153,'Variable Coding'!$2:$13,14,0)</f>
        <v>1</v>
      </c>
      <c r="L153" t="str">
        <f>VLOOKUP(B153,'Raw Data'!$2:$20,8,0)</f>
        <v>Female</v>
      </c>
      <c r="M153" t="str">
        <f>VLOOKUP($B153,'Raw Data'!$2:$20,11,0)</f>
        <v>18-24</v>
      </c>
      <c r="N153" t="str">
        <f>VLOOKUP($B153,'Raw Data'!$2:$20,14,0)</f>
        <v>Africa</v>
      </c>
      <c r="O153" t="str">
        <f>VLOOKUP($B153,'Raw Data'!$2:$20,17,0)</f>
        <v>In supermarket</v>
      </c>
      <c r="P153" t="str">
        <f>VLOOKUP($B153,'Raw Data'!$2:$20,20,0)</f>
        <v>Daily</v>
      </c>
    </row>
    <row r="154" spans="1:16">
      <c r="A154">
        <v>153</v>
      </c>
      <c r="B154">
        <f t="shared" si="2"/>
        <v>13</v>
      </c>
      <c r="C154">
        <v>4</v>
      </c>
      <c r="D154">
        <v>5</v>
      </c>
      <c r="E154">
        <f>VLOOKUP(C154,'Variable Coding'!$2:$13,8,0)</f>
        <v>1</v>
      </c>
      <c r="F154">
        <f>VLOOKUP($C154,'Variable Coding'!$2:$13,9,0)</f>
        <v>0</v>
      </c>
      <c r="G154">
        <f>VLOOKUP($C154,'Variable Coding'!$2:$13,10,0)</f>
        <v>1</v>
      </c>
      <c r="H154">
        <f>VLOOKUP($C154,'Variable Coding'!$2:$13,11,0)</f>
        <v>1</v>
      </c>
      <c r="I154">
        <f>VLOOKUP($C154,'Variable Coding'!$2:$13,12,0)</f>
        <v>0</v>
      </c>
      <c r="J154">
        <f>VLOOKUP($C154,'Variable Coding'!$2:$13,13,0)</f>
        <v>0</v>
      </c>
      <c r="K154">
        <f>VLOOKUP($C154,'Variable Coding'!$2:$13,14,0)</f>
        <v>0</v>
      </c>
      <c r="L154" t="str">
        <f>VLOOKUP(B154,'Raw Data'!$2:$20,8,0)</f>
        <v>Female</v>
      </c>
      <c r="M154" t="str">
        <f>VLOOKUP($B154,'Raw Data'!$2:$20,11,0)</f>
        <v>18-24</v>
      </c>
      <c r="N154" t="str">
        <f>VLOOKUP($B154,'Raw Data'!$2:$20,14,0)</f>
        <v>Africa</v>
      </c>
      <c r="O154" t="str">
        <f>VLOOKUP($B154,'Raw Data'!$2:$20,17,0)</f>
        <v>In supermarket</v>
      </c>
      <c r="P154" t="str">
        <f>VLOOKUP($B154,'Raw Data'!$2:$20,20,0)</f>
        <v>Daily</v>
      </c>
    </row>
    <row r="155" spans="1:16">
      <c r="A155">
        <v>154</v>
      </c>
      <c r="B155">
        <f t="shared" si="2"/>
        <v>13</v>
      </c>
      <c r="C155">
        <v>5</v>
      </c>
      <c r="D155">
        <v>7</v>
      </c>
      <c r="E155">
        <f>VLOOKUP(C155,'Variable Coding'!$2:$13,8,0)</f>
        <v>0</v>
      </c>
      <c r="F155">
        <f>VLOOKUP($C155,'Variable Coding'!$2:$13,9,0)</f>
        <v>1</v>
      </c>
      <c r="G155">
        <f>VLOOKUP($C155,'Variable Coding'!$2:$13,10,0)</f>
        <v>0</v>
      </c>
      <c r="H155">
        <f>VLOOKUP($C155,'Variable Coding'!$2:$13,11,0)</f>
        <v>1</v>
      </c>
      <c r="I155">
        <f>VLOOKUP($C155,'Variable Coding'!$2:$13,12,0)</f>
        <v>1</v>
      </c>
      <c r="J155">
        <f>VLOOKUP($C155,'Variable Coding'!$2:$13,13,0)</f>
        <v>0</v>
      </c>
      <c r="K155">
        <f>VLOOKUP($C155,'Variable Coding'!$2:$13,14,0)</f>
        <v>0</v>
      </c>
      <c r="L155" t="str">
        <f>VLOOKUP(B155,'Raw Data'!$2:$20,8,0)</f>
        <v>Female</v>
      </c>
      <c r="M155" t="str">
        <f>VLOOKUP($B155,'Raw Data'!$2:$20,11,0)</f>
        <v>18-24</v>
      </c>
      <c r="N155" t="str">
        <f>VLOOKUP($B155,'Raw Data'!$2:$20,14,0)</f>
        <v>Africa</v>
      </c>
      <c r="O155" t="str">
        <f>VLOOKUP($B155,'Raw Data'!$2:$20,17,0)</f>
        <v>In supermarket</v>
      </c>
      <c r="P155" t="str">
        <f>VLOOKUP($B155,'Raw Data'!$2:$20,20,0)</f>
        <v>Daily</v>
      </c>
    </row>
    <row r="156" spans="1:16">
      <c r="A156">
        <v>155</v>
      </c>
      <c r="B156">
        <f t="shared" si="2"/>
        <v>13</v>
      </c>
      <c r="C156">
        <v>10</v>
      </c>
      <c r="D156">
        <v>7</v>
      </c>
      <c r="E156">
        <f>VLOOKUP(C156,'Variable Coding'!$2:$13,8,0)</f>
        <v>0</v>
      </c>
      <c r="F156">
        <f>VLOOKUP($C156,'Variable Coding'!$2:$13,9,0)</f>
        <v>0</v>
      </c>
      <c r="G156">
        <f>VLOOKUP($C156,'Variable Coding'!$2:$13,10,0)</f>
        <v>0</v>
      </c>
      <c r="H156">
        <f>VLOOKUP($C156,'Variable Coding'!$2:$13,11,0)</f>
        <v>0</v>
      </c>
      <c r="I156">
        <f>VLOOKUP($C156,'Variable Coding'!$2:$13,12,0)</f>
        <v>1</v>
      </c>
      <c r="J156">
        <f>VLOOKUP($C156,'Variable Coding'!$2:$13,13,0)</f>
        <v>0</v>
      </c>
      <c r="K156">
        <f>VLOOKUP($C156,'Variable Coding'!$2:$13,14,0)</f>
        <v>0</v>
      </c>
      <c r="L156" t="str">
        <f>VLOOKUP(B156,'Raw Data'!$2:$20,8,0)</f>
        <v>Female</v>
      </c>
      <c r="M156" t="str">
        <f>VLOOKUP($B156,'Raw Data'!$2:$20,11,0)</f>
        <v>18-24</v>
      </c>
      <c r="N156" t="str">
        <f>VLOOKUP($B156,'Raw Data'!$2:$20,14,0)</f>
        <v>Africa</v>
      </c>
      <c r="O156" t="str">
        <f>VLOOKUP($B156,'Raw Data'!$2:$20,17,0)</f>
        <v>In supermarket</v>
      </c>
      <c r="P156" t="str">
        <f>VLOOKUP($B156,'Raw Data'!$2:$20,20,0)</f>
        <v>Daily</v>
      </c>
    </row>
    <row r="157" spans="1:16">
      <c r="A157">
        <v>156</v>
      </c>
      <c r="B157">
        <f t="shared" si="2"/>
        <v>13</v>
      </c>
      <c r="C157">
        <v>1</v>
      </c>
      <c r="D157">
        <v>6</v>
      </c>
      <c r="E157">
        <f>VLOOKUP(C157,'Variable Coding'!$2:$13,8,0)</f>
        <v>1</v>
      </c>
      <c r="F157">
        <f>VLOOKUP($C157,'Variable Coding'!$2:$13,9,0)</f>
        <v>1</v>
      </c>
      <c r="G157">
        <f>VLOOKUP($C157,'Variable Coding'!$2:$13,10,0)</f>
        <v>0</v>
      </c>
      <c r="H157">
        <f>VLOOKUP($C157,'Variable Coding'!$2:$13,11,0)</f>
        <v>0</v>
      </c>
      <c r="I157">
        <f>VLOOKUP($C157,'Variable Coding'!$2:$13,12,0)</f>
        <v>0</v>
      </c>
      <c r="J157">
        <f>VLOOKUP($C157,'Variable Coding'!$2:$13,13,0)</f>
        <v>0</v>
      </c>
      <c r="K157">
        <f>VLOOKUP($C157,'Variable Coding'!$2:$13,14,0)</f>
        <v>0</v>
      </c>
      <c r="L157" t="str">
        <f>VLOOKUP(B157,'Raw Data'!$2:$20,8,0)</f>
        <v>Female</v>
      </c>
      <c r="M157" t="str">
        <f>VLOOKUP($B157,'Raw Data'!$2:$20,11,0)</f>
        <v>18-24</v>
      </c>
      <c r="N157" t="str">
        <f>VLOOKUP($B157,'Raw Data'!$2:$20,14,0)</f>
        <v>Africa</v>
      </c>
      <c r="O157" t="str">
        <f>VLOOKUP($B157,'Raw Data'!$2:$20,17,0)</f>
        <v>In supermarket</v>
      </c>
      <c r="P157" t="str">
        <f>VLOOKUP($B157,'Raw Data'!$2:$20,20,0)</f>
        <v>Daily</v>
      </c>
    </row>
    <row r="158" spans="1:16">
      <c r="A158">
        <v>157</v>
      </c>
      <c r="B158">
        <f t="shared" si="2"/>
        <v>14</v>
      </c>
      <c r="C158">
        <v>9</v>
      </c>
      <c r="D158">
        <v>5</v>
      </c>
      <c r="E158">
        <f>VLOOKUP(C158,'Variable Coding'!$2:$13,8,0)</f>
        <v>0</v>
      </c>
      <c r="F158">
        <f>VLOOKUP($C158,'Variable Coding'!$2:$13,9,0)</f>
        <v>1</v>
      </c>
      <c r="G158">
        <f>VLOOKUP($C158,'Variable Coding'!$2:$13,10,0)</f>
        <v>0</v>
      </c>
      <c r="H158">
        <f>VLOOKUP($C158,'Variable Coding'!$2:$13,11,0)</f>
        <v>1</v>
      </c>
      <c r="I158">
        <f>VLOOKUP($C158,'Variable Coding'!$2:$13,12,0)</f>
        <v>0</v>
      </c>
      <c r="J158">
        <f>VLOOKUP($C158,'Variable Coding'!$2:$13,13,0)</f>
        <v>1</v>
      </c>
      <c r="K158">
        <f>VLOOKUP($C158,'Variable Coding'!$2:$13,14,0)</f>
        <v>0</v>
      </c>
      <c r="L158" t="str">
        <f>VLOOKUP(B158,'Raw Data'!$2:$20,8,0)</f>
        <v>Male</v>
      </c>
      <c r="M158" t="str">
        <f>VLOOKUP($B158,'Raw Data'!$2:$20,11,0)</f>
        <v>18-24</v>
      </c>
      <c r="N158" t="str">
        <f>VLOOKUP($B158,'Raw Data'!$2:$20,14,0)</f>
        <v>Europe</v>
      </c>
      <c r="O158" t="str">
        <f>VLOOKUP($B158,'Raw Data'!$2:$20,17,0)</f>
        <v>In supermarket</v>
      </c>
      <c r="P158" t="str">
        <f>VLOOKUP($B158,'Raw Data'!$2:$20,20,0)</f>
        <v>Daily</v>
      </c>
    </row>
    <row r="159" spans="1:16">
      <c r="A159">
        <v>158</v>
      </c>
      <c r="B159">
        <f t="shared" si="2"/>
        <v>14</v>
      </c>
      <c r="C159">
        <v>8</v>
      </c>
      <c r="D159">
        <v>3</v>
      </c>
      <c r="E159">
        <f>VLOOKUP(C159,'Variable Coding'!$2:$13,8,0)</f>
        <v>0</v>
      </c>
      <c r="F159">
        <f>VLOOKUP($C159,'Variable Coding'!$2:$13,9,0)</f>
        <v>0</v>
      </c>
      <c r="G159">
        <f>VLOOKUP($C159,'Variable Coding'!$2:$13,10,0)</f>
        <v>1</v>
      </c>
      <c r="H159">
        <f>VLOOKUP($C159,'Variable Coding'!$2:$13,11,0)</f>
        <v>0</v>
      </c>
      <c r="I159">
        <f>VLOOKUP($C159,'Variable Coding'!$2:$13,12,0)</f>
        <v>1</v>
      </c>
      <c r="J159">
        <f>VLOOKUP($C159,'Variable Coding'!$2:$13,13,0)</f>
        <v>1</v>
      </c>
      <c r="K159">
        <f>VLOOKUP($C159,'Variable Coding'!$2:$13,14,0)</f>
        <v>0</v>
      </c>
      <c r="L159" t="str">
        <f>VLOOKUP(B159,'Raw Data'!$2:$20,8,0)</f>
        <v>Male</v>
      </c>
      <c r="M159" t="str">
        <f>VLOOKUP($B159,'Raw Data'!$2:$20,11,0)</f>
        <v>18-24</v>
      </c>
      <c r="N159" t="str">
        <f>VLOOKUP($B159,'Raw Data'!$2:$20,14,0)</f>
        <v>Europe</v>
      </c>
      <c r="O159" t="str">
        <f>VLOOKUP($B159,'Raw Data'!$2:$20,17,0)</f>
        <v>In supermarket</v>
      </c>
      <c r="P159" t="str">
        <f>VLOOKUP($B159,'Raw Data'!$2:$20,20,0)</f>
        <v>Daily</v>
      </c>
    </row>
    <row r="160" spans="1:16">
      <c r="A160">
        <v>159</v>
      </c>
      <c r="B160">
        <f t="shared" si="2"/>
        <v>14</v>
      </c>
      <c r="C160">
        <v>11</v>
      </c>
      <c r="D160">
        <v>4</v>
      </c>
      <c r="E160">
        <f>VLOOKUP(C160,'Variable Coding'!$2:$13,8,0)</f>
        <v>1</v>
      </c>
      <c r="F160">
        <f>VLOOKUP($C160,'Variable Coding'!$2:$13,9,0)</f>
        <v>0</v>
      </c>
      <c r="G160">
        <f>VLOOKUP($C160,'Variable Coding'!$2:$13,10,0)</f>
        <v>0</v>
      </c>
      <c r="H160">
        <f>VLOOKUP($C160,'Variable Coding'!$2:$13,11,0)</f>
        <v>0</v>
      </c>
      <c r="I160">
        <f>VLOOKUP($C160,'Variable Coding'!$2:$13,12,0)</f>
        <v>0</v>
      </c>
      <c r="J160">
        <f>VLOOKUP($C160,'Variable Coding'!$2:$13,13,0)</f>
        <v>1</v>
      </c>
      <c r="K160">
        <f>VLOOKUP($C160,'Variable Coding'!$2:$13,14,0)</f>
        <v>0</v>
      </c>
      <c r="L160" t="str">
        <f>VLOOKUP(B160,'Raw Data'!$2:$20,8,0)</f>
        <v>Male</v>
      </c>
      <c r="M160" t="str">
        <f>VLOOKUP($B160,'Raw Data'!$2:$20,11,0)</f>
        <v>18-24</v>
      </c>
      <c r="N160" t="str">
        <f>VLOOKUP($B160,'Raw Data'!$2:$20,14,0)</f>
        <v>Europe</v>
      </c>
      <c r="O160" t="str">
        <f>VLOOKUP($B160,'Raw Data'!$2:$20,17,0)</f>
        <v>In supermarket</v>
      </c>
      <c r="P160" t="str">
        <f>VLOOKUP($B160,'Raw Data'!$2:$20,20,0)</f>
        <v>Daily</v>
      </c>
    </row>
    <row r="161" spans="1:16">
      <c r="A161">
        <v>160</v>
      </c>
      <c r="B161">
        <f t="shared" si="2"/>
        <v>14</v>
      </c>
      <c r="C161">
        <v>3</v>
      </c>
      <c r="D161">
        <v>3</v>
      </c>
      <c r="E161">
        <f>VLOOKUP(C161,'Variable Coding'!$2:$13,8,0)</f>
        <v>1</v>
      </c>
      <c r="F161">
        <f>VLOOKUP($C161,'Variable Coding'!$2:$13,9,0)</f>
        <v>0</v>
      </c>
      <c r="G161">
        <f>VLOOKUP($C161,'Variable Coding'!$2:$13,10,0)</f>
        <v>1</v>
      </c>
      <c r="H161">
        <f>VLOOKUP($C161,'Variable Coding'!$2:$13,11,0)</f>
        <v>1</v>
      </c>
      <c r="I161">
        <f>VLOOKUP($C161,'Variable Coding'!$2:$13,12,0)</f>
        <v>1</v>
      </c>
      <c r="J161">
        <f>VLOOKUP($C161,'Variable Coding'!$2:$13,13,0)</f>
        <v>1</v>
      </c>
      <c r="K161">
        <f>VLOOKUP($C161,'Variable Coding'!$2:$13,14,0)</f>
        <v>0</v>
      </c>
      <c r="L161" t="str">
        <f>VLOOKUP(B161,'Raw Data'!$2:$20,8,0)</f>
        <v>Male</v>
      </c>
      <c r="M161" t="str">
        <f>VLOOKUP($B161,'Raw Data'!$2:$20,11,0)</f>
        <v>18-24</v>
      </c>
      <c r="N161" t="str">
        <f>VLOOKUP($B161,'Raw Data'!$2:$20,14,0)</f>
        <v>Europe</v>
      </c>
      <c r="O161" t="str">
        <f>VLOOKUP($B161,'Raw Data'!$2:$20,17,0)</f>
        <v>In supermarket</v>
      </c>
      <c r="P161" t="str">
        <f>VLOOKUP($B161,'Raw Data'!$2:$20,20,0)</f>
        <v>Daily</v>
      </c>
    </row>
    <row r="162" spans="1:16">
      <c r="A162">
        <v>161</v>
      </c>
      <c r="B162">
        <f t="shared" si="2"/>
        <v>14</v>
      </c>
      <c r="C162">
        <v>6</v>
      </c>
      <c r="D162">
        <v>3</v>
      </c>
      <c r="E162">
        <f>VLOOKUP(C162,'Variable Coding'!$2:$13,8,0)</f>
        <v>1</v>
      </c>
      <c r="F162">
        <f>VLOOKUP($C162,'Variable Coding'!$2:$13,9,0)</f>
        <v>0</v>
      </c>
      <c r="G162">
        <f>VLOOKUP($C162,'Variable Coding'!$2:$13,10,0)</f>
        <v>0</v>
      </c>
      <c r="H162">
        <f>VLOOKUP($C162,'Variable Coding'!$2:$13,11,0)</f>
        <v>1</v>
      </c>
      <c r="I162">
        <f>VLOOKUP($C162,'Variable Coding'!$2:$13,12,0)</f>
        <v>1</v>
      </c>
      <c r="J162">
        <f>VLOOKUP($C162,'Variable Coding'!$2:$13,13,0)</f>
        <v>0</v>
      </c>
      <c r="K162">
        <f>VLOOKUP($C162,'Variable Coding'!$2:$13,14,0)</f>
        <v>1</v>
      </c>
      <c r="L162" t="str">
        <f>VLOOKUP(B162,'Raw Data'!$2:$20,8,0)</f>
        <v>Male</v>
      </c>
      <c r="M162" t="str">
        <f>VLOOKUP($B162,'Raw Data'!$2:$20,11,0)</f>
        <v>18-24</v>
      </c>
      <c r="N162" t="str">
        <f>VLOOKUP($B162,'Raw Data'!$2:$20,14,0)</f>
        <v>Europe</v>
      </c>
      <c r="O162" t="str">
        <f>VLOOKUP($B162,'Raw Data'!$2:$20,17,0)</f>
        <v>In supermarket</v>
      </c>
      <c r="P162" t="str">
        <f>VLOOKUP($B162,'Raw Data'!$2:$20,20,0)</f>
        <v>Daily</v>
      </c>
    </row>
    <row r="163" spans="1:16">
      <c r="A163">
        <v>162</v>
      </c>
      <c r="B163">
        <f t="shared" si="2"/>
        <v>14</v>
      </c>
      <c r="C163">
        <v>2</v>
      </c>
      <c r="D163">
        <v>3</v>
      </c>
      <c r="E163">
        <f>VLOOKUP(C163,'Variable Coding'!$2:$13,8,0)</f>
        <v>0</v>
      </c>
      <c r="F163">
        <f>VLOOKUP($C163,'Variable Coding'!$2:$13,9,0)</f>
        <v>0</v>
      </c>
      <c r="G163">
        <f>VLOOKUP($C163,'Variable Coding'!$2:$13,10,0)</f>
        <v>0</v>
      </c>
      <c r="H163">
        <f>VLOOKUP($C163,'Variable Coding'!$2:$13,11,0)</f>
        <v>1</v>
      </c>
      <c r="I163">
        <f>VLOOKUP($C163,'Variable Coding'!$2:$13,12,0)</f>
        <v>0</v>
      </c>
      <c r="J163">
        <f>VLOOKUP($C163,'Variable Coding'!$2:$13,13,0)</f>
        <v>0</v>
      </c>
      <c r="K163">
        <f>VLOOKUP($C163,'Variable Coding'!$2:$13,14,0)</f>
        <v>1</v>
      </c>
      <c r="L163" t="str">
        <f>VLOOKUP(B163,'Raw Data'!$2:$20,8,0)</f>
        <v>Male</v>
      </c>
      <c r="M163" t="str">
        <f>VLOOKUP($B163,'Raw Data'!$2:$20,11,0)</f>
        <v>18-24</v>
      </c>
      <c r="N163" t="str">
        <f>VLOOKUP($B163,'Raw Data'!$2:$20,14,0)</f>
        <v>Europe</v>
      </c>
      <c r="O163" t="str">
        <f>VLOOKUP($B163,'Raw Data'!$2:$20,17,0)</f>
        <v>In supermarket</v>
      </c>
      <c r="P163" t="str">
        <f>VLOOKUP($B163,'Raw Data'!$2:$20,20,0)</f>
        <v>Daily</v>
      </c>
    </row>
    <row r="164" spans="1:16">
      <c r="A164">
        <v>163</v>
      </c>
      <c r="B164">
        <f t="shared" si="2"/>
        <v>14</v>
      </c>
      <c r="C164">
        <v>12</v>
      </c>
      <c r="D164">
        <v>3</v>
      </c>
      <c r="E164">
        <f>VLOOKUP(C164,'Variable Coding'!$2:$13,8,0)</f>
        <v>0</v>
      </c>
      <c r="F164">
        <f>VLOOKUP($C164,'Variable Coding'!$2:$13,9,0)</f>
        <v>0</v>
      </c>
      <c r="G164">
        <f>VLOOKUP($C164,'Variable Coding'!$2:$13,10,0)</f>
        <v>1</v>
      </c>
      <c r="H164">
        <f>VLOOKUP($C164,'Variable Coding'!$2:$13,11,0)</f>
        <v>0</v>
      </c>
      <c r="I164">
        <f>VLOOKUP($C164,'Variable Coding'!$2:$13,12,0)</f>
        <v>0</v>
      </c>
      <c r="J164">
        <f>VLOOKUP($C164,'Variable Coding'!$2:$13,13,0)</f>
        <v>0</v>
      </c>
      <c r="K164">
        <f>VLOOKUP($C164,'Variable Coding'!$2:$13,14,0)</f>
        <v>1</v>
      </c>
      <c r="L164" t="str">
        <f>VLOOKUP(B164,'Raw Data'!$2:$20,8,0)</f>
        <v>Male</v>
      </c>
      <c r="M164" t="str">
        <f>VLOOKUP($B164,'Raw Data'!$2:$20,11,0)</f>
        <v>18-24</v>
      </c>
      <c r="N164" t="str">
        <f>VLOOKUP($B164,'Raw Data'!$2:$20,14,0)</f>
        <v>Europe</v>
      </c>
      <c r="O164" t="str">
        <f>VLOOKUP($B164,'Raw Data'!$2:$20,17,0)</f>
        <v>In supermarket</v>
      </c>
      <c r="P164" t="str">
        <f>VLOOKUP($B164,'Raw Data'!$2:$20,20,0)</f>
        <v>Daily</v>
      </c>
    </row>
    <row r="165" spans="1:16">
      <c r="A165">
        <v>164</v>
      </c>
      <c r="B165">
        <f t="shared" si="2"/>
        <v>14</v>
      </c>
      <c r="C165">
        <v>7</v>
      </c>
      <c r="D165">
        <v>3</v>
      </c>
      <c r="E165">
        <f>VLOOKUP(C165,'Variable Coding'!$2:$13,8,0)</f>
        <v>1</v>
      </c>
      <c r="F165">
        <f>VLOOKUP($C165,'Variable Coding'!$2:$13,9,0)</f>
        <v>1</v>
      </c>
      <c r="G165">
        <f>VLOOKUP($C165,'Variable Coding'!$2:$13,10,0)</f>
        <v>0</v>
      </c>
      <c r="H165">
        <f>VLOOKUP($C165,'Variable Coding'!$2:$13,11,0)</f>
        <v>0</v>
      </c>
      <c r="I165">
        <f>VLOOKUP($C165,'Variable Coding'!$2:$13,12,0)</f>
        <v>1</v>
      </c>
      <c r="J165">
        <f>VLOOKUP($C165,'Variable Coding'!$2:$13,13,0)</f>
        <v>0</v>
      </c>
      <c r="K165">
        <f>VLOOKUP($C165,'Variable Coding'!$2:$13,14,0)</f>
        <v>1</v>
      </c>
      <c r="L165" t="str">
        <f>VLOOKUP(B165,'Raw Data'!$2:$20,8,0)</f>
        <v>Male</v>
      </c>
      <c r="M165" t="str">
        <f>VLOOKUP($B165,'Raw Data'!$2:$20,11,0)</f>
        <v>18-24</v>
      </c>
      <c r="N165" t="str">
        <f>VLOOKUP($B165,'Raw Data'!$2:$20,14,0)</f>
        <v>Europe</v>
      </c>
      <c r="O165" t="str">
        <f>VLOOKUP($B165,'Raw Data'!$2:$20,17,0)</f>
        <v>In supermarket</v>
      </c>
      <c r="P165" t="str">
        <f>VLOOKUP($B165,'Raw Data'!$2:$20,20,0)</f>
        <v>Daily</v>
      </c>
    </row>
    <row r="166" spans="1:16">
      <c r="A166">
        <v>165</v>
      </c>
      <c r="B166">
        <f t="shared" si="2"/>
        <v>14</v>
      </c>
      <c r="C166">
        <v>4</v>
      </c>
      <c r="D166">
        <v>4</v>
      </c>
      <c r="E166">
        <f>VLOOKUP(C166,'Variable Coding'!$2:$13,8,0)</f>
        <v>1</v>
      </c>
      <c r="F166">
        <f>VLOOKUP($C166,'Variable Coding'!$2:$13,9,0)</f>
        <v>0</v>
      </c>
      <c r="G166">
        <f>VLOOKUP($C166,'Variable Coding'!$2:$13,10,0)</f>
        <v>1</v>
      </c>
      <c r="H166">
        <f>VLOOKUP($C166,'Variable Coding'!$2:$13,11,0)</f>
        <v>1</v>
      </c>
      <c r="I166">
        <f>VLOOKUP($C166,'Variable Coding'!$2:$13,12,0)</f>
        <v>0</v>
      </c>
      <c r="J166">
        <f>VLOOKUP($C166,'Variable Coding'!$2:$13,13,0)</f>
        <v>0</v>
      </c>
      <c r="K166">
        <f>VLOOKUP($C166,'Variable Coding'!$2:$13,14,0)</f>
        <v>0</v>
      </c>
      <c r="L166" t="str">
        <f>VLOOKUP(B166,'Raw Data'!$2:$20,8,0)</f>
        <v>Male</v>
      </c>
      <c r="M166" t="str">
        <f>VLOOKUP($B166,'Raw Data'!$2:$20,11,0)</f>
        <v>18-24</v>
      </c>
      <c r="N166" t="str">
        <f>VLOOKUP($B166,'Raw Data'!$2:$20,14,0)</f>
        <v>Europe</v>
      </c>
      <c r="O166" t="str">
        <f>VLOOKUP($B166,'Raw Data'!$2:$20,17,0)</f>
        <v>In supermarket</v>
      </c>
      <c r="P166" t="str">
        <f>VLOOKUP($B166,'Raw Data'!$2:$20,20,0)</f>
        <v>Daily</v>
      </c>
    </row>
    <row r="167" spans="1:16">
      <c r="A167">
        <v>166</v>
      </c>
      <c r="B167">
        <f t="shared" si="2"/>
        <v>14</v>
      </c>
      <c r="C167">
        <v>5</v>
      </c>
      <c r="D167">
        <v>3</v>
      </c>
      <c r="E167">
        <f>VLOOKUP(C167,'Variable Coding'!$2:$13,8,0)</f>
        <v>0</v>
      </c>
      <c r="F167">
        <f>VLOOKUP($C167,'Variable Coding'!$2:$13,9,0)</f>
        <v>1</v>
      </c>
      <c r="G167">
        <f>VLOOKUP($C167,'Variable Coding'!$2:$13,10,0)</f>
        <v>0</v>
      </c>
      <c r="H167">
        <f>VLOOKUP($C167,'Variable Coding'!$2:$13,11,0)</f>
        <v>1</v>
      </c>
      <c r="I167">
        <f>VLOOKUP($C167,'Variable Coding'!$2:$13,12,0)</f>
        <v>1</v>
      </c>
      <c r="J167">
        <f>VLOOKUP($C167,'Variable Coding'!$2:$13,13,0)</f>
        <v>0</v>
      </c>
      <c r="K167">
        <f>VLOOKUP($C167,'Variable Coding'!$2:$13,14,0)</f>
        <v>0</v>
      </c>
      <c r="L167" t="str">
        <f>VLOOKUP(B167,'Raw Data'!$2:$20,8,0)</f>
        <v>Male</v>
      </c>
      <c r="M167" t="str">
        <f>VLOOKUP($B167,'Raw Data'!$2:$20,11,0)</f>
        <v>18-24</v>
      </c>
      <c r="N167" t="str">
        <f>VLOOKUP($B167,'Raw Data'!$2:$20,14,0)</f>
        <v>Europe</v>
      </c>
      <c r="O167" t="str">
        <f>VLOOKUP($B167,'Raw Data'!$2:$20,17,0)</f>
        <v>In supermarket</v>
      </c>
      <c r="P167" t="str">
        <f>VLOOKUP($B167,'Raw Data'!$2:$20,20,0)</f>
        <v>Daily</v>
      </c>
    </row>
    <row r="168" spans="1:16">
      <c r="A168">
        <v>167</v>
      </c>
      <c r="B168">
        <f t="shared" si="2"/>
        <v>14</v>
      </c>
      <c r="C168">
        <v>10</v>
      </c>
      <c r="D168">
        <v>4</v>
      </c>
      <c r="E168">
        <f>VLOOKUP(C168,'Variable Coding'!$2:$13,8,0)</f>
        <v>0</v>
      </c>
      <c r="F168">
        <f>VLOOKUP($C168,'Variable Coding'!$2:$13,9,0)</f>
        <v>0</v>
      </c>
      <c r="G168">
        <f>VLOOKUP($C168,'Variable Coding'!$2:$13,10,0)</f>
        <v>0</v>
      </c>
      <c r="H168">
        <f>VLOOKUP($C168,'Variable Coding'!$2:$13,11,0)</f>
        <v>0</v>
      </c>
      <c r="I168">
        <f>VLOOKUP($C168,'Variable Coding'!$2:$13,12,0)</f>
        <v>1</v>
      </c>
      <c r="J168">
        <f>VLOOKUP($C168,'Variable Coding'!$2:$13,13,0)</f>
        <v>0</v>
      </c>
      <c r="K168">
        <f>VLOOKUP($C168,'Variable Coding'!$2:$13,14,0)</f>
        <v>0</v>
      </c>
      <c r="L168" t="str">
        <f>VLOOKUP(B168,'Raw Data'!$2:$20,8,0)</f>
        <v>Male</v>
      </c>
      <c r="M168" t="str">
        <f>VLOOKUP($B168,'Raw Data'!$2:$20,11,0)</f>
        <v>18-24</v>
      </c>
      <c r="N168" t="str">
        <f>VLOOKUP($B168,'Raw Data'!$2:$20,14,0)</f>
        <v>Europe</v>
      </c>
      <c r="O168" t="str">
        <f>VLOOKUP($B168,'Raw Data'!$2:$20,17,0)</f>
        <v>In supermarket</v>
      </c>
      <c r="P168" t="str">
        <f>VLOOKUP($B168,'Raw Data'!$2:$20,20,0)</f>
        <v>Daily</v>
      </c>
    </row>
    <row r="169" spans="1:16">
      <c r="A169">
        <v>168</v>
      </c>
      <c r="B169">
        <f t="shared" si="2"/>
        <v>14</v>
      </c>
      <c r="C169">
        <v>1</v>
      </c>
      <c r="D169">
        <v>4</v>
      </c>
      <c r="E169">
        <f>VLOOKUP(C169,'Variable Coding'!$2:$13,8,0)</f>
        <v>1</v>
      </c>
      <c r="F169">
        <f>VLOOKUP($C169,'Variable Coding'!$2:$13,9,0)</f>
        <v>1</v>
      </c>
      <c r="G169">
        <f>VLOOKUP($C169,'Variable Coding'!$2:$13,10,0)</f>
        <v>0</v>
      </c>
      <c r="H169">
        <f>VLOOKUP($C169,'Variable Coding'!$2:$13,11,0)</f>
        <v>0</v>
      </c>
      <c r="I169">
        <f>VLOOKUP($C169,'Variable Coding'!$2:$13,12,0)</f>
        <v>0</v>
      </c>
      <c r="J169">
        <f>VLOOKUP($C169,'Variable Coding'!$2:$13,13,0)</f>
        <v>0</v>
      </c>
      <c r="K169">
        <f>VLOOKUP($C169,'Variable Coding'!$2:$13,14,0)</f>
        <v>0</v>
      </c>
      <c r="L169" t="str">
        <f>VLOOKUP(B169,'Raw Data'!$2:$20,8,0)</f>
        <v>Male</v>
      </c>
      <c r="M169" t="str">
        <f>VLOOKUP($B169,'Raw Data'!$2:$20,11,0)</f>
        <v>18-24</v>
      </c>
      <c r="N169" t="str">
        <f>VLOOKUP($B169,'Raw Data'!$2:$20,14,0)</f>
        <v>Europe</v>
      </c>
      <c r="O169" t="str">
        <f>VLOOKUP($B169,'Raw Data'!$2:$20,17,0)</f>
        <v>In supermarket</v>
      </c>
      <c r="P169" t="str">
        <f>VLOOKUP($B169,'Raw Data'!$2:$20,20,0)</f>
        <v>Daily</v>
      </c>
    </row>
    <row r="170" spans="1:16">
      <c r="A170">
        <v>169</v>
      </c>
      <c r="B170">
        <f t="shared" si="2"/>
        <v>15</v>
      </c>
      <c r="C170">
        <v>9</v>
      </c>
      <c r="D170">
        <v>5</v>
      </c>
      <c r="E170">
        <f>VLOOKUP(C170,'Variable Coding'!$2:$13,8,0)</f>
        <v>0</v>
      </c>
      <c r="F170">
        <f>VLOOKUP($C170,'Variable Coding'!$2:$13,9,0)</f>
        <v>1</v>
      </c>
      <c r="G170">
        <f>VLOOKUP($C170,'Variable Coding'!$2:$13,10,0)</f>
        <v>0</v>
      </c>
      <c r="H170">
        <f>VLOOKUP($C170,'Variable Coding'!$2:$13,11,0)</f>
        <v>1</v>
      </c>
      <c r="I170">
        <f>VLOOKUP($C170,'Variable Coding'!$2:$13,12,0)</f>
        <v>0</v>
      </c>
      <c r="J170">
        <f>VLOOKUP($C170,'Variable Coding'!$2:$13,13,0)</f>
        <v>1</v>
      </c>
      <c r="K170">
        <f>VLOOKUP($C170,'Variable Coding'!$2:$13,14,0)</f>
        <v>0</v>
      </c>
      <c r="L170" t="str">
        <f>VLOOKUP(B170,'Raw Data'!$2:$20,8,0)</f>
        <v>Female</v>
      </c>
      <c r="M170" t="str">
        <f>VLOOKUP($B170,'Raw Data'!$2:$20,11,0)</f>
        <v>18-24</v>
      </c>
      <c r="N170" t="str">
        <f>VLOOKUP($B170,'Raw Data'!$2:$20,14,0)</f>
        <v>Asia-Pacific</v>
      </c>
      <c r="O170" t="str">
        <f>VLOOKUP($B170,'Raw Data'!$2:$20,17,0)</f>
        <v>In supermarket</v>
      </c>
      <c r="P170" t="str">
        <f>VLOOKUP($B170,'Raw Data'!$2:$20,20,0)</f>
        <v>Occasionally (less than 3 times per week)</v>
      </c>
    </row>
    <row r="171" spans="1:16">
      <c r="A171">
        <v>170</v>
      </c>
      <c r="B171">
        <f t="shared" si="2"/>
        <v>15</v>
      </c>
      <c r="C171">
        <v>8</v>
      </c>
      <c r="D171">
        <v>4</v>
      </c>
      <c r="E171">
        <f>VLOOKUP(C171,'Variable Coding'!$2:$13,8,0)</f>
        <v>0</v>
      </c>
      <c r="F171">
        <f>VLOOKUP($C171,'Variable Coding'!$2:$13,9,0)</f>
        <v>0</v>
      </c>
      <c r="G171">
        <f>VLOOKUP($C171,'Variable Coding'!$2:$13,10,0)</f>
        <v>1</v>
      </c>
      <c r="H171">
        <f>VLOOKUP($C171,'Variable Coding'!$2:$13,11,0)</f>
        <v>0</v>
      </c>
      <c r="I171">
        <f>VLOOKUP($C171,'Variable Coding'!$2:$13,12,0)</f>
        <v>1</v>
      </c>
      <c r="J171">
        <f>VLOOKUP($C171,'Variable Coding'!$2:$13,13,0)</f>
        <v>1</v>
      </c>
      <c r="K171">
        <f>VLOOKUP($C171,'Variable Coding'!$2:$13,14,0)</f>
        <v>0</v>
      </c>
      <c r="L171" t="str">
        <f>VLOOKUP(B171,'Raw Data'!$2:$20,8,0)</f>
        <v>Female</v>
      </c>
      <c r="M171" t="str">
        <f>VLOOKUP($B171,'Raw Data'!$2:$20,11,0)</f>
        <v>18-24</v>
      </c>
      <c r="N171" t="str">
        <f>VLOOKUP($B171,'Raw Data'!$2:$20,14,0)</f>
        <v>Asia-Pacific</v>
      </c>
      <c r="O171" t="str">
        <f>VLOOKUP($B171,'Raw Data'!$2:$20,17,0)</f>
        <v>In supermarket</v>
      </c>
      <c r="P171" t="str">
        <f>VLOOKUP($B171,'Raw Data'!$2:$20,20,0)</f>
        <v>Occasionally (less than 3 times per week)</v>
      </c>
    </row>
    <row r="172" spans="1:16">
      <c r="A172">
        <v>171</v>
      </c>
      <c r="B172">
        <f t="shared" si="2"/>
        <v>15</v>
      </c>
      <c r="C172">
        <v>11</v>
      </c>
      <c r="D172">
        <v>2</v>
      </c>
      <c r="E172">
        <f>VLOOKUP(C172,'Variable Coding'!$2:$13,8,0)</f>
        <v>1</v>
      </c>
      <c r="F172">
        <f>VLOOKUP($C172,'Variable Coding'!$2:$13,9,0)</f>
        <v>0</v>
      </c>
      <c r="G172">
        <f>VLOOKUP($C172,'Variable Coding'!$2:$13,10,0)</f>
        <v>0</v>
      </c>
      <c r="H172">
        <f>VLOOKUP($C172,'Variable Coding'!$2:$13,11,0)</f>
        <v>0</v>
      </c>
      <c r="I172">
        <f>VLOOKUP($C172,'Variable Coding'!$2:$13,12,0)</f>
        <v>0</v>
      </c>
      <c r="J172">
        <f>VLOOKUP($C172,'Variable Coding'!$2:$13,13,0)</f>
        <v>1</v>
      </c>
      <c r="K172">
        <f>VLOOKUP($C172,'Variable Coding'!$2:$13,14,0)</f>
        <v>0</v>
      </c>
      <c r="L172" t="str">
        <f>VLOOKUP(B172,'Raw Data'!$2:$20,8,0)</f>
        <v>Female</v>
      </c>
      <c r="M172" t="str">
        <f>VLOOKUP($B172,'Raw Data'!$2:$20,11,0)</f>
        <v>18-24</v>
      </c>
      <c r="N172" t="str">
        <f>VLOOKUP($B172,'Raw Data'!$2:$20,14,0)</f>
        <v>Asia-Pacific</v>
      </c>
      <c r="O172" t="str">
        <f>VLOOKUP($B172,'Raw Data'!$2:$20,17,0)</f>
        <v>In supermarket</v>
      </c>
      <c r="P172" t="str">
        <f>VLOOKUP($B172,'Raw Data'!$2:$20,20,0)</f>
        <v>Occasionally (less than 3 times per week)</v>
      </c>
    </row>
    <row r="173" spans="1:16">
      <c r="A173">
        <v>172</v>
      </c>
      <c r="B173">
        <f t="shared" si="2"/>
        <v>15</v>
      </c>
      <c r="C173">
        <v>3</v>
      </c>
      <c r="D173">
        <v>3</v>
      </c>
      <c r="E173">
        <f>VLOOKUP(C173,'Variable Coding'!$2:$13,8,0)</f>
        <v>1</v>
      </c>
      <c r="F173">
        <f>VLOOKUP($C173,'Variable Coding'!$2:$13,9,0)</f>
        <v>0</v>
      </c>
      <c r="G173">
        <f>VLOOKUP($C173,'Variable Coding'!$2:$13,10,0)</f>
        <v>1</v>
      </c>
      <c r="H173">
        <f>VLOOKUP($C173,'Variable Coding'!$2:$13,11,0)</f>
        <v>1</v>
      </c>
      <c r="I173">
        <f>VLOOKUP($C173,'Variable Coding'!$2:$13,12,0)</f>
        <v>1</v>
      </c>
      <c r="J173">
        <f>VLOOKUP($C173,'Variable Coding'!$2:$13,13,0)</f>
        <v>1</v>
      </c>
      <c r="K173">
        <f>VLOOKUP($C173,'Variable Coding'!$2:$13,14,0)</f>
        <v>0</v>
      </c>
      <c r="L173" t="str">
        <f>VLOOKUP(B173,'Raw Data'!$2:$20,8,0)</f>
        <v>Female</v>
      </c>
      <c r="M173" t="str">
        <f>VLOOKUP($B173,'Raw Data'!$2:$20,11,0)</f>
        <v>18-24</v>
      </c>
      <c r="N173" t="str">
        <f>VLOOKUP($B173,'Raw Data'!$2:$20,14,0)</f>
        <v>Asia-Pacific</v>
      </c>
      <c r="O173" t="str">
        <f>VLOOKUP($B173,'Raw Data'!$2:$20,17,0)</f>
        <v>In supermarket</v>
      </c>
      <c r="P173" t="str">
        <f>VLOOKUP($B173,'Raw Data'!$2:$20,20,0)</f>
        <v>Occasionally (less than 3 times per week)</v>
      </c>
    </row>
    <row r="174" spans="1:16">
      <c r="A174">
        <v>173</v>
      </c>
      <c r="B174">
        <f t="shared" si="2"/>
        <v>15</v>
      </c>
      <c r="C174">
        <v>6</v>
      </c>
      <c r="D174">
        <v>1</v>
      </c>
      <c r="E174">
        <f>VLOOKUP(C174,'Variable Coding'!$2:$13,8,0)</f>
        <v>1</v>
      </c>
      <c r="F174">
        <f>VLOOKUP($C174,'Variable Coding'!$2:$13,9,0)</f>
        <v>0</v>
      </c>
      <c r="G174">
        <f>VLOOKUP($C174,'Variable Coding'!$2:$13,10,0)</f>
        <v>0</v>
      </c>
      <c r="H174">
        <f>VLOOKUP($C174,'Variable Coding'!$2:$13,11,0)</f>
        <v>1</v>
      </c>
      <c r="I174">
        <f>VLOOKUP($C174,'Variable Coding'!$2:$13,12,0)</f>
        <v>1</v>
      </c>
      <c r="J174">
        <f>VLOOKUP($C174,'Variable Coding'!$2:$13,13,0)</f>
        <v>0</v>
      </c>
      <c r="K174">
        <f>VLOOKUP($C174,'Variable Coding'!$2:$13,14,0)</f>
        <v>1</v>
      </c>
      <c r="L174" t="str">
        <f>VLOOKUP(B174,'Raw Data'!$2:$20,8,0)</f>
        <v>Female</v>
      </c>
      <c r="M174" t="str">
        <f>VLOOKUP($B174,'Raw Data'!$2:$20,11,0)</f>
        <v>18-24</v>
      </c>
      <c r="N174" t="str">
        <f>VLOOKUP($B174,'Raw Data'!$2:$20,14,0)</f>
        <v>Asia-Pacific</v>
      </c>
      <c r="O174" t="str">
        <f>VLOOKUP($B174,'Raw Data'!$2:$20,17,0)</f>
        <v>In supermarket</v>
      </c>
      <c r="P174" t="str">
        <f>VLOOKUP($B174,'Raw Data'!$2:$20,20,0)</f>
        <v>Occasionally (less than 3 times per week)</v>
      </c>
    </row>
    <row r="175" spans="1:16">
      <c r="A175">
        <v>174</v>
      </c>
      <c r="B175">
        <f t="shared" si="2"/>
        <v>15</v>
      </c>
      <c r="C175">
        <v>2</v>
      </c>
      <c r="D175">
        <v>5</v>
      </c>
      <c r="E175">
        <f>VLOOKUP(C175,'Variable Coding'!$2:$13,8,0)</f>
        <v>0</v>
      </c>
      <c r="F175">
        <f>VLOOKUP($C175,'Variable Coding'!$2:$13,9,0)</f>
        <v>0</v>
      </c>
      <c r="G175">
        <f>VLOOKUP($C175,'Variable Coding'!$2:$13,10,0)</f>
        <v>0</v>
      </c>
      <c r="H175">
        <f>VLOOKUP($C175,'Variable Coding'!$2:$13,11,0)</f>
        <v>1</v>
      </c>
      <c r="I175">
        <f>VLOOKUP($C175,'Variable Coding'!$2:$13,12,0)</f>
        <v>0</v>
      </c>
      <c r="J175">
        <f>VLOOKUP($C175,'Variable Coding'!$2:$13,13,0)</f>
        <v>0</v>
      </c>
      <c r="K175">
        <f>VLOOKUP($C175,'Variable Coding'!$2:$13,14,0)</f>
        <v>1</v>
      </c>
      <c r="L175" t="str">
        <f>VLOOKUP(B175,'Raw Data'!$2:$20,8,0)</f>
        <v>Female</v>
      </c>
      <c r="M175" t="str">
        <f>VLOOKUP($B175,'Raw Data'!$2:$20,11,0)</f>
        <v>18-24</v>
      </c>
      <c r="N175" t="str">
        <f>VLOOKUP($B175,'Raw Data'!$2:$20,14,0)</f>
        <v>Asia-Pacific</v>
      </c>
      <c r="O175" t="str">
        <f>VLOOKUP($B175,'Raw Data'!$2:$20,17,0)</f>
        <v>In supermarket</v>
      </c>
      <c r="P175" t="str">
        <f>VLOOKUP($B175,'Raw Data'!$2:$20,20,0)</f>
        <v>Occasionally (less than 3 times per week)</v>
      </c>
    </row>
    <row r="176" spans="1:16">
      <c r="A176">
        <v>175</v>
      </c>
      <c r="B176">
        <f t="shared" si="2"/>
        <v>15</v>
      </c>
      <c r="C176">
        <v>12</v>
      </c>
      <c r="D176">
        <v>1</v>
      </c>
      <c r="E176">
        <f>VLOOKUP(C176,'Variable Coding'!$2:$13,8,0)</f>
        <v>0</v>
      </c>
      <c r="F176">
        <f>VLOOKUP($C176,'Variable Coding'!$2:$13,9,0)</f>
        <v>0</v>
      </c>
      <c r="G176">
        <f>VLOOKUP($C176,'Variable Coding'!$2:$13,10,0)</f>
        <v>1</v>
      </c>
      <c r="H176">
        <f>VLOOKUP($C176,'Variable Coding'!$2:$13,11,0)</f>
        <v>0</v>
      </c>
      <c r="I176">
        <f>VLOOKUP($C176,'Variable Coding'!$2:$13,12,0)</f>
        <v>0</v>
      </c>
      <c r="J176">
        <f>VLOOKUP($C176,'Variable Coding'!$2:$13,13,0)</f>
        <v>0</v>
      </c>
      <c r="K176">
        <f>VLOOKUP($C176,'Variable Coding'!$2:$13,14,0)</f>
        <v>1</v>
      </c>
      <c r="L176" t="str">
        <f>VLOOKUP(B176,'Raw Data'!$2:$20,8,0)</f>
        <v>Female</v>
      </c>
      <c r="M176" t="str">
        <f>VLOOKUP($B176,'Raw Data'!$2:$20,11,0)</f>
        <v>18-24</v>
      </c>
      <c r="N176" t="str">
        <f>VLOOKUP($B176,'Raw Data'!$2:$20,14,0)</f>
        <v>Asia-Pacific</v>
      </c>
      <c r="O176" t="str">
        <f>VLOOKUP($B176,'Raw Data'!$2:$20,17,0)</f>
        <v>In supermarket</v>
      </c>
      <c r="P176" t="str">
        <f>VLOOKUP($B176,'Raw Data'!$2:$20,20,0)</f>
        <v>Occasionally (less than 3 times per week)</v>
      </c>
    </row>
    <row r="177" spans="1:16">
      <c r="A177">
        <v>176</v>
      </c>
      <c r="B177">
        <f t="shared" si="2"/>
        <v>15</v>
      </c>
      <c r="C177">
        <v>7</v>
      </c>
      <c r="D177">
        <v>2</v>
      </c>
      <c r="E177">
        <f>VLOOKUP(C177,'Variable Coding'!$2:$13,8,0)</f>
        <v>1</v>
      </c>
      <c r="F177">
        <f>VLOOKUP($C177,'Variable Coding'!$2:$13,9,0)</f>
        <v>1</v>
      </c>
      <c r="G177">
        <f>VLOOKUP($C177,'Variable Coding'!$2:$13,10,0)</f>
        <v>0</v>
      </c>
      <c r="H177">
        <f>VLOOKUP($C177,'Variable Coding'!$2:$13,11,0)</f>
        <v>0</v>
      </c>
      <c r="I177">
        <f>VLOOKUP($C177,'Variable Coding'!$2:$13,12,0)</f>
        <v>1</v>
      </c>
      <c r="J177">
        <f>VLOOKUP($C177,'Variable Coding'!$2:$13,13,0)</f>
        <v>0</v>
      </c>
      <c r="K177">
        <f>VLOOKUP($C177,'Variable Coding'!$2:$13,14,0)</f>
        <v>1</v>
      </c>
      <c r="L177" t="str">
        <f>VLOOKUP(B177,'Raw Data'!$2:$20,8,0)</f>
        <v>Female</v>
      </c>
      <c r="M177" t="str">
        <f>VLOOKUP($B177,'Raw Data'!$2:$20,11,0)</f>
        <v>18-24</v>
      </c>
      <c r="N177" t="str">
        <f>VLOOKUP($B177,'Raw Data'!$2:$20,14,0)</f>
        <v>Asia-Pacific</v>
      </c>
      <c r="O177" t="str">
        <f>VLOOKUP($B177,'Raw Data'!$2:$20,17,0)</f>
        <v>In supermarket</v>
      </c>
      <c r="P177" t="str">
        <f>VLOOKUP($B177,'Raw Data'!$2:$20,20,0)</f>
        <v>Occasionally (less than 3 times per week)</v>
      </c>
    </row>
    <row r="178" spans="1:16">
      <c r="A178">
        <v>177</v>
      </c>
      <c r="B178">
        <f t="shared" si="2"/>
        <v>15</v>
      </c>
      <c r="C178">
        <v>4</v>
      </c>
      <c r="D178">
        <v>3</v>
      </c>
      <c r="E178">
        <f>VLOOKUP(C178,'Variable Coding'!$2:$13,8,0)</f>
        <v>1</v>
      </c>
      <c r="F178">
        <f>VLOOKUP($C178,'Variable Coding'!$2:$13,9,0)</f>
        <v>0</v>
      </c>
      <c r="G178">
        <f>VLOOKUP($C178,'Variable Coding'!$2:$13,10,0)</f>
        <v>1</v>
      </c>
      <c r="H178">
        <f>VLOOKUP($C178,'Variable Coding'!$2:$13,11,0)</f>
        <v>1</v>
      </c>
      <c r="I178">
        <f>VLOOKUP($C178,'Variable Coding'!$2:$13,12,0)</f>
        <v>0</v>
      </c>
      <c r="J178">
        <f>VLOOKUP($C178,'Variable Coding'!$2:$13,13,0)</f>
        <v>0</v>
      </c>
      <c r="K178">
        <f>VLOOKUP($C178,'Variable Coding'!$2:$13,14,0)</f>
        <v>0</v>
      </c>
      <c r="L178" t="str">
        <f>VLOOKUP(B178,'Raw Data'!$2:$20,8,0)</f>
        <v>Female</v>
      </c>
      <c r="M178" t="str">
        <f>VLOOKUP($B178,'Raw Data'!$2:$20,11,0)</f>
        <v>18-24</v>
      </c>
      <c r="N178" t="str">
        <f>VLOOKUP($B178,'Raw Data'!$2:$20,14,0)</f>
        <v>Asia-Pacific</v>
      </c>
      <c r="O178" t="str">
        <f>VLOOKUP($B178,'Raw Data'!$2:$20,17,0)</f>
        <v>In supermarket</v>
      </c>
      <c r="P178" t="str">
        <f>VLOOKUP($B178,'Raw Data'!$2:$20,20,0)</f>
        <v>Occasionally (less than 3 times per week)</v>
      </c>
    </row>
    <row r="179" spans="1:16">
      <c r="A179">
        <v>178</v>
      </c>
      <c r="B179">
        <f t="shared" si="2"/>
        <v>15</v>
      </c>
      <c r="C179">
        <v>5</v>
      </c>
      <c r="D179">
        <v>7</v>
      </c>
      <c r="E179">
        <f>VLOOKUP(C179,'Variable Coding'!$2:$13,8,0)</f>
        <v>0</v>
      </c>
      <c r="F179">
        <f>VLOOKUP($C179,'Variable Coding'!$2:$13,9,0)</f>
        <v>1</v>
      </c>
      <c r="G179">
        <f>VLOOKUP($C179,'Variable Coding'!$2:$13,10,0)</f>
        <v>0</v>
      </c>
      <c r="H179">
        <f>VLOOKUP($C179,'Variable Coding'!$2:$13,11,0)</f>
        <v>1</v>
      </c>
      <c r="I179">
        <f>VLOOKUP($C179,'Variable Coding'!$2:$13,12,0)</f>
        <v>1</v>
      </c>
      <c r="J179">
        <f>VLOOKUP($C179,'Variable Coding'!$2:$13,13,0)</f>
        <v>0</v>
      </c>
      <c r="K179">
        <f>VLOOKUP($C179,'Variable Coding'!$2:$13,14,0)</f>
        <v>0</v>
      </c>
      <c r="L179" t="str">
        <f>VLOOKUP(B179,'Raw Data'!$2:$20,8,0)</f>
        <v>Female</v>
      </c>
      <c r="M179" t="str">
        <f>VLOOKUP($B179,'Raw Data'!$2:$20,11,0)</f>
        <v>18-24</v>
      </c>
      <c r="N179" t="str">
        <f>VLOOKUP($B179,'Raw Data'!$2:$20,14,0)</f>
        <v>Asia-Pacific</v>
      </c>
      <c r="O179" t="str">
        <f>VLOOKUP($B179,'Raw Data'!$2:$20,17,0)</f>
        <v>In supermarket</v>
      </c>
      <c r="P179" t="str">
        <f>VLOOKUP($B179,'Raw Data'!$2:$20,20,0)</f>
        <v>Occasionally (less than 3 times per week)</v>
      </c>
    </row>
    <row r="180" spans="1:16">
      <c r="A180">
        <v>179</v>
      </c>
      <c r="B180">
        <f t="shared" si="2"/>
        <v>15</v>
      </c>
      <c r="C180">
        <v>10</v>
      </c>
      <c r="D180">
        <v>6</v>
      </c>
      <c r="E180">
        <f>VLOOKUP(C180,'Variable Coding'!$2:$13,8,0)</f>
        <v>0</v>
      </c>
      <c r="F180">
        <f>VLOOKUP($C180,'Variable Coding'!$2:$13,9,0)</f>
        <v>0</v>
      </c>
      <c r="G180">
        <f>VLOOKUP($C180,'Variable Coding'!$2:$13,10,0)</f>
        <v>0</v>
      </c>
      <c r="H180">
        <f>VLOOKUP($C180,'Variable Coding'!$2:$13,11,0)</f>
        <v>0</v>
      </c>
      <c r="I180">
        <f>VLOOKUP($C180,'Variable Coding'!$2:$13,12,0)</f>
        <v>1</v>
      </c>
      <c r="J180">
        <f>VLOOKUP($C180,'Variable Coding'!$2:$13,13,0)</f>
        <v>0</v>
      </c>
      <c r="K180">
        <f>VLOOKUP($C180,'Variable Coding'!$2:$13,14,0)</f>
        <v>0</v>
      </c>
      <c r="L180" t="str">
        <f>VLOOKUP(B180,'Raw Data'!$2:$20,8,0)</f>
        <v>Female</v>
      </c>
      <c r="M180" t="str">
        <f>VLOOKUP($B180,'Raw Data'!$2:$20,11,0)</f>
        <v>18-24</v>
      </c>
      <c r="N180" t="str">
        <f>VLOOKUP($B180,'Raw Data'!$2:$20,14,0)</f>
        <v>Asia-Pacific</v>
      </c>
      <c r="O180" t="str">
        <f>VLOOKUP($B180,'Raw Data'!$2:$20,17,0)</f>
        <v>In supermarket</v>
      </c>
      <c r="P180" t="str">
        <f>VLOOKUP($B180,'Raw Data'!$2:$20,20,0)</f>
        <v>Occasionally (less than 3 times per week)</v>
      </c>
    </row>
    <row r="181" spans="1:16">
      <c r="A181">
        <v>180</v>
      </c>
      <c r="B181">
        <f t="shared" si="2"/>
        <v>15</v>
      </c>
      <c r="C181">
        <v>1</v>
      </c>
      <c r="D181">
        <v>4</v>
      </c>
      <c r="E181">
        <f>VLOOKUP(C181,'Variable Coding'!$2:$13,8,0)</f>
        <v>1</v>
      </c>
      <c r="F181">
        <f>VLOOKUP($C181,'Variable Coding'!$2:$13,9,0)</f>
        <v>1</v>
      </c>
      <c r="G181">
        <f>VLOOKUP($C181,'Variable Coding'!$2:$13,10,0)</f>
        <v>0</v>
      </c>
      <c r="H181">
        <f>VLOOKUP($C181,'Variable Coding'!$2:$13,11,0)</f>
        <v>0</v>
      </c>
      <c r="I181">
        <f>VLOOKUP($C181,'Variable Coding'!$2:$13,12,0)</f>
        <v>0</v>
      </c>
      <c r="J181">
        <f>VLOOKUP($C181,'Variable Coding'!$2:$13,13,0)</f>
        <v>0</v>
      </c>
      <c r="K181">
        <f>VLOOKUP($C181,'Variable Coding'!$2:$13,14,0)</f>
        <v>0</v>
      </c>
      <c r="L181" t="str">
        <f>VLOOKUP(B181,'Raw Data'!$2:$20,8,0)</f>
        <v>Female</v>
      </c>
      <c r="M181" t="str">
        <f>VLOOKUP($B181,'Raw Data'!$2:$20,11,0)</f>
        <v>18-24</v>
      </c>
      <c r="N181" t="str">
        <f>VLOOKUP($B181,'Raw Data'!$2:$20,14,0)</f>
        <v>Asia-Pacific</v>
      </c>
      <c r="O181" t="str">
        <f>VLOOKUP($B181,'Raw Data'!$2:$20,17,0)</f>
        <v>In supermarket</v>
      </c>
      <c r="P181" t="str">
        <f>VLOOKUP($B181,'Raw Data'!$2:$20,20,0)</f>
        <v>Occasionally (less than 3 times per week)</v>
      </c>
    </row>
    <row r="182" spans="1:16">
      <c r="A182">
        <v>181</v>
      </c>
      <c r="B182">
        <f t="shared" si="2"/>
        <v>16</v>
      </c>
      <c r="C182">
        <v>9</v>
      </c>
      <c r="D182">
        <v>4</v>
      </c>
      <c r="E182">
        <f>VLOOKUP(C182,'Variable Coding'!$2:$13,8,0)</f>
        <v>0</v>
      </c>
      <c r="F182">
        <f>VLOOKUP($C182,'Variable Coding'!$2:$13,9,0)</f>
        <v>1</v>
      </c>
      <c r="G182">
        <f>VLOOKUP($C182,'Variable Coding'!$2:$13,10,0)</f>
        <v>0</v>
      </c>
      <c r="H182">
        <f>VLOOKUP($C182,'Variable Coding'!$2:$13,11,0)</f>
        <v>1</v>
      </c>
      <c r="I182">
        <f>VLOOKUP($C182,'Variable Coding'!$2:$13,12,0)</f>
        <v>0</v>
      </c>
      <c r="J182">
        <f>VLOOKUP($C182,'Variable Coding'!$2:$13,13,0)</f>
        <v>1</v>
      </c>
      <c r="K182">
        <f>VLOOKUP($C182,'Variable Coding'!$2:$13,14,0)</f>
        <v>0</v>
      </c>
      <c r="L182" t="str">
        <f>VLOOKUP(B182,'Raw Data'!$2:$20,8,0)</f>
        <v>Male</v>
      </c>
      <c r="M182" t="str">
        <f>VLOOKUP($B182,'Raw Data'!$2:$20,11,0)</f>
        <v>18-24</v>
      </c>
      <c r="N182" t="str">
        <f>VLOOKUP($B182,'Raw Data'!$2:$20,14,0)</f>
        <v>Asia-Pacific</v>
      </c>
      <c r="O182" t="str">
        <f>VLOOKUP($B182,'Raw Data'!$2:$20,17,0)</f>
        <v>In supermarket</v>
      </c>
      <c r="P182" t="str">
        <f>VLOOKUP($B182,'Raw Data'!$2:$20,20,0)</f>
        <v>Often (over 3 times per week)</v>
      </c>
    </row>
    <row r="183" spans="1:16">
      <c r="A183">
        <v>182</v>
      </c>
      <c r="B183">
        <f t="shared" si="2"/>
        <v>16</v>
      </c>
      <c r="C183">
        <v>8</v>
      </c>
      <c r="D183">
        <v>6</v>
      </c>
      <c r="E183">
        <f>VLOOKUP(C183,'Variable Coding'!$2:$13,8,0)</f>
        <v>0</v>
      </c>
      <c r="F183">
        <f>VLOOKUP($C183,'Variable Coding'!$2:$13,9,0)</f>
        <v>0</v>
      </c>
      <c r="G183">
        <f>VLOOKUP($C183,'Variable Coding'!$2:$13,10,0)</f>
        <v>1</v>
      </c>
      <c r="H183">
        <f>VLOOKUP($C183,'Variable Coding'!$2:$13,11,0)</f>
        <v>0</v>
      </c>
      <c r="I183">
        <f>VLOOKUP($C183,'Variable Coding'!$2:$13,12,0)</f>
        <v>1</v>
      </c>
      <c r="J183">
        <f>VLOOKUP($C183,'Variable Coding'!$2:$13,13,0)</f>
        <v>1</v>
      </c>
      <c r="K183">
        <f>VLOOKUP($C183,'Variable Coding'!$2:$13,14,0)</f>
        <v>0</v>
      </c>
      <c r="L183" t="str">
        <f>VLOOKUP(B183,'Raw Data'!$2:$20,8,0)</f>
        <v>Male</v>
      </c>
      <c r="M183" t="str">
        <f>VLOOKUP($B183,'Raw Data'!$2:$20,11,0)</f>
        <v>18-24</v>
      </c>
      <c r="N183" t="str">
        <f>VLOOKUP($B183,'Raw Data'!$2:$20,14,0)</f>
        <v>Asia-Pacific</v>
      </c>
      <c r="O183" t="str">
        <f>VLOOKUP($B183,'Raw Data'!$2:$20,17,0)</f>
        <v>In supermarket</v>
      </c>
      <c r="P183" t="str">
        <f>VLOOKUP($B183,'Raw Data'!$2:$20,20,0)</f>
        <v>Often (over 3 times per week)</v>
      </c>
    </row>
    <row r="184" spans="1:16">
      <c r="A184">
        <v>183</v>
      </c>
      <c r="B184">
        <f t="shared" si="2"/>
        <v>16</v>
      </c>
      <c r="C184">
        <v>11</v>
      </c>
      <c r="D184">
        <v>2</v>
      </c>
      <c r="E184">
        <f>VLOOKUP(C184,'Variable Coding'!$2:$13,8,0)</f>
        <v>1</v>
      </c>
      <c r="F184">
        <f>VLOOKUP($C184,'Variable Coding'!$2:$13,9,0)</f>
        <v>0</v>
      </c>
      <c r="G184">
        <f>VLOOKUP($C184,'Variable Coding'!$2:$13,10,0)</f>
        <v>0</v>
      </c>
      <c r="H184">
        <f>VLOOKUP($C184,'Variable Coding'!$2:$13,11,0)</f>
        <v>0</v>
      </c>
      <c r="I184">
        <f>VLOOKUP($C184,'Variable Coding'!$2:$13,12,0)</f>
        <v>0</v>
      </c>
      <c r="J184">
        <f>VLOOKUP($C184,'Variable Coding'!$2:$13,13,0)</f>
        <v>1</v>
      </c>
      <c r="K184">
        <f>VLOOKUP($C184,'Variable Coding'!$2:$13,14,0)</f>
        <v>0</v>
      </c>
      <c r="L184" t="str">
        <f>VLOOKUP(B184,'Raw Data'!$2:$20,8,0)</f>
        <v>Male</v>
      </c>
      <c r="M184" t="str">
        <f>VLOOKUP($B184,'Raw Data'!$2:$20,11,0)</f>
        <v>18-24</v>
      </c>
      <c r="N184" t="str">
        <f>VLOOKUP($B184,'Raw Data'!$2:$20,14,0)</f>
        <v>Asia-Pacific</v>
      </c>
      <c r="O184" t="str">
        <f>VLOOKUP($B184,'Raw Data'!$2:$20,17,0)</f>
        <v>In supermarket</v>
      </c>
      <c r="P184" t="str">
        <f>VLOOKUP($B184,'Raw Data'!$2:$20,20,0)</f>
        <v>Often (over 3 times per week)</v>
      </c>
    </row>
    <row r="185" spans="1:16">
      <c r="A185">
        <v>184</v>
      </c>
      <c r="B185">
        <f t="shared" si="2"/>
        <v>16</v>
      </c>
      <c r="C185">
        <v>3</v>
      </c>
      <c r="D185">
        <v>4</v>
      </c>
      <c r="E185">
        <f>VLOOKUP(C185,'Variable Coding'!$2:$13,8,0)</f>
        <v>1</v>
      </c>
      <c r="F185">
        <f>VLOOKUP($C185,'Variable Coding'!$2:$13,9,0)</f>
        <v>0</v>
      </c>
      <c r="G185">
        <f>VLOOKUP($C185,'Variable Coding'!$2:$13,10,0)</f>
        <v>1</v>
      </c>
      <c r="H185">
        <f>VLOOKUP($C185,'Variable Coding'!$2:$13,11,0)</f>
        <v>1</v>
      </c>
      <c r="I185">
        <f>VLOOKUP($C185,'Variable Coding'!$2:$13,12,0)</f>
        <v>1</v>
      </c>
      <c r="J185">
        <f>VLOOKUP($C185,'Variable Coding'!$2:$13,13,0)</f>
        <v>1</v>
      </c>
      <c r="K185">
        <f>VLOOKUP($C185,'Variable Coding'!$2:$13,14,0)</f>
        <v>0</v>
      </c>
      <c r="L185" t="str">
        <f>VLOOKUP(B185,'Raw Data'!$2:$20,8,0)</f>
        <v>Male</v>
      </c>
      <c r="M185" t="str">
        <f>VLOOKUP($B185,'Raw Data'!$2:$20,11,0)</f>
        <v>18-24</v>
      </c>
      <c r="N185" t="str">
        <f>VLOOKUP($B185,'Raw Data'!$2:$20,14,0)</f>
        <v>Asia-Pacific</v>
      </c>
      <c r="O185" t="str">
        <f>VLOOKUP($B185,'Raw Data'!$2:$20,17,0)</f>
        <v>In supermarket</v>
      </c>
      <c r="P185" t="str">
        <f>VLOOKUP($B185,'Raw Data'!$2:$20,20,0)</f>
        <v>Often (over 3 times per week)</v>
      </c>
    </row>
    <row r="186" spans="1:16">
      <c r="A186">
        <v>185</v>
      </c>
      <c r="B186">
        <f t="shared" si="2"/>
        <v>16</v>
      </c>
      <c r="C186">
        <v>6</v>
      </c>
      <c r="D186">
        <v>4</v>
      </c>
      <c r="E186">
        <f>VLOOKUP(C186,'Variable Coding'!$2:$13,8,0)</f>
        <v>1</v>
      </c>
      <c r="F186">
        <f>VLOOKUP($C186,'Variable Coding'!$2:$13,9,0)</f>
        <v>0</v>
      </c>
      <c r="G186">
        <f>VLOOKUP($C186,'Variable Coding'!$2:$13,10,0)</f>
        <v>0</v>
      </c>
      <c r="H186">
        <f>VLOOKUP($C186,'Variable Coding'!$2:$13,11,0)</f>
        <v>1</v>
      </c>
      <c r="I186">
        <f>VLOOKUP($C186,'Variable Coding'!$2:$13,12,0)</f>
        <v>1</v>
      </c>
      <c r="J186">
        <f>VLOOKUP($C186,'Variable Coding'!$2:$13,13,0)</f>
        <v>0</v>
      </c>
      <c r="K186">
        <f>VLOOKUP($C186,'Variable Coding'!$2:$13,14,0)</f>
        <v>1</v>
      </c>
      <c r="L186" t="str">
        <f>VLOOKUP(B186,'Raw Data'!$2:$20,8,0)</f>
        <v>Male</v>
      </c>
      <c r="M186" t="str">
        <f>VLOOKUP($B186,'Raw Data'!$2:$20,11,0)</f>
        <v>18-24</v>
      </c>
      <c r="N186" t="str">
        <f>VLOOKUP($B186,'Raw Data'!$2:$20,14,0)</f>
        <v>Asia-Pacific</v>
      </c>
      <c r="O186" t="str">
        <f>VLOOKUP($B186,'Raw Data'!$2:$20,17,0)</f>
        <v>In supermarket</v>
      </c>
      <c r="P186" t="str">
        <f>VLOOKUP($B186,'Raw Data'!$2:$20,20,0)</f>
        <v>Often (over 3 times per week)</v>
      </c>
    </row>
    <row r="187" spans="1:16">
      <c r="A187">
        <v>186</v>
      </c>
      <c r="B187">
        <f t="shared" si="2"/>
        <v>16</v>
      </c>
      <c r="C187">
        <v>2</v>
      </c>
      <c r="D187">
        <v>6</v>
      </c>
      <c r="E187">
        <f>VLOOKUP(C187,'Variable Coding'!$2:$13,8,0)</f>
        <v>0</v>
      </c>
      <c r="F187">
        <f>VLOOKUP($C187,'Variable Coding'!$2:$13,9,0)</f>
        <v>0</v>
      </c>
      <c r="G187">
        <f>VLOOKUP($C187,'Variable Coding'!$2:$13,10,0)</f>
        <v>0</v>
      </c>
      <c r="H187">
        <f>VLOOKUP($C187,'Variable Coding'!$2:$13,11,0)</f>
        <v>1</v>
      </c>
      <c r="I187">
        <f>VLOOKUP($C187,'Variable Coding'!$2:$13,12,0)</f>
        <v>0</v>
      </c>
      <c r="J187">
        <f>VLOOKUP($C187,'Variable Coding'!$2:$13,13,0)</f>
        <v>0</v>
      </c>
      <c r="K187">
        <f>VLOOKUP($C187,'Variable Coding'!$2:$13,14,0)</f>
        <v>1</v>
      </c>
      <c r="L187" t="str">
        <f>VLOOKUP(B187,'Raw Data'!$2:$20,8,0)</f>
        <v>Male</v>
      </c>
      <c r="M187" t="str">
        <f>VLOOKUP($B187,'Raw Data'!$2:$20,11,0)</f>
        <v>18-24</v>
      </c>
      <c r="N187" t="str">
        <f>VLOOKUP($B187,'Raw Data'!$2:$20,14,0)</f>
        <v>Asia-Pacific</v>
      </c>
      <c r="O187" t="str">
        <f>VLOOKUP($B187,'Raw Data'!$2:$20,17,0)</f>
        <v>In supermarket</v>
      </c>
      <c r="P187" t="str">
        <f>VLOOKUP($B187,'Raw Data'!$2:$20,20,0)</f>
        <v>Often (over 3 times per week)</v>
      </c>
    </row>
    <row r="188" spans="1:16">
      <c r="A188">
        <v>187</v>
      </c>
      <c r="B188">
        <f t="shared" si="2"/>
        <v>16</v>
      </c>
      <c r="C188">
        <v>12</v>
      </c>
      <c r="D188">
        <v>6</v>
      </c>
      <c r="E188">
        <f>VLOOKUP(C188,'Variable Coding'!$2:$13,8,0)</f>
        <v>0</v>
      </c>
      <c r="F188">
        <f>VLOOKUP($C188,'Variable Coding'!$2:$13,9,0)</f>
        <v>0</v>
      </c>
      <c r="G188">
        <f>VLOOKUP($C188,'Variable Coding'!$2:$13,10,0)</f>
        <v>1</v>
      </c>
      <c r="H188">
        <f>VLOOKUP($C188,'Variable Coding'!$2:$13,11,0)</f>
        <v>0</v>
      </c>
      <c r="I188">
        <f>VLOOKUP($C188,'Variable Coding'!$2:$13,12,0)</f>
        <v>0</v>
      </c>
      <c r="J188">
        <f>VLOOKUP($C188,'Variable Coding'!$2:$13,13,0)</f>
        <v>0</v>
      </c>
      <c r="K188">
        <f>VLOOKUP($C188,'Variable Coding'!$2:$13,14,0)</f>
        <v>1</v>
      </c>
      <c r="L188" t="str">
        <f>VLOOKUP(B188,'Raw Data'!$2:$20,8,0)</f>
        <v>Male</v>
      </c>
      <c r="M188" t="str">
        <f>VLOOKUP($B188,'Raw Data'!$2:$20,11,0)</f>
        <v>18-24</v>
      </c>
      <c r="N188" t="str">
        <f>VLOOKUP($B188,'Raw Data'!$2:$20,14,0)</f>
        <v>Asia-Pacific</v>
      </c>
      <c r="O188" t="str">
        <f>VLOOKUP($B188,'Raw Data'!$2:$20,17,0)</f>
        <v>In supermarket</v>
      </c>
      <c r="P188" t="str">
        <f>VLOOKUP($B188,'Raw Data'!$2:$20,20,0)</f>
        <v>Often (over 3 times per week)</v>
      </c>
    </row>
    <row r="189" spans="1:16">
      <c r="A189">
        <v>188</v>
      </c>
      <c r="B189">
        <f t="shared" si="2"/>
        <v>16</v>
      </c>
      <c r="C189">
        <v>7</v>
      </c>
      <c r="D189">
        <v>2</v>
      </c>
      <c r="E189">
        <f>VLOOKUP(C189,'Variable Coding'!$2:$13,8,0)</f>
        <v>1</v>
      </c>
      <c r="F189">
        <f>VLOOKUP($C189,'Variable Coding'!$2:$13,9,0)</f>
        <v>1</v>
      </c>
      <c r="G189">
        <f>VLOOKUP($C189,'Variable Coding'!$2:$13,10,0)</f>
        <v>0</v>
      </c>
      <c r="H189">
        <f>VLOOKUP($C189,'Variable Coding'!$2:$13,11,0)</f>
        <v>0</v>
      </c>
      <c r="I189">
        <f>VLOOKUP($C189,'Variable Coding'!$2:$13,12,0)</f>
        <v>1</v>
      </c>
      <c r="J189">
        <f>VLOOKUP($C189,'Variable Coding'!$2:$13,13,0)</f>
        <v>0</v>
      </c>
      <c r="K189">
        <f>VLOOKUP($C189,'Variable Coding'!$2:$13,14,0)</f>
        <v>1</v>
      </c>
      <c r="L189" t="str">
        <f>VLOOKUP(B189,'Raw Data'!$2:$20,8,0)</f>
        <v>Male</v>
      </c>
      <c r="M189" t="str">
        <f>VLOOKUP($B189,'Raw Data'!$2:$20,11,0)</f>
        <v>18-24</v>
      </c>
      <c r="N189" t="str">
        <f>VLOOKUP($B189,'Raw Data'!$2:$20,14,0)</f>
        <v>Asia-Pacific</v>
      </c>
      <c r="O189" t="str">
        <f>VLOOKUP($B189,'Raw Data'!$2:$20,17,0)</f>
        <v>In supermarket</v>
      </c>
      <c r="P189" t="str">
        <f>VLOOKUP($B189,'Raw Data'!$2:$20,20,0)</f>
        <v>Often (over 3 times per week)</v>
      </c>
    </row>
    <row r="190" spans="1:16">
      <c r="A190">
        <v>189</v>
      </c>
      <c r="B190">
        <f t="shared" si="2"/>
        <v>16</v>
      </c>
      <c r="C190">
        <v>4</v>
      </c>
      <c r="D190">
        <v>5</v>
      </c>
      <c r="E190">
        <f>VLOOKUP(C190,'Variable Coding'!$2:$13,8,0)</f>
        <v>1</v>
      </c>
      <c r="F190">
        <f>VLOOKUP($C190,'Variable Coding'!$2:$13,9,0)</f>
        <v>0</v>
      </c>
      <c r="G190">
        <f>VLOOKUP($C190,'Variable Coding'!$2:$13,10,0)</f>
        <v>1</v>
      </c>
      <c r="H190">
        <f>VLOOKUP($C190,'Variable Coding'!$2:$13,11,0)</f>
        <v>1</v>
      </c>
      <c r="I190">
        <f>VLOOKUP($C190,'Variable Coding'!$2:$13,12,0)</f>
        <v>0</v>
      </c>
      <c r="J190">
        <f>VLOOKUP($C190,'Variable Coding'!$2:$13,13,0)</f>
        <v>0</v>
      </c>
      <c r="K190">
        <f>VLOOKUP($C190,'Variable Coding'!$2:$13,14,0)</f>
        <v>0</v>
      </c>
      <c r="L190" t="str">
        <f>VLOOKUP(B190,'Raw Data'!$2:$20,8,0)</f>
        <v>Male</v>
      </c>
      <c r="M190" t="str">
        <f>VLOOKUP($B190,'Raw Data'!$2:$20,11,0)</f>
        <v>18-24</v>
      </c>
      <c r="N190" t="str">
        <f>VLOOKUP($B190,'Raw Data'!$2:$20,14,0)</f>
        <v>Asia-Pacific</v>
      </c>
      <c r="O190" t="str">
        <f>VLOOKUP($B190,'Raw Data'!$2:$20,17,0)</f>
        <v>In supermarket</v>
      </c>
      <c r="P190" t="str">
        <f>VLOOKUP($B190,'Raw Data'!$2:$20,20,0)</f>
        <v>Often (over 3 times per week)</v>
      </c>
    </row>
    <row r="191" spans="1:16">
      <c r="A191">
        <v>190</v>
      </c>
      <c r="B191">
        <f t="shared" si="2"/>
        <v>16</v>
      </c>
      <c r="C191">
        <v>5</v>
      </c>
      <c r="D191">
        <v>6</v>
      </c>
      <c r="E191">
        <f>VLOOKUP(C191,'Variable Coding'!$2:$13,8,0)</f>
        <v>0</v>
      </c>
      <c r="F191">
        <f>VLOOKUP($C191,'Variable Coding'!$2:$13,9,0)</f>
        <v>1</v>
      </c>
      <c r="G191">
        <f>VLOOKUP($C191,'Variable Coding'!$2:$13,10,0)</f>
        <v>0</v>
      </c>
      <c r="H191">
        <f>VLOOKUP($C191,'Variable Coding'!$2:$13,11,0)</f>
        <v>1</v>
      </c>
      <c r="I191">
        <f>VLOOKUP($C191,'Variable Coding'!$2:$13,12,0)</f>
        <v>1</v>
      </c>
      <c r="J191">
        <f>VLOOKUP($C191,'Variable Coding'!$2:$13,13,0)</f>
        <v>0</v>
      </c>
      <c r="K191">
        <f>VLOOKUP($C191,'Variable Coding'!$2:$13,14,0)</f>
        <v>0</v>
      </c>
      <c r="L191" t="str">
        <f>VLOOKUP(B191,'Raw Data'!$2:$20,8,0)</f>
        <v>Male</v>
      </c>
      <c r="M191" t="str">
        <f>VLOOKUP($B191,'Raw Data'!$2:$20,11,0)</f>
        <v>18-24</v>
      </c>
      <c r="N191" t="str">
        <f>VLOOKUP($B191,'Raw Data'!$2:$20,14,0)</f>
        <v>Asia-Pacific</v>
      </c>
      <c r="O191" t="str">
        <f>VLOOKUP($B191,'Raw Data'!$2:$20,17,0)</f>
        <v>In supermarket</v>
      </c>
      <c r="P191" t="str">
        <f>VLOOKUP($B191,'Raw Data'!$2:$20,20,0)</f>
        <v>Often (over 3 times per week)</v>
      </c>
    </row>
    <row r="192" spans="1:16">
      <c r="A192">
        <v>191</v>
      </c>
      <c r="B192">
        <f t="shared" si="2"/>
        <v>16</v>
      </c>
      <c r="C192">
        <v>10</v>
      </c>
      <c r="D192">
        <v>6</v>
      </c>
      <c r="E192">
        <f>VLOOKUP(C192,'Variable Coding'!$2:$13,8,0)</f>
        <v>0</v>
      </c>
      <c r="F192">
        <f>VLOOKUP($C192,'Variable Coding'!$2:$13,9,0)</f>
        <v>0</v>
      </c>
      <c r="G192">
        <f>VLOOKUP($C192,'Variable Coding'!$2:$13,10,0)</f>
        <v>0</v>
      </c>
      <c r="H192">
        <f>VLOOKUP($C192,'Variable Coding'!$2:$13,11,0)</f>
        <v>0</v>
      </c>
      <c r="I192">
        <f>VLOOKUP($C192,'Variable Coding'!$2:$13,12,0)</f>
        <v>1</v>
      </c>
      <c r="J192">
        <f>VLOOKUP($C192,'Variable Coding'!$2:$13,13,0)</f>
        <v>0</v>
      </c>
      <c r="K192">
        <f>VLOOKUP($C192,'Variable Coding'!$2:$13,14,0)</f>
        <v>0</v>
      </c>
      <c r="L192" t="str">
        <f>VLOOKUP(B192,'Raw Data'!$2:$20,8,0)</f>
        <v>Male</v>
      </c>
      <c r="M192" t="str">
        <f>VLOOKUP($B192,'Raw Data'!$2:$20,11,0)</f>
        <v>18-24</v>
      </c>
      <c r="N192" t="str">
        <f>VLOOKUP($B192,'Raw Data'!$2:$20,14,0)</f>
        <v>Asia-Pacific</v>
      </c>
      <c r="O192" t="str">
        <f>VLOOKUP($B192,'Raw Data'!$2:$20,17,0)</f>
        <v>In supermarket</v>
      </c>
      <c r="P192" t="str">
        <f>VLOOKUP($B192,'Raw Data'!$2:$20,20,0)</f>
        <v>Often (over 3 times per week)</v>
      </c>
    </row>
    <row r="193" spans="1:16">
      <c r="A193">
        <v>192</v>
      </c>
      <c r="B193">
        <f t="shared" si="2"/>
        <v>16</v>
      </c>
      <c r="C193">
        <v>1</v>
      </c>
      <c r="D193">
        <v>1</v>
      </c>
      <c r="E193">
        <f>VLOOKUP(C193,'Variable Coding'!$2:$13,8,0)</f>
        <v>1</v>
      </c>
      <c r="F193">
        <f>VLOOKUP($C193,'Variable Coding'!$2:$13,9,0)</f>
        <v>1</v>
      </c>
      <c r="G193">
        <f>VLOOKUP($C193,'Variable Coding'!$2:$13,10,0)</f>
        <v>0</v>
      </c>
      <c r="H193">
        <f>VLOOKUP($C193,'Variable Coding'!$2:$13,11,0)</f>
        <v>0</v>
      </c>
      <c r="I193">
        <f>VLOOKUP($C193,'Variable Coding'!$2:$13,12,0)</f>
        <v>0</v>
      </c>
      <c r="J193">
        <f>VLOOKUP($C193,'Variable Coding'!$2:$13,13,0)</f>
        <v>0</v>
      </c>
      <c r="K193">
        <f>VLOOKUP($C193,'Variable Coding'!$2:$13,14,0)</f>
        <v>0</v>
      </c>
      <c r="L193" t="str">
        <f>VLOOKUP(B193,'Raw Data'!$2:$20,8,0)</f>
        <v>Male</v>
      </c>
      <c r="M193" t="str">
        <f>VLOOKUP($B193,'Raw Data'!$2:$20,11,0)</f>
        <v>18-24</v>
      </c>
      <c r="N193" t="str">
        <f>VLOOKUP($B193,'Raw Data'!$2:$20,14,0)</f>
        <v>Asia-Pacific</v>
      </c>
      <c r="O193" t="str">
        <f>VLOOKUP($B193,'Raw Data'!$2:$20,17,0)</f>
        <v>In supermarket</v>
      </c>
      <c r="P193" t="str">
        <f>VLOOKUP($B193,'Raw Data'!$2:$20,20,0)</f>
        <v>Often (over 3 times per week)</v>
      </c>
    </row>
    <row r="194" spans="1:16">
      <c r="A194">
        <v>193</v>
      </c>
      <c r="B194">
        <f t="shared" si="2"/>
        <v>17</v>
      </c>
      <c r="C194">
        <v>9</v>
      </c>
      <c r="D194">
        <v>6</v>
      </c>
      <c r="E194">
        <f>VLOOKUP(C194,'Variable Coding'!$2:$13,8,0)</f>
        <v>0</v>
      </c>
      <c r="F194">
        <f>VLOOKUP($C194,'Variable Coding'!$2:$13,9,0)</f>
        <v>1</v>
      </c>
      <c r="G194">
        <f>VLOOKUP($C194,'Variable Coding'!$2:$13,10,0)</f>
        <v>0</v>
      </c>
      <c r="H194">
        <f>VLOOKUP($C194,'Variable Coding'!$2:$13,11,0)</f>
        <v>1</v>
      </c>
      <c r="I194">
        <f>VLOOKUP($C194,'Variable Coding'!$2:$13,12,0)</f>
        <v>0</v>
      </c>
      <c r="J194">
        <f>VLOOKUP($C194,'Variable Coding'!$2:$13,13,0)</f>
        <v>1</v>
      </c>
      <c r="K194">
        <f>VLOOKUP($C194,'Variable Coding'!$2:$13,14,0)</f>
        <v>0</v>
      </c>
      <c r="L194" t="str">
        <f>VLOOKUP(B194,'Raw Data'!$2:$20,8,0)</f>
        <v>Male</v>
      </c>
      <c r="M194" t="str">
        <f>VLOOKUP($B194,'Raw Data'!$2:$20,11,0)</f>
        <v>18-24</v>
      </c>
      <c r="N194" t="str">
        <f>VLOOKUP($B194,'Raw Data'!$2:$20,14,0)</f>
        <v>Asia-Pacific</v>
      </c>
      <c r="O194" t="str">
        <f>VLOOKUP($B194,'Raw Data'!$2:$20,17,0)</f>
        <v>Online</v>
      </c>
      <c r="P194" t="str">
        <f>VLOOKUP($B194,'Raw Data'!$2:$20,20,0)</f>
        <v>Often (over 3 times per week)</v>
      </c>
    </row>
    <row r="195" spans="1:16">
      <c r="A195">
        <v>194</v>
      </c>
      <c r="B195">
        <f t="shared" ref="B195:B229" si="3">INT((A195-0.1)/12)+1</f>
        <v>17</v>
      </c>
      <c r="C195">
        <v>8</v>
      </c>
      <c r="D195">
        <v>3</v>
      </c>
      <c r="E195">
        <f>VLOOKUP(C195,'Variable Coding'!$2:$13,8,0)</f>
        <v>0</v>
      </c>
      <c r="F195">
        <f>VLOOKUP($C195,'Variable Coding'!$2:$13,9,0)</f>
        <v>0</v>
      </c>
      <c r="G195">
        <f>VLOOKUP($C195,'Variable Coding'!$2:$13,10,0)</f>
        <v>1</v>
      </c>
      <c r="H195">
        <f>VLOOKUP($C195,'Variable Coding'!$2:$13,11,0)</f>
        <v>0</v>
      </c>
      <c r="I195">
        <f>VLOOKUP($C195,'Variable Coding'!$2:$13,12,0)</f>
        <v>1</v>
      </c>
      <c r="J195">
        <f>VLOOKUP($C195,'Variable Coding'!$2:$13,13,0)</f>
        <v>1</v>
      </c>
      <c r="K195">
        <f>VLOOKUP($C195,'Variable Coding'!$2:$13,14,0)</f>
        <v>0</v>
      </c>
      <c r="L195" t="str">
        <f>VLOOKUP(B195,'Raw Data'!$2:$20,8,0)</f>
        <v>Male</v>
      </c>
      <c r="M195" t="str">
        <f>VLOOKUP($B195,'Raw Data'!$2:$20,11,0)</f>
        <v>18-24</v>
      </c>
      <c r="N195" t="str">
        <f>VLOOKUP($B195,'Raw Data'!$2:$20,14,0)</f>
        <v>Asia-Pacific</v>
      </c>
      <c r="O195" t="str">
        <f>VLOOKUP($B195,'Raw Data'!$2:$20,17,0)</f>
        <v>Online</v>
      </c>
      <c r="P195" t="str">
        <f>VLOOKUP($B195,'Raw Data'!$2:$20,20,0)</f>
        <v>Often (over 3 times per week)</v>
      </c>
    </row>
    <row r="196" spans="1:16">
      <c r="A196">
        <v>195</v>
      </c>
      <c r="B196">
        <f t="shared" si="3"/>
        <v>17</v>
      </c>
      <c r="C196">
        <v>11</v>
      </c>
      <c r="D196">
        <v>2</v>
      </c>
      <c r="E196">
        <f>VLOOKUP(C196,'Variable Coding'!$2:$13,8,0)</f>
        <v>1</v>
      </c>
      <c r="F196">
        <f>VLOOKUP($C196,'Variable Coding'!$2:$13,9,0)</f>
        <v>0</v>
      </c>
      <c r="G196">
        <f>VLOOKUP($C196,'Variable Coding'!$2:$13,10,0)</f>
        <v>0</v>
      </c>
      <c r="H196">
        <f>VLOOKUP($C196,'Variable Coding'!$2:$13,11,0)</f>
        <v>0</v>
      </c>
      <c r="I196">
        <f>VLOOKUP($C196,'Variable Coding'!$2:$13,12,0)</f>
        <v>0</v>
      </c>
      <c r="J196">
        <f>VLOOKUP($C196,'Variable Coding'!$2:$13,13,0)</f>
        <v>1</v>
      </c>
      <c r="K196">
        <f>VLOOKUP($C196,'Variable Coding'!$2:$13,14,0)</f>
        <v>0</v>
      </c>
      <c r="L196" t="str">
        <f>VLOOKUP(B196,'Raw Data'!$2:$20,8,0)</f>
        <v>Male</v>
      </c>
      <c r="M196" t="str">
        <f>VLOOKUP($B196,'Raw Data'!$2:$20,11,0)</f>
        <v>18-24</v>
      </c>
      <c r="N196" t="str">
        <f>VLOOKUP($B196,'Raw Data'!$2:$20,14,0)</f>
        <v>Asia-Pacific</v>
      </c>
      <c r="O196" t="str">
        <f>VLOOKUP($B196,'Raw Data'!$2:$20,17,0)</f>
        <v>Online</v>
      </c>
      <c r="P196" t="str">
        <f>VLOOKUP($B196,'Raw Data'!$2:$20,20,0)</f>
        <v>Often (over 3 times per week)</v>
      </c>
    </row>
    <row r="197" spans="1:16">
      <c r="A197">
        <v>196</v>
      </c>
      <c r="B197">
        <f t="shared" si="3"/>
        <v>17</v>
      </c>
      <c r="C197">
        <v>3</v>
      </c>
      <c r="D197">
        <v>1</v>
      </c>
      <c r="E197">
        <f>VLOOKUP(C197,'Variable Coding'!$2:$13,8,0)</f>
        <v>1</v>
      </c>
      <c r="F197">
        <f>VLOOKUP($C197,'Variable Coding'!$2:$13,9,0)</f>
        <v>0</v>
      </c>
      <c r="G197">
        <f>VLOOKUP($C197,'Variable Coding'!$2:$13,10,0)</f>
        <v>1</v>
      </c>
      <c r="H197">
        <f>VLOOKUP($C197,'Variable Coding'!$2:$13,11,0)</f>
        <v>1</v>
      </c>
      <c r="I197">
        <f>VLOOKUP($C197,'Variable Coding'!$2:$13,12,0)</f>
        <v>1</v>
      </c>
      <c r="J197">
        <f>VLOOKUP($C197,'Variable Coding'!$2:$13,13,0)</f>
        <v>1</v>
      </c>
      <c r="K197">
        <f>VLOOKUP($C197,'Variable Coding'!$2:$13,14,0)</f>
        <v>0</v>
      </c>
      <c r="L197" t="str">
        <f>VLOOKUP(B197,'Raw Data'!$2:$20,8,0)</f>
        <v>Male</v>
      </c>
      <c r="M197" t="str">
        <f>VLOOKUP($B197,'Raw Data'!$2:$20,11,0)</f>
        <v>18-24</v>
      </c>
      <c r="N197" t="str">
        <f>VLOOKUP($B197,'Raw Data'!$2:$20,14,0)</f>
        <v>Asia-Pacific</v>
      </c>
      <c r="O197" t="str">
        <f>VLOOKUP($B197,'Raw Data'!$2:$20,17,0)</f>
        <v>Online</v>
      </c>
      <c r="P197" t="str">
        <f>VLOOKUP($B197,'Raw Data'!$2:$20,20,0)</f>
        <v>Often (over 3 times per week)</v>
      </c>
    </row>
    <row r="198" spans="1:16">
      <c r="A198">
        <v>197</v>
      </c>
      <c r="B198">
        <f t="shared" si="3"/>
        <v>17</v>
      </c>
      <c r="C198">
        <v>6</v>
      </c>
      <c r="D198">
        <v>1</v>
      </c>
      <c r="E198">
        <f>VLOOKUP(C198,'Variable Coding'!$2:$13,8,0)</f>
        <v>1</v>
      </c>
      <c r="F198">
        <f>VLOOKUP($C198,'Variable Coding'!$2:$13,9,0)</f>
        <v>0</v>
      </c>
      <c r="G198">
        <f>VLOOKUP($C198,'Variable Coding'!$2:$13,10,0)</f>
        <v>0</v>
      </c>
      <c r="H198">
        <f>VLOOKUP($C198,'Variable Coding'!$2:$13,11,0)</f>
        <v>1</v>
      </c>
      <c r="I198">
        <f>VLOOKUP($C198,'Variable Coding'!$2:$13,12,0)</f>
        <v>1</v>
      </c>
      <c r="J198">
        <f>VLOOKUP($C198,'Variable Coding'!$2:$13,13,0)</f>
        <v>0</v>
      </c>
      <c r="K198">
        <f>VLOOKUP($C198,'Variable Coding'!$2:$13,14,0)</f>
        <v>1</v>
      </c>
      <c r="L198" t="str">
        <f>VLOOKUP(B198,'Raw Data'!$2:$20,8,0)</f>
        <v>Male</v>
      </c>
      <c r="M198" t="str">
        <f>VLOOKUP($B198,'Raw Data'!$2:$20,11,0)</f>
        <v>18-24</v>
      </c>
      <c r="N198" t="str">
        <f>VLOOKUP($B198,'Raw Data'!$2:$20,14,0)</f>
        <v>Asia-Pacific</v>
      </c>
      <c r="O198" t="str">
        <f>VLOOKUP($B198,'Raw Data'!$2:$20,17,0)</f>
        <v>Online</v>
      </c>
      <c r="P198" t="str">
        <f>VLOOKUP($B198,'Raw Data'!$2:$20,20,0)</f>
        <v>Often (over 3 times per week)</v>
      </c>
    </row>
    <row r="199" spans="1:16">
      <c r="A199">
        <v>198</v>
      </c>
      <c r="B199">
        <f t="shared" si="3"/>
        <v>17</v>
      </c>
      <c r="C199">
        <v>2</v>
      </c>
      <c r="D199">
        <v>5</v>
      </c>
      <c r="E199">
        <f>VLOOKUP(C199,'Variable Coding'!$2:$13,8,0)</f>
        <v>0</v>
      </c>
      <c r="F199">
        <f>VLOOKUP($C199,'Variable Coding'!$2:$13,9,0)</f>
        <v>0</v>
      </c>
      <c r="G199">
        <f>VLOOKUP($C199,'Variable Coding'!$2:$13,10,0)</f>
        <v>0</v>
      </c>
      <c r="H199">
        <f>VLOOKUP($C199,'Variable Coding'!$2:$13,11,0)</f>
        <v>1</v>
      </c>
      <c r="I199">
        <f>VLOOKUP($C199,'Variable Coding'!$2:$13,12,0)</f>
        <v>0</v>
      </c>
      <c r="J199">
        <f>VLOOKUP($C199,'Variable Coding'!$2:$13,13,0)</f>
        <v>0</v>
      </c>
      <c r="K199">
        <f>VLOOKUP($C199,'Variable Coding'!$2:$13,14,0)</f>
        <v>1</v>
      </c>
      <c r="L199" t="str">
        <f>VLOOKUP(B199,'Raw Data'!$2:$20,8,0)</f>
        <v>Male</v>
      </c>
      <c r="M199" t="str">
        <f>VLOOKUP($B199,'Raw Data'!$2:$20,11,0)</f>
        <v>18-24</v>
      </c>
      <c r="N199" t="str">
        <f>VLOOKUP($B199,'Raw Data'!$2:$20,14,0)</f>
        <v>Asia-Pacific</v>
      </c>
      <c r="O199" t="str">
        <f>VLOOKUP($B199,'Raw Data'!$2:$20,17,0)</f>
        <v>Online</v>
      </c>
      <c r="P199" t="str">
        <f>VLOOKUP($B199,'Raw Data'!$2:$20,20,0)</f>
        <v>Often (over 3 times per week)</v>
      </c>
    </row>
    <row r="200" spans="1:16">
      <c r="A200">
        <v>199</v>
      </c>
      <c r="B200">
        <f t="shared" si="3"/>
        <v>17</v>
      </c>
      <c r="C200">
        <v>12</v>
      </c>
      <c r="D200">
        <v>1</v>
      </c>
      <c r="E200">
        <f>VLOOKUP(C200,'Variable Coding'!$2:$13,8,0)</f>
        <v>0</v>
      </c>
      <c r="F200">
        <f>VLOOKUP($C200,'Variable Coding'!$2:$13,9,0)</f>
        <v>0</v>
      </c>
      <c r="G200">
        <f>VLOOKUP($C200,'Variable Coding'!$2:$13,10,0)</f>
        <v>1</v>
      </c>
      <c r="H200">
        <f>VLOOKUP($C200,'Variable Coding'!$2:$13,11,0)</f>
        <v>0</v>
      </c>
      <c r="I200">
        <f>VLOOKUP($C200,'Variable Coding'!$2:$13,12,0)</f>
        <v>0</v>
      </c>
      <c r="J200">
        <f>VLOOKUP($C200,'Variable Coding'!$2:$13,13,0)</f>
        <v>0</v>
      </c>
      <c r="K200">
        <f>VLOOKUP($C200,'Variable Coding'!$2:$13,14,0)</f>
        <v>1</v>
      </c>
      <c r="L200" t="str">
        <f>VLOOKUP(B200,'Raw Data'!$2:$20,8,0)</f>
        <v>Male</v>
      </c>
      <c r="M200" t="str">
        <f>VLOOKUP($B200,'Raw Data'!$2:$20,11,0)</f>
        <v>18-24</v>
      </c>
      <c r="N200" t="str">
        <f>VLOOKUP($B200,'Raw Data'!$2:$20,14,0)</f>
        <v>Asia-Pacific</v>
      </c>
      <c r="O200" t="str">
        <f>VLOOKUP($B200,'Raw Data'!$2:$20,17,0)</f>
        <v>Online</v>
      </c>
      <c r="P200" t="str">
        <f>VLOOKUP($B200,'Raw Data'!$2:$20,20,0)</f>
        <v>Often (over 3 times per week)</v>
      </c>
    </row>
    <row r="201" spans="1:16">
      <c r="A201">
        <v>200</v>
      </c>
      <c r="B201">
        <f t="shared" si="3"/>
        <v>17</v>
      </c>
      <c r="C201">
        <v>7</v>
      </c>
      <c r="D201">
        <v>1</v>
      </c>
      <c r="E201">
        <f>VLOOKUP(C201,'Variable Coding'!$2:$13,8,0)</f>
        <v>1</v>
      </c>
      <c r="F201">
        <f>VLOOKUP($C201,'Variable Coding'!$2:$13,9,0)</f>
        <v>1</v>
      </c>
      <c r="G201">
        <f>VLOOKUP($C201,'Variable Coding'!$2:$13,10,0)</f>
        <v>0</v>
      </c>
      <c r="H201">
        <f>VLOOKUP($C201,'Variable Coding'!$2:$13,11,0)</f>
        <v>0</v>
      </c>
      <c r="I201">
        <f>VLOOKUP($C201,'Variable Coding'!$2:$13,12,0)</f>
        <v>1</v>
      </c>
      <c r="J201">
        <f>VLOOKUP($C201,'Variable Coding'!$2:$13,13,0)</f>
        <v>0</v>
      </c>
      <c r="K201">
        <f>VLOOKUP($C201,'Variable Coding'!$2:$13,14,0)</f>
        <v>1</v>
      </c>
      <c r="L201" t="str">
        <f>VLOOKUP(B201,'Raw Data'!$2:$20,8,0)</f>
        <v>Male</v>
      </c>
      <c r="M201" t="str">
        <f>VLOOKUP($B201,'Raw Data'!$2:$20,11,0)</f>
        <v>18-24</v>
      </c>
      <c r="N201" t="str">
        <f>VLOOKUP($B201,'Raw Data'!$2:$20,14,0)</f>
        <v>Asia-Pacific</v>
      </c>
      <c r="O201" t="str">
        <f>VLOOKUP($B201,'Raw Data'!$2:$20,17,0)</f>
        <v>Online</v>
      </c>
      <c r="P201" t="str">
        <f>VLOOKUP($B201,'Raw Data'!$2:$20,20,0)</f>
        <v>Often (over 3 times per week)</v>
      </c>
    </row>
    <row r="202" spans="1:16">
      <c r="A202">
        <v>201</v>
      </c>
      <c r="B202">
        <f t="shared" si="3"/>
        <v>17</v>
      </c>
      <c r="C202">
        <v>4</v>
      </c>
      <c r="D202">
        <v>2</v>
      </c>
      <c r="E202">
        <f>VLOOKUP(C202,'Variable Coding'!$2:$13,8,0)</f>
        <v>1</v>
      </c>
      <c r="F202">
        <f>VLOOKUP($C202,'Variable Coding'!$2:$13,9,0)</f>
        <v>0</v>
      </c>
      <c r="G202">
        <f>VLOOKUP($C202,'Variable Coding'!$2:$13,10,0)</f>
        <v>1</v>
      </c>
      <c r="H202">
        <f>VLOOKUP($C202,'Variable Coding'!$2:$13,11,0)</f>
        <v>1</v>
      </c>
      <c r="I202">
        <f>VLOOKUP($C202,'Variable Coding'!$2:$13,12,0)</f>
        <v>0</v>
      </c>
      <c r="J202">
        <f>VLOOKUP($C202,'Variable Coding'!$2:$13,13,0)</f>
        <v>0</v>
      </c>
      <c r="K202">
        <f>VLOOKUP($C202,'Variable Coding'!$2:$13,14,0)</f>
        <v>0</v>
      </c>
      <c r="L202" t="str">
        <f>VLOOKUP(B202,'Raw Data'!$2:$20,8,0)</f>
        <v>Male</v>
      </c>
      <c r="M202" t="str">
        <f>VLOOKUP($B202,'Raw Data'!$2:$20,11,0)</f>
        <v>18-24</v>
      </c>
      <c r="N202" t="str">
        <f>VLOOKUP($B202,'Raw Data'!$2:$20,14,0)</f>
        <v>Asia-Pacific</v>
      </c>
      <c r="O202" t="str">
        <f>VLOOKUP($B202,'Raw Data'!$2:$20,17,0)</f>
        <v>Online</v>
      </c>
      <c r="P202" t="str">
        <f>VLOOKUP($B202,'Raw Data'!$2:$20,20,0)</f>
        <v>Often (over 3 times per week)</v>
      </c>
    </row>
    <row r="203" spans="1:16">
      <c r="A203">
        <v>202</v>
      </c>
      <c r="B203">
        <f t="shared" si="3"/>
        <v>17</v>
      </c>
      <c r="C203">
        <v>5</v>
      </c>
      <c r="D203">
        <v>6</v>
      </c>
      <c r="E203">
        <f>VLOOKUP(C203,'Variable Coding'!$2:$13,8,0)</f>
        <v>0</v>
      </c>
      <c r="F203">
        <f>VLOOKUP($C203,'Variable Coding'!$2:$13,9,0)</f>
        <v>1</v>
      </c>
      <c r="G203">
        <f>VLOOKUP($C203,'Variable Coding'!$2:$13,10,0)</f>
        <v>0</v>
      </c>
      <c r="H203">
        <f>VLOOKUP($C203,'Variable Coding'!$2:$13,11,0)</f>
        <v>1</v>
      </c>
      <c r="I203">
        <f>VLOOKUP($C203,'Variable Coding'!$2:$13,12,0)</f>
        <v>1</v>
      </c>
      <c r="J203">
        <f>VLOOKUP($C203,'Variable Coding'!$2:$13,13,0)</f>
        <v>0</v>
      </c>
      <c r="K203">
        <f>VLOOKUP($C203,'Variable Coding'!$2:$13,14,0)</f>
        <v>0</v>
      </c>
      <c r="L203" t="str">
        <f>VLOOKUP(B203,'Raw Data'!$2:$20,8,0)</f>
        <v>Male</v>
      </c>
      <c r="M203" t="str">
        <f>VLOOKUP($B203,'Raw Data'!$2:$20,11,0)</f>
        <v>18-24</v>
      </c>
      <c r="N203" t="str">
        <f>VLOOKUP($B203,'Raw Data'!$2:$20,14,0)</f>
        <v>Asia-Pacific</v>
      </c>
      <c r="O203" t="str">
        <f>VLOOKUP($B203,'Raw Data'!$2:$20,17,0)</f>
        <v>Online</v>
      </c>
      <c r="P203" t="str">
        <f>VLOOKUP($B203,'Raw Data'!$2:$20,20,0)</f>
        <v>Often (over 3 times per week)</v>
      </c>
    </row>
    <row r="204" spans="1:16">
      <c r="A204">
        <v>203</v>
      </c>
      <c r="B204">
        <f t="shared" si="3"/>
        <v>17</v>
      </c>
      <c r="C204">
        <v>10</v>
      </c>
      <c r="D204">
        <v>7</v>
      </c>
      <c r="E204">
        <f>VLOOKUP(C204,'Variable Coding'!$2:$13,8,0)</f>
        <v>0</v>
      </c>
      <c r="F204">
        <f>VLOOKUP($C204,'Variable Coding'!$2:$13,9,0)</f>
        <v>0</v>
      </c>
      <c r="G204">
        <f>VLOOKUP($C204,'Variable Coding'!$2:$13,10,0)</f>
        <v>0</v>
      </c>
      <c r="H204">
        <f>VLOOKUP($C204,'Variable Coding'!$2:$13,11,0)</f>
        <v>0</v>
      </c>
      <c r="I204">
        <f>VLOOKUP($C204,'Variable Coding'!$2:$13,12,0)</f>
        <v>1</v>
      </c>
      <c r="J204">
        <f>VLOOKUP($C204,'Variable Coding'!$2:$13,13,0)</f>
        <v>0</v>
      </c>
      <c r="K204">
        <f>VLOOKUP($C204,'Variable Coding'!$2:$13,14,0)</f>
        <v>0</v>
      </c>
      <c r="L204" t="str">
        <f>VLOOKUP(B204,'Raw Data'!$2:$20,8,0)</f>
        <v>Male</v>
      </c>
      <c r="M204" t="str">
        <f>VLOOKUP($B204,'Raw Data'!$2:$20,11,0)</f>
        <v>18-24</v>
      </c>
      <c r="N204" t="str">
        <f>VLOOKUP($B204,'Raw Data'!$2:$20,14,0)</f>
        <v>Asia-Pacific</v>
      </c>
      <c r="O204" t="str">
        <f>VLOOKUP($B204,'Raw Data'!$2:$20,17,0)</f>
        <v>Online</v>
      </c>
      <c r="P204" t="str">
        <f>VLOOKUP($B204,'Raw Data'!$2:$20,20,0)</f>
        <v>Often (over 3 times per week)</v>
      </c>
    </row>
    <row r="205" spans="1:16">
      <c r="A205">
        <v>204</v>
      </c>
      <c r="B205">
        <f t="shared" si="3"/>
        <v>17</v>
      </c>
      <c r="C205">
        <v>1</v>
      </c>
      <c r="D205">
        <v>3</v>
      </c>
      <c r="E205">
        <f>VLOOKUP(C205,'Variable Coding'!$2:$13,8,0)</f>
        <v>1</v>
      </c>
      <c r="F205">
        <f>VLOOKUP($C205,'Variable Coding'!$2:$13,9,0)</f>
        <v>1</v>
      </c>
      <c r="G205">
        <f>VLOOKUP($C205,'Variable Coding'!$2:$13,10,0)</f>
        <v>0</v>
      </c>
      <c r="H205">
        <f>VLOOKUP($C205,'Variable Coding'!$2:$13,11,0)</f>
        <v>0</v>
      </c>
      <c r="I205">
        <f>VLOOKUP($C205,'Variable Coding'!$2:$13,12,0)</f>
        <v>0</v>
      </c>
      <c r="J205">
        <f>VLOOKUP($C205,'Variable Coding'!$2:$13,13,0)</f>
        <v>0</v>
      </c>
      <c r="K205">
        <f>VLOOKUP($C205,'Variable Coding'!$2:$13,14,0)</f>
        <v>0</v>
      </c>
      <c r="L205" t="str">
        <f>VLOOKUP(B205,'Raw Data'!$2:$20,8,0)</f>
        <v>Male</v>
      </c>
      <c r="M205" t="str">
        <f>VLOOKUP($B205,'Raw Data'!$2:$20,11,0)</f>
        <v>18-24</v>
      </c>
      <c r="N205" t="str">
        <f>VLOOKUP($B205,'Raw Data'!$2:$20,14,0)</f>
        <v>Asia-Pacific</v>
      </c>
      <c r="O205" t="str">
        <f>VLOOKUP($B205,'Raw Data'!$2:$20,17,0)</f>
        <v>Online</v>
      </c>
      <c r="P205" t="str">
        <f>VLOOKUP($B205,'Raw Data'!$2:$20,20,0)</f>
        <v>Often (over 3 times per week)</v>
      </c>
    </row>
    <row r="206" spans="1:16">
      <c r="A206">
        <v>205</v>
      </c>
      <c r="B206">
        <f t="shared" si="3"/>
        <v>18</v>
      </c>
      <c r="C206">
        <v>9</v>
      </c>
      <c r="D206">
        <v>4</v>
      </c>
      <c r="E206">
        <f>VLOOKUP(C206,'Variable Coding'!$2:$13,8,0)</f>
        <v>0</v>
      </c>
      <c r="F206">
        <f>VLOOKUP($C206,'Variable Coding'!$2:$13,9,0)</f>
        <v>1</v>
      </c>
      <c r="G206">
        <f>VLOOKUP($C206,'Variable Coding'!$2:$13,10,0)</f>
        <v>0</v>
      </c>
      <c r="H206">
        <f>VLOOKUP($C206,'Variable Coding'!$2:$13,11,0)</f>
        <v>1</v>
      </c>
      <c r="I206">
        <f>VLOOKUP($C206,'Variable Coding'!$2:$13,12,0)</f>
        <v>0</v>
      </c>
      <c r="J206">
        <f>VLOOKUP($C206,'Variable Coding'!$2:$13,13,0)</f>
        <v>1</v>
      </c>
      <c r="K206">
        <f>VLOOKUP($C206,'Variable Coding'!$2:$13,14,0)</f>
        <v>0</v>
      </c>
      <c r="L206" t="str">
        <f>VLOOKUP(B206,'Raw Data'!$2:$20,8,0)</f>
        <v>Male</v>
      </c>
      <c r="M206" t="str">
        <f>VLOOKUP($B206,'Raw Data'!$2:$20,11,0)</f>
        <v>18-24</v>
      </c>
      <c r="N206" t="str">
        <f>VLOOKUP($B206,'Raw Data'!$2:$20,14,0)</f>
        <v>Europe</v>
      </c>
      <c r="O206" t="str">
        <f>VLOOKUP($B206,'Raw Data'!$2:$20,17,0)</f>
        <v>In supermarket</v>
      </c>
      <c r="P206" t="str">
        <f>VLOOKUP($B206,'Raw Data'!$2:$20,20,0)</f>
        <v>Occasionally (less than 3 times per week)</v>
      </c>
    </row>
    <row r="207" spans="1:16">
      <c r="A207">
        <v>206</v>
      </c>
      <c r="B207">
        <f t="shared" si="3"/>
        <v>18</v>
      </c>
      <c r="C207">
        <v>8</v>
      </c>
      <c r="D207">
        <v>2</v>
      </c>
      <c r="E207">
        <f>VLOOKUP(C207,'Variable Coding'!$2:$13,8,0)</f>
        <v>0</v>
      </c>
      <c r="F207">
        <f>VLOOKUP($C207,'Variable Coding'!$2:$13,9,0)</f>
        <v>0</v>
      </c>
      <c r="G207">
        <f>VLOOKUP($C207,'Variable Coding'!$2:$13,10,0)</f>
        <v>1</v>
      </c>
      <c r="H207">
        <f>VLOOKUP($C207,'Variable Coding'!$2:$13,11,0)</f>
        <v>0</v>
      </c>
      <c r="I207">
        <f>VLOOKUP($C207,'Variable Coding'!$2:$13,12,0)</f>
        <v>1</v>
      </c>
      <c r="J207">
        <f>VLOOKUP($C207,'Variable Coding'!$2:$13,13,0)</f>
        <v>1</v>
      </c>
      <c r="K207">
        <f>VLOOKUP($C207,'Variable Coding'!$2:$13,14,0)</f>
        <v>0</v>
      </c>
      <c r="L207" t="str">
        <f>VLOOKUP(B207,'Raw Data'!$2:$20,8,0)</f>
        <v>Male</v>
      </c>
      <c r="M207" t="str">
        <f>VLOOKUP($B207,'Raw Data'!$2:$20,11,0)</f>
        <v>18-24</v>
      </c>
      <c r="N207" t="str">
        <f>VLOOKUP($B207,'Raw Data'!$2:$20,14,0)</f>
        <v>Europe</v>
      </c>
      <c r="O207" t="str">
        <f>VLOOKUP($B207,'Raw Data'!$2:$20,17,0)</f>
        <v>In supermarket</v>
      </c>
      <c r="P207" t="str">
        <f>VLOOKUP($B207,'Raw Data'!$2:$20,20,0)</f>
        <v>Occasionally (less than 3 times per week)</v>
      </c>
    </row>
    <row r="208" spans="1:16">
      <c r="A208">
        <v>207</v>
      </c>
      <c r="B208">
        <f t="shared" si="3"/>
        <v>18</v>
      </c>
      <c r="C208">
        <v>11</v>
      </c>
      <c r="D208">
        <v>3</v>
      </c>
      <c r="E208">
        <f>VLOOKUP(C208,'Variable Coding'!$2:$13,8,0)</f>
        <v>1</v>
      </c>
      <c r="F208">
        <f>VLOOKUP($C208,'Variable Coding'!$2:$13,9,0)</f>
        <v>0</v>
      </c>
      <c r="G208">
        <f>VLOOKUP($C208,'Variable Coding'!$2:$13,10,0)</f>
        <v>0</v>
      </c>
      <c r="H208">
        <f>VLOOKUP($C208,'Variable Coding'!$2:$13,11,0)</f>
        <v>0</v>
      </c>
      <c r="I208">
        <f>VLOOKUP($C208,'Variable Coding'!$2:$13,12,0)</f>
        <v>0</v>
      </c>
      <c r="J208">
        <f>VLOOKUP($C208,'Variable Coding'!$2:$13,13,0)</f>
        <v>1</v>
      </c>
      <c r="K208">
        <f>VLOOKUP($C208,'Variable Coding'!$2:$13,14,0)</f>
        <v>0</v>
      </c>
      <c r="L208" t="str">
        <f>VLOOKUP(B208,'Raw Data'!$2:$20,8,0)</f>
        <v>Male</v>
      </c>
      <c r="M208" t="str">
        <f>VLOOKUP($B208,'Raw Data'!$2:$20,11,0)</f>
        <v>18-24</v>
      </c>
      <c r="N208" t="str">
        <f>VLOOKUP($B208,'Raw Data'!$2:$20,14,0)</f>
        <v>Europe</v>
      </c>
      <c r="O208" t="str">
        <f>VLOOKUP($B208,'Raw Data'!$2:$20,17,0)</f>
        <v>In supermarket</v>
      </c>
      <c r="P208" t="str">
        <f>VLOOKUP($B208,'Raw Data'!$2:$20,20,0)</f>
        <v>Occasionally (less than 3 times per week)</v>
      </c>
    </row>
    <row r="209" spans="1:16">
      <c r="A209">
        <v>208</v>
      </c>
      <c r="B209">
        <f t="shared" si="3"/>
        <v>18</v>
      </c>
      <c r="C209">
        <v>3</v>
      </c>
      <c r="D209">
        <v>1</v>
      </c>
      <c r="E209">
        <f>VLOOKUP(C209,'Variable Coding'!$2:$13,8,0)</f>
        <v>1</v>
      </c>
      <c r="F209">
        <f>VLOOKUP($C209,'Variable Coding'!$2:$13,9,0)</f>
        <v>0</v>
      </c>
      <c r="G209">
        <f>VLOOKUP($C209,'Variable Coding'!$2:$13,10,0)</f>
        <v>1</v>
      </c>
      <c r="H209">
        <f>VLOOKUP($C209,'Variable Coding'!$2:$13,11,0)</f>
        <v>1</v>
      </c>
      <c r="I209">
        <f>VLOOKUP($C209,'Variable Coding'!$2:$13,12,0)</f>
        <v>1</v>
      </c>
      <c r="J209">
        <f>VLOOKUP($C209,'Variable Coding'!$2:$13,13,0)</f>
        <v>1</v>
      </c>
      <c r="K209">
        <f>VLOOKUP($C209,'Variable Coding'!$2:$13,14,0)</f>
        <v>0</v>
      </c>
      <c r="L209" t="str">
        <f>VLOOKUP(B209,'Raw Data'!$2:$20,8,0)</f>
        <v>Male</v>
      </c>
      <c r="M209" t="str">
        <f>VLOOKUP($B209,'Raw Data'!$2:$20,11,0)</f>
        <v>18-24</v>
      </c>
      <c r="N209" t="str">
        <f>VLOOKUP($B209,'Raw Data'!$2:$20,14,0)</f>
        <v>Europe</v>
      </c>
      <c r="O209" t="str">
        <f>VLOOKUP($B209,'Raw Data'!$2:$20,17,0)</f>
        <v>In supermarket</v>
      </c>
      <c r="P209" t="str">
        <f>VLOOKUP($B209,'Raw Data'!$2:$20,20,0)</f>
        <v>Occasionally (less than 3 times per week)</v>
      </c>
    </row>
    <row r="210" spans="1:16">
      <c r="A210">
        <v>209</v>
      </c>
      <c r="B210">
        <f t="shared" si="3"/>
        <v>18</v>
      </c>
      <c r="C210">
        <v>6</v>
      </c>
      <c r="D210">
        <v>2</v>
      </c>
      <c r="E210">
        <f>VLOOKUP(C210,'Variable Coding'!$2:$13,8,0)</f>
        <v>1</v>
      </c>
      <c r="F210">
        <f>VLOOKUP($C210,'Variable Coding'!$2:$13,9,0)</f>
        <v>0</v>
      </c>
      <c r="G210">
        <f>VLOOKUP($C210,'Variable Coding'!$2:$13,10,0)</f>
        <v>0</v>
      </c>
      <c r="H210">
        <f>VLOOKUP($C210,'Variable Coding'!$2:$13,11,0)</f>
        <v>1</v>
      </c>
      <c r="I210">
        <f>VLOOKUP($C210,'Variable Coding'!$2:$13,12,0)</f>
        <v>1</v>
      </c>
      <c r="J210">
        <f>VLOOKUP($C210,'Variable Coding'!$2:$13,13,0)</f>
        <v>0</v>
      </c>
      <c r="K210">
        <f>VLOOKUP($C210,'Variable Coding'!$2:$13,14,0)</f>
        <v>1</v>
      </c>
      <c r="L210" t="str">
        <f>VLOOKUP(B210,'Raw Data'!$2:$20,8,0)</f>
        <v>Male</v>
      </c>
      <c r="M210" t="str">
        <f>VLOOKUP($B210,'Raw Data'!$2:$20,11,0)</f>
        <v>18-24</v>
      </c>
      <c r="N210" t="str">
        <f>VLOOKUP($B210,'Raw Data'!$2:$20,14,0)</f>
        <v>Europe</v>
      </c>
      <c r="O210" t="str">
        <f>VLOOKUP($B210,'Raw Data'!$2:$20,17,0)</f>
        <v>In supermarket</v>
      </c>
      <c r="P210" t="str">
        <f>VLOOKUP($B210,'Raw Data'!$2:$20,20,0)</f>
        <v>Occasionally (less than 3 times per week)</v>
      </c>
    </row>
    <row r="211" spans="1:16">
      <c r="A211">
        <v>210</v>
      </c>
      <c r="B211">
        <f t="shared" si="3"/>
        <v>18</v>
      </c>
      <c r="C211">
        <v>2</v>
      </c>
      <c r="D211">
        <v>4</v>
      </c>
      <c r="E211">
        <f>VLOOKUP(C211,'Variable Coding'!$2:$13,8,0)</f>
        <v>0</v>
      </c>
      <c r="F211">
        <f>VLOOKUP($C211,'Variable Coding'!$2:$13,9,0)</f>
        <v>0</v>
      </c>
      <c r="G211">
        <f>VLOOKUP($C211,'Variable Coding'!$2:$13,10,0)</f>
        <v>0</v>
      </c>
      <c r="H211">
        <f>VLOOKUP($C211,'Variable Coding'!$2:$13,11,0)</f>
        <v>1</v>
      </c>
      <c r="I211">
        <f>VLOOKUP($C211,'Variable Coding'!$2:$13,12,0)</f>
        <v>0</v>
      </c>
      <c r="J211">
        <f>VLOOKUP($C211,'Variable Coding'!$2:$13,13,0)</f>
        <v>0</v>
      </c>
      <c r="K211">
        <f>VLOOKUP($C211,'Variable Coding'!$2:$13,14,0)</f>
        <v>1</v>
      </c>
      <c r="L211" t="str">
        <f>VLOOKUP(B211,'Raw Data'!$2:$20,8,0)</f>
        <v>Male</v>
      </c>
      <c r="M211" t="str">
        <f>VLOOKUP($B211,'Raw Data'!$2:$20,11,0)</f>
        <v>18-24</v>
      </c>
      <c r="N211" t="str">
        <f>VLOOKUP($B211,'Raw Data'!$2:$20,14,0)</f>
        <v>Europe</v>
      </c>
      <c r="O211" t="str">
        <f>VLOOKUP($B211,'Raw Data'!$2:$20,17,0)</f>
        <v>In supermarket</v>
      </c>
      <c r="P211" t="str">
        <f>VLOOKUP($B211,'Raw Data'!$2:$20,20,0)</f>
        <v>Occasionally (less than 3 times per week)</v>
      </c>
    </row>
    <row r="212" spans="1:16">
      <c r="A212">
        <v>211</v>
      </c>
      <c r="B212">
        <f t="shared" si="3"/>
        <v>18</v>
      </c>
      <c r="C212">
        <v>12</v>
      </c>
      <c r="D212">
        <v>3</v>
      </c>
      <c r="E212">
        <f>VLOOKUP(C212,'Variable Coding'!$2:$13,8,0)</f>
        <v>0</v>
      </c>
      <c r="F212">
        <f>VLOOKUP($C212,'Variable Coding'!$2:$13,9,0)</f>
        <v>0</v>
      </c>
      <c r="G212">
        <f>VLOOKUP($C212,'Variable Coding'!$2:$13,10,0)</f>
        <v>1</v>
      </c>
      <c r="H212">
        <f>VLOOKUP($C212,'Variable Coding'!$2:$13,11,0)</f>
        <v>0</v>
      </c>
      <c r="I212">
        <f>VLOOKUP($C212,'Variable Coding'!$2:$13,12,0)</f>
        <v>0</v>
      </c>
      <c r="J212">
        <f>VLOOKUP($C212,'Variable Coding'!$2:$13,13,0)</f>
        <v>0</v>
      </c>
      <c r="K212">
        <f>VLOOKUP($C212,'Variable Coding'!$2:$13,14,0)</f>
        <v>1</v>
      </c>
      <c r="L212" t="str">
        <f>VLOOKUP(B212,'Raw Data'!$2:$20,8,0)</f>
        <v>Male</v>
      </c>
      <c r="M212" t="str">
        <f>VLOOKUP($B212,'Raw Data'!$2:$20,11,0)</f>
        <v>18-24</v>
      </c>
      <c r="N212" t="str">
        <f>VLOOKUP($B212,'Raw Data'!$2:$20,14,0)</f>
        <v>Europe</v>
      </c>
      <c r="O212" t="str">
        <f>VLOOKUP($B212,'Raw Data'!$2:$20,17,0)</f>
        <v>In supermarket</v>
      </c>
      <c r="P212" t="str">
        <f>VLOOKUP($B212,'Raw Data'!$2:$20,20,0)</f>
        <v>Occasionally (less than 3 times per week)</v>
      </c>
    </row>
    <row r="213" spans="1:16">
      <c r="A213">
        <v>212</v>
      </c>
      <c r="B213">
        <f t="shared" si="3"/>
        <v>18</v>
      </c>
      <c r="C213">
        <v>7</v>
      </c>
      <c r="D213">
        <v>1</v>
      </c>
      <c r="E213">
        <f>VLOOKUP(C213,'Variable Coding'!$2:$13,8,0)</f>
        <v>1</v>
      </c>
      <c r="F213">
        <f>VLOOKUP($C213,'Variable Coding'!$2:$13,9,0)</f>
        <v>1</v>
      </c>
      <c r="G213">
        <f>VLOOKUP($C213,'Variable Coding'!$2:$13,10,0)</f>
        <v>0</v>
      </c>
      <c r="H213">
        <f>VLOOKUP($C213,'Variable Coding'!$2:$13,11,0)</f>
        <v>0</v>
      </c>
      <c r="I213">
        <f>VLOOKUP($C213,'Variable Coding'!$2:$13,12,0)</f>
        <v>1</v>
      </c>
      <c r="J213">
        <f>VLOOKUP($C213,'Variable Coding'!$2:$13,13,0)</f>
        <v>0</v>
      </c>
      <c r="K213">
        <f>VLOOKUP($C213,'Variable Coding'!$2:$13,14,0)</f>
        <v>1</v>
      </c>
      <c r="L213" t="str">
        <f>VLOOKUP(B213,'Raw Data'!$2:$20,8,0)</f>
        <v>Male</v>
      </c>
      <c r="M213" t="str">
        <f>VLOOKUP($B213,'Raw Data'!$2:$20,11,0)</f>
        <v>18-24</v>
      </c>
      <c r="N213" t="str">
        <f>VLOOKUP($B213,'Raw Data'!$2:$20,14,0)</f>
        <v>Europe</v>
      </c>
      <c r="O213" t="str">
        <f>VLOOKUP($B213,'Raw Data'!$2:$20,17,0)</f>
        <v>In supermarket</v>
      </c>
      <c r="P213" t="str">
        <f>VLOOKUP($B213,'Raw Data'!$2:$20,20,0)</f>
        <v>Occasionally (less than 3 times per week)</v>
      </c>
    </row>
    <row r="214" spans="1:16">
      <c r="A214">
        <v>213</v>
      </c>
      <c r="B214">
        <f t="shared" si="3"/>
        <v>18</v>
      </c>
      <c r="C214">
        <v>4</v>
      </c>
      <c r="D214">
        <v>3</v>
      </c>
      <c r="E214">
        <f>VLOOKUP(C214,'Variable Coding'!$2:$13,8,0)</f>
        <v>1</v>
      </c>
      <c r="F214">
        <f>VLOOKUP($C214,'Variable Coding'!$2:$13,9,0)</f>
        <v>0</v>
      </c>
      <c r="G214">
        <f>VLOOKUP($C214,'Variable Coding'!$2:$13,10,0)</f>
        <v>1</v>
      </c>
      <c r="H214">
        <f>VLOOKUP($C214,'Variable Coding'!$2:$13,11,0)</f>
        <v>1</v>
      </c>
      <c r="I214">
        <f>VLOOKUP($C214,'Variable Coding'!$2:$13,12,0)</f>
        <v>0</v>
      </c>
      <c r="J214">
        <f>VLOOKUP($C214,'Variable Coding'!$2:$13,13,0)</f>
        <v>0</v>
      </c>
      <c r="K214">
        <f>VLOOKUP($C214,'Variable Coding'!$2:$13,14,0)</f>
        <v>0</v>
      </c>
      <c r="L214" t="str">
        <f>VLOOKUP(B214,'Raw Data'!$2:$20,8,0)</f>
        <v>Male</v>
      </c>
      <c r="M214" t="str">
        <f>VLOOKUP($B214,'Raw Data'!$2:$20,11,0)</f>
        <v>18-24</v>
      </c>
      <c r="N214" t="str">
        <f>VLOOKUP($B214,'Raw Data'!$2:$20,14,0)</f>
        <v>Europe</v>
      </c>
      <c r="O214" t="str">
        <f>VLOOKUP($B214,'Raw Data'!$2:$20,17,0)</f>
        <v>In supermarket</v>
      </c>
      <c r="P214" t="str">
        <f>VLOOKUP($B214,'Raw Data'!$2:$20,20,0)</f>
        <v>Occasionally (less than 3 times per week)</v>
      </c>
    </row>
    <row r="215" spans="1:16">
      <c r="A215">
        <v>214</v>
      </c>
      <c r="B215">
        <f t="shared" si="3"/>
        <v>18</v>
      </c>
      <c r="C215">
        <v>5</v>
      </c>
      <c r="D215">
        <v>6</v>
      </c>
      <c r="E215">
        <f>VLOOKUP(C215,'Variable Coding'!$2:$13,8,0)</f>
        <v>0</v>
      </c>
      <c r="F215">
        <f>VLOOKUP($C215,'Variable Coding'!$2:$13,9,0)</f>
        <v>1</v>
      </c>
      <c r="G215">
        <f>VLOOKUP($C215,'Variable Coding'!$2:$13,10,0)</f>
        <v>0</v>
      </c>
      <c r="H215">
        <f>VLOOKUP($C215,'Variable Coding'!$2:$13,11,0)</f>
        <v>1</v>
      </c>
      <c r="I215">
        <f>VLOOKUP($C215,'Variable Coding'!$2:$13,12,0)</f>
        <v>1</v>
      </c>
      <c r="J215">
        <f>VLOOKUP($C215,'Variable Coding'!$2:$13,13,0)</f>
        <v>0</v>
      </c>
      <c r="K215">
        <f>VLOOKUP($C215,'Variable Coding'!$2:$13,14,0)</f>
        <v>0</v>
      </c>
      <c r="L215" t="str">
        <f>VLOOKUP(B215,'Raw Data'!$2:$20,8,0)</f>
        <v>Male</v>
      </c>
      <c r="M215" t="str">
        <f>VLOOKUP($B215,'Raw Data'!$2:$20,11,0)</f>
        <v>18-24</v>
      </c>
      <c r="N215" t="str">
        <f>VLOOKUP($B215,'Raw Data'!$2:$20,14,0)</f>
        <v>Europe</v>
      </c>
      <c r="O215" t="str">
        <f>VLOOKUP($B215,'Raw Data'!$2:$20,17,0)</f>
        <v>In supermarket</v>
      </c>
      <c r="P215" t="str">
        <f>VLOOKUP($B215,'Raw Data'!$2:$20,20,0)</f>
        <v>Occasionally (less than 3 times per week)</v>
      </c>
    </row>
    <row r="216" spans="1:16">
      <c r="A216">
        <v>215</v>
      </c>
      <c r="B216">
        <f t="shared" si="3"/>
        <v>18</v>
      </c>
      <c r="C216">
        <v>10</v>
      </c>
      <c r="D216">
        <v>7</v>
      </c>
      <c r="E216">
        <f>VLOOKUP(C216,'Variable Coding'!$2:$13,8,0)</f>
        <v>0</v>
      </c>
      <c r="F216">
        <f>VLOOKUP($C216,'Variable Coding'!$2:$13,9,0)</f>
        <v>0</v>
      </c>
      <c r="G216">
        <f>VLOOKUP($C216,'Variable Coding'!$2:$13,10,0)</f>
        <v>0</v>
      </c>
      <c r="H216">
        <f>VLOOKUP($C216,'Variable Coding'!$2:$13,11,0)</f>
        <v>0</v>
      </c>
      <c r="I216">
        <f>VLOOKUP($C216,'Variable Coding'!$2:$13,12,0)</f>
        <v>1</v>
      </c>
      <c r="J216">
        <f>VLOOKUP($C216,'Variable Coding'!$2:$13,13,0)</f>
        <v>0</v>
      </c>
      <c r="K216">
        <f>VLOOKUP($C216,'Variable Coding'!$2:$13,14,0)</f>
        <v>0</v>
      </c>
      <c r="L216" t="str">
        <f>VLOOKUP(B216,'Raw Data'!$2:$20,8,0)</f>
        <v>Male</v>
      </c>
      <c r="M216" t="str">
        <f>VLOOKUP($B216,'Raw Data'!$2:$20,11,0)</f>
        <v>18-24</v>
      </c>
      <c r="N216" t="str">
        <f>VLOOKUP($B216,'Raw Data'!$2:$20,14,0)</f>
        <v>Europe</v>
      </c>
      <c r="O216" t="str">
        <f>VLOOKUP($B216,'Raw Data'!$2:$20,17,0)</f>
        <v>In supermarket</v>
      </c>
      <c r="P216" t="str">
        <f>VLOOKUP($B216,'Raw Data'!$2:$20,20,0)</f>
        <v>Occasionally (less than 3 times per week)</v>
      </c>
    </row>
    <row r="217" spans="1:16">
      <c r="A217">
        <v>216</v>
      </c>
      <c r="B217">
        <f t="shared" si="3"/>
        <v>18</v>
      </c>
      <c r="C217">
        <v>1</v>
      </c>
      <c r="D217">
        <v>2</v>
      </c>
      <c r="E217">
        <f>VLOOKUP(C217,'Variable Coding'!$2:$13,8,0)</f>
        <v>1</v>
      </c>
      <c r="F217">
        <f>VLOOKUP($C217,'Variable Coding'!$2:$13,9,0)</f>
        <v>1</v>
      </c>
      <c r="G217">
        <f>VLOOKUP($C217,'Variable Coding'!$2:$13,10,0)</f>
        <v>0</v>
      </c>
      <c r="H217">
        <f>VLOOKUP($C217,'Variable Coding'!$2:$13,11,0)</f>
        <v>0</v>
      </c>
      <c r="I217">
        <f>VLOOKUP($C217,'Variable Coding'!$2:$13,12,0)</f>
        <v>0</v>
      </c>
      <c r="J217">
        <f>VLOOKUP($C217,'Variable Coding'!$2:$13,13,0)</f>
        <v>0</v>
      </c>
      <c r="K217">
        <f>VLOOKUP($C217,'Variable Coding'!$2:$13,14,0)</f>
        <v>0</v>
      </c>
      <c r="L217" t="str">
        <f>VLOOKUP(B217,'Raw Data'!$2:$20,8,0)</f>
        <v>Male</v>
      </c>
      <c r="M217" t="str">
        <f>VLOOKUP($B217,'Raw Data'!$2:$20,11,0)</f>
        <v>18-24</v>
      </c>
      <c r="N217" t="str">
        <f>VLOOKUP($B217,'Raw Data'!$2:$20,14,0)</f>
        <v>Europe</v>
      </c>
      <c r="O217" t="str">
        <f>VLOOKUP($B217,'Raw Data'!$2:$20,17,0)</f>
        <v>In supermarket</v>
      </c>
      <c r="P217" t="str">
        <f>VLOOKUP($B217,'Raw Data'!$2:$20,20,0)</f>
        <v>Occasionally (less than 3 times per week)</v>
      </c>
    </row>
    <row r="218" spans="1:16">
      <c r="A218">
        <v>217</v>
      </c>
      <c r="B218">
        <f t="shared" si="3"/>
        <v>19</v>
      </c>
      <c r="C218">
        <v>9</v>
      </c>
      <c r="D218">
        <v>6</v>
      </c>
      <c r="E218">
        <f>VLOOKUP(C218,'Variable Coding'!$2:$13,8,0)</f>
        <v>0</v>
      </c>
      <c r="F218">
        <f>VLOOKUP($C218,'Variable Coding'!$2:$13,9,0)</f>
        <v>1</v>
      </c>
      <c r="G218">
        <f>VLOOKUP($C218,'Variable Coding'!$2:$13,10,0)</f>
        <v>0</v>
      </c>
      <c r="H218">
        <f>VLOOKUP($C218,'Variable Coding'!$2:$13,11,0)</f>
        <v>1</v>
      </c>
      <c r="I218">
        <f>VLOOKUP($C218,'Variable Coding'!$2:$13,12,0)</f>
        <v>0</v>
      </c>
      <c r="J218">
        <f>VLOOKUP($C218,'Variable Coding'!$2:$13,13,0)</f>
        <v>1</v>
      </c>
      <c r="K218">
        <f>VLOOKUP($C218,'Variable Coding'!$2:$13,14,0)</f>
        <v>0</v>
      </c>
      <c r="L218" t="str">
        <f>VLOOKUP(B218,'Raw Data'!$2:$20,8,0)</f>
        <v>Female</v>
      </c>
      <c r="M218" t="str">
        <f>VLOOKUP($B218,'Raw Data'!$2:$20,11,0)</f>
        <v>18-24</v>
      </c>
      <c r="N218" t="str">
        <f>VLOOKUP($B218,'Raw Data'!$2:$20,14,0)</f>
        <v>Asia-Pacific</v>
      </c>
      <c r="O218" t="str">
        <f>VLOOKUP($B218,'Raw Data'!$2:$20,17,0)</f>
        <v>Online</v>
      </c>
      <c r="P218" t="str">
        <f>VLOOKUP($B218,'Raw Data'!$2:$20,20,0)</f>
        <v>Often (over 3 times per week)</v>
      </c>
    </row>
    <row r="219" spans="1:16">
      <c r="A219">
        <v>218</v>
      </c>
      <c r="B219">
        <f t="shared" si="3"/>
        <v>19</v>
      </c>
      <c r="C219">
        <v>8</v>
      </c>
      <c r="D219">
        <v>3</v>
      </c>
      <c r="E219">
        <f>VLOOKUP(C219,'Variable Coding'!$2:$13,8,0)</f>
        <v>0</v>
      </c>
      <c r="F219">
        <f>VLOOKUP($C219,'Variable Coding'!$2:$13,9,0)</f>
        <v>0</v>
      </c>
      <c r="G219">
        <f>VLOOKUP($C219,'Variable Coding'!$2:$13,10,0)</f>
        <v>1</v>
      </c>
      <c r="H219">
        <f>VLOOKUP($C219,'Variable Coding'!$2:$13,11,0)</f>
        <v>0</v>
      </c>
      <c r="I219">
        <f>VLOOKUP($C219,'Variable Coding'!$2:$13,12,0)</f>
        <v>1</v>
      </c>
      <c r="J219">
        <f>VLOOKUP($C219,'Variable Coding'!$2:$13,13,0)</f>
        <v>1</v>
      </c>
      <c r="K219">
        <f>VLOOKUP($C219,'Variable Coding'!$2:$13,14,0)</f>
        <v>0</v>
      </c>
      <c r="L219" t="str">
        <f>VLOOKUP(B219,'Raw Data'!$2:$20,8,0)</f>
        <v>Female</v>
      </c>
      <c r="M219" t="str">
        <f>VLOOKUP($B219,'Raw Data'!$2:$20,11,0)</f>
        <v>18-24</v>
      </c>
      <c r="N219" t="str">
        <f>VLOOKUP($B219,'Raw Data'!$2:$20,14,0)</f>
        <v>Asia-Pacific</v>
      </c>
      <c r="O219" t="str">
        <f>VLOOKUP($B219,'Raw Data'!$2:$20,17,0)</f>
        <v>Online</v>
      </c>
      <c r="P219" t="str">
        <f>VLOOKUP($B219,'Raw Data'!$2:$20,20,0)</f>
        <v>Often (over 3 times per week)</v>
      </c>
    </row>
    <row r="220" spans="1:16">
      <c r="A220">
        <v>219</v>
      </c>
      <c r="B220">
        <f t="shared" si="3"/>
        <v>19</v>
      </c>
      <c r="C220">
        <v>11</v>
      </c>
      <c r="D220">
        <v>7</v>
      </c>
      <c r="E220">
        <f>VLOOKUP(C220,'Variable Coding'!$2:$13,8,0)</f>
        <v>1</v>
      </c>
      <c r="F220">
        <f>VLOOKUP($C220,'Variable Coding'!$2:$13,9,0)</f>
        <v>0</v>
      </c>
      <c r="G220">
        <f>VLOOKUP($C220,'Variable Coding'!$2:$13,10,0)</f>
        <v>0</v>
      </c>
      <c r="H220">
        <f>VLOOKUP($C220,'Variable Coding'!$2:$13,11,0)</f>
        <v>0</v>
      </c>
      <c r="I220">
        <f>VLOOKUP($C220,'Variable Coding'!$2:$13,12,0)</f>
        <v>0</v>
      </c>
      <c r="J220">
        <f>VLOOKUP($C220,'Variable Coding'!$2:$13,13,0)</f>
        <v>1</v>
      </c>
      <c r="K220">
        <f>VLOOKUP($C220,'Variable Coding'!$2:$13,14,0)</f>
        <v>0</v>
      </c>
      <c r="L220" t="str">
        <f>VLOOKUP(B220,'Raw Data'!$2:$20,8,0)</f>
        <v>Female</v>
      </c>
      <c r="M220" t="str">
        <f>VLOOKUP($B220,'Raw Data'!$2:$20,11,0)</f>
        <v>18-24</v>
      </c>
      <c r="N220" t="str">
        <f>VLOOKUP($B220,'Raw Data'!$2:$20,14,0)</f>
        <v>Asia-Pacific</v>
      </c>
      <c r="O220" t="str">
        <f>VLOOKUP($B220,'Raw Data'!$2:$20,17,0)</f>
        <v>Online</v>
      </c>
      <c r="P220" t="str">
        <f>VLOOKUP($B220,'Raw Data'!$2:$20,20,0)</f>
        <v>Often (over 3 times per week)</v>
      </c>
    </row>
    <row r="221" spans="1:16">
      <c r="A221">
        <v>220</v>
      </c>
      <c r="B221">
        <f t="shared" si="3"/>
        <v>19</v>
      </c>
      <c r="C221">
        <v>3</v>
      </c>
      <c r="D221">
        <v>2</v>
      </c>
      <c r="E221">
        <f>VLOOKUP(C221,'Variable Coding'!$2:$13,8,0)</f>
        <v>1</v>
      </c>
      <c r="F221">
        <f>VLOOKUP($C221,'Variable Coding'!$2:$13,9,0)</f>
        <v>0</v>
      </c>
      <c r="G221">
        <f>VLOOKUP($C221,'Variable Coding'!$2:$13,10,0)</f>
        <v>1</v>
      </c>
      <c r="H221">
        <f>VLOOKUP($C221,'Variable Coding'!$2:$13,11,0)</f>
        <v>1</v>
      </c>
      <c r="I221">
        <f>VLOOKUP($C221,'Variable Coding'!$2:$13,12,0)</f>
        <v>1</v>
      </c>
      <c r="J221">
        <f>VLOOKUP($C221,'Variable Coding'!$2:$13,13,0)</f>
        <v>1</v>
      </c>
      <c r="K221">
        <f>VLOOKUP($C221,'Variable Coding'!$2:$13,14,0)</f>
        <v>0</v>
      </c>
      <c r="L221" t="str">
        <f>VLOOKUP(B221,'Raw Data'!$2:$20,8,0)</f>
        <v>Female</v>
      </c>
      <c r="M221" t="str">
        <f>VLOOKUP($B221,'Raw Data'!$2:$20,11,0)</f>
        <v>18-24</v>
      </c>
      <c r="N221" t="str">
        <f>VLOOKUP($B221,'Raw Data'!$2:$20,14,0)</f>
        <v>Asia-Pacific</v>
      </c>
      <c r="O221" t="str">
        <f>VLOOKUP($B221,'Raw Data'!$2:$20,17,0)</f>
        <v>Online</v>
      </c>
      <c r="P221" t="str">
        <f>VLOOKUP($B221,'Raw Data'!$2:$20,20,0)</f>
        <v>Often (over 3 times per week)</v>
      </c>
    </row>
    <row r="222" spans="1:16">
      <c r="A222">
        <v>221</v>
      </c>
      <c r="B222">
        <f t="shared" si="3"/>
        <v>19</v>
      </c>
      <c r="C222">
        <v>6</v>
      </c>
      <c r="D222">
        <v>7</v>
      </c>
      <c r="E222">
        <f>VLOOKUP(C222,'Variable Coding'!$2:$13,8,0)</f>
        <v>1</v>
      </c>
      <c r="F222">
        <f>VLOOKUP($C222,'Variable Coding'!$2:$13,9,0)</f>
        <v>0</v>
      </c>
      <c r="G222">
        <f>VLOOKUP($C222,'Variable Coding'!$2:$13,10,0)</f>
        <v>0</v>
      </c>
      <c r="H222">
        <f>VLOOKUP($C222,'Variable Coding'!$2:$13,11,0)</f>
        <v>1</v>
      </c>
      <c r="I222">
        <f>VLOOKUP($C222,'Variable Coding'!$2:$13,12,0)</f>
        <v>1</v>
      </c>
      <c r="J222">
        <f>VLOOKUP($C222,'Variable Coding'!$2:$13,13,0)</f>
        <v>0</v>
      </c>
      <c r="K222">
        <f>VLOOKUP($C222,'Variable Coding'!$2:$13,14,0)</f>
        <v>1</v>
      </c>
      <c r="L222" t="str">
        <f>VLOOKUP(B222,'Raw Data'!$2:$20,8,0)</f>
        <v>Female</v>
      </c>
      <c r="M222" t="str">
        <f>VLOOKUP($B222,'Raw Data'!$2:$20,11,0)</f>
        <v>18-24</v>
      </c>
      <c r="N222" t="str">
        <f>VLOOKUP($B222,'Raw Data'!$2:$20,14,0)</f>
        <v>Asia-Pacific</v>
      </c>
      <c r="O222" t="str">
        <f>VLOOKUP($B222,'Raw Data'!$2:$20,17,0)</f>
        <v>Online</v>
      </c>
      <c r="P222" t="str">
        <f>VLOOKUP($B222,'Raw Data'!$2:$20,20,0)</f>
        <v>Often (over 3 times per week)</v>
      </c>
    </row>
    <row r="223" spans="1:16">
      <c r="A223">
        <v>222</v>
      </c>
      <c r="B223">
        <f t="shared" si="3"/>
        <v>19</v>
      </c>
      <c r="C223">
        <v>2</v>
      </c>
      <c r="D223">
        <v>6</v>
      </c>
      <c r="E223">
        <f>VLOOKUP(C223,'Variable Coding'!$2:$13,8,0)</f>
        <v>0</v>
      </c>
      <c r="F223">
        <f>VLOOKUP($C223,'Variable Coding'!$2:$13,9,0)</f>
        <v>0</v>
      </c>
      <c r="G223">
        <f>VLOOKUP($C223,'Variable Coding'!$2:$13,10,0)</f>
        <v>0</v>
      </c>
      <c r="H223">
        <f>VLOOKUP($C223,'Variable Coding'!$2:$13,11,0)</f>
        <v>1</v>
      </c>
      <c r="I223">
        <f>VLOOKUP($C223,'Variable Coding'!$2:$13,12,0)</f>
        <v>0</v>
      </c>
      <c r="J223">
        <f>VLOOKUP($C223,'Variable Coding'!$2:$13,13,0)</f>
        <v>0</v>
      </c>
      <c r="K223">
        <f>VLOOKUP($C223,'Variable Coding'!$2:$13,14,0)</f>
        <v>1</v>
      </c>
      <c r="L223" t="str">
        <f>VLOOKUP(B223,'Raw Data'!$2:$20,8,0)</f>
        <v>Female</v>
      </c>
      <c r="M223" t="str">
        <f>VLOOKUP($B223,'Raw Data'!$2:$20,11,0)</f>
        <v>18-24</v>
      </c>
      <c r="N223" t="str">
        <f>VLOOKUP($B223,'Raw Data'!$2:$20,14,0)</f>
        <v>Asia-Pacific</v>
      </c>
      <c r="O223" t="str">
        <f>VLOOKUP($B223,'Raw Data'!$2:$20,17,0)</f>
        <v>Online</v>
      </c>
      <c r="P223" t="str">
        <f>VLOOKUP($B223,'Raw Data'!$2:$20,20,0)</f>
        <v>Often (over 3 times per week)</v>
      </c>
    </row>
    <row r="224" spans="1:16">
      <c r="A224">
        <v>223</v>
      </c>
      <c r="B224">
        <f t="shared" si="3"/>
        <v>19</v>
      </c>
      <c r="C224">
        <v>12</v>
      </c>
      <c r="D224">
        <v>6</v>
      </c>
      <c r="E224">
        <f>VLOOKUP(C224,'Variable Coding'!$2:$13,8,0)</f>
        <v>0</v>
      </c>
      <c r="F224">
        <f>VLOOKUP($C224,'Variable Coding'!$2:$13,9,0)</f>
        <v>0</v>
      </c>
      <c r="G224">
        <f>VLOOKUP($C224,'Variable Coding'!$2:$13,10,0)</f>
        <v>1</v>
      </c>
      <c r="H224">
        <f>VLOOKUP($C224,'Variable Coding'!$2:$13,11,0)</f>
        <v>0</v>
      </c>
      <c r="I224">
        <f>VLOOKUP($C224,'Variable Coding'!$2:$13,12,0)</f>
        <v>0</v>
      </c>
      <c r="J224">
        <f>VLOOKUP($C224,'Variable Coding'!$2:$13,13,0)</f>
        <v>0</v>
      </c>
      <c r="K224">
        <f>VLOOKUP($C224,'Variable Coding'!$2:$13,14,0)</f>
        <v>1</v>
      </c>
      <c r="L224" t="str">
        <f>VLOOKUP(B224,'Raw Data'!$2:$20,8,0)</f>
        <v>Female</v>
      </c>
      <c r="M224" t="str">
        <f>VLOOKUP($B224,'Raw Data'!$2:$20,11,0)</f>
        <v>18-24</v>
      </c>
      <c r="N224" t="str">
        <f>VLOOKUP($B224,'Raw Data'!$2:$20,14,0)</f>
        <v>Asia-Pacific</v>
      </c>
      <c r="O224" t="str">
        <f>VLOOKUP($B224,'Raw Data'!$2:$20,17,0)</f>
        <v>Online</v>
      </c>
      <c r="P224" t="str">
        <f>VLOOKUP($B224,'Raw Data'!$2:$20,20,0)</f>
        <v>Often (over 3 times per week)</v>
      </c>
    </row>
    <row r="225" spans="1:16">
      <c r="A225">
        <v>224</v>
      </c>
      <c r="B225">
        <f t="shared" si="3"/>
        <v>19</v>
      </c>
      <c r="C225">
        <v>7</v>
      </c>
      <c r="D225">
        <v>5</v>
      </c>
      <c r="E225">
        <f>VLOOKUP(C225,'Variable Coding'!$2:$13,8,0)</f>
        <v>1</v>
      </c>
      <c r="F225">
        <f>VLOOKUP($C225,'Variable Coding'!$2:$13,9,0)</f>
        <v>1</v>
      </c>
      <c r="G225">
        <f>VLOOKUP($C225,'Variable Coding'!$2:$13,10,0)</f>
        <v>0</v>
      </c>
      <c r="H225">
        <f>VLOOKUP($C225,'Variable Coding'!$2:$13,11,0)</f>
        <v>0</v>
      </c>
      <c r="I225">
        <f>VLOOKUP($C225,'Variable Coding'!$2:$13,12,0)</f>
        <v>1</v>
      </c>
      <c r="J225">
        <f>VLOOKUP($C225,'Variable Coding'!$2:$13,13,0)</f>
        <v>0</v>
      </c>
      <c r="K225">
        <f>VLOOKUP($C225,'Variable Coding'!$2:$13,14,0)</f>
        <v>1</v>
      </c>
      <c r="L225" t="str">
        <f>VLOOKUP(B225,'Raw Data'!$2:$20,8,0)</f>
        <v>Female</v>
      </c>
      <c r="M225" t="str">
        <f>VLOOKUP($B225,'Raw Data'!$2:$20,11,0)</f>
        <v>18-24</v>
      </c>
      <c r="N225" t="str">
        <f>VLOOKUP($B225,'Raw Data'!$2:$20,14,0)</f>
        <v>Asia-Pacific</v>
      </c>
      <c r="O225" t="str">
        <f>VLOOKUP($B225,'Raw Data'!$2:$20,17,0)</f>
        <v>Online</v>
      </c>
      <c r="P225" t="str">
        <f>VLOOKUP($B225,'Raw Data'!$2:$20,20,0)</f>
        <v>Often (over 3 times per week)</v>
      </c>
    </row>
    <row r="226" spans="1:16">
      <c r="A226">
        <v>225</v>
      </c>
      <c r="B226">
        <f t="shared" si="3"/>
        <v>19</v>
      </c>
      <c r="C226">
        <v>4</v>
      </c>
      <c r="D226">
        <v>6</v>
      </c>
      <c r="E226">
        <f>VLOOKUP(C226,'Variable Coding'!$2:$13,8,0)</f>
        <v>1</v>
      </c>
      <c r="F226">
        <f>VLOOKUP($C226,'Variable Coding'!$2:$13,9,0)</f>
        <v>0</v>
      </c>
      <c r="G226">
        <f>VLOOKUP($C226,'Variable Coding'!$2:$13,10,0)</f>
        <v>1</v>
      </c>
      <c r="H226">
        <f>VLOOKUP($C226,'Variable Coding'!$2:$13,11,0)</f>
        <v>1</v>
      </c>
      <c r="I226">
        <f>VLOOKUP($C226,'Variable Coding'!$2:$13,12,0)</f>
        <v>0</v>
      </c>
      <c r="J226">
        <f>VLOOKUP($C226,'Variable Coding'!$2:$13,13,0)</f>
        <v>0</v>
      </c>
      <c r="K226">
        <f>VLOOKUP($C226,'Variable Coding'!$2:$13,14,0)</f>
        <v>0</v>
      </c>
      <c r="L226" t="str">
        <f>VLOOKUP(B226,'Raw Data'!$2:$20,8,0)</f>
        <v>Female</v>
      </c>
      <c r="M226" t="str">
        <f>VLOOKUP($B226,'Raw Data'!$2:$20,11,0)</f>
        <v>18-24</v>
      </c>
      <c r="N226" t="str">
        <f>VLOOKUP($B226,'Raw Data'!$2:$20,14,0)</f>
        <v>Asia-Pacific</v>
      </c>
      <c r="O226" t="str">
        <f>VLOOKUP($B226,'Raw Data'!$2:$20,17,0)</f>
        <v>Online</v>
      </c>
      <c r="P226" t="str">
        <f>VLOOKUP($B226,'Raw Data'!$2:$20,20,0)</f>
        <v>Often (over 3 times per week)</v>
      </c>
    </row>
    <row r="227" spans="1:16">
      <c r="A227">
        <v>226</v>
      </c>
      <c r="B227">
        <f t="shared" si="3"/>
        <v>19</v>
      </c>
      <c r="C227">
        <v>5</v>
      </c>
      <c r="D227">
        <v>4</v>
      </c>
      <c r="E227">
        <f>VLOOKUP(C227,'Variable Coding'!$2:$13,8,0)</f>
        <v>0</v>
      </c>
      <c r="F227">
        <f>VLOOKUP($C227,'Variable Coding'!$2:$13,9,0)</f>
        <v>1</v>
      </c>
      <c r="G227">
        <f>VLOOKUP($C227,'Variable Coding'!$2:$13,10,0)</f>
        <v>0</v>
      </c>
      <c r="H227">
        <f>VLOOKUP($C227,'Variable Coding'!$2:$13,11,0)</f>
        <v>1</v>
      </c>
      <c r="I227">
        <f>VLOOKUP($C227,'Variable Coding'!$2:$13,12,0)</f>
        <v>1</v>
      </c>
      <c r="J227">
        <f>VLOOKUP($C227,'Variable Coding'!$2:$13,13,0)</f>
        <v>0</v>
      </c>
      <c r="K227">
        <f>VLOOKUP($C227,'Variable Coding'!$2:$13,14,0)</f>
        <v>0</v>
      </c>
      <c r="L227" t="str">
        <f>VLOOKUP(B227,'Raw Data'!$2:$20,8,0)</f>
        <v>Female</v>
      </c>
      <c r="M227" t="str">
        <f>VLOOKUP($B227,'Raw Data'!$2:$20,11,0)</f>
        <v>18-24</v>
      </c>
      <c r="N227" t="str">
        <f>VLOOKUP($B227,'Raw Data'!$2:$20,14,0)</f>
        <v>Asia-Pacific</v>
      </c>
      <c r="O227" t="str">
        <f>VLOOKUP($B227,'Raw Data'!$2:$20,17,0)</f>
        <v>Online</v>
      </c>
      <c r="P227" t="str">
        <f>VLOOKUP($B227,'Raw Data'!$2:$20,20,0)</f>
        <v>Often (over 3 times per week)</v>
      </c>
    </row>
    <row r="228" spans="1:16">
      <c r="A228">
        <v>227</v>
      </c>
      <c r="B228">
        <f t="shared" si="3"/>
        <v>19</v>
      </c>
      <c r="C228">
        <v>10</v>
      </c>
      <c r="D228">
        <v>3</v>
      </c>
      <c r="E228">
        <f>VLOOKUP(C228,'Variable Coding'!$2:$13,8,0)</f>
        <v>0</v>
      </c>
      <c r="F228">
        <f>VLOOKUP($C228,'Variable Coding'!$2:$13,9,0)</f>
        <v>0</v>
      </c>
      <c r="G228">
        <f>VLOOKUP($C228,'Variable Coding'!$2:$13,10,0)</f>
        <v>0</v>
      </c>
      <c r="H228">
        <f>VLOOKUP($C228,'Variable Coding'!$2:$13,11,0)</f>
        <v>0</v>
      </c>
      <c r="I228">
        <f>VLOOKUP($C228,'Variable Coding'!$2:$13,12,0)</f>
        <v>1</v>
      </c>
      <c r="J228">
        <f>VLOOKUP($C228,'Variable Coding'!$2:$13,13,0)</f>
        <v>0</v>
      </c>
      <c r="K228">
        <f>VLOOKUP($C228,'Variable Coding'!$2:$13,14,0)</f>
        <v>0</v>
      </c>
      <c r="L228" t="str">
        <f>VLOOKUP(B228,'Raw Data'!$2:$20,8,0)</f>
        <v>Female</v>
      </c>
      <c r="M228" t="str">
        <f>VLOOKUP($B228,'Raw Data'!$2:$20,11,0)</f>
        <v>18-24</v>
      </c>
      <c r="N228" t="str">
        <f>VLOOKUP($B228,'Raw Data'!$2:$20,14,0)</f>
        <v>Asia-Pacific</v>
      </c>
      <c r="O228" t="str">
        <f>VLOOKUP($B228,'Raw Data'!$2:$20,17,0)</f>
        <v>Online</v>
      </c>
      <c r="P228" t="str">
        <f>VLOOKUP($B228,'Raw Data'!$2:$20,20,0)</f>
        <v>Often (over 3 times per week)</v>
      </c>
    </row>
    <row r="229" spans="1:16">
      <c r="A229">
        <v>228</v>
      </c>
      <c r="B229">
        <f t="shared" si="3"/>
        <v>19</v>
      </c>
      <c r="C229">
        <v>1</v>
      </c>
      <c r="D229">
        <v>3</v>
      </c>
      <c r="E229">
        <f>VLOOKUP(C229,'Variable Coding'!$2:$13,8,0)</f>
        <v>1</v>
      </c>
      <c r="F229">
        <f>VLOOKUP($C229,'Variable Coding'!$2:$13,9,0)</f>
        <v>1</v>
      </c>
      <c r="G229">
        <f>VLOOKUP($C229,'Variable Coding'!$2:$13,10,0)</f>
        <v>0</v>
      </c>
      <c r="H229">
        <f>VLOOKUP($C229,'Variable Coding'!$2:$13,11,0)</f>
        <v>0</v>
      </c>
      <c r="I229">
        <f>VLOOKUP($C229,'Variable Coding'!$2:$13,12,0)</f>
        <v>0</v>
      </c>
      <c r="J229">
        <f>VLOOKUP($C229,'Variable Coding'!$2:$13,13,0)</f>
        <v>0</v>
      </c>
      <c r="K229">
        <f>VLOOKUP($C229,'Variable Coding'!$2:$13,14,0)</f>
        <v>0</v>
      </c>
      <c r="L229" t="str">
        <f>VLOOKUP(B229,'Raw Data'!$2:$20,8,0)</f>
        <v>Female</v>
      </c>
      <c r="M229" t="str">
        <f>VLOOKUP($B229,'Raw Data'!$2:$20,11,0)</f>
        <v>18-24</v>
      </c>
      <c r="N229" t="str">
        <f>VLOOKUP($B229,'Raw Data'!$2:$20,14,0)</f>
        <v>Asia-Pacific</v>
      </c>
      <c r="O229" t="str">
        <f>VLOOKUP($B229,'Raw Data'!$2:$20,17,0)</f>
        <v>Online</v>
      </c>
      <c r="P229" t="str">
        <f>VLOOKUP($B229,'Raw Data'!$2:$20,20,0)</f>
        <v>Often (over 3 times per week)</v>
      </c>
    </row>
  </sheetData>
  <autoFilter ref="A1:P229" xr:uid="{E8E718FA-00D1-9E46-AE93-2344643FAC56}"/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81750-6E58-7A4E-A55E-72BEA19E93C1}">
  <dimension ref="A1:I22"/>
  <sheetViews>
    <sheetView zoomScale="150" workbookViewId="0">
      <selection activeCell="A23" sqref="A23"/>
    </sheetView>
  </sheetViews>
  <sheetFormatPr baseColWidth="10" defaultRowHeight="14"/>
  <cols>
    <col min="2" max="2" width="10.83203125" style="4"/>
    <col min="7" max="7" width="18.5" customWidth="1"/>
  </cols>
  <sheetData>
    <row r="1" spans="1:9">
      <c r="A1" s="4"/>
      <c r="B1" s="4" t="s">
        <v>132</v>
      </c>
      <c r="C1" s="4" t="s">
        <v>114</v>
      </c>
      <c r="D1" s="4" t="s">
        <v>115</v>
      </c>
      <c r="E1" s="4" t="s">
        <v>121</v>
      </c>
      <c r="F1" s="4" t="s">
        <v>120</v>
      </c>
      <c r="G1" s="4" t="s">
        <v>122</v>
      </c>
      <c r="H1" s="4">
        <v>6.4</v>
      </c>
      <c r="I1" s="4">
        <v>9.3000000000000007</v>
      </c>
    </row>
    <row r="2" spans="1:9">
      <c r="A2" s="4">
        <v>0</v>
      </c>
      <c r="B2" s="4">
        <v>7.0333333333333297</v>
      </c>
      <c r="C2" s="4">
        <v>-0.33333333333333298</v>
      </c>
      <c r="D2" s="4">
        <v>-0.66666666666666397</v>
      </c>
      <c r="E2" s="4">
        <v>-1.13333333333333</v>
      </c>
      <c r="F2" s="4">
        <v>0.33333333333333298</v>
      </c>
      <c r="G2" s="4">
        <v>-0.33333333333333198</v>
      </c>
      <c r="H2" s="4">
        <v>-1.13333333333333</v>
      </c>
      <c r="I2" s="4">
        <v>-2.6666666666666599</v>
      </c>
    </row>
    <row r="3" spans="1:9">
      <c r="A3" s="4">
        <v>1</v>
      </c>
      <c r="B3" s="4">
        <v>7.5</v>
      </c>
      <c r="C3" s="4">
        <v>-2.6666666666666599</v>
      </c>
      <c r="D3" s="4">
        <v>-0.6</v>
      </c>
      <c r="E3" s="4">
        <v>-3.8</v>
      </c>
      <c r="F3" s="4">
        <v>0.33333333333333398</v>
      </c>
      <c r="G3" s="4">
        <v>-0.66666666666666596</v>
      </c>
      <c r="H3" s="4">
        <v>-0.19999999999999801</v>
      </c>
      <c r="I3" s="4">
        <v>-2.3999999999999901</v>
      </c>
    </row>
    <row r="4" spans="1:9">
      <c r="A4" s="4">
        <v>2</v>
      </c>
      <c r="B4" s="4">
        <v>5.5666666666666602</v>
      </c>
      <c r="C4" s="5">
        <v>6.4098756212785399E-17</v>
      </c>
      <c r="D4" s="4">
        <v>-0.46666666666665801</v>
      </c>
      <c r="E4" s="4">
        <v>-1.3333333333333299</v>
      </c>
      <c r="F4" s="4">
        <v>0.999999999999998</v>
      </c>
      <c r="G4" s="4">
        <v>0.999999999999999</v>
      </c>
      <c r="H4" s="4">
        <v>-1.5333333333333199</v>
      </c>
      <c r="I4" s="4">
        <v>-3.8666666666666698</v>
      </c>
    </row>
    <row r="5" spans="1:9">
      <c r="A5" s="4">
        <v>3</v>
      </c>
      <c r="B5" s="4">
        <v>6.1999999999999904</v>
      </c>
      <c r="C5" s="5">
        <v>-1.60246890531963E-17</v>
      </c>
      <c r="D5" s="4">
        <v>0.46666666666666501</v>
      </c>
      <c r="E5" s="4">
        <v>-2.0666666666666602</v>
      </c>
      <c r="F5" s="4">
        <v>-0.33333333333333198</v>
      </c>
      <c r="G5" s="5">
        <v>4.7184478546569104E-16</v>
      </c>
      <c r="H5" s="4">
        <v>-1.86666666666666</v>
      </c>
      <c r="I5" s="4">
        <v>-2.1333333333333302</v>
      </c>
    </row>
    <row r="6" spans="1:9">
      <c r="A6" s="4">
        <v>4</v>
      </c>
      <c r="B6" s="4">
        <v>4.2333333333333298</v>
      </c>
      <c r="C6" s="4">
        <v>0.5</v>
      </c>
      <c r="D6" s="4">
        <v>-0.73333333333333595</v>
      </c>
      <c r="E6" s="4">
        <v>-2.4666666666666601</v>
      </c>
      <c r="F6" s="4">
        <v>-0.16666666666666499</v>
      </c>
      <c r="G6" s="4">
        <v>-0.83333333333333204</v>
      </c>
      <c r="H6" s="4">
        <v>0.93333333333333202</v>
      </c>
      <c r="I6" s="4">
        <v>-0.93333333333332902</v>
      </c>
    </row>
    <row r="7" spans="1:9">
      <c r="A7" s="4">
        <v>5</v>
      </c>
      <c r="B7" s="4">
        <v>2.8</v>
      </c>
      <c r="C7" s="4">
        <v>1.5</v>
      </c>
      <c r="D7" s="5">
        <v>4.4825254619240601E-15</v>
      </c>
      <c r="E7" s="4">
        <v>-1.2</v>
      </c>
      <c r="F7" s="4">
        <v>0.83333333333333304</v>
      </c>
      <c r="G7" s="4">
        <v>0.16666666666666499</v>
      </c>
      <c r="H7" s="4">
        <v>1.8</v>
      </c>
      <c r="I7" s="4">
        <v>-1</v>
      </c>
    </row>
    <row r="8" spans="1:9">
      <c r="A8" s="4">
        <v>6</v>
      </c>
      <c r="B8" s="4">
        <v>7.6666666666666599</v>
      </c>
      <c r="C8" s="4">
        <v>0</v>
      </c>
      <c r="D8" s="4">
        <v>-0.60000000000000198</v>
      </c>
      <c r="E8" s="4">
        <v>-1.7999999999999901</v>
      </c>
      <c r="F8" s="4">
        <v>-0.33333333333333298</v>
      </c>
      <c r="G8" s="4">
        <v>-0.999999999999999</v>
      </c>
      <c r="H8" s="4">
        <v>-1.19999999999999</v>
      </c>
      <c r="I8" s="4">
        <v>-4.3999999999999897</v>
      </c>
    </row>
    <row r="9" spans="1:9">
      <c r="A9" s="4">
        <v>7</v>
      </c>
      <c r="B9" s="4">
        <v>6.6666666666666599</v>
      </c>
      <c r="C9" s="4">
        <v>-2.6666666666666599</v>
      </c>
      <c r="D9" s="4">
        <v>-0.73333333333332695</v>
      </c>
      <c r="E9" s="4">
        <v>1.13333333333333</v>
      </c>
      <c r="F9" s="4">
        <v>0.66666666666666496</v>
      </c>
      <c r="G9" s="4">
        <v>0.33333333333333298</v>
      </c>
      <c r="H9" s="4">
        <v>-2.4666666666666601</v>
      </c>
      <c r="I9" s="4">
        <v>-2.93333333333333</v>
      </c>
    </row>
    <row r="10" spans="1:9">
      <c r="A10" s="4">
        <v>8</v>
      </c>
      <c r="B10" s="4">
        <v>6.0666666666666602</v>
      </c>
      <c r="C10" s="4">
        <v>0.16666666666666599</v>
      </c>
      <c r="D10" s="4">
        <v>-0.80000000000000404</v>
      </c>
      <c r="E10" s="4">
        <v>-1.99999999999999</v>
      </c>
      <c r="F10" s="4">
        <v>-0.499999999999998</v>
      </c>
      <c r="G10" s="4">
        <v>-0.499999999999999</v>
      </c>
      <c r="H10" s="4">
        <v>-0.20000000000000101</v>
      </c>
      <c r="I10" s="4">
        <v>-2.19999999999999</v>
      </c>
    </row>
    <row r="11" spans="1:9">
      <c r="A11" s="4">
        <v>9</v>
      </c>
      <c r="B11" s="4">
        <v>6.8999999999999897</v>
      </c>
      <c r="C11" s="4">
        <v>-4.5</v>
      </c>
      <c r="D11" s="4">
        <v>-0.39999999999999197</v>
      </c>
      <c r="E11" s="4">
        <v>-0.80000000000000404</v>
      </c>
      <c r="F11" s="4">
        <v>1.49999999999999</v>
      </c>
      <c r="G11" s="4">
        <v>-0.5</v>
      </c>
      <c r="H11" s="4">
        <v>-1.3999999999999899</v>
      </c>
      <c r="I11" s="4">
        <v>-1.6</v>
      </c>
    </row>
    <row r="12" spans="1:9">
      <c r="A12" s="4">
        <v>10</v>
      </c>
      <c r="B12" s="4">
        <v>4.6999999999999904</v>
      </c>
      <c r="C12" s="4">
        <v>0.16666666666666599</v>
      </c>
      <c r="D12" s="4">
        <v>-0.46666666666666301</v>
      </c>
      <c r="E12" s="4">
        <v>-2.5333333333333301</v>
      </c>
      <c r="F12" s="4">
        <v>0.83333333333333304</v>
      </c>
      <c r="G12" s="4">
        <v>-0.16666666666666599</v>
      </c>
      <c r="H12" s="4">
        <v>0.26666666666666999</v>
      </c>
      <c r="I12" s="4">
        <v>-0.86666666666666903</v>
      </c>
    </row>
    <row r="13" spans="1:9">
      <c r="A13" s="4">
        <v>11</v>
      </c>
      <c r="B13" s="4">
        <v>6.5333333333333297</v>
      </c>
      <c r="C13" s="4">
        <v>-0.33333333333333298</v>
      </c>
      <c r="D13" s="4">
        <v>-6.6666666666666402E-2</v>
      </c>
      <c r="E13" s="4">
        <v>-1.3333333333333299</v>
      </c>
      <c r="F13" s="5">
        <v>5.4123372450476302E-16</v>
      </c>
      <c r="G13" s="5">
        <v>1.1796119636642199E-16</v>
      </c>
      <c r="H13" s="4">
        <v>6.6666666666667096E-2</v>
      </c>
      <c r="I13" s="4">
        <v>-1.2666666666666599</v>
      </c>
    </row>
    <row r="14" spans="1:9">
      <c r="A14" s="4">
        <v>12</v>
      </c>
      <c r="B14" s="4">
        <v>6.2999999999999901</v>
      </c>
      <c r="C14" s="4">
        <v>-0.33333333333333298</v>
      </c>
      <c r="D14" s="4">
        <v>-0.19999999999999399</v>
      </c>
      <c r="E14" s="4">
        <v>-1.8</v>
      </c>
      <c r="F14" s="4">
        <v>0.66666666666666596</v>
      </c>
      <c r="G14" s="4">
        <v>0.66666666666666596</v>
      </c>
      <c r="H14" s="4">
        <v>-2.5999999999999899</v>
      </c>
      <c r="I14" s="4">
        <v>-1.8</v>
      </c>
    </row>
    <row r="15" spans="1:9">
      <c r="A15" s="4">
        <v>13</v>
      </c>
      <c r="B15" s="4">
        <v>4.1666666666666599</v>
      </c>
      <c r="C15" s="4">
        <v>0</v>
      </c>
      <c r="D15" s="4">
        <v>6.6666666666664903E-2</v>
      </c>
      <c r="E15" s="4">
        <v>-0.46666666666666501</v>
      </c>
      <c r="F15" s="5">
        <v>3.6082248300317499E-16</v>
      </c>
      <c r="G15" s="4">
        <v>-0.66666666666666596</v>
      </c>
      <c r="H15" s="4">
        <v>0.133333333333332</v>
      </c>
      <c r="I15" s="4">
        <v>-0.73333333333333095</v>
      </c>
    </row>
    <row r="16" spans="1:9">
      <c r="A16" s="4">
        <v>14</v>
      </c>
      <c r="B16" s="4">
        <v>5.5333333333333297</v>
      </c>
      <c r="C16" s="4">
        <v>-2.1666666666666599</v>
      </c>
      <c r="D16" s="4">
        <v>0.33333333333333898</v>
      </c>
      <c r="E16" s="4">
        <v>-1.13333333333333</v>
      </c>
      <c r="F16" s="4">
        <v>0.83333333333333304</v>
      </c>
      <c r="G16" s="4">
        <v>0.5</v>
      </c>
      <c r="H16" s="4">
        <v>-1.13333333333332</v>
      </c>
      <c r="I16" s="4">
        <v>-2.6666666666666701</v>
      </c>
    </row>
    <row r="17" spans="1:9">
      <c r="A17" s="4">
        <v>15</v>
      </c>
      <c r="B17" s="4">
        <v>5.43333333333333</v>
      </c>
      <c r="C17" s="4">
        <v>-2.6666666666666599</v>
      </c>
      <c r="D17" s="4">
        <v>-1.3333333333333199</v>
      </c>
      <c r="E17" s="4">
        <v>0.93333333333332902</v>
      </c>
      <c r="F17" s="4">
        <v>0.999999999999999</v>
      </c>
      <c r="G17" s="4">
        <v>0.66666666666666696</v>
      </c>
      <c r="H17" s="4">
        <v>-1.06666666666666</v>
      </c>
      <c r="I17" s="4">
        <v>-0.33333333333333998</v>
      </c>
    </row>
    <row r="18" spans="1:9">
      <c r="A18" s="4">
        <v>16</v>
      </c>
      <c r="B18" s="4">
        <v>6.4666666666666597</v>
      </c>
      <c r="C18" s="4">
        <v>-3</v>
      </c>
      <c r="D18" s="4">
        <v>-0.39999999999999603</v>
      </c>
      <c r="E18" s="4">
        <v>-2.4</v>
      </c>
      <c r="F18" s="4">
        <v>0.66666666666666596</v>
      </c>
      <c r="G18" s="5">
        <v>1.9732479539236099E-16</v>
      </c>
      <c r="H18" s="4">
        <v>-0.999999999999996</v>
      </c>
      <c r="I18" s="4">
        <v>-2.6</v>
      </c>
    </row>
    <row r="19" spans="1:9">
      <c r="A19" s="4">
        <v>17</v>
      </c>
      <c r="B19" s="4">
        <v>6.6333333333333302</v>
      </c>
      <c r="C19" s="4">
        <v>-2.3333333333333299</v>
      </c>
      <c r="D19" s="4">
        <v>-1.3333333333333299</v>
      </c>
      <c r="E19" s="4">
        <v>-1.86666666666666</v>
      </c>
      <c r="F19" s="4">
        <v>0.33333333333333298</v>
      </c>
      <c r="G19" s="5">
        <v>4.4408920985006202E-16</v>
      </c>
      <c r="H19" s="4">
        <v>-1.86666666666666</v>
      </c>
      <c r="I19" s="4">
        <v>-2.3333333333333299</v>
      </c>
    </row>
    <row r="20" spans="1:9">
      <c r="A20" s="4">
        <v>18</v>
      </c>
      <c r="B20" s="4">
        <v>5.0333333333333297</v>
      </c>
      <c r="C20" s="4">
        <v>0.33333333333333298</v>
      </c>
      <c r="D20" s="4">
        <v>-0.80000000000000204</v>
      </c>
      <c r="E20" s="4">
        <v>-1.2</v>
      </c>
      <c r="F20" s="4">
        <v>0.66666666666666696</v>
      </c>
      <c r="G20" s="4">
        <v>-1.6666666666666601</v>
      </c>
      <c r="H20" s="4">
        <v>0.59999999999999898</v>
      </c>
      <c r="I20" s="4">
        <v>1.8</v>
      </c>
    </row>
    <row r="21" spans="1:9">
      <c r="A21" s="4" t="s">
        <v>133</v>
      </c>
      <c r="B21" s="4">
        <v>5.8649122807017502</v>
      </c>
      <c r="C21" s="4">
        <v>-0.96491228070175405</v>
      </c>
      <c r="D21" s="4">
        <v>-0.45964912280701797</v>
      </c>
      <c r="E21" s="4">
        <v>-1.4350877192982401</v>
      </c>
      <c r="F21" s="4">
        <v>0.43859649122806899</v>
      </c>
      <c r="G21" s="4">
        <v>-0.15789473684210401</v>
      </c>
      <c r="H21" s="4">
        <v>-0.72982456140350904</v>
      </c>
      <c r="I21" s="4">
        <v>-1.8385964912280699</v>
      </c>
    </row>
    <row r="22" spans="1:9">
      <c r="A22" s="38" t="s">
        <v>155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339630-7BA2-2E49-9F28-7826A87AD702}">
  <dimension ref="A1:I18"/>
  <sheetViews>
    <sheetView zoomScale="150" workbookViewId="0">
      <selection activeCell="B17" sqref="B17"/>
    </sheetView>
  </sheetViews>
  <sheetFormatPr baseColWidth="10" defaultRowHeight="14"/>
  <cols>
    <col min="1" max="1" width="38.33203125" customWidth="1"/>
    <col min="2" max="2" width="14.1640625" style="4" customWidth="1"/>
  </cols>
  <sheetData>
    <row r="1" spans="1:9" ht="16">
      <c r="A1" s="6"/>
      <c r="B1" s="4" t="s">
        <v>132</v>
      </c>
      <c r="C1" s="6" t="s">
        <v>114</v>
      </c>
      <c r="D1" s="6" t="s">
        <v>115</v>
      </c>
      <c r="E1" s="6" t="s">
        <v>121</v>
      </c>
      <c r="F1" s="6" t="s">
        <v>120</v>
      </c>
      <c r="G1" s="6" t="s">
        <v>122</v>
      </c>
      <c r="H1" s="6">
        <v>6.4</v>
      </c>
      <c r="I1" s="6">
        <v>9.3000000000000007</v>
      </c>
    </row>
    <row r="2" spans="1:9" ht="16">
      <c r="A2" s="6" t="s">
        <v>62</v>
      </c>
      <c r="B2" s="4">
        <v>5.9111111111111097</v>
      </c>
      <c r="C2" s="6">
        <v>-0.30555559999999998</v>
      </c>
      <c r="D2" s="6">
        <v>-0.32222220000000001</v>
      </c>
      <c r="E2" s="6">
        <v>-1.7777778</v>
      </c>
      <c r="F2" s="6">
        <v>0.36111111000000001</v>
      </c>
      <c r="G2" s="6">
        <v>-0.1666667</v>
      </c>
      <c r="H2" s="6">
        <v>-0.59444439999999998</v>
      </c>
      <c r="I2" s="6">
        <v>-1.9555556000000001</v>
      </c>
    </row>
    <row r="3" spans="1:9" ht="16">
      <c r="A3" s="6" t="s">
        <v>74</v>
      </c>
      <c r="B3" s="4">
        <v>5.7857142857142803</v>
      </c>
      <c r="C3" s="6">
        <v>-2.0952381</v>
      </c>
      <c r="D3" s="6">
        <v>-0.69523809999999997</v>
      </c>
      <c r="E3" s="6">
        <v>-0.84761900000000001</v>
      </c>
      <c r="F3" s="6">
        <v>0.57142857000000002</v>
      </c>
      <c r="G3" s="6">
        <v>-0.14285709999999999</v>
      </c>
      <c r="H3" s="6">
        <v>-0.9619048</v>
      </c>
      <c r="I3" s="6">
        <v>-1.6380952</v>
      </c>
    </row>
    <row r="4" spans="1:9" ht="16">
      <c r="A4" s="6" t="s">
        <v>72</v>
      </c>
      <c r="B4" s="4">
        <v>5.2166666666666597</v>
      </c>
      <c r="C4" s="6">
        <v>0.25</v>
      </c>
      <c r="D4" s="6">
        <v>-0.13333329999999999</v>
      </c>
      <c r="E4" s="6">
        <v>-2.2666667</v>
      </c>
      <c r="F4" s="6">
        <v>-0.25</v>
      </c>
      <c r="G4" s="6">
        <v>-0.4166667</v>
      </c>
      <c r="H4" s="6">
        <v>-0.46666669999999999</v>
      </c>
      <c r="I4" s="6">
        <v>-1.5333333</v>
      </c>
    </row>
    <row r="5" spans="1:9" ht="16">
      <c r="A5" s="6" t="s">
        <v>63</v>
      </c>
      <c r="B5" s="4">
        <v>5.9411764705882302</v>
      </c>
      <c r="C5" s="6">
        <v>-1.1078431</v>
      </c>
      <c r="D5" s="6">
        <v>-0.49803920000000002</v>
      </c>
      <c r="E5" s="6">
        <v>-1.3372549</v>
      </c>
      <c r="F5" s="6">
        <v>0.51960784000000004</v>
      </c>
      <c r="G5" s="6">
        <v>-0.12745100000000001</v>
      </c>
      <c r="H5" s="6">
        <v>-0.76078429999999997</v>
      </c>
      <c r="I5" s="6">
        <v>-1.8745098</v>
      </c>
    </row>
    <row r="6" spans="1:9" ht="16">
      <c r="A6" s="6" t="s">
        <v>85</v>
      </c>
      <c r="B6" s="4">
        <v>6.2999999999999901</v>
      </c>
      <c r="C6" s="6">
        <v>-0.3333333</v>
      </c>
      <c r="D6" s="6">
        <v>-0.2</v>
      </c>
      <c r="E6" s="6">
        <v>-1.8</v>
      </c>
      <c r="F6" s="6">
        <v>0.66666667000000002</v>
      </c>
      <c r="G6" s="6">
        <v>0.66666667000000002</v>
      </c>
      <c r="H6" s="6">
        <v>-2.6</v>
      </c>
      <c r="I6" s="6">
        <v>-1.8</v>
      </c>
    </row>
    <row r="7" spans="1:9" ht="16">
      <c r="A7" s="6" t="s">
        <v>87</v>
      </c>
      <c r="B7" s="4">
        <v>5.4</v>
      </c>
      <c r="C7" s="6">
        <v>-1.1666666999999999</v>
      </c>
      <c r="D7" s="6">
        <v>-0.63333329999999999</v>
      </c>
      <c r="E7" s="6">
        <v>-1.1666666999999999</v>
      </c>
      <c r="F7" s="6">
        <v>0.16666666999999999</v>
      </c>
      <c r="G7" s="6">
        <v>-0.3333333</v>
      </c>
      <c r="H7" s="6">
        <v>-0.86666670000000001</v>
      </c>
      <c r="I7" s="6">
        <v>-1.5333333</v>
      </c>
    </row>
    <row r="8" spans="1:9" ht="16">
      <c r="A8" s="6" t="s">
        <v>64</v>
      </c>
      <c r="B8" s="4">
        <v>6.1</v>
      </c>
      <c r="C8" s="6">
        <v>-1.1666666999999999</v>
      </c>
      <c r="D8" s="6">
        <v>-0.43333329999999998</v>
      </c>
      <c r="E8" s="6">
        <v>-1.2952380999999999</v>
      </c>
      <c r="F8" s="6">
        <v>0.47619048000000003</v>
      </c>
      <c r="G8" s="6">
        <v>-0.14285709999999999</v>
      </c>
      <c r="H8" s="6">
        <v>-0.76666670000000003</v>
      </c>
      <c r="I8" s="6">
        <v>-2.0190475999999999</v>
      </c>
    </row>
    <row r="9" spans="1:9" ht="16">
      <c r="A9" s="6" t="s">
        <v>75</v>
      </c>
      <c r="B9" s="4">
        <v>4.2333333333333298</v>
      </c>
      <c r="C9" s="6">
        <v>0.5</v>
      </c>
      <c r="D9" s="6">
        <v>-0.73333329999999997</v>
      </c>
      <c r="E9" s="6">
        <v>-2.4666667000000002</v>
      </c>
      <c r="F9" s="6">
        <v>-0.1666667</v>
      </c>
      <c r="G9" s="6">
        <v>-0.83333330000000005</v>
      </c>
      <c r="H9" s="6">
        <v>0.93333332999999996</v>
      </c>
      <c r="I9" s="6">
        <v>-0.93333330000000003</v>
      </c>
    </row>
    <row r="10" spans="1:9" ht="16">
      <c r="A10" s="6" t="s">
        <v>82</v>
      </c>
      <c r="B10" s="4">
        <v>4.6999999999999904</v>
      </c>
      <c r="C10" s="6">
        <v>0.16666666999999999</v>
      </c>
      <c r="D10" s="6">
        <v>-0.46666669999999999</v>
      </c>
      <c r="E10" s="6">
        <v>-2.5333332999999998</v>
      </c>
      <c r="F10" s="6">
        <v>0.83333332999999998</v>
      </c>
      <c r="G10" s="6">
        <v>-0.1666667</v>
      </c>
      <c r="H10" s="6">
        <v>0.26666666999999999</v>
      </c>
      <c r="I10" s="6">
        <v>-0.86666670000000001</v>
      </c>
    </row>
    <row r="11" spans="1:9" ht="16">
      <c r="A11" s="6" t="s">
        <v>65</v>
      </c>
      <c r="B11" s="4">
        <v>5.5733333333333297</v>
      </c>
      <c r="C11" s="6">
        <v>-0.36666670000000001</v>
      </c>
      <c r="D11" s="6">
        <v>-0.38666669999999997</v>
      </c>
      <c r="E11" s="6">
        <v>-1.4533332999999999</v>
      </c>
      <c r="F11" s="6">
        <v>0.5</v>
      </c>
      <c r="G11" s="6">
        <v>-0.36666670000000001</v>
      </c>
      <c r="H11" s="6">
        <v>6.6666669999999997E-2</v>
      </c>
      <c r="I11" s="6">
        <v>-1.1466666999999999</v>
      </c>
    </row>
    <row r="12" spans="1:9" ht="16">
      <c r="A12" s="6" t="s">
        <v>68</v>
      </c>
      <c r="B12" s="4">
        <v>5.9690476190476103</v>
      </c>
      <c r="C12" s="6">
        <v>-1.1785714</v>
      </c>
      <c r="D12" s="6">
        <v>-0.48571429999999999</v>
      </c>
      <c r="E12" s="6">
        <v>-1.4285714</v>
      </c>
      <c r="F12" s="6">
        <v>0.41666667000000002</v>
      </c>
      <c r="G12" s="6">
        <v>-8.3333299999999999E-2</v>
      </c>
      <c r="H12" s="6">
        <v>-1.0142857000000001</v>
      </c>
      <c r="I12" s="6">
        <v>-2.0857142999999998</v>
      </c>
    </row>
    <row r="13" spans="1:9" ht="16">
      <c r="A13" s="6" t="s">
        <v>89</v>
      </c>
      <c r="B13" s="4">
        <v>6.0833333333333304</v>
      </c>
      <c r="C13" s="6">
        <v>-2.25</v>
      </c>
      <c r="D13" s="6">
        <v>-0.5</v>
      </c>
      <c r="E13" s="6">
        <v>-1.5</v>
      </c>
      <c r="F13" s="6">
        <v>0.58333332999999998</v>
      </c>
      <c r="G13" s="6">
        <v>0.25</v>
      </c>
      <c r="H13" s="6">
        <v>-1.5</v>
      </c>
      <c r="I13" s="6">
        <v>-2.5</v>
      </c>
    </row>
    <row r="14" spans="1:9" ht="16">
      <c r="A14" s="6" t="s">
        <v>66</v>
      </c>
      <c r="B14" s="4">
        <v>5.3874999999999904</v>
      </c>
      <c r="C14" s="6">
        <v>-0.4791667</v>
      </c>
      <c r="D14" s="6">
        <v>-0.61666670000000001</v>
      </c>
      <c r="E14" s="6">
        <v>-1.3583333</v>
      </c>
      <c r="F14" s="6">
        <v>0.60416667000000002</v>
      </c>
      <c r="G14" s="6">
        <v>-0.1041667</v>
      </c>
      <c r="H14" s="6">
        <v>-0.28333330000000001</v>
      </c>
      <c r="I14" s="6">
        <v>-1.4666667</v>
      </c>
    </row>
    <row r="15" spans="1:9" ht="16">
      <c r="A15" s="6" t="s">
        <v>69</v>
      </c>
      <c r="B15" s="4">
        <v>6.49166666666666</v>
      </c>
      <c r="C15" s="6">
        <v>-1.3125</v>
      </c>
      <c r="D15" s="6">
        <v>-0.25833329999999999</v>
      </c>
      <c r="E15" s="6">
        <v>-1.3666666999999999</v>
      </c>
      <c r="F15" s="6">
        <v>0.3125</v>
      </c>
      <c r="G15" s="6">
        <v>-0.2291667</v>
      </c>
      <c r="H15" s="6">
        <v>-1.1916667000000001</v>
      </c>
      <c r="I15" s="6">
        <v>-2.1583332999999998</v>
      </c>
    </row>
    <row r="16" spans="1:9" ht="16">
      <c r="A16" s="6" t="s">
        <v>76</v>
      </c>
      <c r="B16" s="4">
        <v>4.2333333333333298</v>
      </c>
      <c r="C16" s="6">
        <v>0.5</v>
      </c>
      <c r="D16" s="6">
        <v>-0.73333329999999997</v>
      </c>
      <c r="E16" s="6">
        <v>-2.4666667000000002</v>
      </c>
      <c r="F16" s="6">
        <v>-0.1666667</v>
      </c>
      <c r="G16" s="6">
        <v>-0.83333330000000005</v>
      </c>
      <c r="H16" s="6">
        <v>0.93333332999999996</v>
      </c>
      <c r="I16" s="6">
        <v>-0.93333330000000003</v>
      </c>
    </row>
    <row r="17" spans="1:9" ht="16">
      <c r="A17" s="4" t="s">
        <v>133</v>
      </c>
      <c r="B17" s="7">
        <v>5.8649122800000004</v>
      </c>
      <c r="C17" s="4">
        <v>-0.96491228070175405</v>
      </c>
      <c r="D17" s="4">
        <v>-0.45964912280701797</v>
      </c>
      <c r="E17" s="4">
        <v>-1.4350877192982401</v>
      </c>
      <c r="F17" s="4">
        <v>0.43859649122806899</v>
      </c>
      <c r="G17" s="4">
        <v>-0.15789473684210401</v>
      </c>
      <c r="H17" s="4">
        <v>-0.72982456140350904</v>
      </c>
      <c r="I17" s="4">
        <v>-1.8385964912280699</v>
      </c>
    </row>
    <row r="18" spans="1:9" ht="16">
      <c r="A18" s="39" t="s">
        <v>154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652E0-6D8B-464D-94AA-384FB028F553}">
  <dimension ref="A1:F18"/>
  <sheetViews>
    <sheetView tabSelected="1" topLeftCell="A3" zoomScale="200" workbookViewId="0">
      <selection activeCell="A18" sqref="A18"/>
    </sheetView>
  </sheetViews>
  <sheetFormatPr baseColWidth="10" defaultRowHeight="14"/>
  <cols>
    <col min="2" max="6" width="10.83203125" style="9"/>
  </cols>
  <sheetData>
    <row r="1" spans="1:6">
      <c r="A1" s="4"/>
      <c r="B1" s="8" t="s">
        <v>110</v>
      </c>
      <c r="C1" s="8" t="s">
        <v>111</v>
      </c>
      <c r="D1" s="8" t="s">
        <v>112</v>
      </c>
      <c r="E1" s="8" t="s">
        <v>113</v>
      </c>
      <c r="F1" s="8" t="s">
        <v>134</v>
      </c>
    </row>
    <row r="2" spans="1:6">
      <c r="A2" s="4" t="s">
        <v>74</v>
      </c>
      <c r="B2" s="8">
        <v>0.39568345323741</v>
      </c>
      <c r="C2" s="8">
        <v>0.160071942446042</v>
      </c>
      <c r="D2" s="8">
        <v>0.107913669064748</v>
      </c>
      <c r="E2" s="8">
        <v>2.6978417266187001E-2</v>
      </c>
      <c r="F2" s="8">
        <v>0.30935251798561098</v>
      </c>
    </row>
    <row r="3" spans="1:6">
      <c r="A3" s="4" t="s">
        <v>62</v>
      </c>
      <c r="B3" s="8">
        <v>6.6909975669099703E-2</v>
      </c>
      <c r="C3" s="8">
        <v>0.38929440389294401</v>
      </c>
      <c r="D3" s="8">
        <v>7.90754257907543E-2</v>
      </c>
      <c r="E3" s="8">
        <v>3.6496350364963501E-2</v>
      </c>
      <c r="F3" s="8">
        <v>0.42822384428223798</v>
      </c>
    </row>
    <row r="4" spans="1:6">
      <c r="A4" s="4" t="s">
        <v>63</v>
      </c>
      <c r="B4" s="8">
        <v>0.223055665219107</v>
      </c>
      <c r="C4" s="8">
        <v>0.26924595341492302</v>
      </c>
      <c r="D4" s="8">
        <v>0.104619028819581</v>
      </c>
      <c r="E4" s="8">
        <v>2.5661271219897301E-2</v>
      </c>
      <c r="F4" s="8">
        <v>0.37741808132649002</v>
      </c>
    </row>
    <row r="5" spans="1:6">
      <c r="A5" s="4" t="s">
        <v>72</v>
      </c>
      <c r="B5" s="8">
        <v>5.3003533568904602E-2</v>
      </c>
      <c r="C5" s="8">
        <v>0.48056537102473401</v>
      </c>
      <c r="D5" s="8">
        <v>5.3003533568904602E-2</v>
      </c>
      <c r="E5" s="8">
        <v>8.8339222614841006E-2</v>
      </c>
      <c r="F5" s="8">
        <v>0.32508833922261399</v>
      </c>
    </row>
    <row r="6" spans="1:6">
      <c r="A6" s="4" t="s">
        <v>75</v>
      </c>
      <c r="B6" s="8">
        <v>8.5714285714285798E-2</v>
      </c>
      <c r="C6" s="8">
        <v>0.42285714285714299</v>
      </c>
      <c r="D6" s="8">
        <v>2.8571428571428401E-2</v>
      </c>
      <c r="E6" s="8">
        <v>0.14285714285714199</v>
      </c>
      <c r="F6" s="8">
        <v>0.31999999999999901</v>
      </c>
    </row>
    <row r="7" spans="1:6">
      <c r="A7" s="4" t="s">
        <v>85</v>
      </c>
      <c r="B7" s="8">
        <v>5.4945054945054903E-2</v>
      </c>
      <c r="C7" s="8">
        <v>0.29670329670329698</v>
      </c>
      <c r="D7" s="8">
        <v>0.109890109890109</v>
      </c>
      <c r="E7" s="8">
        <v>0.109890109890109</v>
      </c>
      <c r="F7" s="8">
        <v>0.42857142857142699</v>
      </c>
    </row>
    <row r="8" spans="1:6">
      <c r="A8" s="4" t="s">
        <v>87</v>
      </c>
      <c r="B8" s="8">
        <v>0.26717557251908403</v>
      </c>
      <c r="C8" s="8">
        <v>0.26717557251908303</v>
      </c>
      <c r="D8" s="8">
        <v>3.8167938931297697E-2</v>
      </c>
      <c r="E8" s="8">
        <v>7.6335877862595394E-2</v>
      </c>
      <c r="F8" s="8">
        <v>0.35114503816793802</v>
      </c>
    </row>
    <row r="9" spans="1:6">
      <c r="A9" s="4" t="s">
        <v>82</v>
      </c>
      <c r="B9" s="8">
        <v>3.4482758620689502E-2</v>
      </c>
      <c r="C9" s="8">
        <v>0.52413793103448203</v>
      </c>
      <c r="D9" s="8">
        <v>0.17241379310344801</v>
      </c>
      <c r="E9" s="8">
        <v>3.4482758620689398E-2</v>
      </c>
      <c r="F9" s="8">
        <v>0.23448275862069001</v>
      </c>
    </row>
    <row r="10" spans="1:6">
      <c r="A10" s="4" t="s">
        <v>64</v>
      </c>
      <c r="B10" s="8">
        <v>0.22875816993463999</v>
      </c>
      <c r="C10" s="8">
        <v>0.25396825396825401</v>
      </c>
      <c r="D10" s="8">
        <v>9.3370681605975697E-2</v>
      </c>
      <c r="E10" s="8">
        <v>2.8011204481792701E-2</v>
      </c>
      <c r="F10" s="8">
        <v>0.39589169000933599</v>
      </c>
    </row>
    <row r="11" spans="1:6">
      <c r="A11" s="4" t="s">
        <v>68</v>
      </c>
      <c r="B11" s="8">
        <v>0.22696011004126501</v>
      </c>
      <c r="C11" s="8">
        <v>0.27510316368638199</v>
      </c>
      <c r="D11" s="8">
        <v>8.0238422741861506E-2</v>
      </c>
      <c r="E11" s="8">
        <v>1.6047684548372299E-2</v>
      </c>
      <c r="F11" s="8">
        <v>0.40165061898211801</v>
      </c>
    </row>
    <row r="12" spans="1:6">
      <c r="A12" s="4" t="s">
        <v>65</v>
      </c>
      <c r="B12" s="8">
        <v>9.4017094017094002E-2</v>
      </c>
      <c r="C12" s="8">
        <v>0.37264957264957199</v>
      </c>
      <c r="D12" s="8">
        <v>0.128205128205128</v>
      </c>
      <c r="E12" s="8">
        <v>9.4017094017094002E-2</v>
      </c>
      <c r="F12" s="8">
        <v>0.31111111111111001</v>
      </c>
    </row>
    <row r="13" spans="1:6">
      <c r="A13" s="4" t="s">
        <v>76</v>
      </c>
      <c r="B13" s="8">
        <v>8.5714285714285798E-2</v>
      </c>
      <c r="C13" s="8">
        <v>0.42285714285714299</v>
      </c>
      <c r="D13" s="8">
        <v>2.8571428571428401E-2</v>
      </c>
      <c r="E13" s="8">
        <v>0.14285714285714199</v>
      </c>
      <c r="F13" s="8">
        <v>0.31999999999999901</v>
      </c>
    </row>
    <row r="14" spans="1:6">
      <c r="A14" s="4" t="s">
        <v>69</v>
      </c>
      <c r="B14" s="8">
        <v>0.243996901626646</v>
      </c>
      <c r="C14" s="8">
        <v>0.25406661502710998</v>
      </c>
      <c r="D14" s="8">
        <v>5.8094500387296598E-2</v>
      </c>
      <c r="E14" s="8">
        <v>4.26026336173509E-2</v>
      </c>
      <c r="F14" s="8">
        <v>0.401239349341595</v>
      </c>
    </row>
    <row r="15" spans="1:6">
      <c r="A15" s="4" t="s">
        <v>66</v>
      </c>
      <c r="B15" s="8">
        <v>0.11941848390446499</v>
      </c>
      <c r="C15" s="8">
        <v>0.338525441329179</v>
      </c>
      <c r="D15" s="8">
        <v>0.15057113187954299</v>
      </c>
      <c r="E15" s="8">
        <v>2.59605399792316E-2</v>
      </c>
      <c r="F15" s="8">
        <v>0.36552440290757998</v>
      </c>
    </row>
    <row r="16" spans="1:6">
      <c r="A16" s="4" t="s">
        <v>89</v>
      </c>
      <c r="B16" s="8">
        <v>0.317647058823529</v>
      </c>
      <c r="C16" s="8">
        <v>0.21176470588235199</v>
      </c>
      <c r="D16" s="8">
        <v>8.2352941176470601E-2</v>
      </c>
      <c r="E16" s="8">
        <v>3.5294117647058802E-2</v>
      </c>
      <c r="F16" s="8">
        <v>0.35294117647058798</v>
      </c>
    </row>
    <row r="17" spans="1:6">
      <c r="A17" s="4" t="s">
        <v>133</v>
      </c>
      <c r="B17" s="8">
        <v>0.199564586357039</v>
      </c>
      <c r="C17" s="8">
        <v>0.29680696661828698</v>
      </c>
      <c r="D17" s="8">
        <v>9.0711175616835796E-2</v>
      </c>
      <c r="E17" s="8">
        <v>3.26560232220608E-2</v>
      </c>
      <c r="F17" s="8">
        <v>0.380261248185776</v>
      </c>
    </row>
    <row r="18" spans="1:6">
      <c r="A18" s="19" t="s">
        <v>153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13B77-0189-554B-BFFD-732ED2A814B3}">
  <dimension ref="A1:H60"/>
  <sheetViews>
    <sheetView zoomScale="116" zoomScaleNormal="165" zoomScalePageLayoutView="130" workbookViewId="0">
      <selection activeCell="I35" sqref="I35"/>
    </sheetView>
  </sheetViews>
  <sheetFormatPr baseColWidth="10" defaultColWidth="8.83203125" defaultRowHeight="13"/>
  <cols>
    <col min="1" max="1" width="18.33203125" style="10" customWidth="1"/>
    <col min="2" max="2" width="29" style="10" customWidth="1"/>
    <col min="3" max="3" width="11.1640625" style="31" customWidth="1"/>
    <col min="4" max="4" width="19.83203125" style="10" customWidth="1"/>
    <col min="5" max="5" width="16.83203125" style="10" bestFit="1" customWidth="1"/>
    <col min="6" max="6" width="11.33203125" style="10" bestFit="1" customWidth="1"/>
    <col min="7" max="7" width="12.83203125" style="10" bestFit="1" customWidth="1"/>
    <col min="8" max="8" width="15" style="10" bestFit="1" customWidth="1"/>
    <col min="9" max="9" width="14.83203125" style="10" bestFit="1" customWidth="1"/>
    <col min="10" max="10" width="18" style="10" bestFit="1" customWidth="1"/>
    <col min="11" max="15" width="8.83203125" style="10"/>
    <col min="16" max="16" width="17.33203125" style="10" customWidth="1"/>
    <col min="17" max="16384" width="8.83203125" style="10"/>
  </cols>
  <sheetData>
    <row r="1" spans="1:4">
      <c r="A1" s="40" t="s">
        <v>156</v>
      </c>
    </row>
    <row r="2" spans="1:4">
      <c r="A2" s="13"/>
      <c r="B2" s="13"/>
      <c r="C2" s="26"/>
      <c r="D2" s="13"/>
    </row>
    <row r="3" spans="1:4" ht="14">
      <c r="A3" s="36" t="s">
        <v>141</v>
      </c>
      <c r="B3" s="36"/>
      <c r="C3" s="36"/>
      <c r="D3" s="14"/>
    </row>
    <row r="4" spans="1:4" ht="14">
      <c r="A4" s="16" t="s">
        <v>131</v>
      </c>
      <c r="B4" s="23"/>
      <c r="C4" s="27"/>
      <c r="D4" s="17" t="s">
        <v>139</v>
      </c>
    </row>
    <row r="5" spans="1:4" ht="14">
      <c r="A5" s="22" t="s">
        <v>110</v>
      </c>
      <c r="B5" s="14" t="s">
        <v>114</v>
      </c>
      <c r="C5" s="28">
        <v>-0.96491228070175405</v>
      </c>
      <c r="D5" s="32" t="str">
        <f>B6</f>
        <v>Non-vegetarian</v>
      </c>
    </row>
    <row r="6" spans="1:4" ht="14">
      <c r="A6" s="22"/>
      <c r="B6" s="14" t="s">
        <v>118</v>
      </c>
      <c r="C6" s="29">
        <v>0</v>
      </c>
      <c r="D6" s="32"/>
    </row>
    <row r="7" spans="1:4" ht="14">
      <c r="A7" s="22" t="s">
        <v>111</v>
      </c>
      <c r="B7" s="12" t="s">
        <v>119</v>
      </c>
      <c r="C7" s="29">
        <v>0</v>
      </c>
      <c r="D7" s="33" t="str">
        <f>B7</f>
        <v>15 min</v>
      </c>
    </row>
    <row r="8" spans="1:4" ht="14">
      <c r="A8" s="22"/>
      <c r="B8" s="12" t="s">
        <v>115</v>
      </c>
      <c r="C8" s="28">
        <v>-0.45964912280701797</v>
      </c>
      <c r="D8" s="32"/>
    </row>
    <row r="9" spans="1:4" ht="14">
      <c r="A9" s="22"/>
      <c r="B9" s="12" t="s">
        <v>140</v>
      </c>
      <c r="C9" s="28">
        <v>-1.4350877192982401</v>
      </c>
      <c r="D9" s="18"/>
    </row>
    <row r="10" spans="1:4" ht="13" customHeight="1">
      <c r="A10" s="24" t="s">
        <v>112</v>
      </c>
      <c r="B10" s="14" t="s">
        <v>120</v>
      </c>
      <c r="C10" s="28">
        <v>0.43859649122806899</v>
      </c>
      <c r="D10" s="32" t="str">
        <f>B10</f>
        <v>Bio</v>
      </c>
    </row>
    <row r="11" spans="1:4" ht="14">
      <c r="A11" s="24"/>
      <c r="B11" s="14" t="s">
        <v>116</v>
      </c>
      <c r="C11" s="29">
        <v>0</v>
      </c>
      <c r="D11" s="32"/>
    </row>
    <row r="12" spans="1:4" ht="14">
      <c r="A12" s="22" t="s">
        <v>113</v>
      </c>
      <c r="B12" s="12" t="s">
        <v>149</v>
      </c>
      <c r="C12" s="29">
        <v>0</v>
      </c>
      <c r="D12" s="33" t="str">
        <f>B12</f>
        <v>Deliver all meals in one time</v>
      </c>
    </row>
    <row r="13" spans="1:4" ht="14">
      <c r="A13" s="22"/>
      <c r="B13" s="12" t="s">
        <v>150</v>
      </c>
      <c r="C13" s="28">
        <v>-0.15789473684210401</v>
      </c>
      <c r="D13" s="32"/>
    </row>
    <row r="14" spans="1:4" ht="13" customHeight="1">
      <c r="A14" s="25" t="s">
        <v>134</v>
      </c>
      <c r="B14" s="15">
        <v>3.9</v>
      </c>
      <c r="C14" s="29">
        <v>0</v>
      </c>
      <c r="D14" s="34">
        <f>B14</f>
        <v>3.9</v>
      </c>
    </row>
    <row r="15" spans="1:4" ht="13" customHeight="1">
      <c r="A15" s="25"/>
      <c r="B15" s="15">
        <v>6.4</v>
      </c>
      <c r="C15" s="28">
        <v>-0.72982456140350904</v>
      </c>
      <c r="D15" s="34"/>
    </row>
    <row r="16" spans="1:4" ht="14" customHeight="1">
      <c r="A16" s="25"/>
      <c r="B16" s="15">
        <v>9.3000000000000007</v>
      </c>
      <c r="C16" s="28">
        <v>-1.8385964912280699</v>
      </c>
      <c r="D16" s="34"/>
    </row>
    <row r="30" spans="1:3">
      <c r="A30" s="35" t="s">
        <v>138</v>
      </c>
      <c r="B30" s="35"/>
      <c r="C30" s="35"/>
    </row>
    <row r="31" spans="1:3">
      <c r="A31" s="13" t="s">
        <v>137</v>
      </c>
      <c r="B31" s="13" t="s">
        <v>136</v>
      </c>
      <c r="C31" s="26" t="s">
        <v>135</v>
      </c>
    </row>
    <row r="32" spans="1:3" ht="13" customHeight="1">
      <c r="A32" t="s">
        <v>110</v>
      </c>
      <c r="B32">
        <v>0.96491228070175405</v>
      </c>
      <c r="C32" s="30">
        <v>0.199564586357039</v>
      </c>
    </row>
    <row r="33" spans="1:3" ht="13" customHeight="1">
      <c r="A33" t="s">
        <v>111</v>
      </c>
      <c r="B33">
        <v>1.4350877192982401</v>
      </c>
      <c r="C33" s="30">
        <v>0.29680696661828698</v>
      </c>
    </row>
    <row r="34" spans="1:3" ht="13" customHeight="1">
      <c r="A34" t="s">
        <v>112</v>
      </c>
      <c r="B34">
        <v>0.43859649122806899</v>
      </c>
      <c r="C34" s="30">
        <v>9.0711175616835796E-2</v>
      </c>
    </row>
    <row r="35" spans="1:3" ht="13" customHeight="1">
      <c r="A35" t="s">
        <v>113</v>
      </c>
      <c r="B35">
        <v>0.15789473684210401</v>
      </c>
      <c r="C35" s="30">
        <v>3.26560232220608E-2</v>
      </c>
    </row>
    <row r="36" spans="1:3" ht="13" customHeight="1">
      <c r="A36" t="s">
        <v>125</v>
      </c>
      <c r="B36">
        <v>1.8385964912280699</v>
      </c>
      <c r="C36" s="30">
        <v>0.380261248185776</v>
      </c>
    </row>
    <row r="60" spans="1:8" s="11" customFormat="1">
      <c r="A60" s="10"/>
      <c r="B60" s="10"/>
      <c r="C60" s="31"/>
      <c r="D60" s="10"/>
      <c r="E60" s="10"/>
      <c r="F60" s="10"/>
      <c r="G60" s="10"/>
      <c r="H60" s="10"/>
    </row>
  </sheetData>
  <mergeCells count="7">
    <mergeCell ref="A30:C30"/>
    <mergeCell ref="A3:C3"/>
    <mergeCell ref="D5:D6"/>
    <mergeCell ref="D7:D8"/>
    <mergeCell ref="D10:D11"/>
    <mergeCell ref="D12:D13"/>
    <mergeCell ref="D14:D16"/>
  </mergeCells>
  <phoneticPr fontId="1" type="noConversion"/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5572D-1038-A04A-803B-0A54B25BB9BE}">
  <dimension ref="A1:Q27"/>
  <sheetViews>
    <sheetView zoomScale="75" zoomScaleNormal="160" workbookViewId="0">
      <selection activeCell="P36" sqref="P36"/>
    </sheetView>
  </sheetViews>
  <sheetFormatPr baseColWidth="10" defaultRowHeight="14"/>
  <cols>
    <col min="9" max="9" width="15.83203125" customWidth="1"/>
  </cols>
  <sheetData>
    <row r="1" spans="1:17">
      <c r="A1" s="19" t="s">
        <v>157</v>
      </c>
    </row>
    <row r="2" spans="1:17">
      <c r="A2" s="4"/>
      <c r="B2" s="4" t="s">
        <v>132</v>
      </c>
      <c r="C2" s="4" t="s">
        <v>114</v>
      </c>
      <c r="D2" s="4" t="s">
        <v>115</v>
      </c>
      <c r="E2" s="4" t="s">
        <v>121</v>
      </c>
      <c r="F2" s="4" t="s">
        <v>120</v>
      </c>
      <c r="G2" s="4" t="s">
        <v>122</v>
      </c>
      <c r="H2" s="4">
        <v>6.4</v>
      </c>
      <c r="I2" s="4">
        <v>9.3000000000000007</v>
      </c>
      <c r="J2" s="4" t="s">
        <v>142</v>
      </c>
      <c r="K2" s="4" t="s">
        <v>143</v>
      </c>
      <c r="L2" s="4" t="s">
        <v>146</v>
      </c>
      <c r="M2" s="4"/>
      <c r="N2" s="4" t="s">
        <v>142</v>
      </c>
      <c r="O2" s="4" t="s">
        <v>143</v>
      </c>
      <c r="P2" s="4" t="s">
        <v>144</v>
      </c>
      <c r="Q2" s="4" t="s">
        <v>146</v>
      </c>
    </row>
    <row r="3" spans="1:17">
      <c r="A3" s="4">
        <v>0</v>
      </c>
      <c r="B3" s="4">
        <v>7.0333333333333297</v>
      </c>
      <c r="C3" s="4">
        <v>-0.33333333333333298</v>
      </c>
      <c r="D3" s="4">
        <v>-0.66666666666666397</v>
      </c>
      <c r="E3" s="4">
        <v>-1.13333333333333</v>
      </c>
      <c r="F3" s="4">
        <v>0.33333333333333298</v>
      </c>
      <c r="G3" s="4">
        <v>-0.33333333333333198</v>
      </c>
      <c r="H3" s="4">
        <v>-1.13333333333333</v>
      </c>
      <c r="I3" s="4">
        <v>-2.6666666666666599</v>
      </c>
      <c r="J3">
        <f>SUMPRODUCT(B3:I3,$B$25:$I$25)</f>
        <v>7.0333333333333297</v>
      </c>
      <c r="K3">
        <f>SUMPRODUCT(B3:I3,$B$26:$I$26)</f>
        <v>6.6999999999999966</v>
      </c>
      <c r="L3" t="str">
        <f>IF(J3&gt;K3,$A$25,$A$26)</f>
        <v>X</v>
      </c>
      <c r="N3">
        <f>SUMPRODUCT(B3:I3,$B$25:$I$25)</f>
        <v>7.0333333333333297</v>
      </c>
      <c r="O3">
        <f>SUMPRODUCT(B3:I3,$B$26:$I$26)</f>
        <v>6.6999999999999966</v>
      </c>
      <c r="P3">
        <f>SUMPRODUCT(B3:I3,B$27:I$27)</f>
        <v>7.0333333333333306</v>
      </c>
      <c r="Q3" t="str">
        <f>IF(N3&gt;O3,IF(N3&gt;P3,$N$2,$P$2),IF(O3&gt;P3,$O$2,$P$2))</f>
        <v>Z</v>
      </c>
    </row>
    <row r="4" spans="1:17">
      <c r="A4" s="4">
        <v>1</v>
      </c>
      <c r="B4" s="4">
        <v>7.5</v>
      </c>
      <c r="C4" s="4">
        <v>-2.6666666666666599</v>
      </c>
      <c r="D4" s="4">
        <v>-0.6</v>
      </c>
      <c r="E4" s="4">
        <v>-3.8</v>
      </c>
      <c r="F4" s="4">
        <v>0.33333333333333398</v>
      </c>
      <c r="G4" s="4">
        <v>-0.66666666666666596</v>
      </c>
      <c r="H4" s="4">
        <v>-0.19999999999999801</v>
      </c>
      <c r="I4" s="4">
        <v>-2.3999999999999901</v>
      </c>
      <c r="J4">
        <f>SUMPRODUCT(B4:I4,$B$25:$I$25)</f>
        <v>7.5</v>
      </c>
      <c r="K4">
        <f t="shared" ref="K4:K21" si="0">SUMPRODUCT(B4:I4,$B$26:$I$26)</f>
        <v>4.8333333333333401</v>
      </c>
      <c r="L4" t="str">
        <f t="shared" ref="L4:L21" si="1">IF(J4&gt;K4,$A$25,$A$26)</f>
        <v>X</v>
      </c>
      <c r="N4">
        <f t="shared" ref="N4:N21" si="2">SUMPRODUCT(B4:I4,$B$25:$I$25)</f>
        <v>7.5</v>
      </c>
      <c r="O4">
        <f t="shared" ref="O4:O21" si="3">SUMPRODUCT(B4:I4,$B$26:$I$26)</f>
        <v>4.8333333333333401</v>
      </c>
      <c r="P4">
        <f t="shared" ref="P4:P21" si="4">SUMPRODUCT(B4:I4,B$27:I$27)</f>
        <v>7.1666666666666679</v>
      </c>
      <c r="Q4" t="str">
        <f t="shared" ref="Q4:Q21" si="5">IF(N4&gt;O4,IF(N4&gt;P4,$N$2,$P$2),IF(O4&gt;P4,$O$2,$P$2))</f>
        <v>X</v>
      </c>
    </row>
    <row r="5" spans="1:17">
      <c r="A5" s="4">
        <v>2</v>
      </c>
      <c r="B5" s="4">
        <v>5.5666666666666602</v>
      </c>
      <c r="C5" s="5">
        <v>6.4098756212785399E-17</v>
      </c>
      <c r="D5" s="4">
        <v>-0.46666666666665801</v>
      </c>
      <c r="E5" s="4">
        <v>-1.3333333333333299</v>
      </c>
      <c r="F5" s="4">
        <v>0.999999999999998</v>
      </c>
      <c r="G5" s="4">
        <v>0.999999999999999</v>
      </c>
      <c r="H5" s="4">
        <v>-1.5333333333333199</v>
      </c>
      <c r="I5" s="4">
        <v>-3.8666666666666698</v>
      </c>
      <c r="J5">
        <f t="shared" ref="J5:J21" si="6">SUMPRODUCT(B5:I5,$B$25:$I$25)</f>
        <v>5.5666666666666602</v>
      </c>
      <c r="K5">
        <f t="shared" si="0"/>
        <v>5.5666666666666602</v>
      </c>
      <c r="L5" t="str">
        <f t="shared" si="1"/>
        <v>Y</v>
      </c>
      <c r="N5">
        <f t="shared" si="2"/>
        <v>5.5666666666666602</v>
      </c>
      <c r="O5">
        <f t="shared" si="3"/>
        <v>5.5666666666666602</v>
      </c>
      <c r="P5">
        <f t="shared" si="4"/>
        <v>7.5666666666666575</v>
      </c>
      <c r="Q5" t="str">
        <f t="shared" si="5"/>
        <v>Z</v>
      </c>
    </row>
    <row r="6" spans="1:17">
      <c r="A6" s="4">
        <v>3</v>
      </c>
      <c r="B6" s="4">
        <v>6.1999999999999904</v>
      </c>
      <c r="C6" s="5">
        <v>-1.60246890531963E-17</v>
      </c>
      <c r="D6" s="4">
        <v>0.46666666666666501</v>
      </c>
      <c r="E6" s="4">
        <v>-2.0666666666666602</v>
      </c>
      <c r="F6" s="4">
        <v>-0.33333333333333198</v>
      </c>
      <c r="G6" s="5">
        <v>4.7184478546569104E-16</v>
      </c>
      <c r="H6" s="4">
        <v>-1.86666666666666</v>
      </c>
      <c r="I6" s="4">
        <v>-2.1333333333333302</v>
      </c>
      <c r="J6">
        <f t="shared" si="6"/>
        <v>6.1999999999999904</v>
      </c>
      <c r="K6">
        <f t="shared" si="0"/>
        <v>6.1999999999999904</v>
      </c>
      <c r="L6" t="str">
        <f t="shared" si="1"/>
        <v>Y</v>
      </c>
      <c r="N6">
        <f t="shared" si="2"/>
        <v>6.1999999999999904</v>
      </c>
      <c r="O6">
        <f t="shared" si="3"/>
        <v>6.1999999999999904</v>
      </c>
      <c r="P6">
        <f t="shared" si="4"/>
        <v>5.8666666666666591</v>
      </c>
      <c r="Q6" t="str">
        <f t="shared" si="5"/>
        <v>Y</v>
      </c>
    </row>
    <row r="7" spans="1:17">
      <c r="A7" s="4">
        <v>4</v>
      </c>
      <c r="B7" s="4">
        <v>4.2333333333333298</v>
      </c>
      <c r="C7" s="4">
        <v>0.5</v>
      </c>
      <c r="D7" s="4">
        <v>-0.73333333333333595</v>
      </c>
      <c r="E7" s="4">
        <v>-2.4666666666666601</v>
      </c>
      <c r="F7" s="4">
        <v>-0.16666666666666499</v>
      </c>
      <c r="G7" s="4">
        <v>-0.83333333333333204</v>
      </c>
      <c r="H7" s="4">
        <v>0.93333333333333202</v>
      </c>
      <c r="I7" s="4">
        <v>-0.93333333333332902</v>
      </c>
      <c r="J7">
        <f t="shared" si="6"/>
        <v>4.2333333333333298</v>
      </c>
      <c r="K7">
        <f t="shared" si="0"/>
        <v>4.7333333333333298</v>
      </c>
      <c r="L7" t="str">
        <f t="shared" si="1"/>
        <v>Y</v>
      </c>
      <c r="N7">
        <f t="shared" si="2"/>
        <v>4.2333333333333298</v>
      </c>
      <c r="O7">
        <f t="shared" si="3"/>
        <v>4.7333333333333298</v>
      </c>
      <c r="P7">
        <f t="shared" si="4"/>
        <v>3.2333333333333325</v>
      </c>
      <c r="Q7" t="str">
        <f t="shared" si="5"/>
        <v>Y</v>
      </c>
    </row>
    <row r="8" spans="1:17">
      <c r="A8" s="4">
        <v>5</v>
      </c>
      <c r="B8" s="4">
        <v>2.8</v>
      </c>
      <c r="C8" s="4">
        <v>1.5</v>
      </c>
      <c r="D8" s="5">
        <v>4.4825254619240601E-15</v>
      </c>
      <c r="E8" s="4">
        <v>-1.2</v>
      </c>
      <c r="F8" s="4">
        <v>0.83333333333333304</v>
      </c>
      <c r="G8" s="4">
        <v>0.16666666666666499</v>
      </c>
      <c r="H8" s="4">
        <v>1.8</v>
      </c>
      <c r="I8" s="4">
        <v>-1</v>
      </c>
      <c r="J8">
        <f t="shared" si="6"/>
        <v>2.8</v>
      </c>
      <c r="K8">
        <f t="shared" si="0"/>
        <v>4.3</v>
      </c>
      <c r="L8" t="str">
        <f t="shared" si="1"/>
        <v>Y</v>
      </c>
      <c r="N8">
        <f t="shared" si="2"/>
        <v>2.8</v>
      </c>
      <c r="O8">
        <f t="shared" si="3"/>
        <v>4.3</v>
      </c>
      <c r="P8">
        <f t="shared" si="4"/>
        <v>3.799999999999998</v>
      </c>
      <c r="Q8" t="str">
        <f t="shared" si="5"/>
        <v>Y</v>
      </c>
    </row>
    <row r="9" spans="1:17">
      <c r="A9" s="4">
        <v>6</v>
      </c>
      <c r="B9" s="4">
        <v>7.6666666666666599</v>
      </c>
      <c r="C9" s="4">
        <v>0</v>
      </c>
      <c r="D9" s="4">
        <v>-0.60000000000000198</v>
      </c>
      <c r="E9" s="4">
        <v>-1.7999999999999901</v>
      </c>
      <c r="F9" s="4">
        <v>-0.33333333333333298</v>
      </c>
      <c r="G9" s="4">
        <v>-0.999999999999999</v>
      </c>
      <c r="H9" s="4">
        <v>-1.19999999999999</v>
      </c>
      <c r="I9" s="4">
        <v>-4.3999999999999897</v>
      </c>
      <c r="J9">
        <f>SUMPRODUCT(B9:I9,$B$25:$I$25)</f>
        <v>7.6666666666666599</v>
      </c>
      <c r="K9">
        <f t="shared" si="0"/>
        <v>7.6666666666666599</v>
      </c>
      <c r="L9" t="str">
        <f t="shared" si="1"/>
        <v>Y</v>
      </c>
      <c r="N9">
        <f t="shared" si="2"/>
        <v>7.6666666666666599</v>
      </c>
      <c r="O9">
        <f t="shared" si="3"/>
        <v>7.6666666666666599</v>
      </c>
      <c r="P9">
        <f t="shared" si="4"/>
        <v>6.3333333333333277</v>
      </c>
      <c r="Q9" t="str">
        <f t="shared" si="5"/>
        <v>Y</v>
      </c>
    </row>
    <row r="10" spans="1:17">
      <c r="A10" s="4">
        <v>7</v>
      </c>
      <c r="B10" s="4">
        <v>6.6666666666666599</v>
      </c>
      <c r="C10" s="4">
        <v>-2.6666666666666599</v>
      </c>
      <c r="D10" s="4">
        <v>-0.73333333333332695</v>
      </c>
      <c r="E10" s="4">
        <v>1.13333333333333</v>
      </c>
      <c r="F10" s="4">
        <v>0.66666666666666496</v>
      </c>
      <c r="G10" s="4">
        <v>0.33333333333333298</v>
      </c>
      <c r="H10" s="4">
        <v>-2.4666666666666601</v>
      </c>
      <c r="I10" s="4">
        <v>-2.93333333333333</v>
      </c>
      <c r="J10">
        <f>SUMPRODUCT(B10:I10,$B$25:$I$25)</f>
        <v>6.6666666666666599</v>
      </c>
      <c r="K10">
        <f t="shared" si="0"/>
        <v>4</v>
      </c>
      <c r="L10" t="str">
        <f t="shared" si="1"/>
        <v>X</v>
      </c>
      <c r="N10">
        <f t="shared" si="2"/>
        <v>6.6666666666666599</v>
      </c>
      <c r="O10">
        <f t="shared" si="3"/>
        <v>4</v>
      </c>
      <c r="P10">
        <f t="shared" si="4"/>
        <v>7.6666666666666581</v>
      </c>
      <c r="Q10" t="str">
        <f t="shared" si="5"/>
        <v>Z</v>
      </c>
    </row>
    <row r="11" spans="1:17">
      <c r="A11" s="4">
        <v>8</v>
      </c>
      <c r="B11" s="4">
        <v>6.0666666666666602</v>
      </c>
      <c r="C11" s="4">
        <v>0.16666666666666599</v>
      </c>
      <c r="D11" s="4">
        <v>-0.80000000000000404</v>
      </c>
      <c r="E11" s="4">
        <v>-1.99999999999999</v>
      </c>
      <c r="F11" s="4">
        <v>-0.499999999999998</v>
      </c>
      <c r="G11" s="4">
        <v>-0.499999999999999</v>
      </c>
      <c r="H11" s="4">
        <v>-0.20000000000000101</v>
      </c>
      <c r="I11" s="4">
        <v>-2.19999999999999</v>
      </c>
      <c r="J11">
        <f t="shared" si="6"/>
        <v>6.0666666666666602</v>
      </c>
      <c r="K11">
        <f>SUMPRODUCT(B11:I11,$B$26:$I$26)</f>
        <v>6.2333333333333263</v>
      </c>
      <c r="L11" t="str">
        <f t="shared" si="1"/>
        <v>Y</v>
      </c>
      <c r="N11">
        <f t="shared" si="2"/>
        <v>6.0666666666666602</v>
      </c>
      <c r="O11">
        <f t="shared" si="3"/>
        <v>6.2333333333333263</v>
      </c>
      <c r="P11">
        <f t="shared" si="4"/>
        <v>5.0666666666666629</v>
      </c>
      <c r="Q11" t="str">
        <f t="shared" si="5"/>
        <v>Y</v>
      </c>
    </row>
    <row r="12" spans="1:17">
      <c r="A12" s="4">
        <v>9</v>
      </c>
      <c r="B12" s="4">
        <v>6.8999999999999897</v>
      </c>
      <c r="C12" s="4">
        <v>-4.5</v>
      </c>
      <c r="D12" s="4">
        <v>-0.39999999999999197</v>
      </c>
      <c r="E12" s="4">
        <v>-0.80000000000000404</v>
      </c>
      <c r="F12" s="4">
        <v>1.49999999999999</v>
      </c>
      <c r="G12" s="4">
        <v>-0.5</v>
      </c>
      <c r="H12" s="4">
        <v>-1.3999999999999899</v>
      </c>
      <c r="I12" s="4">
        <v>-1.6</v>
      </c>
      <c r="J12">
        <f t="shared" si="6"/>
        <v>6.8999999999999897</v>
      </c>
      <c r="K12">
        <f t="shared" si="0"/>
        <v>2.3999999999999897</v>
      </c>
      <c r="L12" t="str">
        <f t="shared" si="1"/>
        <v>X</v>
      </c>
      <c r="N12">
        <f t="shared" si="2"/>
        <v>6.8999999999999897</v>
      </c>
      <c r="O12">
        <f t="shared" si="3"/>
        <v>2.3999999999999897</v>
      </c>
      <c r="P12">
        <f t="shared" si="4"/>
        <v>7.899999999999979</v>
      </c>
      <c r="Q12" t="str">
        <f t="shared" si="5"/>
        <v>Z</v>
      </c>
    </row>
    <row r="13" spans="1:17">
      <c r="A13" s="4">
        <v>10</v>
      </c>
      <c r="B13" s="4">
        <v>4.6999999999999904</v>
      </c>
      <c r="C13" s="4">
        <v>0.16666666666666599</v>
      </c>
      <c r="D13" s="4">
        <v>-0.46666666666666301</v>
      </c>
      <c r="E13" s="4">
        <v>-2.5333333333333301</v>
      </c>
      <c r="F13" s="4">
        <v>0.83333333333333304</v>
      </c>
      <c r="G13" s="4">
        <v>-0.16666666666666599</v>
      </c>
      <c r="H13" s="4">
        <v>0.26666666666666999</v>
      </c>
      <c r="I13" s="4">
        <v>-0.86666666666666903</v>
      </c>
      <c r="J13">
        <f t="shared" si="6"/>
        <v>4.6999999999999904</v>
      </c>
      <c r="K13">
        <f t="shared" si="0"/>
        <v>4.8666666666666565</v>
      </c>
      <c r="L13" t="str">
        <f t="shared" si="1"/>
        <v>Y</v>
      </c>
      <c r="N13">
        <f t="shared" si="2"/>
        <v>4.6999999999999904</v>
      </c>
      <c r="O13">
        <f t="shared" si="3"/>
        <v>4.8666666666666565</v>
      </c>
      <c r="P13">
        <f t="shared" si="4"/>
        <v>5.3666666666666574</v>
      </c>
      <c r="Q13" t="str">
        <f t="shared" si="5"/>
        <v>Z</v>
      </c>
    </row>
    <row r="14" spans="1:17">
      <c r="A14" s="4">
        <v>11</v>
      </c>
      <c r="B14" s="4">
        <v>6.5333333333333297</v>
      </c>
      <c r="C14" s="4">
        <v>-0.33333333333333298</v>
      </c>
      <c r="D14" s="4">
        <v>-6.6666666666666402E-2</v>
      </c>
      <c r="E14" s="4">
        <v>-1.3333333333333299</v>
      </c>
      <c r="F14" s="5">
        <v>5.4123372450476302E-16</v>
      </c>
      <c r="G14" s="5">
        <v>1.1796119636642199E-16</v>
      </c>
      <c r="H14" s="4">
        <v>6.6666666666667096E-2</v>
      </c>
      <c r="I14" s="4">
        <v>-1.2666666666666599</v>
      </c>
      <c r="J14">
        <f t="shared" si="6"/>
        <v>6.5333333333333297</v>
      </c>
      <c r="K14">
        <f t="shared" si="0"/>
        <v>6.1999999999999966</v>
      </c>
      <c r="L14" t="str">
        <f t="shared" si="1"/>
        <v>X</v>
      </c>
      <c r="N14">
        <f t="shared" si="2"/>
        <v>6.5333333333333297</v>
      </c>
      <c r="O14">
        <f t="shared" si="3"/>
        <v>6.1999999999999966</v>
      </c>
      <c r="P14">
        <f t="shared" si="4"/>
        <v>6.5333333333333306</v>
      </c>
      <c r="Q14" t="str">
        <f t="shared" si="5"/>
        <v>Z</v>
      </c>
    </row>
    <row r="15" spans="1:17">
      <c r="A15" s="4">
        <v>12</v>
      </c>
      <c r="B15" s="4">
        <v>6.2999999999999901</v>
      </c>
      <c r="C15" s="4">
        <v>-0.33333333333333298</v>
      </c>
      <c r="D15" s="4">
        <v>-0.19999999999999399</v>
      </c>
      <c r="E15" s="4">
        <v>-1.8</v>
      </c>
      <c r="F15" s="4">
        <v>0.66666666666666596</v>
      </c>
      <c r="G15" s="4">
        <v>0.66666666666666596</v>
      </c>
      <c r="H15" s="4">
        <v>-2.5999999999999899</v>
      </c>
      <c r="I15" s="4">
        <v>-1.8</v>
      </c>
      <c r="J15">
        <f t="shared" si="6"/>
        <v>6.2999999999999901</v>
      </c>
      <c r="K15">
        <f t="shared" si="0"/>
        <v>5.966666666666657</v>
      </c>
      <c r="L15" t="str">
        <f t="shared" si="1"/>
        <v>X</v>
      </c>
      <c r="N15">
        <f t="shared" si="2"/>
        <v>6.2999999999999901</v>
      </c>
      <c r="O15">
        <f t="shared" si="3"/>
        <v>5.966666666666657</v>
      </c>
      <c r="P15">
        <f t="shared" si="4"/>
        <v>7.6333333333333222</v>
      </c>
      <c r="Q15" t="str">
        <f t="shared" si="5"/>
        <v>Z</v>
      </c>
    </row>
    <row r="16" spans="1:17">
      <c r="A16" s="4">
        <v>13</v>
      </c>
      <c r="B16" s="4">
        <v>4.1666666666666599</v>
      </c>
      <c r="C16" s="4">
        <v>0</v>
      </c>
      <c r="D16" s="4">
        <v>6.6666666666664903E-2</v>
      </c>
      <c r="E16" s="4">
        <v>-0.46666666666666501</v>
      </c>
      <c r="F16" s="5">
        <v>3.6082248300317499E-16</v>
      </c>
      <c r="G16" s="4">
        <v>-0.66666666666666596</v>
      </c>
      <c r="H16" s="4">
        <v>0.133333333333332</v>
      </c>
      <c r="I16" s="4">
        <v>-0.73333333333333095</v>
      </c>
      <c r="J16">
        <f t="shared" si="6"/>
        <v>4.1666666666666599</v>
      </c>
      <c r="K16">
        <f t="shared" si="0"/>
        <v>4.1666666666666599</v>
      </c>
      <c r="L16" t="str">
        <f t="shared" si="1"/>
        <v>Y</v>
      </c>
      <c r="N16">
        <f t="shared" si="2"/>
        <v>4.1666666666666599</v>
      </c>
      <c r="O16">
        <f t="shared" si="3"/>
        <v>4.1666666666666599</v>
      </c>
      <c r="P16">
        <f t="shared" si="4"/>
        <v>3.4999999999999938</v>
      </c>
      <c r="Q16" t="str">
        <f t="shared" si="5"/>
        <v>Y</v>
      </c>
    </row>
    <row r="17" spans="1:17">
      <c r="A17" s="4">
        <v>14</v>
      </c>
      <c r="B17" s="4">
        <v>5.5333333333333297</v>
      </c>
      <c r="C17" s="4">
        <v>-2.1666666666666599</v>
      </c>
      <c r="D17" s="4">
        <v>0.33333333333333898</v>
      </c>
      <c r="E17" s="4">
        <v>-1.13333333333333</v>
      </c>
      <c r="F17" s="4">
        <v>0.83333333333333304</v>
      </c>
      <c r="G17" s="4">
        <v>0.5</v>
      </c>
      <c r="H17" s="4">
        <v>-1.13333333333332</v>
      </c>
      <c r="I17" s="4">
        <v>-2.6666666666666701</v>
      </c>
      <c r="J17">
        <f t="shared" si="6"/>
        <v>5.5333333333333297</v>
      </c>
      <c r="K17">
        <f t="shared" si="0"/>
        <v>3.3666666666666698</v>
      </c>
      <c r="L17" t="str">
        <f t="shared" si="1"/>
        <v>X</v>
      </c>
      <c r="N17">
        <f t="shared" si="2"/>
        <v>5.5333333333333297</v>
      </c>
      <c r="O17">
        <f>SUMPRODUCT(B17:I17,$B$26:$I$26)</f>
        <v>3.3666666666666698</v>
      </c>
      <c r="P17">
        <f t="shared" si="4"/>
        <v>6.8666666666666627</v>
      </c>
      <c r="Q17" t="str">
        <f t="shared" si="5"/>
        <v>Z</v>
      </c>
    </row>
    <row r="18" spans="1:17">
      <c r="A18" s="4">
        <v>15</v>
      </c>
      <c r="B18" s="4">
        <v>5.43333333333333</v>
      </c>
      <c r="C18" s="4">
        <v>-2.6666666666666599</v>
      </c>
      <c r="D18" s="4">
        <v>-1.3333333333333199</v>
      </c>
      <c r="E18" s="4">
        <v>0.93333333333332902</v>
      </c>
      <c r="F18" s="4">
        <v>0.999999999999999</v>
      </c>
      <c r="G18" s="4">
        <v>0.66666666666666696</v>
      </c>
      <c r="H18" s="4">
        <v>-1.06666666666666</v>
      </c>
      <c r="I18" s="4">
        <v>-0.33333333333333998</v>
      </c>
      <c r="J18">
        <f t="shared" si="6"/>
        <v>5.43333333333333</v>
      </c>
      <c r="K18">
        <f>SUMPRODUCT(B18:I18,$B$26:$I$26)</f>
        <v>2.7666666666666702</v>
      </c>
      <c r="L18" t="str">
        <f t="shared" si="1"/>
        <v>X</v>
      </c>
      <c r="N18">
        <f t="shared" si="2"/>
        <v>5.43333333333333</v>
      </c>
      <c r="O18">
        <f t="shared" si="3"/>
        <v>2.7666666666666702</v>
      </c>
      <c r="P18">
        <f>SUMPRODUCT(B18:I18,B$27:I$27)</f>
        <v>7.0999999999999961</v>
      </c>
      <c r="Q18" t="str">
        <f t="shared" si="5"/>
        <v>Z</v>
      </c>
    </row>
    <row r="19" spans="1:17">
      <c r="A19" s="4">
        <v>16</v>
      </c>
      <c r="B19" s="4">
        <v>6.4666666666666597</v>
      </c>
      <c r="C19" s="4">
        <v>-3</v>
      </c>
      <c r="D19" s="4">
        <v>-0.39999999999999603</v>
      </c>
      <c r="E19" s="4">
        <v>-2.4</v>
      </c>
      <c r="F19" s="4">
        <v>0.66666666666666596</v>
      </c>
      <c r="G19" s="5">
        <v>1.9732479539236099E-16</v>
      </c>
      <c r="H19" s="4">
        <v>-0.999999999999996</v>
      </c>
      <c r="I19" s="4">
        <v>-2.6</v>
      </c>
      <c r="J19">
        <f t="shared" si="6"/>
        <v>6.4666666666666597</v>
      </c>
      <c r="K19">
        <f t="shared" si="0"/>
        <v>3.4666666666666597</v>
      </c>
      <c r="L19" t="str">
        <f t="shared" si="1"/>
        <v>X</v>
      </c>
      <c r="N19">
        <f t="shared" si="2"/>
        <v>6.4666666666666597</v>
      </c>
      <c r="O19">
        <f t="shared" si="3"/>
        <v>3.4666666666666597</v>
      </c>
      <c r="P19">
        <f t="shared" si="4"/>
        <v>7.1333333333333258</v>
      </c>
      <c r="Q19" t="str">
        <f t="shared" si="5"/>
        <v>Z</v>
      </c>
    </row>
    <row r="20" spans="1:17">
      <c r="A20" s="4">
        <v>17</v>
      </c>
      <c r="B20" s="4">
        <v>6.6333333333333302</v>
      </c>
      <c r="C20" s="4">
        <v>-2.3333333333333299</v>
      </c>
      <c r="D20" s="4">
        <v>-1.3333333333333299</v>
      </c>
      <c r="E20" s="4">
        <v>-1.86666666666666</v>
      </c>
      <c r="F20" s="4">
        <v>0.33333333333333298</v>
      </c>
      <c r="G20" s="5">
        <v>4.4408920985006202E-16</v>
      </c>
      <c r="H20" s="4">
        <v>-1.86666666666666</v>
      </c>
      <c r="I20" s="4">
        <v>-2.3333333333333299</v>
      </c>
      <c r="J20">
        <f t="shared" si="6"/>
        <v>6.6333333333333302</v>
      </c>
      <c r="K20">
        <f t="shared" si="0"/>
        <v>4.3000000000000007</v>
      </c>
      <c r="L20" t="str">
        <f t="shared" si="1"/>
        <v>X</v>
      </c>
      <c r="N20">
        <f t="shared" si="2"/>
        <v>6.6333333333333302</v>
      </c>
      <c r="O20">
        <f t="shared" si="3"/>
        <v>4.3000000000000007</v>
      </c>
      <c r="P20">
        <f t="shared" si="4"/>
        <v>6.9666666666666632</v>
      </c>
      <c r="Q20" t="str">
        <f t="shared" si="5"/>
        <v>Z</v>
      </c>
    </row>
    <row r="21" spans="1:17">
      <c r="A21" s="4">
        <v>18</v>
      </c>
      <c r="B21" s="4">
        <v>5.0333333333333297</v>
      </c>
      <c r="C21" s="4">
        <v>0.33333333333333298</v>
      </c>
      <c r="D21" s="4">
        <v>-0.80000000000000204</v>
      </c>
      <c r="E21" s="4">
        <v>-1.2</v>
      </c>
      <c r="F21" s="4">
        <v>0.66666666666666696</v>
      </c>
      <c r="G21" s="4">
        <v>-1.6666666666666601</v>
      </c>
      <c r="H21" s="4">
        <v>0.59999999999999898</v>
      </c>
      <c r="I21" s="4">
        <v>1.8</v>
      </c>
      <c r="J21">
        <f t="shared" si="6"/>
        <v>5.0333333333333297</v>
      </c>
      <c r="K21">
        <f t="shared" si="0"/>
        <v>5.3666666666666627</v>
      </c>
      <c r="L21" t="str">
        <f t="shared" si="1"/>
        <v>Y</v>
      </c>
      <c r="N21">
        <f t="shared" si="2"/>
        <v>5.0333333333333297</v>
      </c>
      <c r="O21">
        <f t="shared" si="3"/>
        <v>5.3666666666666627</v>
      </c>
      <c r="P21">
        <f t="shared" si="4"/>
        <v>4.0333333333333368</v>
      </c>
      <c r="Q21" t="str">
        <f t="shared" si="5"/>
        <v>Y</v>
      </c>
    </row>
    <row r="22" spans="1:17">
      <c r="J22" s="21" t="s">
        <v>142</v>
      </c>
      <c r="K22" s="21" t="s">
        <v>143</v>
      </c>
      <c r="L22" s="21"/>
      <c r="M22" s="21"/>
      <c r="N22" s="21" t="s">
        <v>142</v>
      </c>
      <c r="O22" s="21" t="s">
        <v>143</v>
      </c>
      <c r="P22" s="21" t="s">
        <v>144</v>
      </c>
    </row>
    <row r="23" spans="1:17">
      <c r="I23" s="19" t="s">
        <v>147</v>
      </c>
      <c r="J23" s="20">
        <f>COUNTIF(L3:L21,"X")/19</f>
        <v>0.52631578947368418</v>
      </c>
      <c r="K23" s="20">
        <f>COUNTIF(L3:L21,"Y")/19</f>
        <v>0.47368421052631576</v>
      </c>
      <c r="M23" s="19" t="s">
        <v>147</v>
      </c>
      <c r="N23" s="20">
        <f>COUNTIF(Q3:Q21,"X")/19</f>
        <v>5.2631578947368418E-2</v>
      </c>
      <c r="O23" s="20">
        <f>COUNTIF(Q3:Q21,"Y")/19</f>
        <v>0.36842105263157893</v>
      </c>
      <c r="P23" s="20">
        <f>COUNTIF(Q3:Q21,"Z")/19</f>
        <v>0.57894736842105265</v>
      </c>
    </row>
    <row r="24" spans="1:17">
      <c r="B24" t="s">
        <v>145</v>
      </c>
      <c r="C24" t="s">
        <v>114</v>
      </c>
      <c r="D24" t="s">
        <v>115</v>
      </c>
      <c r="E24" t="s">
        <v>121</v>
      </c>
      <c r="F24" t="s">
        <v>120</v>
      </c>
      <c r="G24" t="s">
        <v>122</v>
      </c>
      <c r="H24">
        <v>6.4</v>
      </c>
      <c r="I24">
        <v>9.3000000000000007</v>
      </c>
      <c r="M24" s="19" t="s">
        <v>148</v>
      </c>
      <c r="N24" s="20">
        <f>J23-N23</f>
        <v>0.47368421052631576</v>
      </c>
      <c r="O24" s="20">
        <f>K23-O23</f>
        <v>0.10526315789473684</v>
      </c>
    </row>
    <row r="25" spans="1:17">
      <c r="A25" t="s">
        <v>142</v>
      </c>
      <c r="B25">
        <v>1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</row>
    <row r="26" spans="1:17">
      <c r="A26" t="s">
        <v>143</v>
      </c>
      <c r="B26">
        <v>1</v>
      </c>
      <c r="C26">
        <v>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</row>
    <row r="27" spans="1:17">
      <c r="A27" t="s">
        <v>144</v>
      </c>
      <c r="B27">
        <v>1</v>
      </c>
      <c r="C27">
        <v>0</v>
      </c>
      <c r="D27">
        <v>0</v>
      </c>
      <c r="E27">
        <v>0</v>
      </c>
      <c r="F27">
        <v>1</v>
      </c>
      <c r="G27">
        <v>1</v>
      </c>
      <c r="H27">
        <v>0</v>
      </c>
      <c r="I27">
        <v>0</v>
      </c>
    </row>
  </sheetData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Raw Data</vt:lpstr>
      <vt:lpstr>Rating</vt:lpstr>
      <vt:lpstr>Variable Coding</vt:lpstr>
      <vt:lpstr>Record （Source Data）</vt:lpstr>
      <vt:lpstr>Partworth_Individual</vt:lpstr>
      <vt:lpstr>Partworth_Segment</vt:lpstr>
      <vt:lpstr>Importance_Segment</vt:lpstr>
      <vt:lpstr>Partworth Plot</vt:lpstr>
      <vt:lpstr>Market Share Prediction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2022-11-20T09:08:15Z</dcterms:created>
  <dcterms:modified xsi:type="dcterms:W3CDTF">2022-11-23T20:26:30Z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qinzen@microsoft.com</vt:lpwstr>
  </property>
  <property fmtid="{D5CDD505-2E9C-101B-9397-08002B2CF9AE}" pid="5" name="MSIP_Label_f42aa342-8706-4288-bd11-ebb85995028c_SetDate">
    <vt:lpwstr>2018-05-23T11:41:12.6969027Z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