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user/Downloads/"/>
    </mc:Choice>
  </mc:AlternateContent>
  <xr:revisionPtr revIDLastSave="0" documentId="13_ncr:1_{88772772-481A-2447-BED6-9F648889126E}" xr6:coauthVersionLast="47" xr6:coauthVersionMax="47" xr10:uidLastSave="{00000000-0000-0000-0000-000000000000}"/>
  <bookViews>
    <workbookView xWindow="0" yWindow="500" windowWidth="25600" windowHeight="143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bYq8qazOlCbPyv5BworoVMIQ7IWOSSbzVRzg5HNG9eU="/>
    </ext>
  </extLst>
</workbook>
</file>

<file path=xl/calcChain.xml><?xml version="1.0" encoding="utf-8"?>
<calcChain xmlns="http://schemas.openxmlformats.org/spreadsheetml/2006/main">
  <c r="B52" i="1" l="1"/>
  <c r="B62" i="1" s="1"/>
  <c r="E62" i="1"/>
  <c r="D62" i="1"/>
  <c r="E59" i="1"/>
  <c r="D59" i="1"/>
  <c r="C62" i="1"/>
  <c r="C60" i="1"/>
  <c r="D60" i="1" s="1"/>
  <c r="E60" i="1" s="1"/>
  <c r="C59" i="1"/>
  <c r="C61" i="1"/>
  <c r="B59" i="1"/>
  <c r="B61" i="1"/>
  <c r="D61" i="1" l="1"/>
  <c r="D63" i="1" s="1"/>
  <c r="E61" i="1"/>
  <c r="E63" i="1"/>
  <c r="C63" i="1"/>
  <c r="B63" i="1"/>
</calcChain>
</file>

<file path=xl/sharedStrings.xml><?xml version="1.0" encoding="utf-8"?>
<sst xmlns="http://schemas.openxmlformats.org/spreadsheetml/2006/main" count="171" uniqueCount="143">
  <si>
    <t>MHI2019H: Develop the Business Case for an Integrated Clinical Care Pathway</t>
  </si>
  <si>
    <t>Project Name: Stroke Preventer: An Integrated Health Companion for Ontarians</t>
  </si>
  <si>
    <t>Description: "Stroke Preventer" is a cutting-edge app designed to empower Ontarians in stroke prevention. Integrating with EHR via AI and ML, it identifies at-risk individuals with  stroke (Hemorrhagic Event of Central Nervous System, Ischemic Event of Central Nervous System, Transient Ischemic Attack, Unspecified Stroke), offering personalized medication reminders, lifestyle guidance, and educational resources. Utilizing AWS for data management and analytics, it ensures data privacy and regulatory compliance. With ongoing updates, user su pport, and professional training, "Stroke Preventer" is your proactive health partner, making stroke prevention accessible and manageable.</t>
  </si>
  <si>
    <t>Question 1. Current Annual Costs of Inaction  (eg. cost of hopitalization and/or surgical treatment)</t>
  </si>
  <si>
    <t>Cost Categories</t>
  </si>
  <si>
    <t>Case Cost</t>
  </si>
  <si>
    <t>Number of patients</t>
  </si>
  <si>
    <t>Reference</t>
  </si>
  <si>
    <t>Ex: physician cost, hospital cost, volume of hospitalization, volume of surgery</t>
  </si>
  <si>
    <t>Hospital costs</t>
  </si>
  <si>
    <t>CAD$7995</t>
  </si>
  <si>
    <t>CIHI</t>
  </si>
  <si>
    <t>Physician costs</t>
  </si>
  <si>
    <t>CAD$1603</t>
  </si>
  <si>
    <t>Subtotal</t>
  </si>
  <si>
    <t>CAD$9598</t>
  </si>
  <si>
    <t>Total Costs</t>
  </si>
  <si>
    <t>CAD$135,024,664</t>
  </si>
  <si>
    <t>Total Costs (in million)</t>
  </si>
  <si>
    <t>CAD$135.02 Million</t>
  </si>
  <si>
    <t>Question 2. Annual Cost of Medical Intervention (Diagnostic, Treatment) to Prevent Hospitalization</t>
  </si>
  <si>
    <t>Ex: medications, vaccines, physician consultations, assessments, allied health, treatments, number of people need/are not getting the treatments?</t>
  </si>
  <si>
    <t>Clinical Interventions</t>
  </si>
  <si>
    <t xml:space="preserve">Medications (Anticoagulants and Antiplatelets, Blood Pressure Medications,Cholesterol-lowering Medications </t>
  </si>
  <si>
    <t>CAD$1280</t>
  </si>
  <si>
    <t>https://www.tandfonline.com/doi/epdf/10.3111/200508147167?needAccess=true</t>
  </si>
  <si>
    <t>Doctor visits</t>
  </si>
  <si>
    <t>CAD$782</t>
  </si>
  <si>
    <t>Tests and procedures (Blood Tests,Carotid Ultrasound, Echocardiogram)</t>
  </si>
  <si>
    <t>CAD$309</t>
  </si>
  <si>
    <t>Lifestyle Modifications and Rehabilitation</t>
  </si>
  <si>
    <t>https://www.ncbi.nlm.nih.gov/pmc/articles/pmid/38032638/</t>
  </si>
  <si>
    <t>Physical Therapy</t>
  </si>
  <si>
    <t>CAD$300</t>
  </si>
  <si>
    <t>https://thervo.com/costs/physical-therapy-cost</t>
  </si>
  <si>
    <t>Dietary Consultation (7 sessions)</t>
  </si>
  <si>
    <t>CAD$200</t>
  </si>
  <si>
    <t>https://www.bark.com/en/ca/nutritionist/nutritionist-dietitian-prices/</t>
  </si>
  <si>
    <t>Smoking Cessation Programs</t>
  </si>
  <si>
    <t>https://www.cmaj.ca/content/190/19/e596</t>
  </si>
  <si>
    <t>CAD$3171</t>
  </si>
  <si>
    <t>CAD$44,609,628</t>
  </si>
  <si>
    <t>CAD $44.61 Million</t>
  </si>
  <si>
    <t xml:space="preserve">Question 3. Cost of Preventative Technological (i.e., Application) Intervention </t>
  </si>
  <si>
    <t>Description</t>
  </si>
  <si>
    <t>Expense Type</t>
  </si>
  <si>
    <t>Annual Cost</t>
  </si>
  <si>
    <t>Calculation</t>
  </si>
  <si>
    <t>Ex: App creation, maintenance, patient identification etc</t>
  </si>
  <si>
    <t>Fixed Costs</t>
  </si>
  <si>
    <t>App Development</t>
  </si>
  <si>
    <t>Software development with AI, UI/UX design, testing</t>
  </si>
  <si>
    <t>Fixed cost</t>
  </si>
  <si>
    <t>CAD $300,000</t>
  </si>
  <si>
    <t>According to the website the average for a app with integration of AI and interactive UI (CAD $269499 - $404248.5)</t>
  </si>
  <si>
    <t>https://www.visartech.com/blog/how-much-app-development-cost/</t>
  </si>
  <si>
    <t>Office Space</t>
  </si>
  <si>
    <t>Rent for office space for the development team</t>
  </si>
  <si>
    <t>CAD $850,000</t>
  </si>
  <si>
    <t>$50 Avg Per Sq foot rent in Midtown *1000sq ft *12 months= USD600,000 (CAD $808497)</t>
  </si>
  <si>
    <t>https://www.squarefoot.com/office-space/on/toronto</t>
  </si>
  <si>
    <t>Equipment</t>
  </si>
  <si>
    <t>Computers,  Mac servers for high performance, and other necessary hardware</t>
  </si>
  <si>
    <t>CAD $40,000</t>
  </si>
  <si>
    <t>$16,327.98*2 Mac servers ( Mac Pro, 24 core CPU, 76 core GPU, 192 GB RAM, 8TB SSD) +5* $1999 Mac Displays  = $42649.96</t>
  </si>
  <si>
    <t>https://www.apple.com/ca/shop/buy-mac/mac-pro/tower#</t>
  </si>
  <si>
    <t>Legal and Compliance</t>
  </si>
  <si>
    <t>Ensuring privacy and regulatory adherence (PIPEDA)</t>
  </si>
  <si>
    <t>CAD $15,000</t>
  </si>
  <si>
    <t>Legal consultations and compliance audits (CAD $10,000 - $25,000)</t>
  </si>
  <si>
    <t>https://www.ispartnersllc.com/blog/rising-compliance-costs/#:~:text=The%20overall%20ISO%20compliance%20cost,partners%2C%20and%20current%20security%20infrastructure.</t>
  </si>
  <si>
    <t>Subtotal (fixed cost)</t>
  </si>
  <si>
    <t>CAD $1,205,000</t>
  </si>
  <si>
    <t>Variable Costs</t>
  </si>
  <si>
    <t>Patient Identification and Data collection</t>
  </si>
  <si>
    <t>Using ML to identify at-risk patients - and integration with EHR and health providers</t>
  </si>
  <si>
    <t>Variable cost</t>
  </si>
  <si>
    <t>CAD $20,000</t>
  </si>
  <si>
    <t>Development of ML models and integration with EHR systems and Health providers association (CAD $13474.95 - CAD$26949.90)</t>
  </si>
  <si>
    <t>https://www.phdata.io/blog/what-is-the-cost-to-deploy-and-maintain-a-machine-learning-model/</t>
  </si>
  <si>
    <t>Data Extraction</t>
  </si>
  <si>
    <t>Extracting EHRs  using AWS NLP feature</t>
  </si>
  <si>
    <t>CAD $14,000</t>
  </si>
  <si>
    <t>14,068 documents x 6,500 characters per document * 0.01 per unit = 9,144.20 USD [Calculated on AWS website (Medical Named Entity and Relationship Extraction (NERe) API)]</t>
  </si>
  <si>
    <t>https://calculator.aws/#/createCalculator/ComprehendMedical?nc2=h_ql_pr_calc</t>
  </si>
  <si>
    <t>Data Storage</t>
  </si>
  <si>
    <t>Cloud or on-premise storage for health data</t>
  </si>
  <si>
    <t>CAD $2000</t>
  </si>
  <si>
    <t>AWS or Google cloud storage $130 USD (CAD$2021)</t>
  </si>
  <si>
    <t>https://calculator.aws/#/createCalculator/StorageGateway?nc2=h_ql_pr_calc</t>
  </si>
  <si>
    <t>Data Analytics</t>
  </si>
  <si>
    <t>Analysis of health data (human resource + software licences</t>
  </si>
  <si>
    <t>CAD $200,000</t>
  </si>
  <si>
    <t xml:space="preserve">2 Analysts * CAD$95,000 + $5000 to $10000 software licences </t>
  </si>
  <si>
    <t>https://www.erieri.com/salary/job/health-data-analyst/canada#:~:text=Salary%20Recap-,The%20average%20pay%20for%20a%20Health%20Data%20Analyst%20is%20%2495%2C923,for%20a%20Health%20Data%20Analyst.</t>
  </si>
  <si>
    <t>Maintenance and Updates</t>
  </si>
  <si>
    <t>Regular app updates and security patches</t>
  </si>
  <si>
    <t>CAD $45,000</t>
  </si>
  <si>
    <t>15-20% of the original cost of developing the app per year for maintenance (CAD$45,000-CAD$60,000)</t>
  </si>
  <si>
    <t>https://www.iversoft.ca/what-does-it-cost-to-maintain-an-app/</t>
  </si>
  <si>
    <t>Support and Training</t>
  </si>
  <si>
    <t>User support and healthcare professional training</t>
  </si>
  <si>
    <t>CAD $100,000</t>
  </si>
  <si>
    <t>CAD$45,000 - CAD$55000 *2 dedicated staff for customer service and professional training programs</t>
  </si>
  <si>
    <t>https://www.glassdoor.co.in/Salaries/customer-support-specialist-salary-SRCH_IM976_KO0,27.htm</t>
  </si>
  <si>
    <t>Marketing and Outreach</t>
  </si>
  <si>
    <t>App Store Optimization and Agency based marketing employing Ads, Social Media campaigns etc</t>
  </si>
  <si>
    <t>$10,000 to $20,000 App Store Optimization (ASO), Digital Marketing $200,000-$250,000</t>
  </si>
  <si>
    <t>https://appetiser.com.au/blog/app-marketing-cost/</t>
  </si>
  <si>
    <t>Subtotal (variable cost)</t>
  </si>
  <si>
    <t>CAD$681,000</t>
  </si>
  <si>
    <t>CAD $1.86 million</t>
  </si>
  <si>
    <t>Question 4. Potential Costs Averted Annually from Intervention and Application</t>
  </si>
  <si>
    <t>Calculations</t>
  </si>
  <si>
    <t>With spending on ASO, Digital Marketing, Healthcare Professional Networks,Local Media and Community Outreach - The estimated cost per patient will be around CAD$75</t>
  </si>
  <si>
    <t>Averted Cost</t>
  </si>
  <si>
    <t>14068*28%*9598</t>
  </si>
  <si>
    <t>(in million)</t>
  </si>
  <si>
    <t xml:space="preserve">CAD $37.80 Million  </t>
  </si>
  <si>
    <t>Business Case Summary</t>
  </si>
  <si>
    <t>Year 1</t>
  </si>
  <si>
    <t>Year 2</t>
  </si>
  <si>
    <t>Year 3</t>
  </si>
  <si>
    <t>Year 5</t>
  </si>
  <si>
    <t>Total fixed cost (for tech) CAD $</t>
  </si>
  <si>
    <t>Total variable cost (for alternate path) CAD $</t>
  </si>
  <si>
    <t>Total variable cost (for tech) CAD $</t>
  </si>
  <si>
    <t>Subtotal CAD $</t>
  </si>
  <si>
    <t>GROSS SAVING CAD $</t>
  </si>
  <si>
    <t>NET SAVING CAD $</t>
  </si>
  <si>
    <t>NET SAVING (in million)</t>
  </si>
  <si>
    <t>CAD $23.41 Millions</t>
  </si>
  <si>
    <t>CAD $28.23 Millions</t>
  </si>
  <si>
    <t>CAD $32.72 Millions</t>
  </si>
  <si>
    <t>CAD $41.68 Millions</t>
  </si>
  <si>
    <t>Reach</t>
  </si>
  <si>
    <t>28%</t>
  </si>
  <si>
    <t>33%</t>
  </si>
  <si>
    <t>38%</t>
  </si>
  <si>
    <t>48%</t>
  </si>
  <si>
    <r>
      <rPr>
        <b/>
        <sz val="10"/>
        <color theme="1"/>
        <rFont val="Arial"/>
        <family val="2"/>
      </rPr>
      <t>Reach</t>
    </r>
    <r>
      <rPr>
        <sz val="10"/>
        <color theme="1"/>
        <rFont val="Arial"/>
        <family val="2"/>
      </rPr>
      <t xml:space="preserve"> - with marketing budget of CAD$300 which is quite good amount </t>
    </r>
  </si>
  <si>
    <r>
      <t>CAD$300,000/CAD$75=</t>
    </r>
    <r>
      <rPr>
        <b/>
        <sz val="10"/>
        <color theme="1"/>
        <rFont val="Arial"/>
        <family val="2"/>
      </rPr>
      <t>4000 Patients (almost 28%)</t>
    </r>
  </si>
  <si>
    <t>NOTE: *with the marketing budget and awareness we expect increase in reach by 5% of initial reach so it will increase the variable cost for both alternate path and tech solution but it will also increase the gross 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</si>
</sst>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_(&quot;$&quot;* #,##0.00_);_(&quot;$&quot;* \(#,##0.00\);_(&quot;$&quot;* &quot;-&quot;??_);_(@_)"/>
  </numFmts>
  <fonts count="32">
    <font>
      <sz val="10"/>
      <color rgb="FF000000"/>
      <name val="Arial"/>
      <scheme val="minor"/>
    </font>
    <font>
      <sz val="12"/>
      <color theme="1"/>
      <name val="Arial"/>
      <family val="2"/>
      <scheme val="minor"/>
    </font>
    <font>
      <sz val="36"/>
      <color rgb="FFFFFFFF"/>
      <name val="Arial"/>
      <family val="2"/>
    </font>
    <font>
      <sz val="10"/>
      <color rgb="FFFFFFFF"/>
      <name val="Arial"/>
      <family val="2"/>
    </font>
    <font>
      <sz val="18"/>
      <color rgb="FFFFFFFF"/>
      <name val="Arial"/>
      <family val="2"/>
    </font>
    <font>
      <sz val="12"/>
      <color rgb="FFFFFFFF"/>
      <name val="Arial"/>
      <family val="2"/>
    </font>
    <font>
      <sz val="10"/>
      <color rgb="FF000000"/>
      <name val="Arial"/>
      <family val="2"/>
    </font>
    <font>
      <u/>
      <sz val="10"/>
      <color rgb="FF0000FF"/>
      <name val="Arial"/>
      <family val="2"/>
    </font>
    <font>
      <u/>
      <sz val="10"/>
      <color rgb="FF1155CC"/>
      <name val="Arial"/>
      <family val="2"/>
    </font>
    <font>
      <u/>
      <sz val="10"/>
      <color theme="10"/>
      <name val="Arial"/>
      <family val="2"/>
      <scheme val="minor"/>
    </font>
    <font>
      <b/>
      <sz val="10"/>
      <color rgb="FF000000"/>
      <name val="Arial"/>
    </font>
    <font>
      <u/>
      <sz val="10"/>
      <color theme="1"/>
      <name val="Arial"/>
      <family val="2"/>
      <scheme val="minor"/>
    </font>
    <font>
      <sz val="10"/>
      <color theme="1"/>
      <name val="Arial"/>
      <family val="2"/>
      <scheme val="minor"/>
    </font>
    <font>
      <b/>
      <sz val="10"/>
      <color theme="1"/>
      <name val="Arial"/>
      <family val="2"/>
      <scheme val="minor"/>
    </font>
    <font>
      <sz val="11"/>
      <color rgb="FF374151"/>
      <name val="Söhne"/>
      <charset val="1"/>
    </font>
    <font>
      <sz val="10"/>
      <color theme="4"/>
      <name val="Arial"/>
      <family val="2"/>
      <scheme val="minor"/>
    </font>
    <font>
      <u/>
      <sz val="10"/>
      <color theme="4"/>
      <name val="Arial"/>
      <family val="2"/>
      <scheme val="minor"/>
    </font>
    <font>
      <sz val="10"/>
      <color theme="1"/>
      <name val="Arial"/>
      <family val="2"/>
    </font>
    <font>
      <b/>
      <sz val="10"/>
      <color rgb="FF000000"/>
      <name val="Arial"/>
      <family val="2"/>
      <scheme val="minor"/>
    </font>
    <font>
      <b/>
      <sz val="10"/>
      <color rgb="FFC00000"/>
      <name val="Arial (Body)"/>
    </font>
    <font>
      <b/>
      <sz val="10"/>
      <color rgb="FFC00000"/>
      <name val="Arial"/>
      <family val="2"/>
    </font>
    <font>
      <sz val="12"/>
      <color theme="1"/>
      <name val="Arial"/>
      <family val="2"/>
    </font>
    <font>
      <sz val="12"/>
      <color rgb="FFC00000"/>
      <name val="Arial"/>
      <family val="2"/>
    </font>
    <font>
      <b/>
      <sz val="10"/>
      <color rgb="FF000000"/>
      <name val="Arial"/>
      <family val="2"/>
    </font>
    <font>
      <sz val="11"/>
      <color theme="1"/>
      <name val="Söhne"/>
      <charset val="1"/>
    </font>
    <font>
      <b/>
      <sz val="10"/>
      <color theme="1"/>
      <name val="Arial"/>
      <family val="2"/>
    </font>
    <font>
      <sz val="12"/>
      <color rgb="FFC00000"/>
      <name val="Arial (Body)"/>
    </font>
    <font>
      <sz val="12"/>
      <color rgb="FF000000"/>
      <name val="Arial"/>
      <family val="2"/>
      <scheme val="minor"/>
    </font>
    <font>
      <sz val="12"/>
      <color theme="1"/>
      <name val="Arial (Body)"/>
    </font>
    <font>
      <sz val="12"/>
      <color rgb="FFFFFFFF"/>
      <name val="Arial (Body)"/>
    </font>
    <font>
      <sz val="12"/>
      <color rgb="FF000000"/>
      <name val="Arial (Body)"/>
    </font>
    <font>
      <sz val="10"/>
      <color rgb="FF000000"/>
      <name val="Arial"/>
      <family val="2"/>
      <scheme val="minor"/>
    </font>
  </fonts>
  <fills count="11">
    <fill>
      <patternFill patternType="none"/>
    </fill>
    <fill>
      <patternFill patternType="gray125"/>
    </fill>
    <fill>
      <patternFill patternType="solid">
        <fgColor rgb="FF38761D"/>
        <bgColor rgb="FF38761D"/>
      </patternFill>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EFEFEF"/>
        <bgColor rgb="FFEFEFEF"/>
      </patternFill>
    </fill>
    <fill>
      <patternFill patternType="solid">
        <fgColor rgb="FF999999"/>
        <bgColor rgb="FF999999"/>
      </patternFill>
    </fill>
    <fill>
      <patternFill patternType="solid">
        <fgColor theme="0"/>
        <bgColor indexed="64"/>
      </patternFill>
    </fill>
    <fill>
      <patternFill patternType="solid">
        <fgColor theme="0" tint="-4.9989318521683403E-2"/>
        <bgColor indexed="64"/>
      </patternFill>
    </fill>
    <fill>
      <patternFill patternType="solid">
        <fgColor theme="0"/>
        <bgColor rgb="FFB6D7A8"/>
      </patternFill>
    </fill>
  </fills>
  <borders count="10">
    <border>
      <left/>
      <right/>
      <top/>
      <bottom/>
      <diagonal/>
    </border>
    <border>
      <left/>
      <right/>
      <top style="thin">
        <color rgb="FFAAAAAA"/>
      </top>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indexed="64"/>
      </left>
      <right style="thin">
        <color indexed="64"/>
      </right>
      <top style="thin">
        <color indexed="64"/>
      </top>
      <bottom style="thin">
        <color indexed="64"/>
      </bottom>
      <diagonal/>
    </border>
    <border>
      <left/>
      <right style="thin">
        <color rgb="FFAAAAAA"/>
      </right>
      <top/>
      <bottom/>
      <diagonal/>
    </border>
    <border>
      <left/>
      <right style="thin">
        <color rgb="FFAAAAAA"/>
      </right>
      <top style="thin">
        <color rgb="FFAAAAAA"/>
      </top>
      <bottom/>
      <diagonal/>
    </border>
  </borders>
  <cellStyleXfs count="2">
    <xf numFmtId="0" fontId="0" fillId="0" borderId="0"/>
    <xf numFmtId="0" fontId="9" fillId="0" borderId="0" applyNumberFormat="0" applyFill="0" applyBorder="0" applyAlignment="0" applyProtection="0"/>
  </cellStyleXfs>
  <cellXfs count="95">
    <xf numFmtId="0" fontId="0" fillId="0" borderId="0" xfId="0"/>
    <xf numFmtId="0" fontId="3" fillId="2" borderId="1" xfId="0" applyFont="1" applyFill="1" applyBorder="1"/>
    <xf numFmtId="0" fontId="3" fillId="0" borderId="2" xfId="0" applyFont="1" applyBorder="1"/>
    <xf numFmtId="0" fontId="3" fillId="0" borderId="3" xfId="0" applyFont="1" applyBorder="1"/>
    <xf numFmtId="0" fontId="4" fillId="3" borderId="4" xfId="0" applyFont="1" applyFill="1" applyBorder="1"/>
    <xf numFmtId="0" fontId="4" fillId="0" borderId="2" xfId="0" applyFont="1" applyBorder="1"/>
    <xf numFmtId="0" fontId="4" fillId="0" borderId="3" xfId="0" applyFont="1" applyBorder="1"/>
    <xf numFmtId="0" fontId="5" fillId="0" borderId="3" xfId="0" applyFont="1" applyBorder="1"/>
    <xf numFmtId="0" fontId="5" fillId="4" borderId="4" xfId="0" applyFont="1" applyFill="1" applyBorder="1"/>
    <xf numFmtId="0" fontId="5" fillId="0" borderId="2" xfId="0" applyFont="1" applyBorder="1"/>
    <xf numFmtId="0" fontId="6" fillId="0" borderId="5" xfId="0" applyFont="1" applyBorder="1"/>
    <xf numFmtId="0" fontId="6" fillId="0" borderId="6" xfId="0" applyFont="1" applyBorder="1"/>
    <xf numFmtId="0" fontId="6" fillId="0" borderId="3" xfId="0" applyFont="1" applyBorder="1"/>
    <xf numFmtId="0" fontId="7" fillId="0" borderId="3" xfId="0" applyFont="1" applyBorder="1"/>
    <xf numFmtId="0" fontId="6" fillId="0" borderId="2" xfId="0" applyFont="1" applyBorder="1"/>
    <xf numFmtId="0" fontId="8" fillId="0" borderId="6" xfId="0" applyFont="1" applyBorder="1" applyAlignment="1">
      <alignment horizontal="left"/>
    </xf>
    <xf numFmtId="0" fontId="6" fillId="0" borderId="0" xfId="0" applyFont="1"/>
    <xf numFmtId="0" fontId="12" fillId="0" borderId="3" xfId="0" applyFont="1" applyBorder="1"/>
    <xf numFmtId="0" fontId="12" fillId="0" borderId="5" xfId="0" applyFont="1" applyBorder="1"/>
    <xf numFmtId="0" fontId="12" fillId="0" borderId="2" xfId="0" applyFont="1" applyBorder="1"/>
    <xf numFmtId="0" fontId="6" fillId="0" borderId="4" xfId="0" applyFont="1" applyBorder="1"/>
    <xf numFmtId="0" fontId="12" fillId="0" borderId="7" xfId="0" applyFont="1" applyBorder="1"/>
    <xf numFmtId="49" fontId="2" fillId="2" borderId="7" xfId="0" applyNumberFormat="1" applyFont="1" applyFill="1" applyBorder="1"/>
    <xf numFmtId="0" fontId="3" fillId="2" borderId="7" xfId="0" applyFont="1" applyFill="1" applyBorder="1"/>
    <xf numFmtId="49" fontId="4" fillId="3" borderId="7" xfId="0" applyNumberFormat="1" applyFont="1" applyFill="1" applyBorder="1"/>
    <xf numFmtId="0" fontId="4" fillId="3" borderId="7" xfId="0" applyFont="1" applyFill="1" applyBorder="1"/>
    <xf numFmtId="0" fontId="5" fillId="0" borderId="7" xfId="0" applyFont="1" applyBorder="1"/>
    <xf numFmtId="0" fontId="5" fillId="4" borderId="7" xfId="0" applyFont="1" applyFill="1" applyBorder="1"/>
    <xf numFmtId="49" fontId="3" fillId="5" borderId="7" xfId="0" applyNumberFormat="1" applyFont="1" applyFill="1" applyBorder="1"/>
    <xf numFmtId="0" fontId="6" fillId="0" borderId="7" xfId="0" applyFont="1" applyBorder="1"/>
    <xf numFmtId="49" fontId="12" fillId="6" borderId="7" xfId="0" applyNumberFormat="1" applyFont="1" applyFill="1" applyBorder="1" applyAlignment="1">
      <alignment wrapText="1"/>
    </xf>
    <xf numFmtId="3" fontId="12" fillId="0" borderId="7" xfId="0" applyNumberFormat="1" applyFont="1" applyBorder="1"/>
    <xf numFmtId="165" fontId="12" fillId="0" borderId="7" xfId="0" applyNumberFormat="1" applyFont="1" applyBorder="1" applyAlignment="1">
      <alignment horizontal="center"/>
    </xf>
    <xf numFmtId="0" fontId="15" fillId="0" borderId="7" xfId="0" applyFont="1" applyBorder="1"/>
    <xf numFmtId="0" fontId="12" fillId="0" borderId="7" xfId="0" applyFont="1" applyBorder="1" applyAlignment="1">
      <alignment horizontal="center"/>
    </xf>
    <xf numFmtId="49" fontId="12" fillId="7" borderId="7" xfId="0" applyNumberFormat="1" applyFont="1" applyFill="1" applyBorder="1"/>
    <xf numFmtId="0" fontId="11" fillId="0" borderId="7" xfId="0" applyFont="1" applyBorder="1"/>
    <xf numFmtId="49" fontId="12" fillId="5" borderId="7" xfId="0" applyNumberFormat="1" applyFont="1" applyFill="1" applyBorder="1"/>
    <xf numFmtId="3" fontId="12" fillId="0" borderId="7" xfId="0" applyNumberFormat="1" applyFont="1" applyBorder="1" applyAlignment="1">
      <alignment horizontal="center"/>
    </xf>
    <xf numFmtId="0" fontId="16" fillId="0" borderId="7" xfId="1" applyFont="1" applyBorder="1"/>
    <xf numFmtId="0" fontId="18" fillId="9" borderId="7" xfId="0" applyFont="1" applyFill="1" applyBorder="1"/>
    <xf numFmtId="0" fontId="11" fillId="0" borderId="7" xfId="1" applyFont="1" applyBorder="1"/>
    <xf numFmtId="3" fontId="13" fillId="0" borderId="7" xfId="0" applyNumberFormat="1" applyFont="1" applyBorder="1" applyAlignment="1">
      <alignment horizontal="center"/>
    </xf>
    <xf numFmtId="3" fontId="12" fillId="0" borderId="7" xfId="0" applyNumberFormat="1" applyFont="1" applyBorder="1" applyAlignment="1">
      <alignment horizontal="left"/>
    </xf>
    <xf numFmtId="4" fontId="12" fillId="0" borderId="7" xfId="0" applyNumberFormat="1" applyFont="1" applyBorder="1"/>
    <xf numFmtId="0" fontId="12" fillId="8" borderId="7" xfId="0" applyFont="1" applyFill="1" applyBorder="1" applyAlignment="1">
      <alignment horizontal="center"/>
    </xf>
    <xf numFmtId="3" fontId="6" fillId="0" borderId="7" xfId="0" applyNumberFormat="1" applyFont="1" applyBorder="1"/>
    <xf numFmtId="0" fontId="10" fillId="0" borderId="7" xfId="0" applyFont="1" applyBorder="1" applyAlignment="1">
      <alignment horizontal="center"/>
    </xf>
    <xf numFmtId="3" fontId="14" fillId="0" borderId="7" xfId="0" applyNumberFormat="1" applyFont="1" applyBorder="1"/>
    <xf numFmtId="0" fontId="5" fillId="0" borderId="8" xfId="0" applyFont="1" applyBorder="1"/>
    <xf numFmtId="0" fontId="12" fillId="0" borderId="9" xfId="0" applyFont="1" applyBorder="1"/>
    <xf numFmtId="0" fontId="5" fillId="0" borderId="9" xfId="0" applyFont="1" applyBorder="1"/>
    <xf numFmtId="0" fontId="6" fillId="0" borderId="9" xfId="0" applyFont="1" applyBorder="1"/>
    <xf numFmtId="0" fontId="19" fillId="0" borderId="7" xfId="0" applyFont="1" applyBorder="1" applyAlignment="1">
      <alignment horizontal="center"/>
    </xf>
    <xf numFmtId="3" fontId="19" fillId="0" borderId="7" xfId="0" applyNumberFormat="1" applyFont="1" applyBorder="1" applyAlignment="1">
      <alignment horizontal="center"/>
    </xf>
    <xf numFmtId="0" fontId="20" fillId="0" borderId="7" xfId="0" applyFont="1" applyBorder="1" applyAlignment="1">
      <alignment horizontal="center"/>
    </xf>
    <xf numFmtId="0" fontId="21" fillId="4" borderId="7" xfId="0" applyFont="1" applyFill="1" applyBorder="1"/>
    <xf numFmtId="49" fontId="17" fillId="5" borderId="7" xfId="0" applyNumberFormat="1" applyFont="1" applyFill="1" applyBorder="1"/>
    <xf numFmtId="49" fontId="17" fillId="5" borderId="7" xfId="0" applyNumberFormat="1" applyFont="1" applyFill="1" applyBorder="1" applyAlignment="1">
      <alignment horizontal="right"/>
    </xf>
    <xf numFmtId="49" fontId="17" fillId="5" borderId="7" xfId="0" applyNumberFormat="1" applyFont="1" applyFill="1" applyBorder="1" applyAlignment="1">
      <alignment horizontal="center"/>
    </xf>
    <xf numFmtId="49" fontId="22" fillId="4" borderId="7" xfId="0" applyNumberFormat="1" applyFont="1" applyFill="1" applyBorder="1"/>
    <xf numFmtId="0" fontId="17" fillId="6" borderId="7" xfId="0" applyFont="1" applyFill="1" applyBorder="1"/>
    <xf numFmtId="3" fontId="17" fillId="0" borderId="7" xfId="0" applyNumberFormat="1" applyFont="1" applyBorder="1" applyAlignment="1">
      <alignment horizontal="center"/>
    </xf>
    <xf numFmtId="3" fontId="24" fillId="0" borderId="7" xfId="0" applyNumberFormat="1" applyFont="1" applyBorder="1" applyAlignment="1">
      <alignment horizontal="center"/>
    </xf>
    <xf numFmtId="0" fontId="17" fillId="0" borderId="7" xfId="0" applyFont="1" applyBorder="1"/>
    <xf numFmtId="49" fontId="17" fillId="7" borderId="7" xfId="0" applyNumberFormat="1" applyFont="1" applyFill="1" applyBorder="1"/>
    <xf numFmtId="9" fontId="17" fillId="0" borderId="7" xfId="0" applyNumberFormat="1" applyFont="1" applyBorder="1"/>
    <xf numFmtId="164" fontId="17" fillId="0" borderId="7" xfId="0" applyNumberFormat="1" applyFont="1" applyBorder="1"/>
    <xf numFmtId="0" fontId="17" fillId="0" borderId="7" xfId="0" applyFont="1" applyBorder="1" applyAlignment="1">
      <alignment horizontal="center"/>
    </xf>
    <xf numFmtId="3" fontId="17" fillId="0" borderId="7" xfId="0" applyNumberFormat="1" applyFont="1" applyBorder="1"/>
    <xf numFmtId="49" fontId="17" fillId="10" borderId="7" xfId="0" applyNumberFormat="1" applyFont="1" applyFill="1" applyBorder="1"/>
    <xf numFmtId="49" fontId="17" fillId="10" borderId="7" xfId="0" applyNumberFormat="1" applyFont="1" applyFill="1" applyBorder="1" applyAlignment="1">
      <alignment horizontal="center"/>
    </xf>
    <xf numFmtId="49" fontId="3" fillId="10" borderId="7" xfId="0" applyNumberFormat="1" applyFont="1" applyFill="1" applyBorder="1"/>
    <xf numFmtId="0" fontId="23" fillId="0" borderId="7" xfId="0" applyFont="1" applyBorder="1"/>
    <xf numFmtId="49" fontId="12" fillId="5" borderId="7" xfId="0" applyNumberFormat="1" applyFont="1" applyFill="1" applyBorder="1" applyAlignment="1">
      <alignment horizontal="center"/>
    </xf>
    <xf numFmtId="0" fontId="17" fillId="5" borderId="7" xfId="0" applyFont="1" applyFill="1" applyBorder="1" applyAlignment="1">
      <alignment horizontal="center"/>
    </xf>
    <xf numFmtId="49" fontId="26" fillId="4" borderId="7" xfId="0" applyNumberFormat="1" applyFont="1" applyFill="1" applyBorder="1"/>
    <xf numFmtId="0" fontId="1" fillId="4" borderId="7" xfId="0" applyFont="1" applyFill="1" applyBorder="1"/>
    <xf numFmtId="0" fontId="1" fillId="4" borderId="4" xfId="0" applyFont="1" applyFill="1" applyBorder="1"/>
    <xf numFmtId="0" fontId="1" fillId="0" borderId="2" xfId="0" applyFont="1" applyBorder="1"/>
    <xf numFmtId="0" fontId="1" fillId="0" borderId="3" xfId="0" applyFont="1" applyBorder="1"/>
    <xf numFmtId="0" fontId="27" fillId="0" borderId="0" xfId="0" applyFont="1"/>
    <xf numFmtId="0" fontId="26" fillId="4" borderId="7" xfId="0" applyFont="1" applyFill="1" applyBorder="1"/>
    <xf numFmtId="0" fontId="28" fillId="4" borderId="7" xfId="0" applyFont="1" applyFill="1" applyBorder="1"/>
    <xf numFmtId="0" fontId="28" fillId="4" borderId="4" xfId="0" applyFont="1" applyFill="1" applyBorder="1"/>
    <xf numFmtId="0" fontId="28" fillId="0" borderId="2" xfId="0" applyFont="1" applyBorder="1"/>
    <xf numFmtId="0" fontId="28" fillId="0" borderId="3" xfId="0" applyFont="1" applyBorder="1"/>
    <xf numFmtId="0" fontId="29" fillId="0" borderId="3" xfId="0" applyFont="1" applyBorder="1"/>
    <xf numFmtId="0" fontId="30" fillId="0" borderId="0" xfId="0" applyFont="1"/>
    <xf numFmtId="0" fontId="31" fillId="0" borderId="0" xfId="0" applyFont="1"/>
    <xf numFmtId="0" fontId="23" fillId="0" borderId="7" xfId="0" applyFont="1" applyBorder="1" applyAlignment="1">
      <alignment horizontal="center"/>
    </xf>
    <xf numFmtId="49" fontId="18" fillId="6" borderId="7" xfId="0" applyNumberFormat="1" applyFont="1" applyFill="1" applyBorder="1" applyAlignment="1">
      <alignment wrapText="1"/>
    </xf>
    <xf numFmtId="0" fontId="31" fillId="0" borderId="7" xfId="0" applyFont="1" applyBorder="1"/>
    <xf numFmtId="3" fontId="18" fillId="8" borderId="7" xfId="0" applyNumberFormat="1" applyFont="1" applyFill="1" applyBorder="1" applyAlignment="1">
      <alignment horizontal="center"/>
    </xf>
    <xf numFmtId="3" fontId="18" fillId="0" borderId="7"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ppetiser.com.au/blog/app-marketing-cost/" TargetMode="External"/><Relationship Id="rId13" Type="http://schemas.openxmlformats.org/officeDocument/2006/relationships/hyperlink" Target="https://www.tandfonline.com/doi/epdf/10.3111/200508147167?needAccess=true" TargetMode="External"/><Relationship Id="rId18" Type="http://schemas.openxmlformats.org/officeDocument/2006/relationships/hyperlink" Target="https://www.phdata.io/blog/what-is-the-cost-to-deploy-and-maintain-a-machine-learning-model/" TargetMode="External"/><Relationship Id="rId3" Type="http://schemas.openxmlformats.org/officeDocument/2006/relationships/hyperlink" Target="https://www.squarefoot.com/office-space/on/toronto" TargetMode="External"/><Relationship Id="rId7" Type="http://schemas.openxmlformats.org/officeDocument/2006/relationships/hyperlink" Target="https://www.erieri.com/salary/job/health-data-analyst/canada" TargetMode="External"/><Relationship Id="rId12" Type="http://schemas.openxmlformats.org/officeDocument/2006/relationships/hyperlink" Target="https://www.tandfonline.com/doi/epdf/10.3111/200508147167?needAccess=true" TargetMode="External"/><Relationship Id="rId17" Type="http://schemas.openxmlformats.org/officeDocument/2006/relationships/hyperlink" Target="https://www.bark.com/en/ca/nutritionist/nutritionist-dietitian-prices/" TargetMode="External"/><Relationship Id="rId2" Type="http://schemas.openxmlformats.org/officeDocument/2006/relationships/hyperlink" Target="https://www.visartech.com/blog/how-much-app-development-cost/" TargetMode="External"/><Relationship Id="rId16" Type="http://schemas.openxmlformats.org/officeDocument/2006/relationships/hyperlink" Target="https://www.cmaj.ca/content/190/19/e596" TargetMode="External"/><Relationship Id="rId1" Type="http://schemas.openxmlformats.org/officeDocument/2006/relationships/hyperlink" Target="https://www.ncbi.nlm.nih.gov/pmc/articles/pmid/38032638/" TargetMode="External"/><Relationship Id="rId6" Type="http://schemas.openxmlformats.org/officeDocument/2006/relationships/hyperlink" Target="https://calculator.aws/" TargetMode="External"/><Relationship Id="rId11" Type="http://schemas.openxmlformats.org/officeDocument/2006/relationships/hyperlink" Target="https://www.ispartnersllc.com/blog/rising-compliance-costs/" TargetMode="External"/><Relationship Id="rId5" Type="http://schemas.openxmlformats.org/officeDocument/2006/relationships/hyperlink" Target="https://calculator.aws/" TargetMode="External"/><Relationship Id="rId15" Type="http://schemas.openxmlformats.org/officeDocument/2006/relationships/hyperlink" Target="https://thervo.com/costs/physical-therapy-cost" TargetMode="External"/><Relationship Id="rId10" Type="http://schemas.openxmlformats.org/officeDocument/2006/relationships/hyperlink" Target="https://www.glassdoor.co.in/Salaries/customer-support-specialist-salary-SRCH_IM976_KO0,27.htm" TargetMode="External"/><Relationship Id="rId4" Type="http://schemas.openxmlformats.org/officeDocument/2006/relationships/hyperlink" Target="https://www.apple.com/ca/shop/buy-mac/mac-pro/tower" TargetMode="External"/><Relationship Id="rId9" Type="http://schemas.openxmlformats.org/officeDocument/2006/relationships/hyperlink" Target="https://www.iversoft.ca/what-does-it-cost-to-maintain-an-app/" TargetMode="External"/><Relationship Id="rId14" Type="http://schemas.openxmlformats.org/officeDocument/2006/relationships/hyperlink" Target="https://www.tandfonline.com/doi/epdf/10.3111/200508147167?needAcces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5"/>
  <sheetViews>
    <sheetView showGridLines="0" tabSelected="1" topLeftCell="A20" zoomScaleNormal="100" workbookViewId="0">
      <selection activeCell="A72" sqref="A72"/>
    </sheetView>
  </sheetViews>
  <sheetFormatPr baseColWidth="10" defaultColWidth="12.5" defaultRowHeight="15" customHeight="1"/>
  <cols>
    <col min="1" max="1" width="54.83203125" customWidth="1"/>
    <col min="2" max="2" width="41.5" customWidth="1"/>
    <col min="3" max="3" width="21" customWidth="1"/>
    <col min="4" max="4" width="20.5" customWidth="1"/>
    <col min="5" max="5" width="61.6640625" customWidth="1"/>
    <col min="6" max="6" width="11.1640625" customWidth="1"/>
    <col min="7" max="8" width="29.83203125" customWidth="1"/>
    <col min="9" max="26" width="12.5" customWidth="1"/>
  </cols>
  <sheetData>
    <row r="1" spans="1:27" ht="44.25" customHeight="1">
      <c r="A1" s="22" t="s">
        <v>0</v>
      </c>
      <c r="B1" s="23"/>
      <c r="C1" s="23"/>
      <c r="D1" s="23"/>
      <c r="E1" s="23"/>
      <c r="F1" s="23"/>
      <c r="G1" s="23"/>
      <c r="H1" s="23"/>
      <c r="I1" s="23"/>
      <c r="J1" s="23"/>
      <c r="K1" s="23"/>
      <c r="L1" s="23"/>
      <c r="M1" s="23"/>
      <c r="N1" s="1"/>
      <c r="O1" s="2"/>
      <c r="P1" s="3"/>
      <c r="Q1" s="3"/>
      <c r="R1" s="3"/>
      <c r="S1" s="3"/>
      <c r="T1" s="3"/>
      <c r="U1" s="3"/>
      <c r="V1" s="3"/>
      <c r="W1" s="3"/>
      <c r="X1" s="3"/>
      <c r="Y1" s="3"/>
      <c r="Z1" s="3"/>
      <c r="AA1" s="3"/>
    </row>
    <row r="2" spans="1:27" ht="23.25" customHeight="1">
      <c r="A2" s="24" t="s">
        <v>1</v>
      </c>
      <c r="B2" s="25"/>
      <c r="C2" s="25"/>
      <c r="D2" s="25"/>
      <c r="E2" s="25"/>
      <c r="F2" s="25"/>
      <c r="G2" s="25"/>
      <c r="H2" s="25"/>
      <c r="I2" s="25"/>
      <c r="J2" s="25"/>
      <c r="K2" s="25"/>
      <c r="L2" s="25"/>
      <c r="M2" s="25"/>
      <c r="N2" s="4"/>
      <c r="O2" s="5"/>
      <c r="P2" s="6"/>
      <c r="Q2" s="6"/>
      <c r="R2" s="6"/>
      <c r="S2" s="6"/>
      <c r="T2" s="6"/>
      <c r="U2" s="6"/>
      <c r="V2" s="6"/>
      <c r="W2" s="6"/>
      <c r="X2" s="6"/>
      <c r="Y2" s="6"/>
      <c r="Z2" s="6"/>
      <c r="AA2" s="6"/>
    </row>
    <row r="3" spans="1:27" ht="23.25" customHeight="1">
      <c r="A3" s="24" t="s">
        <v>2</v>
      </c>
      <c r="B3" s="25"/>
      <c r="C3" s="25"/>
      <c r="D3" s="25"/>
      <c r="E3" s="25"/>
      <c r="F3" s="25"/>
      <c r="G3" s="25"/>
      <c r="H3" s="25"/>
      <c r="I3" s="25"/>
      <c r="J3" s="25"/>
      <c r="K3" s="25"/>
      <c r="L3" s="25"/>
      <c r="M3" s="25"/>
      <c r="N3" s="4"/>
      <c r="O3" s="5"/>
      <c r="P3" s="6"/>
      <c r="Q3" s="6"/>
      <c r="R3" s="6"/>
      <c r="S3" s="6"/>
      <c r="T3" s="6"/>
      <c r="U3" s="6"/>
      <c r="V3" s="6"/>
      <c r="W3" s="6"/>
      <c r="X3" s="6"/>
      <c r="Y3" s="6"/>
      <c r="Z3" s="6"/>
      <c r="AA3" s="6"/>
    </row>
    <row r="4" spans="1:27" ht="15" customHeight="1">
      <c r="A4" s="26"/>
      <c r="B4" s="26"/>
      <c r="C4" s="26"/>
      <c r="D4" s="26"/>
      <c r="E4" s="26"/>
      <c r="F4" s="26"/>
      <c r="G4" s="26"/>
      <c r="H4" s="26"/>
      <c r="I4" s="26"/>
      <c r="J4" s="26"/>
      <c r="K4" s="26"/>
      <c r="L4" s="26"/>
      <c r="M4" s="26"/>
      <c r="N4" s="49"/>
      <c r="O4" s="7"/>
      <c r="P4" s="7"/>
      <c r="Q4" s="7"/>
      <c r="R4" s="7"/>
      <c r="S4" s="7"/>
      <c r="T4" s="7"/>
      <c r="U4" s="7"/>
      <c r="V4" s="7"/>
      <c r="W4" s="7"/>
      <c r="X4" s="7"/>
      <c r="Y4" s="7"/>
      <c r="Z4" s="7"/>
      <c r="AA4" s="7"/>
    </row>
    <row r="5" spans="1:27" ht="15" customHeight="1">
      <c r="A5" s="60" t="s">
        <v>3</v>
      </c>
      <c r="B5" s="56"/>
      <c r="C5" s="56"/>
      <c r="D5" s="56"/>
      <c r="E5" s="27"/>
      <c r="F5" s="27"/>
      <c r="G5" s="27"/>
      <c r="H5" s="27"/>
      <c r="I5" s="27"/>
      <c r="J5" s="27"/>
      <c r="K5" s="27"/>
      <c r="L5" s="27"/>
      <c r="M5" s="27"/>
      <c r="N5" s="8"/>
      <c r="O5" s="9"/>
      <c r="P5" s="7"/>
      <c r="Q5" s="7"/>
      <c r="R5" s="7"/>
      <c r="S5" s="7"/>
      <c r="T5" s="7"/>
      <c r="U5" s="7"/>
      <c r="V5" s="7"/>
      <c r="W5" s="7"/>
      <c r="X5" s="7"/>
      <c r="Y5" s="7"/>
      <c r="Z5" s="7"/>
      <c r="AA5" s="7"/>
    </row>
    <row r="6" spans="1:27" ht="15.75" customHeight="1">
      <c r="A6" s="57" t="s">
        <v>4</v>
      </c>
      <c r="B6" s="59" t="s">
        <v>5</v>
      </c>
      <c r="C6" s="59" t="s">
        <v>6</v>
      </c>
      <c r="D6" s="59" t="s">
        <v>7</v>
      </c>
      <c r="E6" s="29"/>
      <c r="F6" s="29"/>
      <c r="G6" s="29"/>
      <c r="H6" s="29"/>
      <c r="I6" s="29"/>
      <c r="J6" s="29"/>
      <c r="K6" s="29"/>
      <c r="L6" s="29"/>
      <c r="M6" s="29"/>
      <c r="N6" s="10"/>
      <c r="O6" s="12"/>
      <c r="P6" s="12"/>
      <c r="Q6" s="12"/>
      <c r="R6" s="12"/>
      <c r="S6" s="12"/>
      <c r="T6" s="12"/>
      <c r="U6" s="12"/>
      <c r="V6" s="12"/>
      <c r="W6" s="12"/>
      <c r="X6" s="12"/>
      <c r="Y6" s="12"/>
      <c r="Z6" s="12"/>
      <c r="AA6" s="12"/>
    </row>
    <row r="7" spans="1:27" s="89" customFormat="1" ht="25.5" customHeight="1">
      <c r="A7" s="30" t="s">
        <v>8</v>
      </c>
      <c r="B7" s="31"/>
      <c r="C7" s="31"/>
      <c r="D7" s="21"/>
      <c r="E7" s="21"/>
      <c r="F7" s="21"/>
      <c r="G7" s="21"/>
      <c r="H7" s="21"/>
      <c r="I7" s="21"/>
      <c r="J7" s="21"/>
      <c r="K7" s="21"/>
      <c r="L7" s="21"/>
      <c r="M7" s="21"/>
      <c r="N7" s="19"/>
      <c r="O7" s="17"/>
      <c r="P7" s="17"/>
      <c r="Q7" s="17"/>
      <c r="R7" s="17"/>
      <c r="S7" s="17"/>
      <c r="T7" s="17"/>
      <c r="U7" s="17"/>
      <c r="V7" s="12"/>
      <c r="W7" s="12"/>
      <c r="X7" s="12"/>
      <c r="Y7" s="12"/>
      <c r="Z7" s="12"/>
      <c r="AA7" s="12"/>
    </row>
    <row r="8" spans="1:27" s="89" customFormat="1" ht="15.75" customHeight="1">
      <c r="A8" s="21" t="s">
        <v>9</v>
      </c>
      <c r="B8" s="32" t="s">
        <v>10</v>
      </c>
      <c r="C8" s="21"/>
      <c r="D8" s="33" t="s">
        <v>11</v>
      </c>
      <c r="E8" s="21"/>
      <c r="F8" s="21"/>
      <c r="G8" s="21"/>
      <c r="H8" s="21"/>
      <c r="I8" s="21"/>
      <c r="J8" s="21"/>
      <c r="K8" s="21"/>
      <c r="L8" s="21"/>
      <c r="M8" s="21"/>
      <c r="N8" s="19"/>
      <c r="O8" s="17"/>
      <c r="P8" s="17"/>
      <c r="Q8" s="17"/>
      <c r="R8" s="17"/>
      <c r="S8" s="17"/>
      <c r="T8" s="17"/>
      <c r="U8" s="17"/>
      <c r="V8" s="12"/>
      <c r="W8" s="12"/>
      <c r="X8" s="12"/>
      <c r="Y8" s="12"/>
      <c r="Z8" s="12"/>
      <c r="AA8" s="12"/>
    </row>
    <row r="9" spans="1:27" s="89" customFormat="1" ht="15.75" customHeight="1">
      <c r="A9" s="21" t="s">
        <v>12</v>
      </c>
      <c r="B9" s="34" t="s">
        <v>13</v>
      </c>
      <c r="C9" s="21"/>
      <c r="D9" s="33" t="s">
        <v>11</v>
      </c>
      <c r="E9" s="21"/>
      <c r="F9" s="21"/>
      <c r="G9" s="21"/>
      <c r="H9" s="21"/>
      <c r="I9" s="21"/>
      <c r="J9" s="21"/>
      <c r="K9" s="21"/>
      <c r="L9" s="21"/>
      <c r="M9" s="21"/>
      <c r="N9" s="19"/>
      <c r="O9" s="17"/>
      <c r="P9" s="17"/>
      <c r="Q9" s="17"/>
      <c r="R9" s="17"/>
      <c r="S9" s="17"/>
      <c r="T9" s="17"/>
      <c r="U9" s="17"/>
      <c r="V9" s="12"/>
      <c r="W9" s="12"/>
      <c r="X9" s="12"/>
      <c r="Y9" s="12"/>
      <c r="Z9" s="12"/>
      <c r="AA9" s="12"/>
    </row>
    <row r="10" spans="1:27" s="89" customFormat="1" ht="15.75" customHeight="1">
      <c r="A10" s="21" t="s">
        <v>14</v>
      </c>
      <c r="B10" s="32" t="s">
        <v>15</v>
      </c>
      <c r="C10" s="34">
        <v>14068</v>
      </c>
      <c r="D10" s="21"/>
      <c r="E10" s="21"/>
      <c r="F10" s="21"/>
      <c r="G10" s="21"/>
      <c r="H10" s="21"/>
      <c r="I10" s="21"/>
      <c r="J10" s="21"/>
      <c r="K10" s="21"/>
      <c r="L10" s="21"/>
      <c r="M10" s="21"/>
      <c r="N10" s="19"/>
      <c r="O10" s="17"/>
      <c r="P10" s="17"/>
      <c r="Q10" s="17"/>
      <c r="R10" s="17"/>
      <c r="S10" s="17"/>
      <c r="T10" s="17"/>
      <c r="U10" s="17"/>
      <c r="V10" s="12"/>
      <c r="W10" s="12"/>
      <c r="X10" s="12"/>
      <c r="Y10" s="12"/>
      <c r="Z10" s="12"/>
      <c r="AA10" s="12"/>
    </row>
    <row r="11" spans="1:27" s="89" customFormat="1" ht="15.75" customHeight="1">
      <c r="A11" s="21" t="s">
        <v>16</v>
      </c>
      <c r="B11" s="90" t="s">
        <v>17</v>
      </c>
      <c r="C11" s="21"/>
      <c r="D11" s="21"/>
      <c r="E11" s="21"/>
      <c r="F11" s="21"/>
      <c r="G11" s="21"/>
      <c r="H11" s="21"/>
      <c r="I11" s="21"/>
      <c r="J11" s="21"/>
      <c r="K11" s="21"/>
      <c r="L11" s="21"/>
      <c r="M11" s="21"/>
      <c r="N11" s="19"/>
      <c r="O11" s="17"/>
      <c r="P11" s="17"/>
      <c r="Q11" s="17"/>
      <c r="R11" s="17"/>
      <c r="S11" s="17"/>
      <c r="T11" s="17"/>
      <c r="U11" s="17"/>
      <c r="V11" s="12"/>
      <c r="W11" s="12"/>
      <c r="X11" s="12"/>
      <c r="Y11" s="12"/>
      <c r="Z11" s="12"/>
      <c r="AA11" s="12"/>
    </row>
    <row r="12" spans="1:27" s="89" customFormat="1" ht="15.75" customHeight="1">
      <c r="A12" s="35" t="s">
        <v>18</v>
      </c>
      <c r="B12" s="54" t="s">
        <v>19</v>
      </c>
      <c r="C12" s="31"/>
      <c r="D12" s="36"/>
      <c r="E12" s="21"/>
      <c r="F12" s="21"/>
      <c r="G12" s="21"/>
      <c r="H12" s="21"/>
      <c r="I12" s="21"/>
      <c r="J12" s="21"/>
      <c r="K12" s="21"/>
      <c r="L12" s="21"/>
      <c r="M12" s="21"/>
      <c r="N12" s="19"/>
      <c r="O12" s="17"/>
      <c r="P12" s="17"/>
      <c r="Q12" s="17"/>
      <c r="R12" s="17"/>
      <c r="S12" s="17"/>
      <c r="T12" s="17"/>
      <c r="U12" s="17"/>
      <c r="V12" s="12"/>
      <c r="W12" s="12"/>
      <c r="X12" s="12"/>
      <c r="Y12" s="12"/>
      <c r="Z12" s="12"/>
      <c r="AA12" s="12"/>
    </row>
    <row r="13" spans="1:27" ht="15" customHeight="1">
      <c r="A13" s="21"/>
      <c r="B13" s="21"/>
      <c r="C13" s="21"/>
      <c r="D13" s="21"/>
      <c r="E13" s="21"/>
      <c r="F13" s="21"/>
      <c r="G13" s="21"/>
      <c r="H13" s="21"/>
      <c r="I13" s="21"/>
      <c r="J13" s="21"/>
      <c r="K13" s="21"/>
      <c r="L13" s="21"/>
      <c r="M13" s="21"/>
      <c r="N13" s="50"/>
      <c r="O13" s="17"/>
      <c r="P13" s="17"/>
      <c r="Q13" s="17"/>
      <c r="R13" s="17"/>
      <c r="S13" s="17"/>
      <c r="T13" s="17"/>
      <c r="U13" s="17"/>
      <c r="V13" s="7"/>
      <c r="W13" s="7"/>
      <c r="X13" s="7"/>
      <c r="Y13" s="7"/>
      <c r="Z13" s="7"/>
      <c r="AA13" s="7"/>
    </row>
    <row r="14" spans="1:27" s="81" customFormat="1" ht="15" customHeight="1">
      <c r="A14" s="76" t="s">
        <v>20</v>
      </c>
      <c r="B14" s="77"/>
      <c r="C14" s="77"/>
      <c r="D14" s="77"/>
      <c r="E14" s="77"/>
      <c r="F14" s="77"/>
      <c r="G14" s="77"/>
      <c r="H14" s="77"/>
      <c r="I14" s="77"/>
      <c r="J14" s="77"/>
      <c r="K14" s="77"/>
      <c r="L14" s="77"/>
      <c r="M14" s="77"/>
      <c r="N14" s="78"/>
      <c r="O14" s="79"/>
      <c r="P14" s="80"/>
      <c r="Q14" s="80"/>
      <c r="R14" s="80"/>
      <c r="S14" s="80"/>
      <c r="T14" s="80"/>
      <c r="U14" s="80"/>
      <c r="V14" s="7"/>
      <c r="W14" s="7"/>
      <c r="X14" s="7"/>
      <c r="Y14" s="7"/>
      <c r="Z14" s="7"/>
      <c r="AA14" s="7"/>
    </row>
    <row r="15" spans="1:27" s="89" customFormat="1" ht="15.75" customHeight="1">
      <c r="A15" s="37" t="s">
        <v>4</v>
      </c>
      <c r="B15" s="74" t="s">
        <v>5</v>
      </c>
      <c r="C15" s="74" t="s">
        <v>6</v>
      </c>
      <c r="D15" s="74" t="s">
        <v>7</v>
      </c>
      <c r="E15" s="21"/>
      <c r="F15" s="21"/>
      <c r="G15" s="21"/>
      <c r="H15" s="21"/>
      <c r="I15" s="21"/>
      <c r="J15" s="21"/>
      <c r="K15" s="21"/>
      <c r="L15" s="21"/>
      <c r="M15" s="21"/>
      <c r="N15" s="18"/>
      <c r="O15" s="17"/>
      <c r="P15" s="17"/>
      <c r="Q15" s="17"/>
      <c r="R15" s="17"/>
      <c r="S15" s="17"/>
      <c r="T15" s="17"/>
      <c r="U15" s="17"/>
      <c r="V15" s="12"/>
      <c r="W15" s="12"/>
      <c r="X15" s="12"/>
      <c r="Y15" s="12"/>
      <c r="Z15" s="12"/>
      <c r="AA15" s="12"/>
    </row>
    <row r="16" spans="1:27" s="89" customFormat="1" ht="38.25" customHeight="1">
      <c r="A16" s="30" t="s">
        <v>21</v>
      </c>
      <c r="B16" s="31"/>
      <c r="C16" s="31"/>
      <c r="D16" s="21"/>
      <c r="E16" s="21"/>
      <c r="F16" s="21"/>
      <c r="G16" s="21"/>
      <c r="H16" s="21"/>
      <c r="I16" s="21"/>
      <c r="J16" s="21"/>
      <c r="K16" s="21"/>
      <c r="L16" s="21"/>
      <c r="M16" s="21"/>
      <c r="N16" s="19"/>
      <c r="O16" s="17"/>
      <c r="P16" s="17"/>
      <c r="Q16" s="17"/>
      <c r="R16" s="17"/>
      <c r="S16" s="17"/>
      <c r="T16" s="17"/>
      <c r="U16" s="17"/>
      <c r="V16" s="12"/>
      <c r="W16" s="12"/>
      <c r="X16" s="12"/>
      <c r="Y16" s="12"/>
      <c r="Z16" s="12"/>
      <c r="AA16" s="12"/>
    </row>
    <row r="17" spans="1:27" s="89" customFormat="1" ht="15" customHeight="1">
      <c r="A17" s="91" t="s">
        <v>22</v>
      </c>
      <c r="B17" s="31"/>
      <c r="C17" s="31"/>
      <c r="D17" s="33"/>
      <c r="E17" s="33"/>
      <c r="F17" s="21"/>
      <c r="G17" s="21"/>
      <c r="H17" s="21"/>
      <c r="I17" s="21"/>
      <c r="J17" s="21"/>
      <c r="K17" s="21"/>
      <c r="L17" s="21"/>
      <c r="M17" s="21"/>
      <c r="N17" s="19"/>
      <c r="O17" s="17"/>
      <c r="P17" s="17"/>
      <c r="Q17" s="17"/>
      <c r="R17" s="17"/>
      <c r="S17" s="17"/>
      <c r="T17" s="17"/>
      <c r="U17" s="17"/>
      <c r="V17" s="12"/>
      <c r="W17" s="12"/>
      <c r="X17" s="12"/>
      <c r="Y17" s="12"/>
      <c r="Z17" s="12"/>
      <c r="AA17" s="12"/>
    </row>
    <row r="18" spans="1:27" s="89" customFormat="1" ht="15.75" customHeight="1">
      <c r="A18" s="21" t="s">
        <v>23</v>
      </c>
      <c r="B18" s="38" t="s">
        <v>24</v>
      </c>
      <c r="C18" s="31"/>
      <c r="D18" s="39" t="s">
        <v>25</v>
      </c>
      <c r="E18" s="33"/>
      <c r="F18" s="21"/>
      <c r="G18" s="21"/>
      <c r="H18" s="21"/>
      <c r="I18" s="21"/>
      <c r="J18" s="21"/>
      <c r="K18" s="21"/>
      <c r="L18" s="21"/>
      <c r="M18" s="21"/>
      <c r="N18" s="19"/>
      <c r="O18" s="17"/>
      <c r="P18" s="17"/>
      <c r="Q18" s="17"/>
      <c r="R18" s="17"/>
      <c r="S18" s="17"/>
      <c r="T18" s="17"/>
      <c r="U18" s="17"/>
      <c r="V18" s="12"/>
      <c r="W18" s="12"/>
      <c r="X18" s="12"/>
      <c r="Y18" s="12"/>
      <c r="Z18" s="12"/>
      <c r="AA18" s="12"/>
    </row>
    <row r="19" spans="1:27" s="89" customFormat="1" ht="15.75" customHeight="1">
      <c r="A19" s="21" t="s">
        <v>26</v>
      </c>
      <c r="B19" s="38" t="s">
        <v>27</v>
      </c>
      <c r="C19" s="31"/>
      <c r="D19" s="39" t="s">
        <v>25</v>
      </c>
      <c r="E19" s="33"/>
      <c r="F19" s="21"/>
      <c r="G19" s="21"/>
      <c r="H19" s="21"/>
      <c r="I19" s="21"/>
      <c r="J19" s="21"/>
      <c r="K19" s="21"/>
      <c r="L19" s="21"/>
      <c r="M19" s="21"/>
      <c r="N19" s="19"/>
      <c r="O19" s="17"/>
      <c r="P19" s="17"/>
      <c r="Q19" s="17"/>
      <c r="R19" s="17"/>
      <c r="S19" s="17"/>
      <c r="T19" s="17"/>
      <c r="U19" s="17"/>
      <c r="V19" s="12"/>
      <c r="W19" s="12"/>
      <c r="X19" s="12"/>
      <c r="Y19" s="12"/>
      <c r="Z19" s="12"/>
      <c r="AA19" s="12"/>
    </row>
    <row r="20" spans="1:27" s="89" customFormat="1" ht="15.75" customHeight="1">
      <c r="A20" s="21" t="s">
        <v>28</v>
      </c>
      <c r="B20" s="38" t="s">
        <v>29</v>
      </c>
      <c r="C20" s="31"/>
      <c r="D20" s="39" t="s">
        <v>25</v>
      </c>
      <c r="E20" s="33"/>
      <c r="F20" s="21"/>
      <c r="G20" s="21"/>
      <c r="H20" s="21"/>
      <c r="I20" s="21"/>
      <c r="J20" s="21"/>
      <c r="K20" s="21"/>
      <c r="L20" s="21"/>
      <c r="M20" s="21"/>
      <c r="N20" s="19"/>
      <c r="O20" s="17"/>
      <c r="P20" s="17"/>
      <c r="Q20" s="17"/>
      <c r="R20" s="17"/>
      <c r="S20" s="17"/>
      <c r="T20" s="17"/>
      <c r="U20" s="17"/>
      <c r="V20" s="12"/>
      <c r="W20" s="12"/>
      <c r="X20" s="12"/>
      <c r="Y20" s="12"/>
      <c r="Z20" s="12"/>
      <c r="AA20" s="12"/>
    </row>
    <row r="21" spans="1:27" s="89" customFormat="1" ht="15.75" customHeight="1">
      <c r="A21" s="40" t="s">
        <v>30</v>
      </c>
      <c r="B21" s="38"/>
      <c r="C21" s="31"/>
      <c r="D21" s="39" t="s">
        <v>31</v>
      </c>
      <c r="E21" s="33"/>
      <c r="F21" s="21"/>
      <c r="G21" s="21"/>
      <c r="H21" s="21"/>
      <c r="I21" s="21"/>
      <c r="J21" s="21"/>
      <c r="K21" s="21"/>
      <c r="L21" s="21"/>
      <c r="M21" s="21"/>
      <c r="N21" s="19"/>
      <c r="O21" s="17"/>
      <c r="P21" s="17"/>
      <c r="Q21" s="17"/>
      <c r="R21" s="17"/>
      <c r="S21" s="17"/>
      <c r="T21" s="17"/>
      <c r="U21" s="17"/>
      <c r="V21" s="12"/>
      <c r="W21" s="12"/>
      <c r="X21" s="12"/>
      <c r="Y21" s="12"/>
      <c r="Z21" s="12"/>
      <c r="AA21" s="12"/>
    </row>
    <row r="22" spans="1:27" s="89" customFormat="1" ht="15.75" customHeight="1">
      <c r="A22" s="92" t="s">
        <v>32</v>
      </c>
      <c r="B22" s="38" t="s">
        <v>33</v>
      </c>
      <c r="C22" s="31"/>
      <c r="D22" s="39" t="s">
        <v>34</v>
      </c>
      <c r="E22" s="33"/>
      <c r="F22" s="21"/>
      <c r="G22" s="21"/>
      <c r="H22" s="21"/>
      <c r="I22" s="21"/>
      <c r="J22" s="21"/>
      <c r="K22" s="21"/>
      <c r="L22" s="21"/>
      <c r="M22" s="21"/>
      <c r="N22" s="19"/>
      <c r="O22" s="17"/>
      <c r="P22" s="17"/>
      <c r="Q22" s="17"/>
      <c r="R22" s="17"/>
      <c r="S22" s="17"/>
      <c r="T22" s="17"/>
      <c r="U22" s="17"/>
      <c r="V22" s="12"/>
      <c r="W22" s="12"/>
      <c r="X22" s="12"/>
      <c r="Y22" s="12"/>
      <c r="Z22" s="12"/>
      <c r="AA22" s="12"/>
    </row>
    <row r="23" spans="1:27" s="89" customFormat="1" ht="15.75" customHeight="1">
      <c r="A23" s="92" t="s">
        <v>35</v>
      </c>
      <c r="B23" s="38" t="s">
        <v>36</v>
      </c>
      <c r="C23" s="31"/>
      <c r="D23" s="39" t="s">
        <v>37</v>
      </c>
      <c r="E23" s="33"/>
      <c r="F23" s="21"/>
      <c r="G23" s="21"/>
      <c r="H23" s="21"/>
      <c r="I23" s="21"/>
      <c r="J23" s="21"/>
      <c r="K23" s="21"/>
      <c r="L23" s="21"/>
      <c r="M23" s="21"/>
      <c r="N23" s="19"/>
      <c r="O23" s="17"/>
      <c r="P23" s="17"/>
      <c r="Q23" s="17"/>
      <c r="R23" s="17"/>
      <c r="S23" s="17"/>
      <c r="T23" s="17"/>
      <c r="U23" s="17"/>
      <c r="V23" s="12"/>
      <c r="W23" s="12"/>
      <c r="X23" s="12"/>
      <c r="Y23" s="12"/>
      <c r="Z23" s="12"/>
      <c r="AA23" s="12"/>
    </row>
    <row r="24" spans="1:27" s="89" customFormat="1" ht="15.75" customHeight="1">
      <c r="A24" s="29" t="s">
        <v>38</v>
      </c>
      <c r="B24" s="38" t="s">
        <v>33</v>
      </c>
      <c r="C24" s="31"/>
      <c r="D24" s="39" t="s">
        <v>39</v>
      </c>
      <c r="E24" s="33"/>
      <c r="F24" s="21"/>
      <c r="G24" s="21"/>
      <c r="H24" s="21"/>
      <c r="I24" s="21"/>
      <c r="J24" s="21"/>
      <c r="K24" s="21"/>
      <c r="L24" s="21"/>
      <c r="M24" s="21"/>
      <c r="N24" s="19"/>
      <c r="O24" s="17"/>
      <c r="P24" s="17"/>
      <c r="Q24" s="17"/>
      <c r="R24" s="17"/>
      <c r="S24" s="17"/>
      <c r="T24" s="17"/>
      <c r="U24" s="17"/>
      <c r="V24" s="12"/>
      <c r="W24" s="12"/>
      <c r="X24" s="12"/>
      <c r="Y24" s="12"/>
      <c r="Z24" s="12"/>
      <c r="AA24" s="12"/>
    </row>
    <row r="25" spans="1:27" s="89" customFormat="1" ht="15.75" customHeight="1">
      <c r="A25" s="21" t="s">
        <v>14</v>
      </c>
      <c r="B25" s="38" t="s">
        <v>40</v>
      </c>
      <c r="C25" s="34">
        <v>14068</v>
      </c>
      <c r="D25" s="41"/>
      <c r="E25" s="21"/>
      <c r="F25" s="21"/>
      <c r="G25" s="21"/>
      <c r="H25" s="21"/>
      <c r="I25" s="21"/>
      <c r="J25" s="21"/>
      <c r="K25" s="21"/>
      <c r="L25" s="21"/>
      <c r="M25" s="21"/>
      <c r="N25" s="19"/>
      <c r="O25" s="17"/>
      <c r="P25" s="17"/>
      <c r="Q25" s="17"/>
      <c r="R25" s="17"/>
      <c r="S25" s="17"/>
      <c r="T25" s="17"/>
      <c r="U25" s="17"/>
      <c r="V25" s="12"/>
      <c r="W25" s="12"/>
      <c r="X25" s="12"/>
      <c r="Y25" s="12"/>
      <c r="Z25" s="12"/>
      <c r="AA25" s="12"/>
    </row>
    <row r="26" spans="1:27" s="89" customFormat="1" ht="15.75" customHeight="1">
      <c r="A26" s="21" t="s">
        <v>16</v>
      </c>
      <c r="B26" s="42" t="s">
        <v>41</v>
      </c>
      <c r="C26" s="21"/>
      <c r="D26" s="41"/>
      <c r="E26" s="21"/>
      <c r="F26" s="21"/>
      <c r="G26" s="21"/>
      <c r="H26" s="21"/>
      <c r="I26" s="21"/>
      <c r="J26" s="21"/>
      <c r="K26" s="21"/>
      <c r="L26" s="21"/>
      <c r="M26" s="21"/>
      <c r="N26" s="19"/>
      <c r="O26" s="17"/>
      <c r="P26" s="17"/>
      <c r="Q26" s="17"/>
      <c r="R26" s="17"/>
      <c r="S26" s="17"/>
      <c r="T26" s="17"/>
      <c r="U26" s="17"/>
      <c r="V26" s="12"/>
      <c r="W26" s="12"/>
      <c r="X26" s="12"/>
      <c r="Y26" s="12"/>
      <c r="Z26" s="12"/>
      <c r="AA26" s="12"/>
    </row>
    <row r="27" spans="1:27" s="89" customFormat="1" ht="15.75" customHeight="1">
      <c r="A27" s="35" t="s">
        <v>18</v>
      </c>
      <c r="B27" s="53" t="s">
        <v>42</v>
      </c>
      <c r="C27" s="31"/>
      <c r="D27" s="36"/>
      <c r="E27" s="21"/>
      <c r="F27" s="21"/>
      <c r="G27" s="21"/>
      <c r="H27" s="21"/>
      <c r="I27" s="21"/>
      <c r="J27" s="21"/>
      <c r="K27" s="21"/>
      <c r="L27" s="21"/>
      <c r="M27" s="21"/>
      <c r="N27" s="19"/>
      <c r="O27" s="17"/>
      <c r="P27" s="17"/>
      <c r="Q27" s="17"/>
      <c r="R27" s="17"/>
      <c r="S27" s="17"/>
      <c r="T27" s="17"/>
      <c r="U27" s="17"/>
      <c r="V27" s="12"/>
      <c r="W27" s="12"/>
      <c r="X27" s="12"/>
      <c r="Y27" s="12"/>
      <c r="Z27" s="12"/>
      <c r="AA27" s="12"/>
    </row>
    <row r="28" spans="1:27" ht="15" customHeight="1">
      <c r="A28" s="21"/>
      <c r="B28" s="21"/>
      <c r="C28" s="21"/>
      <c r="D28" s="21"/>
      <c r="E28" s="21"/>
      <c r="F28" s="21"/>
      <c r="G28" s="21"/>
      <c r="H28" s="21"/>
      <c r="I28" s="21"/>
      <c r="J28" s="21"/>
      <c r="K28" s="21"/>
      <c r="L28" s="21"/>
      <c r="M28" s="21"/>
      <c r="N28" s="50"/>
      <c r="O28" s="17"/>
      <c r="P28" s="17"/>
      <c r="Q28" s="17"/>
      <c r="R28" s="17"/>
      <c r="S28" s="17"/>
      <c r="T28" s="17"/>
      <c r="U28" s="17"/>
      <c r="V28" s="7"/>
      <c r="W28" s="7"/>
      <c r="X28" s="7"/>
      <c r="Y28" s="7"/>
      <c r="Z28" s="7"/>
      <c r="AA28" s="7"/>
    </row>
    <row r="29" spans="1:27" s="88" customFormat="1" ht="15" customHeight="1">
      <c r="A29" s="76" t="s">
        <v>43</v>
      </c>
      <c r="B29" s="82"/>
      <c r="C29" s="83"/>
      <c r="D29" s="83"/>
      <c r="E29" s="83"/>
      <c r="F29" s="83"/>
      <c r="G29" s="83"/>
      <c r="H29" s="83"/>
      <c r="I29" s="83"/>
      <c r="J29" s="83"/>
      <c r="K29" s="83"/>
      <c r="L29" s="83"/>
      <c r="M29" s="83"/>
      <c r="N29" s="84"/>
      <c r="O29" s="85"/>
      <c r="P29" s="86"/>
      <c r="Q29" s="86"/>
      <c r="R29" s="86"/>
      <c r="S29" s="86"/>
      <c r="T29" s="86"/>
      <c r="U29" s="86"/>
      <c r="V29" s="87"/>
      <c r="W29" s="87"/>
      <c r="X29" s="87"/>
      <c r="Y29" s="87"/>
      <c r="Z29" s="87"/>
      <c r="AA29" s="87"/>
    </row>
    <row r="30" spans="1:27" s="89" customFormat="1" ht="15.75" customHeight="1">
      <c r="A30" s="37" t="s">
        <v>4</v>
      </c>
      <c r="B30" s="74" t="s">
        <v>44</v>
      </c>
      <c r="C30" s="74" t="s">
        <v>45</v>
      </c>
      <c r="D30" s="74" t="s">
        <v>46</v>
      </c>
      <c r="E30" s="74" t="s">
        <v>47</v>
      </c>
      <c r="F30" s="74" t="s">
        <v>7</v>
      </c>
      <c r="G30" s="21"/>
      <c r="H30" s="21"/>
      <c r="I30" s="21"/>
      <c r="J30" s="21"/>
      <c r="K30" s="21"/>
      <c r="L30" s="21"/>
      <c r="M30" s="21"/>
      <c r="N30" s="18"/>
      <c r="O30" s="17"/>
      <c r="P30" s="17"/>
      <c r="Q30" s="17"/>
      <c r="R30" s="17"/>
      <c r="S30" s="17"/>
      <c r="T30" s="17"/>
      <c r="U30" s="17"/>
      <c r="V30" s="12"/>
      <c r="W30" s="12"/>
      <c r="X30" s="12"/>
      <c r="Y30" s="12"/>
      <c r="Z30" s="12"/>
      <c r="AA30" s="12"/>
    </row>
    <row r="31" spans="1:27" s="89" customFormat="1" ht="14">
      <c r="A31" s="30" t="s">
        <v>48</v>
      </c>
      <c r="B31" s="43"/>
      <c r="C31" s="43"/>
      <c r="D31" s="44"/>
      <c r="E31" s="31"/>
      <c r="F31" s="21"/>
      <c r="G31" s="21"/>
      <c r="H31" s="21"/>
      <c r="I31" s="21"/>
      <c r="J31" s="21"/>
      <c r="K31" s="21"/>
      <c r="L31" s="21"/>
      <c r="M31" s="21"/>
      <c r="N31" s="19"/>
      <c r="O31" s="17"/>
      <c r="P31" s="17"/>
      <c r="Q31" s="17"/>
      <c r="R31" s="17"/>
      <c r="S31" s="17"/>
      <c r="T31" s="17"/>
      <c r="U31" s="17"/>
      <c r="V31" s="12"/>
      <c r="W31" s="12"/>
      <c r="X31" s="12"/>
      <c r="Y31" s="12"/>
      <c r="Z31" s="12"/>
      <c r="AA31" s="12"/>
    </row>
    <row r="32" spans="1:27" s="89" customFormat="1" ht="14">
      <c r="A32" s="91" t="s">
        <v>49</v>
      </c>
      <c r="B32" s="43"/>
      <c r="C32" s="43"/>
      <c r="D32" s="44"/>
      <c r="E32" s="31"/>
      <c r="F32" s="33"/>
      <c r="G32" s="33"/>
      <c r="H32" s="33"/>
      <c r="I32" s="21"/>
      <c r="J32" s="21"/>
      <c r="K32" s="21"/>
      <c r="L32" s="21"/>
      <c r="M32" s="21"/>
      <c r="N32" s="19"/>
      <c r="O32" s="17"/>
      <c r="P32" s="17"/>
      <c r="Q32" s="17"/>
      <c r="R32" s="17"/>
      <c r="S32" s="17"/>
      <c r="T32" s="17"/>
      <c r="U32" s="17"/>
      <c r="V32" s="12"/>
      <c r="W32" s="12"/>
      <c r="X32" s="12"/>
      <c r="Y32" s="12"/>
      <c r="Z32" s="12"/>
      <c r="AA32" s="12"/>
    </row>
    <row r="33" spans="1:27" s="89" customFormat="1" ht="15.75" customHeight="1">
      <c r="A33" s="21" t="s">
        <v>50</v>
      </c>
      <c r="B33" s="21" t="s">
        <v>51</v>
      </c>
      <c r="C33" s="34" t="s">
        <v>52</v>
      </c>
      <c r="D33" s="45" t="s">
        <v>53</v>
      </c>
      <c r="E33" s="21" t="s">
        <v>54</v>
      </c>
      <c r="F33" s="39" t="s">
        <v>55</v>
      </c>
      <c r="G33" s="33"/>
      <c r="H33" s="33"/>
      <c r="I33" s="21"/>
      <c r="J33" s="21"/>
      <c r="K33" s="21"/>
      <c r="L33" s="21"/>
      <c r="M33" s="21"/>
      <c r="N33" s="19"/>
      <c r="O33" s="17"/>
      <c r="P33" s="17"/>
      <c r="Q33" s="17"/>
      <c r="R33" s="17"/>
      <c r="S33" s="17"/>
      <c r="T33" s="17"/>
      <c r="U33" s="17"/>
      <c r="V33" s="12"/>
      <c r="W33" s="12"/>
      <c r="X33" s="12"/>
      <c r="Y33" s="12"/>
      <c r="Z33" s="12"/>
      <c r="AA33" s="12"/>
    </row>
    <row r="34" spans="1:27" s="89" customFormat="1" ht="15.75" customHeight="1">
      <c r="A34" s="21" t="s">
        <v>56</v>
      </c>
      <c r="B34" s="21" t="s">
        <v>57</v>
      </c>
      <c r="C34" s="34" t="s">
        <v>52</v>
      </c>
      <c r="D34" s="45" t="s">
        <v>58</v>
      </c>
      <c r="E34" s="21" t="s">
        <v>59</v>
      </c>
      <c r="F34" s="39" t="s">
        <v>60</v>
      </c>
      <c r="G34" s="33"/>
      <c r="H34" s="33"/>
      <c r="I34" s="21"/>
      <c r="J34" s="21"/>
      <c r="K34" s="21"/>
      <c r="L34" s="21"/>
      <c r="M34" s="21"/>
      <c r="N34" s="19"/>
      <c r="O34" s="17"/>
      <c r="P34" s="17"/>
      <c r="Q34" s="17"/>
      <c r="R34" s="17"/>
      <c r="S34" s="17"/>
      <c r="T34" s="17"/>
      <c r="U34" s="17"/>
      <c r="V34" s="12"/>
      <c r="W34" s="12"/>
      <c r="X34" s="12"/>
      <c r="Y34" s="12"/>
      <c r="Z34" s="12"/>
      <c r="AA34" s="12"/>
    </row>
    <row r="35" spans="1:27" s="89" customFormat="1" ht="15.75" customHeight="1">
      <c r="A35" s="21" t="s">
        <v>61</v>
      </c>
      <c r="B35" s="21" t="s">
        <v>62</v>
      </c>
      <c r="C35" s="34" t="s">
        <v>52</v>
      </c>
      <c r="D35" s="45" t="s">
        <v>63</v>
      </c>
      <c r="E35" s="21" t="s">
        <v>64</v>
      </c>
      <c r="F35" s="39" t="s">
        <v>65</v>
      </c>
      <c r="G35" s="33"/>
      <c r="H35" s="33"/>
      <c r="I35" s="21"/>
      <c r="J35" s="21"/>
      <c r="K35" s="21"/>
      <c r="L35" s="21"/>
      <c r="M35" s="21"/>
      <c r="N35" s="19"/>
      <c r="O35" s="17"/>
      <c r="P35" s="17"/>
      <c r="Q35" s="17"/>
      <c r="R35" s="17"/>
      <c r="S35" s="17"/>
      <c r="T35" s="17"/>
      <c r="U35" s="17"/>
      <c r="V35" s="12"/>
      <c r="W35" s="12"/>
      <c r="X35" s="12"/>
      <c r="Y35" s="12"/>
      <c r="Z35" s="12"/>
      <c r="AA35" s="12"/>
    </row>
    <row r="36" spans="1:27" s="89" customFormat="1" ht="15.75" customHeight="1">
      <c r="A36" s="21" t="s">
        <v>66</v>
      </c>
      <c r="B36" s="21" t="s">
        <v>67</v>
      </c>
      <c r="C36" s="34" t="s">
        <v>52</v>
      </c>
      <c r="D36" s="45" t="s">
        <v>68</v>
      </c>
      <c r="E36" s="21" t="s">
        <v>69</v>
      </c>
      <c r="F36" s="39" t="s">
        <v>70</v>
      </c>
      <c r="G36" s="33"/>
      <c r="H36" s="33"/>
      <c r="I36" s="21"/>
      <c r="J36" s="21"/>
      <c r="K36" s="21"/>
      <c r="L36" s="21"/>
      <c r="M36" s="21"/>
      <c r="N36" s="19"/>
      <c r="O36" s="17"/>
      <c r="P36" s="17"/>
      <c r="Q36" s="17"/>
      <c r="R36" s="17"/>
      <c r="S36" s="17"/>
      <c r="T36" s="17"/>
      <c r="U36" s="17"/>
      <c r="V36" s="12"/>
      <c r="W36" s="12"/>
      <c r="X36" s="12"/>
      <c r="Y36" s="12"/>
      <c r="Z36" s="12"/>
      <c r="AA36" s="12"/>
    </row>
    <row r="37" spans="1:27" s="89" customFormat="1" ht="15.75" customHeight="1">
      <c r="A37" s="21" t="s">
        <v>71</v>
      </c>
      <c r="B37" s="21"/>
      <c r="C37" s="34"/>
      <c r="D37" s="93" t="s">
        <v>72</v>
      </c>
      <c r="E37" s="21"/>
      <c r="F37" s="39"/>
      <c r="G37" s="33"/>
      <c r="H37" s="33"/>
      <c r="I37" s="21"/>
      <c r="J37" s="21"/>
      <c r="K37" s="21"/>
      <c r="L37" s="21"/>
      <c r="M37" s="21"/>
      <c r="N37" s="19"/>
      <c r="O37" s="17"/>
      <c r="P37" s="17"/>
      <c r="Q37" s="17"/>
      <c r="R37" s="17"/>
      <c r="S37" s="17"/>
      <c r="T37" s="17"/>
      <c r="U37" s="17"/>
      <c r="V37" s="12"/>
      <c r="W37" s="12"/>
      <c r="X37" s="12"/>
      <c r="Y37" s="12"/>
      <c r="Z37" s="12"/>
      <c r="AA37" s="12"/>
    </row>
    <row r="38" spans="1:27" s="89" customFormat="1" ht="15.75" customHeight="1">
      <c r="A38" s="40" t="s">
        <v>73</v>
      </c>
      <c r="B38" s="21"/>
      <c r="C38" s="34"/>
      <c r="D38" s="93"/>
      <c r="E38" s="21"/>
      <c r="F38" s="39"/>
      <c r="G38" s="33"/>
      <c r="H38" s="33"/>
      <c r="I38" s="21"/>
      <c r="J38" s="21"/>
      <c r="K38" s="21"/>
      <c r="L38" s="21"/>
      <c r="M38" s="21"/>
      <c r="N38" s="19"/>
      <c r="O38" s="17"/>
      <c r="P38" s="17"/>
      <c r="Q38" s="17"/>
      <c r="R38" s="17"/>
      <c r="S38" s="17"/>
      <c r="T38" s="17"/>
      <c r="U38" s="17"/>
      <c r="V38" s="12"/>
      <c r="W38" s="12"/>
      <c r="X38" s="12"/>
      <c r="Y38" s="12"/>
      <c r="Z38" s="12"/>
      <c r="AA38" s="12"/>
    </row>
    <row r="39" spans="1:27" s="89" customFormat="1" ht="15.75" customHeight="1">
      <c r="A39" s="21" t="s">
        <v>74</v>
      </c>
      <c r="B39" s="21" t="s">
        <v>75</v>
      </c>
      <c r="C39" s="34" t="s">
        <v>76</v>
      </c>
      <c r="D39" s="45" t="s">
        <v>77</v>
      </c>
      <c r="E39" s="21" t="s">
        <v>78</v>
      </c>
      <c r="F39" s="39" t="s">
        <v>79</v>
      </c>
      <c r="G39" s="33"/>
      <c r="H39" s="33"/>
      <c r="I39" s="21"/>
      <c r="J39" s="21"/>
      <c r="K39" s="21"/>
      <c r="L39" s="21"/>
      <c r="M39" s="21"/>
      <c r="N39" s="19"/>
      <c r="O39" s="17"/>
      <c r="P39" s="17"/>
      <c r="Q39" s="17"/>
      <c r="R39" s="17"/>
      <c r="S39" s="17"/>
      <c r="T39" s="17"/>
      <c r="U39" s="17"/>
      <c r="V39" s="12"/>
      <c r="W39" s="12"/>
      <c r="X39" s="12"/>
      <c r="Y39" s="12"/>
      <c r="Z39" s="12"/>
      <c r="AA39" s="12"/>
    </row>
    <row r="40" spans="1:27" s="89" customFormat="1" ht="15.75" customHeight="1">
      <c r="A40" s="21" t="s">
        <v>80</v>
      </c>
      <c r="B40" s="21" t="s">
        <v>81</v>
      </c>
      <c r="C40" s="34" t="s">
        <v>76</v>
      </c>
      <c r="D40" s="45" t="s">
        <v>82</v>
      </c>
      <c r="E40" s="21" t="s">
        <v>83</v>
      </c>
      <c r="F40" s="39" t="s">
        <v>84</v>
      </c>
      <c r="G40" s="33"/>
      <c r="H40" s="33"/>
      <c r="I40" s="21"/>
      <c r="J40" s="21"/>
      <c r="K40" s="21"/>
      <c r="L40" s="21"/>
      <c r="M40" s="21"/>
      <c r="N40" s="19"/>
      <c r="O40" s="17"/>
      <c r="P40" s="17"/>
      <c r="Q40" s="17"/>
      <c r="R40" s="17"/>
      <c r="S40" s="17"/>
      <c r="T40" s="17"/>
      <c r="U40" s="17"/>
      <c r="V40" s="12"/>
      <c r="W40" s="12"/>
      <c r="X40" s="12"/>
      <c r="Y40" s="12"/>
      <c r="Z40" s="12"/>
      <c r="AA40" s="12"/>
    </row>
    <row r="41" spans="1:27" s="89" customFormat="1" ht="15.75" customHeight="1">
      <c r="A41" s="21" t="s">
        <v>85</v>
      </c>
      <c r="B41" s="21" t="s">
        <v>86</v>
      </c>
      <c r="C41" s="34" t="s">
        <v>76</v>
      </c>
      <c r="D41" s="45" t="s">
        <v>87</v>
      </c>
      <c r="E41" s="21" t="s">
        <v>88</v>
      </c>
      <c r="F41" s="39" t="s">
        <v>89</v>
      </c>
      <c r="G41" s="33"/>
      <c r="H41" s="33"/>
      <c r="I41" s="21"/>
      <c r="J41" s="21"/>
      <c r="K41" s="21"/>
      <c r="L41" s="21"/>
      <c r="M41" s="21"/>
      <c r="N41" s="19"/>
      <c r="O41" s="17"/>
      <c r="P41" s="17"/>
      <c r="Q41" s="17"/>
      <c r="R41" s="17"/>
      <c r="S41" s="17"/>
      <c r="T41" s="17"/>
      <c r="U41" s="17"/>
      <c r="V41" s="12"/>
      <c r="W41" s="12"/>
      <c r="X41" s="12"/>
      <c r="Y41" s="12"/>
      <c r="Z41" s="12"/>
      <c r="AA41" s="12"/>
    </row>
    <row r="42" spans="1:27" s="89" customFormat="1" ht="15.75" customHeight="1">
      <c r="A42" s="21" t="s">
        <v>90</v>
      </c>
      <c r="B42" s="21" t="s">
        <v>91</v>
      </c>
      <c r="C42" s="34" t="s">
        <v>76</v>
      </c>
      <c r="D42" s="45" t="s">
        <v>92</v>
      </c>
      <c r="E42" s="21" t="s">
        <v>93</v>
      </c>
      <c r="F42" s="39" t="s">
        <v>94</v>
      </c>
      <c r="G42" s="33"/>
      <c r="H42" s="33"/>
      <c r="I42" s="21"/>
      <c r="J42" s="21"/>
      <c r="K42" s="21"/>
      <c r="L42" s="21"/>
      <c r="M42" s="21"/>
      <c r="N42" s="19"/>
      <c r="O42" s="17"/>
      <c r="P42" s="17"/>
      <c r="Q42" s="17"/>
      <c r="R42" s="17"/>
      <c r="S42" s="17"/>
      <c r="T42" s="17"/>
      <c r="U42" s="17"/>
      <c r="V42" s="12"/>
      <c r="W42" s="12"/>
      <c r="X42" s="12"/>
      <c r="Y42" s="12"/>
      <c r="Z42" s="12"/>
      <c r="AA42" s="12"/>
    </row>
    <row r="43" spans="1:27" s="89" customFormat="1" ht="15.75" customHeight="1">
      <c r="A43" s="21" t="s">
        <v>95</v>
      </c>
      <c r="B43" s="21" t="s">
        <v>96</v>
      </c>
      <c r="C43" s="34" t="s">
        <v>76</v>
      </c>
      <c r="D43" s="45" t="s">
        <v>97</v>
      </c>
      <c r="E43" s="21" t="s">
        <v>98</v>
      </c>
      <c r="F43" s="39" t="s">
        <v>99</v>
      </c>
      <c r="G43" s="33"/>
      <c r="H43" s="33"/>
      <c r="I43" s="21"/>
      <c r="J43" s="21"/>
      <c r="K43" s="21"/>
      <c r="L43" s="21"/>
      <c r="M43" s="21"/>
      <c r="N43" s="19"/>
      <c r="O43" s="17"/>
      <c r="P43" s="17"/>
      <c r="Q43" s="17"/>
      <c r="R43" s="17"/>
      <c r="S43" s="17"/>
      <c r="T43" s="17"/>
      <c r="U43" s="17"/>
      <c r="V43" s="12"/>
      <c r="W43" s="12"/>
      <c r="X43" s="12"/>
      <c r="Y43" s="12"/>
      <c r="Z43" s="12"/>
      <c r="AA43" s="12"/>
    </row>
    <row r="44" spans="1:27" s="89" customFormat="1" ht="15.75" customHeight="1">
      <c r="A44" s="21" t="s">
        <v>100</v>
      </c>
      <c r="B44" s="21" t="s">
        <v>101</v>
      </c>
      <c r="C44" s="34" t="s">
        <v>76</v>
      </c>
      <c r="D44" s="45" t="s">
        <v>102</v>
      </c>
      <c r="E44" s="21" t="s">
        <v>103</v>
      </c>
      <c r="F44" s="39" t="s">
        <v>104</v>
      </c>
      <c r="G44" s="33"/>
      <c r="H44" s="33"/>
      <c r="I44" s="21"/>
      <c r="J44" s="21"/>
      <c r="K44" s="21"/>
      <c r="L44" s="21"/>
      <c r="M44" s="21"/>
      <c r="N44" s="19"/>
      <c r="O44" s="17"/>
      <c r="P44" s="17"/>
      <c r="Q44" s="17"/>
      <c r="R44" s="17"/>
      <c r="S44" s="17"/>
      <c r="T44" s="17"/>
      <c r="U44" s="17"/>
      <c r="V44" s="12"/>
      <c r="W44" s="12"/>
      <c r="X44" s="12"/>
      <c r="Y44" s="12"/>
      <c r="Z44" s="12"/>
      <c r="AA44" s="12"/>
    </row>
    <row r="45" spans="1:27" s="89" customFormat="1" ht="15.75" customHeight="1">
      <c r="A45" s="21" t="s">
        <v>105</v>
      </c>
      <c r="B45" s="21" t="s">
        <v>106</v>
      </c>
      <c r="C45" s="34" t="s">
        <v>76</v>
      </c>
      <c r="D45" s="45" t="s">
        <v>53</v>
      </c>
      <c r="E45" s="21" t="s">
        <v>107</v>
      </c>
      <c r="F45" s="39" t="s">
        <v>108</v>
      </c>
      <c r="G45" s="33"/>
      <c r="H45" s="33"/>
      <c r="I45" s="21"/>
      <c r="J45" s="21"/>
      <c r="K45" s="21"/>
      <c r="L45" s="21"/>
      <c r="M45" s="21"/>
      <c r="N45" s="19"/>
      <c r="O45" s="17"/>
      <c r="P45" s="17"/>
      <c r="Q45" s="17"/>
      <c r="R45" s="17"/>
      <c r="S45" s="17"/>
      <c r="T45" s="17"/>
      <c r="U45" s="17"/>
      <c r="V45" s="12"/>
      <c r="W45" s="12"/>
      <c r="X45" s="12"/>
      <c r="Y45" s="12"/>
      <c r="Z45" s="12"/>
      <c r="AA45" s="12"/>
    </row>
    <row r="46" spans="1:27" s="89" customFormat="1" ht="15.75" customHeight="1">
      <c r="A46" s="21" t="s">
        <v>109</v>
      </c>
      <c r="B46" s="31"/>
      <c r="C46" s="31"/>
      <c r="D46" s="94" t="s">
        <v>110</v>
      </c>
      <c r="E46" s="31"/>
      <c r="F46" s="21"/>
      <c r="G46" s="21"/>
      <c r="H46" s="21"/>
      <c r="I46" s="21"/>
      <c r="J46" s="21"/>
      <c r="K46" s="21"/>
      <c r="L46" s="21"/>
      <c r="M46" s="21"/>
      <c r="N46" s="19"/>
      <c r="O46" s="17"/>
      <c r="P46" s="17"/>
      <c r="Q46" s="17"/>
      <c r="R46" s="17"/>
      <c r="S46" s="17"/>
      <c r="T46" s="17"/>
      <c r="U46" s="17"/>
      <c r="V46" s="12"/>
      <c r="W46" s="12"/>
      <c r="X46" s="12"/>
      <c r="Y46" s="12"/>
      <c r="Z46" s="12"/>
      <c r="AA46" s="12"/>
    </row>
    <row r="47" spans="1:27" s="89" customFormat="1" ht="15.75" customHeight="1">
      <c r="A47" s="35" t="s">
        <v>18</v>
      </c>
      <c r="B47" s="31"/>
      <c r="C47" s="31"/>
      <c r="D47" s="53" t="s">
        <v>111</v>
      </c>
      <c r="E47" s="31"/>
      <c r="F47" s="21"/>
      <c r="G47" s="21"/>
      <c r="H47" s="21"/>
      <c r="I47" s="21"/>
      <c r="J47" s="21"/>
      <c r="K47" s="21"/>
      <c r="L47" s="21"/>
      <c r="M47" s="21"/>
      <c r="N47" s="19"/>
      <c r="O47" s="17"/>
      <c r="P47" s="17"/>
      <c r="Q47" s="17"/>
      <c r="R47" s="17"/>
      <c r="S47" s="17"/>
      <c r="T47" s="17"/>
      <c r="U47" s="17"/>
      <c r="V47" s="12"/>
      <c r="W47" s="12"/>
      <c r="X47" s="12"/>
      <c r="Y47" s="12"/>
      <c r="Z47" s="12"/>
      <c r="AA47" s="12"/>
    </row>
    <row r="48" spans="1:27" ht="15" customHeight="1">
      <c r="A48" s="26"/>
      <c r="B48" s="26"/>
      <c r="C48" s="26"/>
      <c r="D48" s="26"/>
      <c r="E48" s="26"/>
      <c r="F48" s="26"/>
      <c r="G48" s="26"/>
      <c r="H48" s="26"/>
      <c r="I48" s="26"/>
      <c r="J48" s="26"/>
      <c r="K48" s="26"/>
      <c r="L48" s="26"/>
      <c r="M48" s="26"/>
      <c r="N48" s="51"/>
      <c r="O48" s="7"/>
      <c r="P48" s="7"/>
      <c r="Q48" s="7"/>
      <c r="R48" s="7"/>
      <c r="S48" s="7"/>
      <c r="T48" s="7"/>
      <c r="U48" s="7"/>
      <c r="V48" s="7"/>
      <c r="W48" s="7"/>
      <c r="X48" s="7"/>
      <c r="Y48" s="7"/>
      <c r="Z48" s="7"/>
      <c r="AA48" s="7"/>
    </row>
    <row r="49" spans="1:27" ht="15" customHeight="1">
      <c r="A49" s="60" t="s">
        <v>112</v>
      </c>
      <c r="B49" s="56"/>
      <c r="C49" s="56"/>
      <c r="D49" s="56"/>
      <c r="E49" s="56"/>
      <c r="F49" s="27"/>
      <c r="G49" s="27"/>
      <c r="H49" s="27"/>
      <c r="I49" s="27"/>
      <c r="J49" s="27"/>
      <c r="K49" s="27"/>
      <c r="L49" s="27"/>
      <c r="M49" s="27"/>
      <c r="N49" s="8"/>
      <c r="O49" s="9"/>
      <c r="P49" s="7"/>
      <c r="Q49" s="7"/>
      <c r="R49" s="7"/>
      <c r="S49" s="7"/>
      <c r="T49" s="7"/>
      <c r="U49" s="7"/>
      <c r="V49" s="7"/>
      <c r="W49" s="7"/>
      <c r="X49" s="7"/>
      <c r="Y49" s="7"/>
      <c r="Z49" s="7"/>
      <c r="AA49" s="7"/>
    </row>
    <row r="50" spans="1:27" ht="12.75" customHeight="1">
      <c r="A50" s="57" t="s">
        <v>4</v>
      </c>
      <c r="B50" s="59" t="s">
        <v>46</v>
      </c>
      <c r="C50" s="59" t="s">
        <v>44</v>
      </c>
      <c r="D50" s="75" t="s">
        <v>113</v>
      </c>
      <c r="E50" s="58"/>
      <c r="F50" s="29"/>
      <c r="G50" s="29"/>
      <c r="H50" s="29"/>
      <c r="I50" s="29"/>
      <c r="J50" s="29"/>
      <c r="K50" s="29"/>
      <c r="L50" s="29"/>
      <c r="M50" s="29"/>
      <c r="N50" s="10"/>
      <c r="O50" s="12"/>
      <c r="P50" s="12"/>
      <c r="Q50" s="12"/>
      <c r="R50" s="12"/>
      <c r="S50" s="12"/>
      <c r="T50" s="12"/>
      <c r="U50" s="12"/>
      <c r="V50" s="12"/>
      <c r="W50" s="12"/>
      <c r="X50" s="12"/>
      <c r="Y50" s="12"/>
      <c r="Z50" s="12"/>
      <c r="AA50" s="12"/>
    </row>
    <row r="51" spans="1:27" ht="13.5" customHeight="1">
      <c r="A51" s="64" t="s">
        <v>140</v>
      </c>
      <c r="B51" s="66"/>
      <c r="C51" s="67" t="s">
        <v>114</v>
      </c>
      <c r="D51" s="64" t="s">
        <v>141</v>
      </c>
      <c r="E51" s="64"/>
      <c r="F51" s="29"/>
      <c r="G51" s="29"/>
      <c r="H51" s="29"/>
      <c r="I51" s="29"/>
      <c r="J51" s="29"/>
      <c r="K51" s="29"/>
      <c r="L51" s="29"/>
      <c r="M51" s="29"/>
      <c r="N51" s="14"/>
      <c r="O51" s="12"/>
      <c r="P51" s="12"/>
      <c r="Q51" s="12"/>
      <c r="R51" s="12"/>
      <c r="S51" s="12"/>
      <c r="T51" s="12"/>
      <c r="U51" s="12"/>
      <c r="V51" s="12"/>
      <c r="W51" s="12"/>
      <c r="X51" s="12"/>
      <c r="Y51" s="12"/>
      <c r="Z51" s="12"/>
      <c r="AA51" s="12"/>
    </row>
    <row r="52" spans="1:27" ht="12.75" customHeight="1">
      <c r="A52" s="65" t="s">
        <v>115</v>
      </c>
      <c r="B52" s="68">
        <f>14068*28/100*9598</f>
        <v>37806905.920000002</v>
      </c>
      <c r="C52" s="64"/>
      <c r="D52" s="64" t="s">
        <v>116</v>
      </c>
      <c r="E52" s="69"/>
      <c r="F52" s="29"/>
      <c r="G52" s="29"/>
      <c r="H52" s="29"/>
      <c r="I52" s="29"/>
      <c r="J52" s="29"/>
      <c r="K52" s="29"/>
      <c r="L52" s="29"/>
      <c r="M52" s="29"/>
      <c r="N52" s="14"/>
      <c r="O52" s="12"/>
      <c r="P52" s="12"/>
      <c r="Q52" s="12"/>
      <c r="R52" s="12"/>
      <c r="S52" s="12"/>
      <c r="T52" s="12"/>
      <c r="U52" s="12"/>
      <c r="V52" s="12"/>
      <c r="W52" s="12"/>
      <c r="X52" s="12"/>
      <c r="Y52" s="12"/>
      <c r="Z52" s="12"/>
      <c r="AA52" s="12"/>
    </row>
    <row r="53" spans="1:27" ht="13.5" customHeight="1">
      <c r="A53" s="29" t="s">
        <v>117</v>
      </c>
      <c r="B53" s="55" t="s">
        <v>118</v>
      </c>
      <c r="C53" s="29"/>
      <c r="D53" s="29"/>
      <c r="E53" s="29"/>
      <c r="F53" s="29"/>
      <c r="G53" s="29"/>
      <c r="H53" s="29"/>
      <c r="I53" s="29"/>
      <c r="J53" s="29"/>
      <c r="K53" s="29"/>
      <c r="L53" s="29"/>
      <c r="M53" s="29"/>
      <c r="N53" s="52"/>
      <c r="O53" s="12"/>
      <c r="P53" s="12"/>
      <c r="Q53" s="12"/>
      <c r="R53" s="12"/>
      <c r="S53" s="12"/>
      <c r="T53" s="12"/>
      <c r="U53" s="12"/>
      <c r="V53" s="12"/>
      <c r="W53" s="12"/>
      <c r="X53" s="12"/>
      <c r="Y53" s="12"/>
      <c r="Z53" s="12"/>
      <c r="AA53" s="12"/>
    </row>
    <row r="54" spans="1:27" ht="13.5" customHeight="1">
      <c r="A54" s="29"/>
      <c r="B54" s="47"/>
      <c r="C54" s="29"/>
      <c r="D54" s="29"/>
      <c r="E54" s="29"/>
      <c r="F54" s="29"/>
      <c r="G54" s="29"/>
      <c r="H54" s="29"/>
      <c r="I54" s="29"/>
      <c r="J54" s="29"/>
      <c r="K54" s="29"/>
      <c r="L54" s="29"/>
      <c r="M54" s="29"/>
      <c r="N54" s="20"/>
      <c r="O54" s="14"/>
      <c r="P54" s="12"/>
      <c r="Q54" s="12"/>
      <c r="R54" s="12"/>
      <c r="S54" s="12"/>
      <c r="T54" s="12"/>
      <c r="U54" s="12"/>
      <c r="V54" s="12"/>
      <c r="W54" s="12"/>
      <c r="X54" s="12"/>
      <c r="Y54" s="12"/>
      <c r="Z54" s="12"/>
      <c r="AA54" s="12"/>
    </row>
    <row r="55" spans="1:27" ht="15" customHeight="1">
      <c r="A55" s="60" t="s">
        <v>119</v>
      </c>
      <c r="B55" s="56"/>
      <c r="C55" s="56"/>
      <c r="D55" s="56"/>
      <c r="E55" s="56"/>
      <c r="F55" s="27"/>
      <c r="G55" s="27"/>
      <c r="H55" s="27"/>
      <c r="I55" s="27"/>
      <c r="J55" s="27"/>
      <c r="K55" s="27"/>
      <c r="L55" s="27"/>
      <c r="M55" s="27"/>
      <c r="N55" s="8"/>
      <c r="O55" s="9"/>
      <c r="P55" s="7"/>
      <c r="Q55" s="7"/>
      <c r="R55" s="7"/>
      <c r="S55" s="7"/>
      <c r="T55" s="7"/>
      <c r="U55" s="7"/>
      <c r="V55" s="7"/>
      <c r="W55" s="7"/>
      <c r="X55" s="7"/>
      <c r="Y55" s="7"/>
      <c r="Z55" s="7"/>
      <c r="AA55" s="7"/>
    </row>
    <row r="56" spans="1:27" ht="12.75" customHeight="1">
      <c r="A56" s="57" t="s">
        <v>4</v>
      </c>
      <c r="B56" s="59" t="s">
        <v>120</v>
      </c>
      <c r="C56" s="59" t="s">
        <v>121</v>
      </c>
      <c r="D56" s="59" t="s">
        <v>122</v>
      </c>
      <c r="E56" s="59" t="s">
        <v>123</v>
      </c>
      <c r="F56" s="28"/>
      <c r="G56" s="29"/>
      <c r="H56" s="29"/>
      <c r="I56" s="29"/>
      <c r="J56" s="29"/>
      <c r="K56" s="29"/>
      <c r="L56" s="29"/>
      <c r="M56" s="29"/>
      <c r="N56" s="10"/>
      <c r="O56" s="12"/>
      <c r="P56" s="12"/>
      <c r="Q56" s="12"/>
      <c r="R56" s="12"/>
      <c r="S56" s="12"/>
      <c r="T56" s="12"/>
      <c r="U56" s="12"/>
      <c r="V56" s="12"/>
      <c r="W56" s="12"/>
      <c r="X56" s="12"/>
      <c r="Y56" s="12"/>
      <c r="Z56" s="12"/>
      <c r="AA56" s="12"/>
    </row>
    <row r="57" spans="1:27" ht="12.75" customHeight="1">
      <c r="A57" s="70" t="s">
        <v>135</v>
      </c>
      <c r="B57" s="71" t="s">
        <v>136</v>
      </c>
      <c r="C57" s="71" t="s">
        <v>137</v>
      </c>
      <c r="D57" s="71" t="s">
        <v>138</v>
      </c>
      <c r="E57" s="71" t="s">
        <v>139</v>
      </c>
      <c r="F57" s="72"/>
      <c r="G57" s="29"/>
      <c r="H57" s="29"/>
      <c r="I57" s="29"/>
      <c r="J57" s="29"/>
      <c r="K57" s="29"/>
      <c r="L57" s="29"/>
      <c r="M57" s="29"/>
      <c r="N57" s="10"/>
      <c r="O57" s="12"/>
      <c r="P57" s="12"/>
      <c r="Q57" s="12"/>
      <c r="R57" s="12"/>
      <c r="S57" s="12"/>
      <c r="T57" s="12"/>
      <c r="U57" s="12"/>
      <c r="V57" s="12"/>
      <c r="W57" s="12"/>
      <c r="X57" s="12"/>
      <c r="Y57" s="12"/>
      <c r="Z57" s="12"/>
      <c r="AA57" s="12"/>
    </row>
    <row r="58" spans="1:27" ht="12.75" customHeight="1">
      <c r="A58" s="61" t="s">
        <v>124</v>
      </c>
      <c r="B58" s="62">
        <v>1205000</v>
      </c>
      <c r="C58" s="63">
        <v>865000</v>
      </c>
      <c r="D58" s="63">
        <v>865000</v>
      </c>
      <c r="E58" s="63">
        <v>865000</v>
      </c>
      <c r="F58" s="48"/>
      <c r="G58" s="29"/>
      <c r="H58" s="29"/>
      <c r="I58" s="29"/>
      <c r="J58" s="29"/>
      <c r="K58" s="29"/>
      <c r="L58" s="29"/>
      <c r="M58" s="29"/>
      <c r="N58" s="14"/>
      <c r="O58" s="12"/>
      <c r="P58" s="12"/>
      <c r="Q58" s="12"/>
      <c r="R58" s="12"/>
      <c r="S58" s="12"/>
      <c r="T58" s="12"/>
      <c r="U58" s="12"/>
      <c r="V58" s="12"/>
      <c r="W58" s="12"/>
      <c r="X58" s="12"/>
      <c r="Y58" s="12"/>
      <c r="Z58" s="12"/>
      <c r="AA58" s="12"/>
    </row>
    <row r="59" spans="1:27" ht="12.75" customHeight="1">
      <c r="A59" s="64" t="s">
        <v>125</v>
      </c>
      <c r="B59" s="62">
        <f>14086*0.28*3171</f>
        <v>12506677.680000002</v>
      </c>
      <c r="C59" s="62">
        <f>14086*0.33*3171</f>
        <v>14740012.98</v>
      </c>
      <c r="D59" s="62">
        <f>14086*0.38*3171</f>
        <v>16973348.280000001</v>
      </c>
      <c r="E59" s="62">
        <f>14086*0.48*3171</f>
        <v>21440018.879999999</v>
      </c>
      <c r="F59" s="46"/>
      <c r="G59" s="29"/>
      <c r="H59" s="29"/>
      <c r="I59" s="29"/>
      <c r="J59" s="29"/>
      <c r="K59" s="29"/>
      <c r="L59" s="29"/>
      <c r="M59" s="29"/>
      <c r="N59" s="14"/>
      <c r="O59" s="12"/>
      <c r="P59" s="12"/>
      <c r="Q59" s="12"/>
      <c r="R59" s="12"/>
      <c r="S59" s="12"/>
      <c r="T59" s="12"/>
      <c r="U59" s="12"/>
      <c r="V59" s="12"/>
      <c r="W59" s="12"/>
      <c r="X59" s="12"/>
      <c r="Y59" s="12"/>
      <c r="Z59" s="12"/>
      <c r="AA59" s="12"/>
    </row>
    <row r="60" spans="1:27" ht="12.75" customHeight="1">
      <c r="A60" s="64" t="s">
        <v>126</v>
      </c>
      <c r="B60" s="62">
        <v>681000</v>
      </c>
      <c r="C60" s="34">
        <f>0.05*B60+B60</f>
        <v>715050</v>
      </c>
      <c r="D60" s="62">
        <f>0.05*C60+C60</f>
        <v>750802.5</v>
      </c>
      <c r="E60" s="62">
        <f>0.1*D60+D60</f>
        <v>825882.75</v>
      </c>
      <c r="F60" s="46"/>
      <c r="G60" s="29"/>
      <c r="H60" s="29"/>
      <c r="I60" s="29"/>
      <c r="J60" s="29"/>
      <c r="K60" s="29"/>
      <c r="L60" s="29"/>
      <c r="M60" s="29"/>
      <c r="N60" s="14"/>
      <c r="O60" s="12"/>
      <c r="P60" s="12"/>
      <c r="Q60" s="12"/>
      <c r="R60" s="12"/>
      <c r="S60" s="12"/>
      <c r="T60" s="12"/>
      <c r="U60" s="12"/>
      <c r="V60" s="12"/>
      <c r="W60" s="12"/>
      <c r="X60" s="12"/>
      <c r="Y60" s="12"/>
      <c r="Z60" s="12"/>
      <c r="AA60" s="12"/>
    </row>
    <row r="61" spans="1:27" ht="12.75" customHeight="1">
      <c r="A61" s="64" t="s">
        <v>127</v>
      </c>
      <c r="B61" s="62">
        <f>SUM(B58:B60)</f>
        <v>14392677.680000002</v>
      </c>
      <c r="C61" s="62">
        <f>SUM(C58:C60)</f>
        <v>16320062.98</v>
      </c>
      <c r="D61" s="62">
        <f>SUM(D58:D60)</f>
        <v>18589150.780000001</v>
      </c>
      <c r="E61" s="62">
        <f>SUM(E58:E60)</f>
        <v>23130901.629999999</v>
      </c>
      <c r="F61" s="46"/>
      <c r="G61" s="29"/>
      <c r="H61" s="29"/>
      <c r="I61" s="29"/>
      <c r="J61" s="29"/>
      <c r="K61" s="29"/>
      <c r="L61" s="29"/>
      <c r="M61" s="29"/>
      <c r="N61" s="14"/>
      <c r="O61" s="12"/>
      <c r="P61" s="12"/>
      <c r="Q61" s="12"/>
      <c r="R61" s="12"/>
      <c r="S61" s="12"/>
      <c r="T61" s="12"/>
      <c r="U61" s="12"/>
      <c r="V61" s="12"/>
      <c r="W61" s="12"/>
      <c r="X61" s="12"/>
      <c r="Y61" s="12"/>
      <c r="Z61" s="12"/>
      <c r="AA61" s="12"/>
    </row>
    <row r="62" spans="1:27" ht="12.75" customHeight="1">
      <c r="A62" s="64" t="s">
        <v>128</v>
      </c>
      <c r="B62" s="62">
        <f>B52</f>
        <v>37806905.920000002</v>
      </c>
      <c r="C62" s="62">
        <f>14068*0.33*9598</f>
        <v>44558139.120000005</v>
      </c>
      <c r="D62" s="62">
        <f>14068*0.38*9598</f>
        <v>51309372.32</v>
      </c>
      <c r="E62" s="62">
        <f>14068*0.48*9598</f>
        <v>64811838.719999991</v>
      </c>
      <c r="F62" s="46"/>
      <c r="G62" s="29"/>
      <c r="H62" s="29"/>
      <c r="I62" s="29"/>
      <c r="J62" s="29"/>
      <c r="K62" s="29"/>
      <c r="L62" s="29"/>
      <c r="M62" s="29"/>
      <c r="N62" s="14"/>
      <c r="O62" s="12"/>
      <c r="P62" s="12"/>
      <c r="Q62" s="12"/>
      <c r="R62" s="12"/>
      <c r="S62" s="12"/>
      <c r="T62" s="12"/>
      <c r="U62" s="12"/>
      <c r="V62" s="12"/>
      <c r="W62" s="12"/>
      <c r="X62" s="12"/>
      <c r="Y62" s="12"/>
      <c r="Z62" s="12"/>
      <c r="AA62" s="12"/>
    </row>
    <row r="63" spans="1:27" ht="12.75" customHeight="1">
      <c r="A63" s="65" t="s">
        <v>129</v>
      </c>
      <c r="B63" s="62">
        <f>B62-B61</f>
        <v>23414228.240000002</v>
      </c>
      <c r="C63" s="62">
        <f>C62-C61</f>
        <v>28238076.140000004</v>
      </c>
      <c r="D63" s="62">
        <f>D62-D61</f>
        <v>32720221.539999999</v>
      </c>
      <c r="E63" s="62">
        <f>E62-E61</f>
        <v>41680937.089999989</v>
      </c>
      <c r="F63" s="46"/>
      <c r="G63" s="29"/>
      <c r="H63" s="29"/>
      <c r="I63" s="29"/>
      <c r="J63" s="29"/>
      <c r="K63" s="29"/>
      <c r="L63" s="29"/>
      <c r="M63" s="29"/>
      <c r="N63" s="14"/>
      <c r="O63" s="12"/>
      <c r="P63" s="12"/>
      <c r="Q63" s="12"/>
      <c r="R63" s="12"/>
      <c r="S63" s="12"/>
      <c r="T63" s="12"/>
      <c r="U63" s="12"/>
      <c r="V63" s="12"/>
      <c r="W63" s="12"/>
      <c r="X63" s="12"/>
      <c r="Y63" s="12"/>
      <c r="Z63" s="12"/>
      <c r="AA63" s="12"/>
    </row>
    <row r="64" spans="1:27" ht="13.5" customHeight="1">
      <c r="A64" s="29" t="s">
        <v>130</v>
      </c>
      <c r="B64" s="55" t="s">
        <v>131</v>
      </c>
      <c r="C64" s="55" t="s">
        <v>132</v>
      </c>
      <c r="D64" s="55" t="s">
        <v>133</v>
      </c>
      <c r="E64" s="55" t="s">
        <v>134</v>
      </c>
      <c r="F64" s="29"/>
      <c r="G64" s="29"/>
      <c r="H64" s="29"/>
      <c r="I64" s="29"/>
      <c r="J64" s="29"/>
      <c r="K64" s="29"/>
      <c r="L64" s="29"/>
      <c r="M64" s="29"/>
      <c r="N64" s="14"/>
      <c r="O64" s="12"/>
      <c r="P64" s="12"/>
      <c r="Q64" s="12"/>
      <c r="R64" s="12"/>
      <c r="S64" s="12"/>
      <c r="T64" s="12"/>
      <c r="U64" s="12"/>
      <c r="V64" s="12"/>
      <c r="W64" s="12"/>
      <c r="X64" s="12"/>
      <c r="Y64" s="12"/>
      <c r="Z64" s="12"/>
      <c r="AA64" s="12"/>
    </row>
    <row r="65" spans="1:27" ht="13.5" customHeight="1">
      <c r="A65" s="29"/>
      <c r="B65" s="55"/>
      <c r="C65" s="55"/>
      <c r="D65" s="55"/>
      <c r="E65" s="55"/>
      <c r="F65" s="29"/>
      <c r="G65" s="29"/>
      <c r="H65" s="29"/>
      <c r="I65" s="29"/>
      <c r="J65" s="29"/>
      <c r="K65" s="29"/>
      <c r="L65" s="29"/>
      <c r="M65" s="29"/>
      <c r="N65" s="52"/>
      <c r="O65" s="12"/>
      <c r="P65" s="12"/>
      <c r="Q65" s="12"/>
      <c r="R65" s="12"/>
      <c r="S65" s="12"/>
      <c r="T65" s="12"/>
      <c r="U65" s="12"/>
      <c r="V65" s="12"/>
      <c r="W65" s="12"/>
      <c r="X65" s="12"/>
      <c r="Y65" s="12"/>
      <c r="Z65" s="12"/>
      <c r="AA65" s="12"/>
    </row>
    <row r="66" spans="1:27" ht="13.5" customHeight="1">
      <c r="A66" s="73" t="s">
        <v>142</v>
      </c>
      <c r="B66" s="29"/>
      <c r="C66" s="29"/>
      <c r="D66" s="29"/>
      <c r="E66" s="29"/>
      <c r="F66" s="29"/>
      <c r="G66" s="29"/>
      <c r="H66" s="29"/>
      <c r="I66" s="29"/>
      <c r="J66" s="29"/>
      <c r="K66" s="29"/>
      <c r="L66" s="29"/>
      <c r="M66" s="29"/>
      <c r="N66" s="52"/>
      <c r="O66" s="12"/>
      <c r="P66" s="12"/>
      <c r="Q66" s="12"/>
      <c r="R66" s="12"/>
      <c r="S66" s="12"/>
      <c r="T66" s="12"/>
      <c r="U66" s="12"/>
      <c r="V66" s="12"/>
      <c r="W66" s="12"/>
      <c r="X66" s="12"/>
      <c r="Y66" s="12"/>
      <c r="Z66" s="12"/>
      <c r="AA66" s="12"/>
    </row>
    <row r="67" spans="1:27" ht="12.75" customHeight="1">
      <c r="A67" s="15"/>
      <c r="B67" s="11"/>
      <c r="C67" s="11"/>
      <c r="D67" s="11"/>
      <c r="E67" s="11"/>
      <c r="F67" s="11"/>
      <c r="G67" s="11"/>
      <c r="H67" s="11"/>
      <c r="I67" s="11"/>
      <c r="J67" s="11"/>
      <c r="K67" s="11"/>
      <c r="L67" s="11"/>
      <c r="M67" s="11"/>
      <c r="N67" s="11"/>
      <c r="O67" s="12"/>
      <c r="P67" s="12"/>
      <c r="Q67" s="12"/>
      <c r="R67" s="12"/>
      <c r="S67" s="12"/>
      <c r="T67" s="12"/>
      <c r="U67" s="12"/>
      <c r="V67" s="12"/>
      <c r="W67" s="12"/>
      <c r="X67" s="12"/>
      <c r="Y67" s="12"/>
      <c r="Z67" s="12"/>
      <c r="AA67" s="12"/>
    </row>
    <row r="68" spans="1:27" ht="12.75" customHeight="1">
      <c r="A68" s="13"/>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ustomHeight="1">
      <c r="A69" s="13"/>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ustomHeight="1">
      <c r="A70" s="13"/>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ustomHeight="1">
      <c r="A71" s="13"/>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ustomHeight="1">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ustomHeight="1">
      <c r="A73" s="1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ustomHeight="1">
      <c r="A74" s="1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2.75" customHeight="1">
      <c r="A75" s="13"/>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5" customHeight="1">
      <c r="A76" s="7"/>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5" customHeight="1">
      <c r="A77" s="7"/>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5" customHeight="1">
      <c r="A78" s="7"/>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spans="1:27" ht="15.7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spans="1:27" ht="15.75" customHeight="1">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spans="1:27" ht="15.75" customHeight="1">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spans="1:27" ht="15.75" customHeight="1">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spans="1:27" ht="15.75" customHeight="1">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spans="1:27" ht="15.75" customHeight="1">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spans="1:27" ht="15.75" customHeight="1">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spans="1:27" ht="15.75" customHeight="1">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spans="1:27" ht="15.75" customHeight="1">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spans="1:27" ht="15.75" customHeight="1">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spans="1:27" ht="15.75" customHeight="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spans="1:27" ht="15.75" customHeight="1">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spans="1:27" ht="15.75" customHeight="1">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spans="1:27" ht="15.75" customHeight="1">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spans="1:27" ht="15.75" customHeight="1">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spans="1:27" ht="15.75" customHeight="1">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spans="1:27" ht="15.75" customHeight="1">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spans="1:27" ht="15.75" customHeight="1">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spans="1:27" ht="15.75" customHeight="1">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spans="1:27" ht="15.75" customHeight="1">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spans="1:27" ht="15.75" customHeight="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spans="1:27" ht="15.75" customHeight="1">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spans="1:27" ht="15.75" customHeight="1">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spans="1:27" ht="15.75" customHeight="1">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spans="1:27" ht="15.75" customHeight="1">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sheetData>
  <hyperlinks>
    <hyperlink ref="D21" r:id="rId1" xr:uid="{A9B7177D-D3F7-0044-90E5-E8D042605D10}"/>
    <hyperlink ref="F33" r:id="rId2" xr:uid="{9A65E88A-A67E-431D-9340-CBE0E7B0C284}"/>
    <hyperlink ref="F34" r:id="rId3" xr:uid="{DA7328CA-626E-41DF-8EED-3418E997721F}"/>
    <hyperlink ref="F35" r:id="rId4" xr:uid="{3F2DADB3-D9EF-45AE-ABB0-B6D7B69F9962}"/>
    <hyperlink ref="F40" r:id="rId5" location="/createCalculator/ComprehendMedical?nc2=h_ql_pr_calc" xr:uid="{1E3DC538-AEDF-4703-B470-0B09E8DA9C93}"/>
    <hyperlink ref="F41" r:id="rId6" location="/createCalculator/StorageGateway?nc2=h_ql_pr_calc" xr:uid="{DC2D27E9-0BBD-4523-AEAA-E027265EB1E6}"/>
    <hyperlink ref="F42" r:id="rId7" location=":~:text=Salary%20Recap-,The%20average%20pay%20for%20a%20Health%20Data%20Analyst%20is%20%2495%2C923,for%20a%20Health%20Data%20Analyst" xr:uid="{4BAC0B33-FAE6-4B4B-BDBE-0E9EA9D81292}"/>
    <hyperlink ref="F45" r:id="rId8" xr:uid="{3CF4949A-5732-4E0B-9DA6-7E30BF6A556E}"/>
    <hyperlink ref="F43" r:id="rId9" xr:uid="{8CA0A6F2-BAE6-414C-9F8E-8FF629E2B530}"/>
    <hyperlink ref="F44" r:id="rId10" xr:uid="{9BAC5D02-ECF4-4D41-A949-DB23E9D245A2}"/>
    <hyperlink ref="F36" r:id="rId11" location=":~:text=The%20overall%20ISO%20compliance%20cost,partners%2C%20and%20current%20security%20infrastructure." xr:uid="{89240E28-87C4-A540-A083-8029FA1E295B}"/>
    <hyperlink ref="D19" r:id="rId12" xr:uid="{81C057E1-09C1-461B-9262-B53B911856DF}"/>
    <hyperlink ref="D18" r:id="rId13" xr:uid="{A04B416A-0AA2-484E-B194-2684377EB22D}"/>
    <hyperlink ref="D20" r:id="rId14" xr:uid="{92B3B84D-D399-4107-8B73-5E6891F2BFE3}"/>
    <hyperlink ref="D22" r:id="rId15" xr:uid="{D3CDC6C0-F724-4083-8B09-48064A758C2D}"/>
    <hyperlink ref="D24" r:id="rId16" xr:uid="{3EE420C7-DCF1-184F-95A8-41788F28A1D8}"/>
    <hyperlink ref="D23" r:id="rId17" xr:uid="{CBA7B6F6-092A-D949-BC14-48C67C6ABBAA}"/>
    <hyperlink ref="F39" r:id="rId18" xr:uid="{E76E54B4-5746-4907-87A9-3ADC9819810B}"/>
  </hyperlinks>
  <pageMargins left="0.7" right="0.7" top="0.75" bottom="0.75" header="0" footer="0"/>
  <pageSetup orientation="portrait"/>
  <headerFooter>
    <oddFooter>&amp;C000000&amp;P</oddFooter>
  </headerFooter>
  <ignoredErrors>
    <ignoredError sqref="B57:E5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zhang</dc:creator>
  <cp:keywords/>
  <dc:description/>
  <cp:lastModifiedBy>Qazi Noorul Mateen</cp:lastModifiedBy>
  <cp:revision/>
  <dcterms:created xsi:type="dcterms:W3CDTF">2024-01-03T19:41:48Z</dcterms:created>
  <dcterms:modified xsi:type="dcterms:W3CDTF">2024-02-05T07:32:49Z</dcterms:modified>
  <cp:category/>
  <cp:contentStatus/>
</cp:coreProperties>
</file>