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hidePivotFieldList="1"/>
  <mc:AlternateContent xmlns:mc="http://schemas.openxmlformats.org/markup-compatibility/2006">
    <mc:Choice Requires="x15">
      <x15ac:absPath xmlns:x15ac="http://schemas.microsoft.com/office/spreadsheetml/2010/11/ac" url="C:\Users\afree\Downloads\"/>
    </mc:Choice>
  </mc:AlternateContent>
  <xr:revisionPtr revIDLastSave="0" documentId="13_ncr:1_{BF2B2DAC-2DAA-4209-B0E7-4060D6D15A0B}" xr6:coauthVersionLast="47" xr6:coauthVersionMax="47" xr10:uidLastSave="{00000000-0000-0000-0000-000000000000}"/>
  <bookViews>
    <workbookView xWindow="-108" yWindow="-108" windowWidth="23256" windowHeight="12456" activeTab="3" xr2:uid="{26D4546B-D2A1-4444-8EAF-A6228F96F0C1}"/>
  </bookViews>
  <sheets>
    <sheet name="pivots" sheetId="7" r:id="rId1"/>
    <sheet name="Data" sheetId="2" r:id="rId2"/>
    <sheet name="Assets" sheetId="4" r:id="rId3"/>
    <sheet name="Sheet4" sheetId="8" r:id="rId4"/>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sample-data-excel-portfolio-project.xlsx!calls"/>
          <x15:modelTable id="customers" name="customers" connection="WorksheetConnection_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3" i="7" l="1"/>
  <c r="I51" i="7"/>
  <c r="I55" i="7" s="1"/>
  <c r="I61" i="7" s="1"/>
  <c r="M32" i="8" s="1"/>
  <c r="I50" i="7"/>
  <c r="I54" i="7" s="1"/>
  <c r="I60" i="7" s="1"/>
  <c r="M31" i="8" s="1"/>
  <c r="I49" i="7"/>
  <c r="I59" i="7" s="1"/>
  <c r="M30" i="8" s="1"/>
  <c r="Q18" i="8" a="1"/>
  <c r="Q18" i="8" s="1"/>
  <c r="J35" i="7"/>
  <c r="J38" i="7" s="1"/>
  <c r="F38" i="7" a="1"/>
  <c r="F38" i="7"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0" i="7" l="1"/>
  <c r="I41" i="7"/>
  <c r="I42" i="7"/>
  <c r="J40" i="7"/>
  <c r="J41" i="7"/>
  <c r="J42" i="7"/>
  <c r="J39" i="7"/>
  <c r="I39" i="7"/>
  <c r="I3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5885EA-49F3-43CD-972F-F8E2486423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41D097F-95B7-412C-B466-5A5E3946BD00}"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6671440B-8F20-458E-B754-B8F4457C18F8}"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<sst xmlns="http://schemas.openxmlformats.org/spreadsheetml/2006/main" count="3190" uniqueCount="1085">
  <si>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</si>
  <si>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</si>
  <si>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</si>
  <si>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</si>
  <si>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</si>
  <si>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</si>
  <si>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</si>
  <si>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</si>
  <si>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</si>
  <si>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</si>
  <si>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</si>
  <si>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</si>
  <si>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</si>
  <si>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</si>
  <si>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</si>
  <si>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</si>
  <si>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</si>
  <si>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</si>
  <si>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</si>
  <si>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</si>
  <si>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</si>
  <si>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</si>
  <si>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</si>
  <si>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</si>
  <si>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</si>
  <si>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</si>
  <si>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</si>
  <si>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</si>
  <si>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</si>
  <si>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</si>
  <si>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</si>
  <si>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</si>
  <si>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</si>
  <si>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</si>
  <si>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</si>
  <si>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</si>
  <si>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</si>
  <si>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</si>
  <si>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</si>
  <si>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</si>
  <si>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</si>
  <si>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</si>
  <si>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</si>
  <si>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</si>
  <si>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</si>
  <si>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</si>
  <si>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</si>
  <si>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</si>
  <si>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</si>
  <si>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</si>
  <si>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</si>
  <si>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</si>
  <si>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</si>
  <si>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</si>
  <si>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</si>
  <si>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</si>
  <si>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</si>
  <si>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</si>
  <si>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</si>
  <si>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</si>
  <si>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</si>
  <si>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</si>
  <si>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</si>
  <si>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</si>
  <si>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</si>
  <si>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</si>
  <si>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</si>
  <si>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</si>
  <si>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</si>
  <si>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</si>
  <si>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</si>
  <si>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</si>
  <si>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</si>
  <si>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</si>
  <si>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</si>
  <si>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</si>
  <si>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</si>
  <si>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</si>
  <si>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</si>
  <si>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</si>
  <si>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</si>
  <si>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</si>
  <si>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</si>
  <si>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</si>
  <si>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</si>
  <si>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</si>
  <si>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</si>
  <si>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</si>
  <si>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</si>
  <si>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</si>
  <si>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</si>
  <si>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</si>
  <si>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</si>
  <si>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</si>
  <si>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</si>
  <si>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</si>
  <si>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</si>
  <si>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</si>
  <si>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</si>
  <si>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</si>
  <si>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</si>
  <si>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</si>
  <si>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</si>
  <si>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</si>
  <si>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</si>
  <si>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</si>
  <si>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</si>
  <si>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</si>
  <si>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</si>
  <si>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</si>
  <si>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</si>
  <si>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</si>
  <si>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</si>
  <si>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</si>
  <si>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</si>
  <si>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</si>
  <si>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</si>
  <si>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</si>
  <si>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</si>
  <si>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</si>
  <si>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</si>
  <si>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</si>
  <si>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</si>
  <si>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</si>
  <si>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</si>
  <si>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</si>
  <si>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</si>
  <si>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</si>
  <si>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</si>
  <si>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</si>
  <si>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</si>
  <si>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</si>
  <si>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</si>
  <si>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</si>
  <si>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</si>
  <si>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</si>
  <si>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</si>
  <si>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</si>
  <si>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</si>
  <si>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</si>
  <si>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</si>
  <si>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</si>
  <si>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</si>
  <si>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</si>
  <si>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</si>
  <si>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</si>
  <si>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</si>
  <si>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</si>
  <si>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</si>
  <si>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</si>
  <si>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</si>
  <si>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</si>
  <si>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</si>
  <si>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</si>
  <si>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</si>
  <si>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</si>
  <si>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</si>
  <si>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</si>
  <si>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</si>
  <si>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</si>
  <si>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</si>
  <si>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</si>
  <si>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</si>
  <si>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</si>
  <si>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</si>
  <si>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</si>
  <si>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</si>
  <si>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</si>
  <si>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</si>
  <si>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</si>
  <si>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</si>
  <si>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</si>
  <si>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</si>
  <si>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</si>
  <si>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</si>
  <si>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</si>
  <si>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</si>
  <si>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</si>
  <si>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</si>
  <si>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</si>
  <si>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</si>
  <si>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</si>
  <si>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</si>
  <si>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</si>
  <si>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</si>
  <si>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</si>
  <si>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</si>
  <si>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</si>
  <si>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</si>
  <si>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</si>
  <si>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</si>
  <si>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</si>
  <si>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</si>
  <si>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</si>
  <si>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</si>
  <si>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</si>
  <si>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</si>
  <si>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</si>
  <si>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</si>
  <si>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</si>
  <si>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</si>
  <si>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</si>
  <si>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</si>
  <si>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</si>
  <si>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</si>
  <si>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</si>
  <si>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</si>
  <si>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</si>
  <si>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</si>
  <si>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</si>
  <si>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</si>
  <si>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</si>
  <si>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</si>
  <si>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</si>
  <si>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</si>
  <si>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</si>
  <si>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</si>
  <si>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</si>
  <si>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</si>
  <si>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</si>
  <si>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</si>
  <si>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</si>
  <si>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</si>
  <si>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</si>
  <si>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</si>
  <si>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</si>
  <si>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</si>
  <si>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</si>
  <si>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</si>
  <si>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</si>
  <si>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</si>
  <si>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</si>
  <si>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</si>
  <si>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</si>
  <si>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</si>
  <si>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</si>
  <si>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</si>
  <si>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</si>
  <si>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</si>
  <si>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</si>
  <si>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</si>
  <si>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</si>
  <si>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</si>
  <si>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</si>
  <si>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</si>
  <si>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</si>
  <si>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</si>
  <si>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</si>
  <si>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</si>
  <si>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</si>
  <si>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</si>
  <si>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</si>
  <si>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</si>
  <si>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</si>
  <si>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</si>
  <si>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</si>
  <si>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</si>
  <si>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</si>
  <si>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</si>
  <si>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</si>
  <si>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</si>
  <si>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</si>
  <si>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</si>
  <si>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</si>
  <si>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</si>
  <si>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</si>
  <si>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</si>
  <si>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</si>
  <si>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</si>
  <si>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</si>
  <si>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</si>
  <si>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</si>
  <si>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</si>
  <si>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</si>
  <si>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</si>
  <si>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</si>
  <si>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</si>
  <si>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</si>
  <si>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</si>
  <si>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</si>
  <si>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</si>
  <si>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</si>
  <si>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</si>
  <si>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</si>
  <si>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</si>
  <si>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</si>
  <si>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</si>
  <si>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</si>
  <si>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</si>
  <si>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</si>
  <si>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</si>
  <si>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</si>
  <si>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</si>
  <si>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</si>
  <si>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</si>
  <si>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</si>
  <si>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</si>
  <si>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</si>
  <si>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</si>
  <si>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</si>
  <si>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</si>
  <si>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</si>
  <si>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</si>
  <si>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</si>
  <si>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</si>
  <si>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</si>
  <si>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</si>
  <si>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</si>
  <si>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</si>
  <si>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</si>
  <si>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</si>
  <si>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</si>
  <si>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</si>
  <si>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</si>
  <si>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</si>
  <si>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</si>
  <si>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</si>
  <si>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</si>
  <si>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</si>
  <si>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</si>
  <si>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</si>
  <si>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</si>
  <si>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</si>
  <si>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</si>
  <si>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</si>
  <si>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</si>
  <si>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</si>
  <si>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</si>
  <si>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</si>
  <si>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</si>
  <si>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</si>
  <si>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</si>
  <si>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</si>
  <si>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</si>
  <si>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</si>
  <si>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</si>
  <si>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</si>
  <si>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</si>
  <si>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</si>
  <si>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</si>
  <si>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</si>
  <si>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</si>
  <si>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</si>
  <si>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</si>
  <si>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</si>
  <si>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</si>
  <si>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</si>
  <si>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</si>
  <si>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</si>
  <si>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</si>
  <si>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</si>
  <si>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</si>
  <si>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</si>
  <si>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</si>
  <si>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</si>
  <si>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</si>
  <si>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</si>
  <si>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</si>
  <si>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</si>
  <si>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</si>
  <si>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</si>
  <si>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</si>
  <si>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</si>
  <si>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</si>
  <si>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</si>
  <si>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</si>
  <si>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</si>
  <si>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</si>
  <si>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</si>
  <si>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</si>
  <si>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</si>
  <si>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</si>
  <si>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</si>
  <si>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</si>
  <si>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</si>
  <si>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</si>
  <si>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</si>
  <si>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</si>
  <si>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</si>
  <si>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</si>
  <si>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</si>
  <si>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</si>
  <si>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</si>
  <si>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</si>
  <si>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</si>
  <si>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</si>
  <si>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</si>
  <si>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</si>
  <si>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</si>
  <si>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</si>
  <si>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</si>
  <si>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</si>
  <si>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</si>
  <si>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</si>
  <si>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</si>
  <si>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</si>
  <si>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</si>
  <si>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</si>
  <si>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</si>
  <si>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</si>
  <si>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</si>
  <si>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</si>
  <si>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</si>
  <si>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</si>
  <si>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</si>
  <si>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</si>
  <si>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</si>
  <si>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</si>
  <si>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</si>
  <si>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</si>
  <si>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</si>
  <si>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</si>
  <si>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</si>
  <si>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</si>
  <si>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</si>
  <si>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</si>
  <si>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</si>
  <si>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</si>
  <si>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</si>
  <si>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</si>
  <si>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</si>
  <si>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</si>
  <si>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</si>
  <si>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</si>
  <si>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</si>
  <si>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</si>
  <si>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</si>
  <si>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</si>
  <si>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</si>
  <si>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</si>
  <si>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</si>
  <si>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</si>
  <si>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</si>
  <si>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</si>
  <si>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</si>
  <si>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</si>
  <si>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</si>
  <si>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</si>
  <si>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</si>
  <si>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</si>
  <si>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</si>
  <si>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</si>
  <si>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</si>
  <si>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</si>
  <si>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</si>
  <si>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</si>
  <si>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</si>
  <si>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</si>
  <si>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</si>
  <si>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</si>
  <si>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</si>
  <si>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</si>
  <si>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</si>
  <si>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</si>
  <si>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</si>
  <si>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</si>
  <si>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</si>
  <si>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</si>
  <si>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</si>
  <si>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</si>
  <si>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</si>
  <si>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</si>
  <si>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</si>
  <si>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</si>
  <si>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</si>
  <si>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</si>
  <si>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</si>
  <si>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</si>
  <si>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</si>
  <si>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</si>
  <si>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</si>
  <si>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</si>
  <si>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</si>
  <si>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</si>
  <si>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</si>
  <si>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</si>
  <si>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</si>
  <si>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</si>
  <si>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</si>
  <si>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</si>
  <si>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</si>
  <si>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</si>
  <si>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</si>
  <si>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</si>
  <si>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</si>
  <si>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</si>
  <si>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</si>
  <si>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</si>
  <si>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</si>
  <si>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</si>
  <si>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</si>
  <si>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</si>
  <si>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</si>
  <si>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</si>
  <si>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</si>
  <si>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</si>
  <si>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</si>
  <si>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</si>
  <si>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</si>
  <si>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</si>
  <si>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</si>
  <si>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</si>
  <si>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</si>
  <si>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</si>
  <si>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</si>
  <si>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</si>
  <si>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</si>
  <si>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</si>
  <si>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</si>
  <si>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</si>
  <si>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</si>
  <si>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</si>
  <si>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</si>
  <si>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</si>
  <si>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</si>
  <si>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</si>
  <si>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</si>
  <si>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</si>
  <si>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</si>
  <si>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</si>
  <si>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</si>
  <si>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</si>
  <si>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</si>
  <si>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</si>
  <si>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</si>
  <si>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</si>
  <si>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</si>
  <si>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</si>
  <si>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</si>
  <si>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</si>
  <si>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</si>
  <si>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</si>
  <si>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</si>
  <si>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</si>
  <si>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</si>
  <si>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</si>
  <si>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</si>
  <si>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</si>
  <si>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</si>
  <si>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</si>
  <si>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</si>
  <si>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</si>
  <si>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</si>
  <si>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</si>
  <si>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</si>
  <si>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</si>
  <si>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</si>
  <si>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</si>
  <si>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</si>
  <si>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</si>
  <si>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</si>
  <si>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</si>
  <si>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</si>
  <si>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</si>
  <si>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</si>
  <si>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</si>
  <si>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</si>
  <si>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</si>
  <si>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</si>
  <si>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</si>
  <si>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</si>
  <si>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</si>
  <si>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</si>
  <si>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</si>
  <si>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</si>
  <si>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</si>
  <si>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</si>
  <si>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</si>
  <si>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</si>
  <si>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</si>
  <si>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</si>
  <si>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</si>
  <si>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</si>
  <si>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</si>
  <si>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</si>
  <si>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</si>
  <si>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</si>
  <si>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</si>
  <si>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</si>
  <si>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</si>
  <si>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</si>
  <si>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</si>
  <si>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</si>
  <si>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</si>
  <si>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</si>
  <si>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</si>
  <si>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</si>
  <si>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</si>
  <si>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</si>
  <si>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</si>
  <si>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</si>
  <si>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</si>
  <si>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</si>
  <si>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</si>
  <si>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</si>
  <si>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</si>
  <si>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</si>
  <si>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</si>
  <si>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</si>
  <si>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</si>
  <si>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</si>
  <si>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</si>
  <si>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</si>
  <si>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</si>
  <si>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</si>
  <si>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</si>
  <si>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</si>
  <si>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</si>
  <si>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</si>
  <si>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</si>
  <si>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</si>
  <si>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</si>
  <si>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</si>
  <si>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</si>
  <si>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</si>
  <si>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</si>
  <si>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</si>
  <si>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</si>
  <si>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</si>
  <si>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</si>
  <si>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</si>
  <si>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</si>
  <si>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</si>
  <si>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</si>
  <si>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</si>
  <si>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</si>
  <si>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</si>
  <si>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</si>
  <si>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</si>
  <si>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</si>
  <si>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</si>
  <si>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</si>
  <si>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</si>
  <si>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</si>
  <si>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</si>
  <si>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</si>
  <si>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</si>
  <si>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</si>
  <si>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</si>
  <si>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</si>
  <si>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</si>
  <si>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</si>
  <si>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</si>
  <si>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</si>
  <si>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</si>
  <si>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</si>
  <si>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</si>
  <si>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</si>
  <si>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</si>
  <si>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</si>
  <si>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</si>
  <si>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</si>
  <si>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</si>
  <si>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</si>
  <si>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</si>
  <si>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</si>
  <si>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</si>
  <si>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</si>
  <si>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</si>
  <si>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</si>
  <si>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</si>
  <si>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</si>
  <si>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</si>
  <si>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</si>
  <si>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</si>
  <si>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</si>
  <si>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</si>
  <si>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</si>
  <si>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</si>
  <si>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</si>
  <si>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</si>
  <si>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</si>
  <si>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</si>
  <si>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</si>
  <si>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</si>
  <si>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</si>
  <si>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</si>
  <si>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</si>
  <si>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</si>
  <si>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</si>
  <si>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</si>
  <si>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</si>
  <si>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</si>
  <si>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</si>
  <si>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</si>
  <si>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</si>
  <si>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</si>
  <si>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</si>
  <si>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</si>
  <si>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</si>
  <si>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</si>
  <si>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</si>
  <si>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</si>
  <si>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</si>
  <si>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</si>
  <si>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</si>
  <si>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</si>
  <si>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</si>
  <si>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</si>
  <si>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</si>
  <si>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</si>
  <si>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</si>
  <si>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</si>
  <si>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</si>
  <si>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</si>
  <si>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</si>
  <si>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</si>
  <si>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</si>
  <si>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</si>
  <si>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</si>
  <si>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</si>
  <si>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</si>
  <si>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</si>
  <si>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</si>
  <si>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</si>
  <si>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</si>
  <si>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</si>
  <si>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</si>
  <si>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</si>
  <si>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</si>
  <si>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</si>
  <si>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</si>
  <si>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</si>
  <si>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</si>
  <si>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</si>
  <si>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</si>
  <si>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</si>
  <si>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</si>
  <si>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</si>
  <si>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</si>
  <si>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</si>
  <si>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</si>
  <si>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</si>
  <si>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</si>
  <si>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</si>
  <si>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</si>
  <si>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</si>
  <si>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</si>
  <si>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</si>
  <si>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</si>
  <si>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</si>
  <si>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</si>
  <si>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</si>
  <si>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</si>
  <si>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</si>
  <si>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</si>
  <si>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</si>
  <si>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</si>
  <si>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</si>
  <si>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</si>
  <si>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</si>
  <si>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</si>
  <si>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</si>
  <si>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</si>
  <si>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</si>
  <si>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</si>
  <si>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</si>
  <si>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</si>
  <si>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</si>
  <si>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</si>
  <si>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</si>
  <si>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</si>
  <si>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</si>
  <si>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</si>
  <si>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</si>
  <si>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</si>
  <si>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</si>
  <si>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</si>
  <si>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</si>
  <si>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</si>
  <si>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</si>
  <si>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</si>
  <si>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</si>
  <si>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</si>
  <si>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</si>
  <si>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</si>
  <si>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</si>
  <si>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</si>
  <si>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</si>
  <si>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</si>
  <si>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</si>
  <si>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</si>
  <si>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</si>
  <si>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</si>
  <si>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</si>
  <si>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</si>
  <si>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</si>
  <si>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</si>
  <si>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</si>
  <si>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</si>
  <si>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</si>
  <si>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</si>
  <si>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</si>
  <si>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</si>
  <si>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</si>
  <si>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</si>
  <si>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</si>
  <si>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</si>
  <si>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</si>
  <si>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</si>
  <si>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</si>
  <si>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</si>
  <si>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</si>
  <si>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</si>
  <si>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</si>
  <si>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</si>
  <si>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</si>
  <si>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</si>
  <si>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</si>
  <si>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</si>
  <si>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</si>
  <si>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</si>
  <si>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</si>
  <si>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</si>
  <si>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</si>
  <si>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</si>
  <si>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</si>
  <si>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</si>
  <si>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</si>
  <si>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</si>
  <si>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</si>
  <si>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</si>
  <si>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</si>
  <si>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</si>
  <si>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</si>
  <si>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</si>
  <si>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</si>
  <si>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</si>
  <si>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</si>
  <si>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</si>
  <si>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</si>
  <si>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</si>
  <si>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</si>
  <si>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</si>
  <si>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</si>
  <si>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</si>
  <si>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</si>
  <si>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</si>
  <si>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</si>
  <si>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</si>
  <si>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</si>
  <si>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</si>
  <si>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</si>
  <si>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</si>
  <si>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</si>
  <si>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</si>
  <si>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</si>
  <si>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</si>
  <si>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</si>
  <si>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</si>
  <si>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</si>
  <si>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</si>
  <si>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</si>
  <si>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</si>
  <si>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</si>
  <si>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</si>
  <si>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</si>
  <si>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</si>
  <si>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</si>
  <si>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</si>
  <si>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</si>
  <si>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</si>
  <si>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</si>
  <si>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</si>
  <si>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</si>
  <si>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</si>
  <si>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</si>
  <si>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</si>
  <si>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</si>
  <si>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</si>
  <si>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</si>
  <si>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</si>
  <si>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</si>
  <si>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</si>
  <si>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</si>
  <si>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</si>
  <si>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</si>
  <si>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</si>
  <si>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</si>
  <si>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</si>
  <si>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</si>
  <si>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</si>
  <si>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</si>
  <si>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</si>
  <si>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</si>
  <si>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</si>
  <si>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</si>
  <si>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</si>
  <si>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</si>
  <si>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</si>
  <si>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</si>
  <si>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</si>
  <si>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</si>
  <si>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</si>
  <si>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</si>
  <si>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</si>
  <si>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</si>
  <si>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</si>
  <si>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</si>
  <si>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</si>
  <si>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</si>
  <si>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</si>
  <si>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</si>
  <si>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</si>
  <si>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</si>
  <si>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</si>
  <si>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</si>
  <si>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</si>
  <si>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</si>
  <si>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</si>
  <si>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</si>
  <si>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</si>
  <si>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</si>
  <si>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</si>
  <si>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</si>
  <si>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</si>
  <si>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</si>
  <si>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</si>
  <si>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</si>
  <si>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</si>
  <si>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</si>
  <si>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</si>
  <si>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</si>
  <si>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</si>
  <si>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</si>
  <si>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</si>
  <si>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</si>
  <si>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</si>
  <si>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</si>
  <si>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</si>
  <si>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</si>
  <si>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</si>
  <si>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</si>
  <si>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</si>
  <si>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</si>
  <si>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</si>
  <si>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</si>
  <si>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</si>
  <si>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</si>
  <si>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</si>
  <si>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</si>
  <si>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</si>
  <si>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</si>
  <si>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</si>
  <si>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</si>
  <si>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</si>
  <si>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</si>
  <si>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</si>
  <si>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</si>
  <si>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</si>
  <si>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</si>
  <si>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</si>
  <si>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</si>
  <si>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</si>
  <si>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</si>
  <si>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</si>
  <si>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</si>
  <si>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</si>
  <si>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</si>
  <si>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</si>
  <si>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</si>
  <si>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</si>
  <si>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</si>
  <si>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</si>
  <si>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</si>
  <si>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</si>
  <si>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</si>
  <si>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</si>
  <si>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</si>
  <si>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</si>
  <si>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</si>
  <si>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</si>
  <si>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</si>
  <si>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</si>
  <si>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</si>
  <si>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</si>
  <si>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</si>
  <si>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</si>
  <si>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</si>
  <si>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</si>
  <si>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</si>
  <si>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</si>
  <si>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</si>
  <si>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</si>
  <si>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</si>
  <si>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</si>
  <si>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</si>
  <si>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</si>
  <si>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</si>
  <si>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</si>
  <si>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</si>
  <si>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</si>
  <si>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</si>
  <si>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</si>
  <si>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</si>
  <si>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</si>
  <si>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</si>
  <si>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</si>
  <si>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</si>
  <si>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</si>
  <si>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</si>
  <si>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</si>
  <si>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</si>
  <si>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</si>
  <si>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</si>
  <si>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</si>
  <si>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</si>
  <si>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</si>
  <si>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</si>
  <si>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</si>
  <si>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</si>
  <si>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</si>
  <si>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</si>
  <si>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</si>
  <si>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</si>
  <si>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</si>
  <si>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</si>
  <si>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</si>
  <si>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</si>
  <si>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</si>
  <si>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</si>
  <si>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</si>
  <si>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</si>
  <si>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</si>
  <si>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</si>
  <si>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</si>
  <si>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</si>
  <si>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</si>
  <si>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</si>
  <si>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</si>
  <si>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</si>
  <si>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</si>
  <si>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</si>
  <si>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</si>
  <si>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</si>
  <si>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</si>
  <si>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</si>
  <si>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</si>
  <si>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</si>
  <si>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</si>
  <si>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</si>
  <si>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</si>
  <si>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</si>
  <si>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</si>
  <si>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</si>
  <si>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</si>
  <si>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5*Calls</t>
  </si>
  <si>
    <t>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</si>
  <si>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</si>
  <si>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</si>
  <si>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</si>
  <si>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</si>
  <si>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</si>
  <si>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</si>
  <si>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</si>
  <si>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</si>
  <si>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</si>
  <si>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</si>
  <si>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</si>
  <si>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</si>
  <si>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</si>
  <si>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</si>
  <si>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</si>
  <si>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</si>
  <si>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</si>
  <si>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</si>
  <si>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</si>
  <si>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</si>
  <si>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</si>
  <si>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</si>
  <si>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</si>
  <si>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Reps</t>
  </si>
  <si>
    <t>Amount</t>
  </si>
  <si>
    <t>Sel.Calls</t>
  </si>
  <si>
    <t>Sel.Amount</t>
  </si>
  <si>
    <t>Selected rep</t>
  </si>
  <si>
    <t>Column Labels</t>
  </si>
  <si>
    <t>Total</t>
  </si>
  <si>
    <t>Rep Summary</t>
  </si>
  <si>
    <t>% of calls</t>
  </si>
  <si>
    <t>Amount Rank</t>
  </si>
  <si>
    <t>Call Rank</t>
  </si>
  <si>
    <t>Label:</t>
  </si>
  <si>
    <t>Image:</t>
  </si>
  <si>
    <r>
      <rPr>
        <b/>
        <sz val="22"/>
        <color theme="1"/>
        <rFont val="Aptos"/>
        <family val="2"/>
        <scheme val="minor"/>
      </rPr>
      <t>CALL CENTRE REPORT -</t>
    </r>
    <r>
      <rPr>
        <sz val="22"/>
        <color theme="1"/>
        <rFont val="Aptos"/>
        <family val="2"/>
        <scheme val="minor"/>
      </rPr>
      <t xml:space="preserve">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</si>
</sst>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quot;₹&quot;\ #,##0;#,##0\ \-&quot;₹&quot;;&quot;₹&quot;\ #,##0"/>
    <numFmt numFmtId="166" formatCode="0.0"/>
    <numFmt numFmtId="167" formatCode="\$\ #,###.0,\k"/>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1"/>
      <color rgb="FFFCD9D3"/>
      <name val="Aptos ExtraBold"/>
      <family val="2"/>
    </font>
    <font>
      <sz val="22"/>
      <color theme="1"/>
      <name val="Aptos"/>
      <family val="2"/>
      <scheme val="minor"/>
    </font>
    <font>
      <b/>
      <sz val="22"/>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4" tint="0.39997558519241921"/>
      </bottom>
      <diagonal/>
    </border>
    <border>
      <left/>
      <right style="thin">
        <color theme="0" tint="-0.24994659260841701"/>
      </right>
      <top/>
      <bottom style="thin">
        <color theme="4" tint="0.3999755851924192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5" fillId="0" borderId="0" xfId="0" applyFont="1" applyAlignment="1">
      <alignment horizontal="center" vertical="center"/>
    </xf>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1" xfId="0" applyFill="1" applyBorder="1"/>
    <xf numFmtId="0" fontId="1" fillId="5" borderId="14" xfId="0" applyFont="1" applyFill="1" applyBorder="1" applyAlignment="1">
      <alignment horizontal="left"/>
    </xf>
    <xf numFmtId="0" fontId="1" fillId="5" borderId="10" xfId="0" applyFont="1" applyFill="1" applyBorder="1"/>
    <xf numFmtId="0" fontId="1" fillId="5" borderId="15" xfId="0" applyFont="1" applyFill="1" applyBorder="1"/>
    <xf numFmtId="0" fontId="0" fillId="5" borderId="16" xfId="0" applyFill="1" applyBorder="1" applyAlignment="1">
      <alignment horizontal="left" indent="1"/>
    </xf>
    <xf numFmtId="165" fontId="0" fillId="5" borderId="0" xfId="0" applyNumberFormat="1" applyFill="1"/>
    <xf numFmtId="165" fontId="0" fillId="5" borderId="17" xfId="0" applyNumberFormat="1" applyFill="1" applyBorder="1"/>
    <xf numFmtId="0" fontId="0" fillId="5" borderId="18" xfId="0" applyFill="1" applyBorder="1" applyAlignment="1">
      <alignment horizontal="left" indent="1"/>
    </xf>
    <xf numFmtId="165" fontId="0" fillId="5" borderId="19" xfId="0" applyNumberFormat="1" applyFill="1" applyBorder="1"/>
    <xf numFmtId="165" fontId="0" fillId="5" borderId="20" xfId="0" applyNumberFormat="1" applyFill="1" applyBorder="1"/>
    <xf numFmtId="0" fontId="1" fillId="5" borderId="12" xfId="0" applyFont="1" applyFill="1" applyBorder="1"/>
    <xf numFmtId="0" fontId="1" fillId="5" borderId="13" xfId="0" applyFont="1" applyFill="1" applyBorder="1"/>
    <xf numFmtId="9" fontId="0" fillId="0" borderId="0" xfId="1" applyFont="1"/>
    <xf numFmtId="0" fontId="0" fillId="3" borderId="0" xfId="0" applyFill="1" applyAlignment="1">
      <alignment horizontal="left" vertical="top"/>
    </xf>
    <xf numFmtId="0" fontId="6" fillId="3" borderId="0" xfId="0" applyFont="1" applyFill="1"/>
  </cellXfs>
  <cellStyles count="2">
    <cellStyle name="Normal" xfId="0" builtinId="0"/>
    <cellStyle name="Percent" xfId="1" builtinId="5"/>
  </cellStyles>
  <dxfs count="19">
    <dxf>
      <fill>
        <patternFill patternType="solid">
          <bgColor theme="8"/>
        </patternFill>
      </fill>
    </dxf>
    <dxf>
      <fill>
        <patternFill>
          <bgColor theme="8" tint="0.39994506668294322"/>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E1C280AF-99AD-434A-A55D-AA8067CFA873}">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project.xlsx]pivots!weekday trend</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pivots!$F$15:$F$22</c:f>
              <c:strCache>
                <c:ptCount val="7"/>
                <c:pt idx="0">
                  <c:v>Sunday</c:v>
                </c:pt>
                <c:pt idx="1">
                  <c:v>Monday</c:v>
                </c:pt>
                <c:pt idx="2">
                  <c:v>Tuesday</c:v>
                </c:pt>
                <c:pt idx="3">
                  <c:v>Wednesday</c:v>
                </c:pt>
                <c:pt idx="4">
                  <c:v>Thursday</c:v>
                </c:pt>
                <c:pt idx="5">
                  <c:v>Friday</c:v>
                </c:pt>
                <c:pt idx="6">
                  <c:v>Saturday</c:v>
                </c:pt>
              </c:strCache>
            </c:strRef>
          </c:cat>
          <c:val>
            <c:numRef>
              <c:f>pivots!$G$15:$G$22</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01D0-4172-BB8E-D00CABC11810}"/>
            </c:ext>
          </c:extLst>
        </c:ser>
        <c:dLbls>
          <c:showLegendKey val="0"/>
          <c:showVal val="0"/>
          <c:showCatName val="0"/>
          <c:showSerName val="0"/>
          <c:showPercent val="0"/>
          <c:showBubbleSize val="0"/>
        </c:dLbls>
        <c:gapWidth val="25"/>
        <c:axId val="701999584"/>
        <c:axId val="701997184"/>
      </c:barChart>
      <c:catAx>
        <c:axId val="701999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997184"/>
        <c:crosses val="autoZero"/>
        <c:auto val="1"/>
        <c:lblAlgn val="ctr"/>
        <c:lblOffset val="100"/>
        <c:noMultiLvlLbl val="0"/>
      </c:catAx>
      <c:valAx>
        <c:axId val="701997184"/>
        <c:scaling>
          <c:orientation val="minMax"/>
        </c:scaling>
        <c:delete val="1"/>
        <c:axPos val="b"/>
        <c:numFmt formatCode="#,##0" sourceLinked="1"/>
        <c:majorTickMark val="none"/>
        <c:minorTickMark val="none"/>
        <c:tickLblPos val="nextTo"/>
        <c:crossAx val="701999584"/>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project.xlsx]pivots!Monthly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6"/>
                </a:solidFill>
                <a:latin typeface="+mj-lt"/>
              </a:rPr>
              <a:t>Call</a:t>
            </a:r>
            <a:r>
              <a:rPr lang="en-IN" sz="1600" baseline="0">
                <a:solidFill>
                  <a:schemeClr val="accent6"/>
                </a:solidFill>
                <a:latin typeface="+mj-lt"/>
              </a:rPr>
              <a:t> Trend</a:t>
            </a:r>
            <a:endParaRPr lang="en-IN" sz="1600">
              <a:solidFill>
                <a:schemeClr val="accent6"/>
              </a:solidFill>
              <a:latin typeface="+mj-lt"/>
            </a:endParaRPr>
          </a:p>
        </c:rich>
      </c:tx>
      <c:layout>
        <c:manualLayout>
          <c:xMode val="edge"/>
          <c:yMode val="edge"/>
          <c:x val="3.2638888888888891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45000"/>
                  <a:lumOff val="55000"/>
                </a:schemeClr>
              </a:gs>
              <a:gs pos="0">
                <a:schemeClr val="accent6">
                  <a:lumMod val="75000"/>
                </a:schemeClr>
              </a:gs>
              <a:gs pos="100000">
                <a:schemeClr val="accent6">
                  <a:alpha val="5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squar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square"/>
          <c:size val="5"/>
        </c:marker>
      </c:pivotFmt>
      <c:pivotFmt>
        <c:idx val="7"/>
        <c:spPr>
          <a:ln w="28575" cap="rnd">
            <a:solidFill>
              <a:schemeClr val="accent6"/>
            </a:solidFill>
            <a:round/>
          </a:ln>
          <a:effectLst/>
        </c:spPr>
        <c:marker>
          <c:symbol val="square"/>
          <c:size val="7"/>
          <c:spPr>
            <a:solidFill>
              <a:schemeClr val="bg1">
                <a:lumMod val="95000"/>
              </a:schemeClr>
            </a:solidFill>
            <a:ln w="25400">
              <a:solidFill>
                <a:schemeClr val="tx1">
                  <a:lumMod val="85000"/>
                  <a:lumOff val="15000"/>
                </a:schemeClr>
              </a:solidFill>
            </a:ln>
            <a:effectLst/>
          </c:spPr>
        </c:marker>
      </c:pivotFmt>
    </c:pivotFmts>
    <c:plotArea>
      <c:layout/>
      <c:areaChart>
        <c:grouping val="standard"/>
        <c:varyColors val="0"/>
        <c:ser>
          <c:idx val="1"/>
          <c:order val="1"/>
          <c:tx>
            <c:strRef>
              <c:f>pivots!$C$14</c:f>
              <c:strCache>
                <c:ptCount val="1"/>
                <c:pt idx="0">
                  <c:v>Call Count2</c:v>
                </c:pt>
              </c:strCache>
            </c:strRef>
          </c:tx>
          <c:spPr>
            <a:gradFill flip="none" rotWithShape="1">
              <a:gsLst>
                <a:gs pos="0">
                  <a:schemeClr val="accent1">
                    <a:lumMod val="45000"/>
                    <a:lumOff val="55000"/>
                  </a:schemeClr>
                </a:gs>
                <a:gs pos="0">
                  <a:schemeClr val="accent6">
                    <a:lumMod val="75000"/>
                  </a:schemeClr>
                </a:gs>
                <a:gs pos="100000">
                  <a:schemeClr val="accent6">
                    <a:alpha val="50000"/>
                  </a:schemeClr>
                </a:gs>
              </a:gsLst>
              <a:lin ang="5400000" scaled="1"/>
              <a:tileRect/>
            </a:gradFill>
            <a:ln>
              <a:noFill/>
            </a:ln>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C7E6-4B68-AD64-5C2B0045ECDE}"/>
            </c:ext>
          </c:extLst>
        </c:ser>
        <c:dLbls>
          <c:showLegendKey val="0"/>
          <c:showVal val="0"/>
          <c:showCatName val="0"/>
          <c:showSerName val="0"/>
          <c:showPercent val="0"/>
          <c:showBubbleSize val="0"/>
        </c:dLbls>
        <c:axId val="2018047872"/>
        <c:axId val="2018050272"/>
      </c:areaChart>
      <c:lineChart>
        <c:grouping val="standard"/>
        <c:varyColors val="0"/>
        <c:ser>
          <c:idx val="0"/>
          <c:order val="0"/>
          <c:tx>
            <c:strRef>
              <c:f>pivots!$B$14</c:f>
              <c:strCache>
                <c:ptCount val="1"/>
                <c:pt idx="0">
                  <c:v>Call Count</c:v>
                </c:pt>
              </c:strCache>
            </c:strRef>
          </c:tx>
          <c:spPr>
            <a:ln w="28575" cap="rnd">
              <a:solidFill>
                <a:schemeClr val="accent6"/>
              </a:solidFill>
              <a:round/>
            </a:ln>
            <a:effectLst/>
          </c:spPr>
          <c:marker>
            <c:symbol val="square"/>
            <c:size val="7"/>
            <c:spPr>
              <a:solidFill>
                <a:schemeClr val="bg1">
                  <a:lumMod val="95000"/>
                </a:schemeClr>
              </a:solidFill>
              <a:ln w="25400">
                <a:solidFill>
                  <a:schemeClr val="tx1">
                    <a:lumMod val="85000"/>
                    <a:lumOff val="15000"/>
                  </a:schemeClr>
                </a:solidFill>
              </a:ln>
              <a:effectLst/>
            </c:spPr>
          </c:marker>
          <c:dPt>
            <c:idx val="9"/>
            <c:marker>
              <c:symbol val="square"/>
              <c:size val="5"/>
              <c:spPr>
                <a:solidFill>
                  <a:schemeClr val="bg1">
                    <a:lumMod val="95000"/>
                  </a:schemeClr>
                </a:solidFill>
                <a:ln w="25400">
                  <a:solidFill>
                    <a:schemeClr val="tx1">
                      <a:lumMod val="85000"/>
                      <a:lumOff val="15000"/>
                    </a:schemeClr>
                  </a:solidFill>
                </a:ln>
                <a:effectLst/>
              </c:spPr>
            </c:marker>
            <c:bubble3D val="0"/>
            <c:extLst>
              <c:ext xmlns:c16="http://schemas.microsoft.com/office/drawing/2014/chart" uri="{C3380CC4-5D6E-409C-BE32-E72D297353CC}">
                <c16:uniqueId val="{00000002-C7E6-4B68-AD64-5C2B0045ECDE}"/>
              </c:ext>
            </c:extLst>
          </c:dPt>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C7E6-4B68-AD64-5C2B0045ECDE}"/>
            </c:ext>
          </c:extLst>
        </c:ser>
        <c:dLbls>
          <c:showLegendKey val="0"/>
          <c:showVal val="0"/>
          <c:showCatName val="0"/>
          <c:showSerName val="0"/>
          <c:showPercent val="0"/>
          <c:showBubbleSize val="0"/>
        </c:dLbls>
        <c:marker val="1"/>
        <c:smooth val="0"/>
        <c:axId val="2018047872"/>
        <c:axId val="2018050272"/>
      </c:lineChart>
      <c:catAx>
        <c:axId val="201804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50272"/>
        <c:crosses val="autoZero"/>
        <c:auto val="1"/>
        <c:lblAlgn val="ctr"/>
        <c:lblOffset val="100"/>
        <c:noMultiLvlLbl val="0"/>
      </c:catAx>
      <c:valAx>
        <c:axId val="2018050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4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solidFill>
                <a:latin typeface="+mj-lt"/>
              </a:rPr>
              <a:t>Calls</a:t>
            </a:r>
          </a:p>
        </c:rich>
      </c:tx>
      <c:layout>
        <c:manualLayout>
          <c:xMode val="edge"/>
          <c:yMode val="edge"/>
          <c:x val="7.8355392394971454E-2"/>
          <c:y val="3.2297359500128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pivots!$F$38:$F$42</c:f>
              <c:strCache>
                <c:ptCount val="5"/>
                <c:pt idx="0">
                  <c:v>R01</c:v>
                </c:pt>
                <c:pt idx="1">
                  <c:v>R02</c:v>
                </c:pt>
                <c:pt idx="2">
                  <c:v>R03</c:v>
                </c:pt>
                <c:pt idx="3">
                  <c:v>R04</c:v>
                </c:pt>
                <c:pt idx="4">
                  <c:v>R05</c:v>
                </c:pt>
              </c:strCache>
            </c:strRef>
          </c:cat>
          <c:val>
            <c:numRef>
              <c:f>pivots!$G$38:$G$42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36B-4301-A2D3-B9940E8531BC}"/>
            </c:ext>
          </c:extLst>
        </c:ser>
        <c:ser>
          <c:idx val="1"/>
          <c:order val="1"/>
          <c:tx>
            <c:strRef>
              <c:f>pivots!$I$37</c:f>
              <c:strCache>
                <c:ptCount val="1"/>
                <c:pt idx="0">
                  <c:v>Sel.Calls</c:v>
                </c:pt>
              </c:strCache>
            </c:strRef>
          </c:tx>
          <c:spPr>
            <a:gradFill>
              <a:gsLst>
                <a:gs pos="0">
                  <a:schemeClr val="accent5"/>
                </a:gs>
                <a:gs pos="0">
                  <a:schemeClr val="accent5"/>
                </a:gs>
                <a:gs pos="100000">
                  <a:schemeClr val="accent6"/>
                </a:gs>
              </a:gsLst>
              <a:lin ang="0" scaled="1"/>
            </a:gradFill>
            <a:ln>
              <a:noFill/>
            </a:ln>
            <a:effectLst/>
          </c:spPr>
          <c:invertIfNegative val="0"/>
          <c:dPt>
            <c:idx val="0"/>
            <c:invertIfNegative val="0"/>
            <c:bubble3D val="0"/>
            <c:spPr>
              <a:gradFill flip="none" rotWithShape="1">
                <a:gsLst>
                  <a:gs pos="0">
                    <a:schemeClr val="accent5"/>
                  </a:gs>
                  <a:gs pos="0">
                    <a:schemeClr val="accent5"/>
                  </a:gs>
                  <a:gs pos="100000">
                    <a:schemeClr val="accent6"/>
                  </a:gs>
                </a:gsLst>
                <a:lin ang="0" scaled="1"/>
                <a:tileRect/>
              </a:gradFill>
              <a:ln>
                <a:noFill/>
              </a:ln>
              <a:effectLst/>
            </c:spPr>
            <c:extLst>
              <c:ext xmlns:c16="http://schemas.microsoft.com/office/drawing/2014/chart" uri="{C3380CC4-5D6E-409C-BE32-E72D297353CC}">
                <c16:uniqueId val="{00000004-636B-4301-A2D3-B9940E8531BC}"/>
              </c:ext>
            </c:extLst>
          </c:dPt>
          <c:dPt>
            <c:idx val="1"/>
            <c:invertIfNegative val="0"/>
            <c:bubble3D val="0"/>
            <c:spPr>
              <a:gradFill flip="none" rotWithShape="1">
                <a:gsLst>
                  <a:gs pos="0">
                    <a:schemeClr val="accent5"/>
                  </a:gs>
                  <a:gs pos="0">
                    <a:schemeClr val="accent5"/>
                  </a:gs>
                  <a:gs pos="100000">
                    <a:schemeClr val="accent6"/>
                  </a:gs>
                </a:gsLst>
                <a:lin ang="0" scaled="1"/>
                <a:tileRect/>
              </a:gradFill>
              <a:ln>
                <a:noFill/>
              </a:ln>
              <a:effectLst/>
            </c:spPr>
            <c:extLst>
              <c:ext xmlns:c16="http://schemas.microsoft.com/office/drawing/2014/chart" uri="{C3380CC4-5D6E-409C-BE32-E72D297353CC}">
                <c16:uniqueId val="{00000002-636B-4301-A2D3-B9940E8531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pivots!$I$38:$I$42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3-636B-4301-A2D3-B9940E8531BC}"/>
            </c:ext>
          </c:extLst>
        </c:ser>
        <c:dLbls>
          <c:dLblPos val="outEnd"/>
          <c:showLegendKey val="0"/>
          <c:showVal val="1"/>
          <c:showCatName val="0"/>
          <c:showSerName val="0"/>
          <c:showPercent val="0"/>
          <c:showBubbleSize val="0"/>
        </c:dLbls>
        <c:gapWidth val="25"/>
        <c:overlap val="100"/>
        <c:axId val="662704128"/>
        <c:axId val="662710848"/>
      </c:barChart>
      <c:catAx>
        <c:axId val="6627041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10848"/>
        <c:crosses val="autoZero"/>
        <c:auto val="1"/>
        <c:lblAlgn val="ctr"/>
        <c:lblOffset val="100"/>
        <c:noMultiLvlLbl val="0"/>
      </c:catAx>
      <c:valAx>
        <c:axId val="662710848"/>
        <c:scaling>
          <c:orientation val="minMax"/>
          <c:min val="0"/>
        </c:scaling>
        <c:delete val="1"/>
        <c:axPos val="t"/>
        <c:numFmt formatCode="General" sourceLinked="1"/>
        <c:majorTickMark val="none"/>
        <c:minorTickMark val="none"/>
        <c:tickLblPos val="nextTo"/>
        <c:crossAx val="66270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6"/>
                </a:solidFill>
                <a:latin typeface="+mj-lt"/>
              </a:rPr>
              <a:t>Amount</a:t>
            </a:r>
          </a:p>
        </c:rich>
      </c:tx>
      <c:layout>
        <c:manualLayout>
          <c:xMode val="edge"/>
          <c:yMode val="edge"/>
          <c:x val="6.2069676138645717E-2"/>
          <c:y val="3.70347824407015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pivots!$F$38:$F$42</c:f>
              <c:strCache>
                <c:ptCount val="5"/>
                <c:pt idx="0">
                  <c:v>R01</c:v>
                </c:pt>
                <c:pt idx="1">
                  <c:v>R02</c:v>
                </c:pt>
                <c:pt idx="2">
                  <c:v>R03</c:v>
                </c:pt>
                <c:pt idx="3">
                  <c:v>R04</c:v>
                </c:pt>
                <c:pt idx="4">
                  <c:v>R05</c:v>
                </c:pt>
              </c:strCache>
            </c:strRef>
          </c:cat>
          <c:val>
            <c:numRef>
              <c:f>pivots!$H$38:$H$42</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38A-46A4-9367-5B32140FA2A1}"/>
            </c:ext>
          </c:extLst>
        </c:ser>
        <c:ser>
          <c:idx val="1"/>
          <c:order val="1"/>
          <c:tx>
            <c:strRef>
              <c:f>pivots!$J$37</c:f>
              <c:strCache>
                <c:ptCount val="1"/>
                <c:pt idx="0">
                  <c:v>Sel.Amount</c:v>
                </c:pt>
              </c:strCache>
            </c:strRef>
          </c:tx>
          <c:spPr>
            <a:gradFill flip="none" rotWithShape="1">
              <a:gsLst>
                <a:gs pos="0">
                  <a:schemeClr val="accent5"/>
                </a:gs>
                <a:gs pos="0">
                  <a:schemeClr val="accent5"/>
                </a:gs>
                <a:gs pos="100000">
                  <a:schemeClr val="accent6"/>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pivots!$J$38:$J$42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238A-46A4-9367-5B32140FA2A1}"/>
            </c:ext>
          </c:extLst>
        </c:ser>
        <c:dLbls>
          <c:dLblPos val="outEnd"/>
          <c:showLegendKey val="0"/>
          <c:showVal val="1"/>
          <c:showCatName val="0"/>
          <c:showSerName val="0"/>
          <c:showPercent val="0"/>
          <c:showBubbleSize val="0"/>
        </c:dLbls>
        <c:gapWidth val="25"/>
        <c:overlap val="100"/>
        <c:axId val="662704128"/>
        <c:axId val="662710848"/>
      </c:barChart>
      <c:catAx>
        <c:axId val="662704128"/>
        <c:scaling>
          <c:orientation val="maxMin"/>
        </c:scaling>
        <c:delete val="1"/>
        <c:axPos val="l"/>
        <c:numFmt formatCode="General" sourceLinked="1"/>
        <c:majorTickMark val="none"/>
        <c:minorTickMark val="none"/>
        <c:tickLblPos val="nextTo"/>
        <c:crossAx val="662710848"/>
        <c:crosses val="autoZero"/>
        <c:auto val="1"/>
        <c:lblAlgn val="ctr"/>
        <c:lblOffset val="100"/>
        <c:noMultiLvlLbl val="0"/>
      </c:catAx>
      <c:valAx>
        <c:axId val="662710848"/>
        <c:scaling>
          <c:orientation val="minMax"/>
        </c:scaling>
        <c:delete val="1"/>
        <c:axPos val="t"/>
        <c:numFmt formatCode="\$\ #,###.0,\k" sourceLinked="1"/>
        <c:majorTickMark val="none"/>
        <c:minorTickMark val="none"/>
        <c:tickLblPos val="nextTo"/>
        <c:crossAx val="66270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Female</a:t>
            </a:r>
            <a:r>
              <a:rPr lang="en-IN" baseline="0"/>
              <a:t> vs. </a:t>
            </a:r>
            <a:r>
              <a:rPr lang="en-IN" baseline="0">
                <a:solidFill>
                  <a:schemeClr val="accent4"/>
                </a:solidFill>
              </a:rPr>
              <a:t>Male</a:t>
            </a:r>
            <a:r>
              <a:rPr lang="en-IN"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pivots!$B$54:$B$55</c:f>
              <c:strCache>
                <c:ptCount val="1"/>
                <c:pt idx="0">
                  <c:v>Female</c:v>
                </c:pt>
              </c:strCache>
            </c:strRef>
          </c:tx>
          <c:spPr>
            <a:solidFill>
              <a:schemeClr val="accent5"/>
            </a:solidFill>
            <a:ln>
              <a:noFill/>
            </a:ln>
            <a:effectLst/>
          </c:spPr>
          <c:invertIfNegative val="0"/>
          <c:dLbls>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pivots!$A$56:$A$59</c:f>
              <c:strCache>
                <c:ptCount val="3"/>
                <c:pt idx="0">
                  <c:v>Cincinnati</c:v>
                </c:pt>
                <c:pt idx="1">
                  <c:v>Cleveland</c:v>
                </c:pt>
                <c:pt idx="2">
                  <c:v>Columbus</c:v>
                </c:pt>
              </c:strCache>
            </c:strRef>
          </c:cat>
          <c:val>
            <c:numRef>
              <c:f>pivots!$B$56:$B$59</c:f>
              <c:numCache>
                <c:formatCode>#,##0</c:formatCode>
                <c:ptCount val="3"/>
                <c:pt idx="0">
                  <c:v>144</c:v>
                </c:pt>
                <c:pt idx="1">
                  <c:v>326</c:v>
                </c:pt>
                <c:pt idx="2">
                  <c:v>129</c:v>
                </c:pt>
              </c:numCache>
            </c:numRef>
          </c:val>
          <c:extLst>
            <c:ext xmlns:c16="http://schemas.microsoft.com/office/drawing/2014/chart" uri="{C3380CC4-5D6E-409C-BE32-E72D297353CC}">
              <c16:uniqueId val="{00000000-C333-496B-8CDE-6AB7BAD8590D}"/>
            </c:ext>
          </c:extLst>
        </c:ser>
        <c:ser>
          <c:idx val="1"/>
          <c:order val="1"/>
          <c:tx>
            <c:strRef>
              <c:f>pivots!$C$54:$C$55</c:f>
              <c:strCache>
                <c:ptCount val="1"/>
                <c:pt idx="0">
                  <c:v>Male</c:v>
                </c:pt>
              </c:strCache>
            </c:strRef>
          </c:tx>
          <c:spPr>
            <a:solidFill>
              <a:schemeClr val="accent4"/>
            </a:solidFill>
            <a:ln>
              <a:noFill/>
            </a:ln>
            <a:effectLst/>
          </c:spPr>
          <c:invertIfNegative val="0"/>
          <c:dLbls>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pivots!$A$56:$A$59</c:f>
              <c:strCache>
                <c:ptCount val="3"/>
                <c:pt idx="0">
                  <c:v>Cincinnati</c:v>
                </c:pt>
                <c:pt idx="1">
                  <c:v>Cleveland</c:v>
                </c:pt>
                <c:pt idx="2">
                  <c:v>Columbus</c:v>
                </c:pt>
              </c:strCache>
            </c:strRef>
          </c:cat>
          <c:val>
            <c:numRef>
              <c:f>pivots!$C$56:$C$59</c:f>
              <c:numCache>
                <c:formatCode>#,##0</c:formatCode>
                <c:ptCount val="3"/>
                <c:pt idx="0">
                  <c:v>132</c:v>
                </c:pt>
                <c:pt idx="1">
                  <c:v>63</c:v>
                </c:pt>
                <c:pt idx="2">
                  <c:v>206</c:v>
                </c:pt>
              </c:numCache>
            </c:numRef>
          </c:val>
          <c:extLst>
            <c:ext xmlns:c16="http://schemas.microsoft.com/office/drawing/2014/chart" uri="{C3380CC4-5D6E-409C-BE32-E72D297353CC}">
              <c16:uniqueId val="{00000001-C333-496B-8CDE-6AB7BAD8590D}"/>
            </c:ext>
          </c:extLst>
        </c:ser>
        <c:dLbls>
          <c:showLegendKey val="0"/>
          <c:showVal val="0"/>
          <c:showCatName val="0"/>
          <c:showSerName val="0"/>
          <c:showPercent val="0"/>
          <c:showBubbleSize val="0"/>
        </c:dLbls>
        <c:gapWidth val="25"/>
        <c:overlap val="100"/>
        <c:axId val="735724336"/>
        <c:axId val="735724816"/>
      </c:barChart>
      <c:catAx>
        <c:axId val="73572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24816"/>
        <c:crosses val="autoZero"/>
        <c:auto val="1"/>
        <c:lblAlgn val="ctr"/>
        <c:lblOffset val="100"/>
        <c:noMultiLvlLbl val="0"/>
      </c:catAx>
      <c:valAx>
        <c:axId val="735724816"/>
        <c:scaling>
          <c:orientation val="minMax"/>
        </c:scaling>
        <c:delete val="1"/>
        <c:axPos val="l"/>
        <c:numFmt formatCode="0%" sourceLinked="1"/>
        <c:majorTickMark val="out"/>
        <c:minorTickMark val="none"/>
        <c:tickLblPos val="nextTo"/>
        <c:crossAx val="73572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project.xlsx]pivots!rep satisfaction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60000"/>
                    <a:lumOff val="40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pivots!$B$61</c:f>
              <c:strCache>
                <c:ptCount val="1"/>
                <c:pt idx="0">
                  <c:v>Total</c:v>
                </c:pt>
              </c:strCache>
            </c:strRef>
          </c:tx>
          <c:spPr>
            <a:solidFill>
              <a:schemeClr val="bg2">
                <a:lumMod val="75000"/>
              </a:schemeClr>
            </a:solidFill>
            <a:ln>
              <a:noFill/>
            </a:ln>
            <a:effectLst/>
          </c:spPr>
          <c:invertIfNegative val="0"/>
          <c:cat>
            <c:strRef>
              <c:f>pivots!$A$62:$A$67</c:f>
              <c:strCache>
                <c:ptCount val="5"/>
                <c:pt idx="0">
                  <c:v>1</c:v>
                </c:pt>
                <c:pt idx="1">
                  <c:v>2</c:v>
                </c:pt>
                <c:pt idx="2">
                  <c:v>3</c:v>
                </c:pt>
                <c:pt idx="3">
                  <c:v>4</c:v>
                </c:pt>
                <c:pt idx="4">
                  <c:v>5</c:v>
                </c:pt>
              </c:strCache>
            </c:strRef>
          </c:cat>
          <c:val>
            <c:numRef>
              <c:f>pivots!$B$62:$B$67</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10EA-4E77-B82A-F5885831B0EF}"/>
            </c:ext>
          </c:extLst>
        </c:ser>
        <c:dLbls>
          <c:showLegendKey val="0"/>
          <c:showVal val="0"/>
          <c:showCatName val="0"/>
          <c:showSerName val="0"/>
          <c:showPercent val="0"/>
          <c:showBubbleSize val="0"/>
        </c:dLbls>
        <c:gapWidth val="10"/>
        <c:overlap val="-27"/>
        <c:axId val="747558352"/>
        <c:axId val="747559792"/>
      </c:barChart>
      <c:catAx>
        <c:axId val="74755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559792"/>
        <c:crosses val="autoZero"/>
        <c:auto val="1"/>
        <c:lblAlgn val="ctr"/>
        <c:lblOffset val="100"/>
        <c:noMultiLvlLbl val="0"/>
      </c:catAx>
      <c:valAx>
        <c:axId val="747559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55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svg"/><Relationship Id="rId13" Type="http://schemas.openxmlformats.org/officeDocument/2006/relationships/image" Target="../media/image29.png"/><Relationship Id="rId18" Type="http://schemas.openxmlformats.org/officeDocument/2006/relationships/chart" Target="../charts/chart6.xml"/><Relationship Id="rId3" Type="http://schemas.openxmlformats.org/officeDocument/2006/relationships/image" Target="../media/image19.svg"/><Relationship Id="rId7" Type="http://schemas.openxmlformats.org/officeDocument/2006/relationships/image" Target="../media/image23.png"/><Relationship Id="rId12" Type="http://schemas.openxmlformats.org/officeDocument/2006/relationships/image" Target="../media/image28.svg"/><Relationship Id="rId17" Type="http://schemas.openxmlformats.org/officeDocument/2006/relationships/chart" Target="../charts/chart5.xml"/><Relationship Id="rId2" Type="http://schemas.openxmlformats.org/officeDocument/2006/relationships/image" Target="../media/image18.png"/><Relationship Id="rId16" Type="http://schemas.openxmlformats.org/officeDocument/2006/relationships/chart" Target="../charts/chart4.xml"/><Relationship Id="rId1" Type="http://schemas.openxmlformats.org/officeDocument/2006/relationships/chart" Target="../charts/chart1.xml"/><Relationship Id="rId6" Type="http://schemas.openxmlformats.org/officeDocument/2006/relationships/image" Target="../media/image22.svg"/><Relationship Id="rId11" Type="http://schemas.openxmlformats.org/officeDocument/2006/relationships/image" Target="../media/image27.png"/><Relationship Id="rId5" Type="http://schemas.openxmlformats.org/officeDocument/2006/relationships/image" Target="../media/image21.svg"/><Relationship Id="rId15" Type="http://schemas.openxmlformats.org/officeDocument/2006/relationships/chart" Target="../charts/chart3.xml"/><Relationship Id="rId10" Type="http://schemas.openxmlformats.org/officeDocument/2006/relationships/image" Target="../media/image26.sv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181466</xdr:colOff>
      <xdr:row>2</xdr:row>
      <xdr:rowOff>69588</xdr:rowOff>
    </xdr:from>
    <xdr:to>
      <xdr:col>5</xdr:col>
      <xdr:colOff>378557</xdr:colOff>
      <xdr:row>2</xdr:row>
      <xdr:rowOff>234461</xdr:rowOff>
    </xdr:to>
    <xdr:pic>
      <xdr:nvPicPr>
        <xdr:cNvPr id="10" name="Picture 9" descr="Businesswoman explaining">
          <a:extLst>
            <a:ext uri="{FF2B5EF4-FFF2-40B4-BE49-F238E27FC236}">
              <a16:creationId xmlns:a16="http://schemas.microsoft.com/office/drawing/2014/main" id="{B803BDCE-332A-B404-E21B-C6D6EEA5E143}"/>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8489" t="39" r="17163" b="74287"/>
        <a:stretch/>
      </xdr:blipFill>
      <xdr:spPr>
        <a:xfrm>
          <a:off x="3690015" y="438028"/>
          <a:ext cx="197091" cy="164873"/>
        </a:xfrm>
        <a:prstGeom prst="ellipse">
          <a:avLst/>
        </a:prstGeom>
      </xdr:spPr>
    </xdr:pic>
    <xdr:clientData/>
  </xdr:twoCellAnchor>
  <xdr:twoCellAnchor editAs="oneCell">
    <xdr:from>
      <xdr:col>5</xdr:col>
      <xdr:colOff>211977</xdr:colOff>
      <xdr:row>3</xdr:row>
      <xdr:rowOff>63634</xdr:rowOff>
    </xdr:from>
    <xdr:to>
      <xdr:col>5</xdr:col>
      <xdr:colOff>440656</xdr:colOff>
      <xdr:row>3</xdr:row>
      <xdr:rowOff>284703</xdr:rowOff>
    </xdr:to>
    <xdr:pic>
      <xdr:nvPicPr>
        <xdr:cNvPr id="14" name="Picture 13" descr="Businessman thumbs up">
          <a:extLst>
            <a:ext uri="{FF2B5EF4-FFF2-40B4-BE49-F238E27FC236}">
              <a16:creationId xmlns:a16="http://schemas.microsoft.com/office/drawing/2014/main" id="{53FE6570-FD20-78D7-E4D2-F0909CDA354E}"/>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1016" t="-891" r="11134" b="75933"/>
        <a:stretch/>
      </xdr:blipFill>
      <xdr:spPr>
        <a:xfrm>
          <a:off x="3720526" y="750271"/>
          <a:ext cx="228679" cy="221069"/>
        </a:xfrm>
        <a:prstGeom prst="ellipse">
          <a:avLst/>
        </a:prstGeom>
      </xdr:spPr>
    </xdr:pic>
    <xdr:clientData/>
  </xdr:twoCellAnchor>
  <xdr:twoCellAnchor editAs="oneCell">
    <xdr:from>
      <xdr:col>5</xdr:col>
      <xdr:colOff>218605</xdr:colOff>
      <xdr:row>4</xdr:row>
      <xdr:rowOff>37013</xdr:rowOff>
    </xdr:from>
    <xdr:to>
      <xdr:col>5</xdr:col>
      <xdr:colOff>388195</xdr:colOff>
      <xdr:row>4</xdr:row>
      <xdr:rowOff>226088</xdr:rowOff>
    </xdr:to>
    <xdr:pic>
      <xdr:nvPicPr>
        <xdr:cNvPr id="16" name="Picture 15" descr="Elderly woman holding out hand">
          <a:extLst>
            <a:ext uri="{FF2B5EF4-FFF2-40B4-BE49-F238E27FC236}">
              <a16:creationId xmlns:a16="http://schemas.microsoft.com/office/drawing/2014/main" id="{B6FD1AA7-18DD-FD7D-CA20-D50694B42B55}"/>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51148" t="240" r="1226" b="71439"/>
        <a:stretch/>
      </xdr:blipFill>
      <xdr:spPr>
        <a:xfrm>
          <a:off x="3727154" y="1041848"/>
          <a:ext cx="169590" cy="189075"/>
        </a:xfrm>
        <a:prstGeom prst="ellipse">
          <a:avLst/>
        </a:prstGeom>
      </xdr:spPr>
    </xdr:pic>
    <xdr:clientData/>
  </xdr:twoCellAnchor>
  <xdr:twoCellAnchor editAs="oneCell">
    <xdr:from>
      <xdr:col>5</xdr:col>
      <xdr:colOff>139010</xdr:colOff>
      <xdr:row>5</xdr:row>
      <xdr:rowOff>38758</xdr:rowOff>
    </xdr:from>
    <xdr:to>
      <xdr:col>5</xdr:col>
      <xdr:colOff>389915</xdr:colOff>
      <xdr:row>5</xdr:row>
      <xdr:rowOff>251210</xdr:rowOff>
    </xdr:to>
    <xdr:pic>
      <xdr:nvPicPr>
        <xdr:cNvPr id="18" name="Picture 17" descr="Customer service man talking happily">
          <a:extLst>
            <a:ext uri="{FF2B5EF4-FFF2-40B4-BE49-F238E27FC236}">
              <a16:creationId xmlns:a16="http://schemas.microsoft.com/office/drawing/2014/main" id="{CDA5FB93-2A7E-D535-54CA-391FB838D432}"/>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40973" t="661" r="6397" b="76817"/>
        <a:stretch/>
      </xdr:blipFill>
      <xdr:spPr>
        <a:xfrm>
          <a:off x="3647559" y="1361791"/>
          <a:ext cx="250905" cy="212452"/>
        </a:xfrm>
        <a:prstGeom prst="ellipse">
          <a:avLst/>
        </a:prstGeom>
      </xdr:spPr>
    </xdr:pic>
    <xdr:clientData/>
  </xdr:twoCellAnchor>
  <xdr:twoCellAnchor editAs="oneCell">
    <xdr:from>
      <xdr:col>5</xdr:col>
      <xdr:colOff>150720</xdr:colOff>
      <xdr:row>6</xdr:row>
      <xdr:rowOff>31900</xdr:rowOff>
    </xdr:from>
    <xdr:to>
      <xdr:col>5</xdr:col>
      <xdr:colOff>452176</xdr:colOff>
      <xdr:row>6</xdr:row>
      <xdr:rowOff>264503</xdr:rowOff>
    </xdr:to>
    <xdr:pic>
      <xdr:nvPicPr>
        <xdr:cNvPr id="22" name="Picture 21" descr="Young boy thumbs up">
          <a:extLst>
            <a:ext uri="{FF2B5EF4-FFF2-40B4-BE49-F238E27FC236}">
              <a16:creationId xmlns:a16="http://schemas.microsoft.com/office/drawing/2014/main" id="{FD85E525-EABF-4367-9E00-A1AF8C7B3199}"/>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7671" t="237" r="13415" b="76036"/>
        <a:stretch/>
      </xdr:blipFill>
      <xdr:spPr>
        <a:xfrm>
          <a:off x="3659269" y="1673131"/>
          <a:ext cx="301456" cy="232603"/>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33556</xdr:colOff>
      <xdr:row>17</xdr:row>
      <xdr:rowOff>63892</xdr:rowOff>
    </xdr:from>
    <xdr:to>
      <xdr:col>14</xdr:col>
      <xdr:colOff>26894</xdr:colOff>
      <xdr:row>27</xdr:row>
      <xdr:rowOff>54061</xdr:rowOff>
    </xdr:to>
    <mc:AlternateContent xmlns:mc="http://schemas.openxmlformats.org/markup-compatibility/2006" xmlns:a14="http://schemas.microsoft.com/office/drawing/2010/main">
      <mc:Choice Requires="a14">
        <xdr:graphicFrame macro="">
          <xdr:nvGraphicFramePr>
            <xdr:cNvPr id="106" name="Representative">
              <a:extLst>
                <a:ext uri="{FF2B5EF4-FFF2-40B4-BE49-F238E27FC236}">
                  <a16:creationId xmlns:a16="http://schemas.microsoft.com/office/drawing/2014/main" id="{284FF39E-4FF5-42DD-9EA3-BCC67ACA19C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963274" y="3309116"/>
              <a:ext cx="1338044" cy="1783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27543</xdr:colOff>
      <xdr:row>17</xdr:row>
      <xdr:rowOff>18360</xdr:rowOff>
    </xdr:from>
    <xdr:to>
      <xdr:col>12</xdr:col>
      <xdr:colOff>18362</xdr:colOff>
      <xdr:row>31</xdr:row>
      <xdr:rowOff>146891</xdr:rowOff>
    </xdr:to>
    <xdr:sp macro="" textlink="">
      <xdr:nvSpPr>
        <xdr:cNvPr id="114" name="Rectangle 113">
          <a:extLst>
            <a:ext uri="{FF2B5EF4-FFF2-40B4-BE49-F238E27FC236}">
              <a16:creationId xmlns:a16="http://schemas.microsoft.com/office/drawing/2014/main" id="{805CF971-C161-0EAA-746F-DF4BD1B90EFA}"/>
            </a:ext>
          </a:extLst>
        </xdr:cNvPr>
        <xdr:cNvSpPr/>
      </xdr:nvSpPr>
      <xdr:spPr>
        <a:xfrm>
          <a:off x="2405350" y="3139806"/>
          <a:ext cx="4526096" cy="2699133"/>
        </a:xfrm>
        <a:prstGeom prst="rect">
          <a:avLst/>
        </a:prstGeom>
        <a:solidFill>
          <a:schemeClr val="bg1"/>
        </a:solidFill>
        <a:ln w="952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10026</xdr:colOff>
      <xdr:row>3</xdr:row>
      <xdr:rowOff>60158</xdr:rowOff>
    </xdr:from>
    <xdr:to>
      <xdr:col>13</xdr:col>
      <xdr:colOff>280738</xdr:colOff>
      <xdr:row>13</xdr:row>
      <xdr:rowOff>50132</xdr:rowOff>
    </xdr:to>
    <xdr:graphicFrame macro="">
      <xdr:nvGraphicFramePr>
        <xdr:cNvPr id="108" name="Chart 107">
          <a:extLst>
            <a:ext uri="{FF2B5EF4-FFF2-40B4-BE49-F238E27FC236}">
              <a16:creationId xmlns:a16="http://schemas.microsoft.com/office/drawing/2014/main" id="{D3A7E4BB-1D43-40F5-ABE8-8BB225EDD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251460</xdr:colOff>
      <xdr:row>3</xdr:row>
      <xdr:rowOff>0</xdr:rowOff>
    </xdr:from>
    <xdr:to>
      <xdr:col>3</xdr:col>
      <xdr:colOff>655320</xdr:colOff>
      <xdr:row>7</xdr:row>
      <xdr:rowOff>167640</xdr:rowOff>
    </xdr:to>
    <xdr:sp macro="" textlink="pivots!A4">
      <xdr:nvSpPr>
        <xdr:cNvPr id="3" name="Rectangle 2">
          <a:extLst>
            <a:ext uri="{FF2B5EF4-FFF2-40B4-BE49-F238E27FC236}">
              <a16:creationId xmlns:a16="http://schemas.microsoft.com/office/drawing/2014/main" id="{73E1BDDC-BD40-A6EE-8105-E606AFD9C3D2}"/>
            </a:ext>
          </a:extLst>
        </xdr:cNvPr>
        <xdr:cNvSpPr/>
      </xdr:nvSpPr>
      <xdr:spPr>
        <a:xfrm>
          <a:off x="528551" y="540327"/>
          <a:ext cx="1345969" cy="888077"/>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7A7E68-C5E0-4F1A-88D0-6147F975A2B9}" type="TxLink">
            <a:rPr lang="en-US" sz="2400" b="0" i="0" u="none" strike="noStrike">
              <a:solidFill>
                <a:schemeClr val="bg1"/>
              </a:solidFill>
              <a:latin typeface="+mj-lt"/>
            </a:rPr>
            <a:pPr algn="ctr"/>
            <a:t>1,000</a:t>
          </a:fld>
          <a:endParaRPr lang="en-US" sz="2400">
            <a:solidFill>
              <a:schemeClr val="bg1"/>
            </a:solidFill>
            <a:latin typeface="+mj-lt"/>
          </a:endParaRPr>
        </a:p>
      </xdr:txBody>
    </xdr:sp>
    <xdr:clientData/>
  </xdr:twoCellAnchor>
  <xdr:twoCellAnchor>
    <xdr:from>
      <xdr:col>2</xdr:col>
      <xdr:colOff>182880</xdr:colOff>
      <xdr:row>3</xdr:row>
      <xdr:rowOff>30480</xdr:rowOff>
    </xdr:from>
    <xdr:to>
      <xdr:col>3</xdr:col>
      <xdr:colOff>594360</xdr:colOff>
      <xdr:row>4</xdr:row>
      <xdr:rowOff>91440</xdr:rowOff>
    </xdr:to>
    <xdr:sp macro="" textlink="">
      <xdr:nvSpPr>
        <xdr:cNvPr id="4" name="TextBox 3">
          <a:extLst>
            <a:ext uri="{FF2B5EF4-FFF2-40B4-BE49-F238E27FC236}">
              <a16:creationId xmlns:a16="http://schemas.microsoft.com/office/drawing/2014/main" id="{5BA0F73D-8790-D550-93BF-8B5DEE99CE28}"/>
            </a:ext>
          </a:extLst>
        </xdr:cNvPr>
        <xdr:cNvSpPr txBox="1"/>
      </xdr:nvSpPr>
      <xdr:spPr>
        <a:xfrm>
          <a:off x="746760" y="57912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latin typeface="+mj-lt"/>
            </a:rPr>
            <a:t>Calls</a:t>
          </a:r>
        </a:p>
      </xdr:txBody>
    </xdr:sp>
    <xdr:clientData/>
  </xdr:twoCellAnchor>
  <xdr:twoCellAnchor editAs="oneCell">
    <xdr:from>
      <xdr:col>1</xdr:col>
      <xdr:colOff>274321</xdr:colOff>
      <xdr:row>3</xdr:row>
      <xdr:rowOff>39767</xdr:rowOff>
    </xdr:from>
    <xdr:to>
      <xdr:col>2</xdr:col>
      <xdr:colOff>228601</xdr:colOff>
      <xdr:row>4</xdr:row>
      <xdr:rowOff>52507</xdr:rowOff>
    </xdr:to>
    <xdr:pic>
      <xdr:nvPicPr>
        <xdr:cNvPr id="6" name="Graphic 5" descr="Receiver with solid fill">
          <a:extLst>
            <a:ext uri="{FF2B5EF4-FFF2-40B4-BE49-F238E27FC236}">
              <a16:creationId xmlns:a16="http://schemas.microsoft.com/office/drawing/2014/main" id="{8B3D3FA5-EEF4-4369-8C58-76538306EFF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5058" y="581188"/>
          <a:ext cx="235017" cy="193214"/>
        </a:xfrm>
        <a:prstGeom prst="rect">
          <a:avLst/>
        </a:prstGeom>
      </xdr:spPr>
    </xdr:pic>
    <xdr:clientData/>
  </xdr:twoCellAnchor>
  <xdr:oneCellAnchor>
    <xdr:from>
      <xdr:col>2</xdr:col>
      <xdr:colOff>91440</xdr:colOff>
      <xdr:row>7</xdr:row>
      <xdr:rowOff>22860</xdr:rowOff>
    </xdr:from>
    <xdr:ext cx="1013460" cy="264560"/>
    <xdr:sp macro="" textlink="">
      <xdr:nvSpPr>
        <xdr:cNvPr id="9" name="TextBox 8">
          <a:extLst>
            <a:ext uri="{FF2B5EF4-FFF2-40B4-BE49-F238E27FC236}">
              <a16:creationId xmlns:a16="http://schemas.microsoft.com/office/drawing/2014/main" id="{6855D128-DC30-948A-3A15-853A55488DC0}"/>
            </a:ext>
          </a:extLst>
        </xdr:cNvPr>
        <xdr:cNvSpPr txBox="1"/>
      </xdr:nvSpPr>
      <xdr:spPr>
        <a:xfrm>
          <a:off x="65532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175260</xdr:colOff>
      <xdr:row>6</xdr:row>
      <xdr:rowOff>76200</xdr:rowOff>
    </xdr:from>
    <xdr:ext cx="937260" cy="205740"/>
    <xdr:sp macro="" textlink="pivots!A10">
      <xdr:nvSpPr>
        <xdr:cNvPr id="10" name="TextBox 9">
          <a:extLst>
            <a:ext uri="{FF2B5EF4-FFF2-40B4-BE49-F238E27FC236}">
              <a16:creationId xmlns:a16="http://schemas.microsoft.com/office/drawing/2014/main" id="{0B2B7052-AA80-5418-0EF4-2DE7CFFA5E41}"/>
            </a:ext>
          </a:extLst>
        </xdr:cNvPr>
        <xdr:cNvSpPr txBox="1"/>
      </xdr:nvSpPr>
      <xdr:spPr>
        <a:xfrm>
          <a:off x="739140" y="1173480"/>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DE9CAA0-7569-4EF1-AF3A-0992ED68D188}" type="TxLink">
            <a:rPr lang="en-US" sz="1100" b="0" i="0" u="none" strike="noStrike">
              <a:solidFill>
                <a:schemeClr val="accent6">
                  <a:lumMod val="20000"/>
                  <a:lumOff val="80000"/>
                </a:schemeClr>
              </a:solidFill>
              <a:latin typeface="Aptos"/>
            </a:rPr>
            <a:pPr algn="ctr"/>
            <a:t>189</a:t>
          </a:fld>
          <a:endParaRPr lang="en-IN" sz="1100">
            <a:solidFill>
              <a:schemeClr val="accent6">
                <a:lumMod val="20000"/>
                <a:lumOff val="80000"/>
              </a:schemeClr>
            </a:solidFill>
          </a:endParaRPr>
        </a:p>
      </xdr:txBody>
    </xdr:sp>
    <xdr:clientData/>
  </xdr:oneCellAnchor>
  <xdr:twoCellAnchor>
    <xdr:from>
      <xdr:col>3</xdr:col>
      <xdr:colOff>182880</xdr:colOff>
      <xdr:row>13</xdr:row>
      <xdr:rowOff>30480</xdr:rowOff>
    </xdr:from>
    <xdr:to>
      <xdr:col>4</xdr:col>
      <xdr:colOff>594360</xdr:colOff>
      <xdr:row>14</xdr:row>
      <xdr:rowOff>91440</xdr:rowOff>
    </xdr:to>
    <xdr:sp macro="" textlink="">
      <xdr:nvSpPr>
        <xdr:cNvPr id="12" name="TextBox 11">
          <a:extLst>
            <a:ext uri="{FF2B5EF4-FFF2-40B4-BE49-F238E27FC236}">
              <a16:creationId xmlns:a16="http://schemas.microsoft.com/office/drawing/2014/main" id="{7C53E80A-E8C7-4648-8C56-8974ED7B2970}"/>
            </a:ext>
          </a:extLst>
        </xdr:cNvPr>
        <xdr:cNvSpPr txBox="1"/>
      </xdr:nvSpPr>
      <xdr:spPr>
        <a:xfrm>
          <a:off x="746760" y="57912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3</xdr:col>
      <xdr:colOff>91440</xdr:colOff>
      <xdr:row>17</xdr:row>
      <xdr:rowOff>22860</xdr:rowOff>
    </xdr:from>
    <xdr:ext cx="1013460" cy="264560"/>
    <xdr:sp macro="" textlink="">
      <xdr:nvSpPr>
        <xdr:cNvPr id="14" name="TextBox 13">
          <a:extLst>
            <a:ext uri="{FF2B5EF4-FFF2-40B4-BE49-F238E27FC236}">
              <a16:creationId xmlns:a16="http://schemas.microsoft.com/office/drawing/2014/main" id="{EB5BA3AF-088C-4F58-BA58-B7BEAD85AFC8}"/>
            </a:ext>
          </a:extLst>
        </xdr:cNvPr>
        <xdr:cNvSpPr txBox="1"/>
      </xdr:nvSpPr>
      <xdr:spPr>
        <a:xfrm>
          <a:off x="65532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3</xdr:col>
      <xdr:colOff>182880</xdr:colOff>
      <xdr:row>21</xdr:row>
      <xdr:rowOff>30480</xdr:rowOff>
    </xdr:from>
    <xdr:to>
      <xdr:col>4</xdr:col>
      <xdr:colOff>594360</xdr:colOff>
      <xdr:row>22</xdr:row>
      <xdr:rowOff>91440</xdr:rowOff>
    </xdr:to>
    <xdr:sp macro="" textlink="">
      <xdr:nvSpPr>
        <xdr:cNvPr id="17" name="TextBox 16">
          <a:extLst>
            <a:ext uri="{FF2B5EF4-FFF2-40B4-BE49-F238E27FC236}">
              <a16:creationId xmlns:a16="http://schemas.microsoft.com/office/drawing/2014/main" id="{94D36B76-EE4C-4CD8-A133-2E7C5E4C51D2}"/>
            </a:ext>
          </a:extLst>
        </xdr:cNvPr>
        <xdr:cNvSpPr txBox="1"/>
      </xdr:nvSpPr>
      <xdr:spPr>
        <a:xfrm>
          <a:off x="746760" y="57912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3</xdr:col>
      <xdr:colOff>91440</xdr:colOff>
      <xdr:row>25</xdr:row>
      <xdr:rowOff>22860</xdr:rowOff>
    </xdr:from>
    <xdr:ext cx="1013460" cy="264560"/>
    <xdr:sp macro="" textlink="">
      <xdr:nvSpPr>
        <xdr:cNvPr id="19" name="TextBox 18">
          <a:extLst>
            <a:ext uri="{FF2B5EF4-FFF2-40B4-BE49-F238E27FC236}">
              <a16:creationId xmlns:a16="http://schemas.microsoft.com/office/drawing/2014/main" id="{5F4DDB9C-19CF-4C8F-9AE0-9E1087F25C67}"/>
            </a:ext>
          </a:extLst>
        </xdr:cNvPr>
        <xdr:cNvSpPr txBox="1"/>
      </xdr:nvSpPr>
      <xdr:spPr>
        <a:xfrm>
          <a:off x="65532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175260</xdr:colOff>
      <xdr:row>24</xdr:row>
      <xdr:rowOff>76200</xdr:rowOff>
    </xdr:from>
    <xdr:ext cx="937260" cy="205740"/>
    <xdr:sp macro="" textlink="pivots!A10">
      <xdr:nvSpPr>
        <xdr:cNvPr id="20" name="TextBox 19">
          <a:extLst>
            <a:ext uri="{FF2B5EF4-FFF2-40B4-BE49-F238E27FC236}">
              <a16:creationId xmlns:a16="http://schemas.microsoft.com/office/drawing/2014/main" id="{C7CA2330-13EE-46A0-9D2B-54D663D51D84}"/>
            </a:ext>
          </a:extLst>
        </xdr:cNvPr>
        <xdr:cNvSpPr txBox="1"/>
      </xdr:nvSpPr>
      <xdr:spPr>
        <a:xfrm>
          <a:off x="739140" y="1173480"/>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DE9CAA0-7569-4EF1-AF3A-0992ED68D188}" type="TxLink">
            <a:rPr lang="en-US" sz="1100" b="0" i="0" u="none" strike="noStrike">
              <a:solidFill>
                <a:schemeClr val="accent6">
                  <a:lumMod val="20000"/>
                  <a:lumOff val="80000"/>
                </a:schemeClr>
              </a:solidFill>
              <a:latin typeface="Aptos"/>
            </a:rPr>
            <a:pPr algn="ctr"/>
            <a:t>189</a:t>
          </a:fld>
          <a:endParaRPr lang="en-IN" sz="1100">
            <a:solidFill>
              <a:schemeClr val="accent6">
                <a:lumMod val="20000"/>
                <a:lumOff val="80000"/>
              </a:schemeClr>
            </a:solidFill>
          </a:endParaRPr>
        </a:p>
      </xdr:txBody>
    </xdr:sp>
    <xdr:clientData/>
  </xdr:oneCellAnchor>
  <xdr:twoCellAnchor>
    <xdr:from>
      <xdr:col>3</xdr:col>
      <xdr:colOff>182880</xdr:colOff>
      <xdr:row>32</xdr:row>
      <xdr:rowOff>30480</xdr:rowOff>
    </xdr:from>
    <xdr:to>
      <xdr:col>4</xdr:col>
      <xdr:colOff>594360</xdr:colOff>
      <xdr:row>33</xdr:row>
      <xdr:rowOff>91440</xdr:rowOff>
    </xdr:to>
    <xdr:sp macro="" textlink="">
      <xdr:nvSpPr>
        <xdr:cNvPr id="22" name="TextBox 21">
          <a:extLst>
            <a:ext uri="{FF2B5EF4-FFF2-40B4-BE49-F238E27FC236}">
              <a16:creationId xmlns:a16="http://schemas.microsoft.com/office/drawing/2014/main" id="{0D8D12A6-EC9D-4BDA-9092-4F7CF96A1573}"/>
            </a:ext>
          </a:extLst>
        </xdr:cNvPr>
        <xdr:cNvSpPr txBox="1"/>
      </xdr:nvSpPr>
      <xdr:spPr>
        <a:xfrm>
          <a:off x="746760" y="57912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3</xdr:col>
      <xdr:colOff>91440</xdr:colOff>
      <xdr:row>36</xdr:row>
      <xdr:rowOff>22860</xdr:rowOff>
    </xdr:from>
    <xdr:ext cx="1013460" cy="264560"/>
    <xdr:sp macro="" textlink="">
      <xdr:nvSpPr>
        <xdr:cNvPr id="24" name="TextBox 23">
          <a:extLst>
            <a:ext uri="{FF2B5EF4-FFF2-40B4-BE49-F238E27FC236}">
              <a16:creationId xmlns:a16="http://schemas.microsoft.com/office/drawing/2014/main" id="{884549A4-83C7-47E7-ADAD-DD36F3DC450D}"/>
            </a:ext>
          </a:extLst>
        </xdr:cNvPr>
        <xdr:cNvSpPr txBox="1"/>
      </xdr:nvSpPr>
      <xdr:spPr>
        <a:xfrm>
          <a:off x="65532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4</xdr:col>
      <xdr:colOff>182880</xdr:colOff>
      <xdr:row>42</xdr:row>
      <xdr:rowOff>30480</xdr:rowOff>
    </xdr:from>
    <xdr:to>
      <xdr:col>5</xdr:col>
      <xdr:colOff>594360</xdr:colOff>
      <xdr:row>43</xdr:row>
      <xdr:rowOff>91440</xdr:rowOff>
    </xdr:to>
    <xdr:sp macro="" textlink="">
      <xdr:nvSpPr>
        <xdr:cNvPr id="27" name="TextBox 26">
          <a:extLst>
            <a:ext uri="{FF2B5EF4-FFF2-40B4-BE49-F238E27FC236}">
              <a16:creationId xmlns:a16="http://schemas.microsoft.com/office/drawing/2014/main" id="{F4C55C4F-6CA6-4765-B385-9303E3B07E84}"/>
            </a:ext>
          </a:extLst>
        </xdr:cNvPr>
        <xdr:cNvSpPr txBox="1"/>
      </xdr:nvSpPr>
      <xdr:spPr>
        <a:xfrm>
          <a:off x="746760" y="57912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4</xdr:col>
      <xdr:colOff>91440</xdr:colOff>
      <xdr:row>46</xdr:row>
      <xdr:rowOff>22860</xdr:rowOff>
    </xdr:from>
    <xdr:ext cx="1013460" cy="264560"/>
    <xdr:sp macro="" textlink="">
      <xdr:nvSpPr>
        <xdr:cNvPr id="29" name="TextBox 28">
          <a:extLst>
            <a:ext uri="{FF2B5EF4-FFF2-40B4-BE49-F238E27FC236}">
              <a16:creationId xmlns:a16="http://schemas.microsoft.com/office/drawing/2014/main" id="{52A921DD-CF70-45DD-A714-36BE900109D1}"/>
            </a:ext>
          </a:extLst>
        </xdr:cNvPr>
        <xdr:cNvSpPr txBox="1"/>
      </xdr:nvSpPr>
      <xdr:spPr>
        <a:xfrm>
          <a:off x="65532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175260</xdr:colOff>
      <xdr:row>45</xdr:row>
      <xdr:rowOff>76200</xdr:rowOff>
    </xdr:from>
    <xdr:ext cx="937260" cy="205740"/>
    <xdr:sp macro="" textlink="pivots!A10">
      <xdr:nvSpPr>
        <xdr:cNvPr id="30" name="TextBox 29">
          <a:extLst>
            <a:ext uri="{FF2B5EF4-FFF2-40B4-BE49-F238E27FC236}">
              <a16:creationId xmlns:a16="http://schemas.microsoft.com/office/drawing/2014/main" id="{FC09E473-3E80-4013-B638-BAA687EBF069}"/>
            </a:ext>
          </a:extLst>
        </xdr:cNvPr>
        <xdr:cNvSpPr txBox="1"/>
      </xdr:nvSpPr>
      <xdr:spPr>
        <a:xfrm>
          <a:off x="739140" y="1173480"/>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DE9CAA0-7569-4EF1-AF3A-0992ED68D188}" type="TxLink">
            <a:rPr lang="en-US" sz="1100" b="0" i="0" u="none" strike="noStrike">
              <a:solidFill>
                <a:schemeClr val="accent6">
                  <a:lumMod val="20000"/>
                  <a:lumOff val="80000"/>
                </a:schemeClr>
              </a:solidFill>
              <a:latin typeface="Aptos"/>
            </a:rPr>
            <a:pPr algn="ctr"/>
            <a:t>189</a:t>
          </a:fld>
          <a:endParaRPr lang="en-IN" sz="1100">
            <a:solidFill>
              <a:schemeClr val="accent6">
                <a:lumMod val="20000"/>
                <a:lumOff val="80000"/>
              </a:schemeClr>
            </a:solidFill>
          </a:endParaRPr>
        </a:p>
      </xdr:txBody>
    </xdr:sp>
    <xdr:clientData/>
  </xdr:oneCellAnchor>
  <xdr:twoCellAnchor>
    <xdr:from>
      <xdr:col>3</xdr:col>
      <xdr:colOff>182880</xdr:colOff>
      <xdr:row>10</xdr:row>
      <xdr:rowOff>30480</xdr:rowOff>
    </xdr:from>
    <xdr:to>
      <xdr:col>4</xdr:col>
      <xdr:colOff>594360</xdr:colOff>
      <xdr:row>11</xdr:row>
      <xdr:rowOff>91440</xdr:rowOff>
    </xdr:to>
    <xdr:sp macro="" textlink="">
      <xdr:nvSpPr>
        <xdr:cNvPr id="32" name="TextBox 31">
          <a:extLst>
            <a:ext uri="{FF2B5EF4-FFF2-40B4-BE49-F238E27FC236}">
              <a16:creationId xmlns:a16="http://schemas.microsoft.com/office/drawing/2014/main" id="{5E019E84-D150-4C0D-BDF8-AFA916156CCE}"/>
            </a:ext>
          </a:extLst>
        </xdr:cNvPr>
        <xdr:cNvSpPr txBox="1"/>
      </xdr:nvSpPr>
      <xdr:spPr>
        <a:xfrm>
          <a:off x="746760" y="57912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3</xdr:col>
      <xdr:colOff>91440</xdr:colOff>
      <xdr:row>14</xdr:row>
      <xdr:rowOff>22860</xdr:rowOff>
    </xdr:from>
    <xdr:ext cx="1013460" cy="264560"/>
    <xdr:sp macro="" textlink="">
      <xdr:nvSpPr>
        <xdr:cNvPr id="34" name="TextBox 33">
          <a:extLst>
            <a:ext uri="{FF2B5EF4-FFF2-40B4-BE49-F238E27FC236}">
              <a16:creationId xmlns:a16="http://schemas.microsoft.com/office/drawing/2014/main" id="{4B3028EA-73DD-44F2-B015-7EBBF34AE275}"/>
            </a:ext>
          </a:extLst>
        </xdr:cNvPr>
        <xdr:cNvSpPr txBox="1"/>
      </xdr:nvSpPr>
      <xdr:spPr>
        <a:xfrm>
          <a:off x="65532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3</xdr:col>
      <xdr:colOff>182880</xdr:colOff>
      <xdr:row>10</xdr:row>
      <xdr:rowOff>30480</xdr:rowOff>
    </xdr:from>
    <xdr:to>
      <xdr:col>4</xdr:col>
      <xdr:colOff>594360</xdr:colOff>
      <xdr:row>11</xdr:row>
      <xdr:rowOff>91440</xdr:rowOff>
    </xdr:to>
    <xdr:sp macro="" textlink="">
      <xdr:nvSpPr>
        <xdr:cNvPr id="57" name="TextBox 56">
          <a:extLst>
            <a:ext uri="{FF2B5EF4-FFF2-40B4-BE49-F238E27FC236}">
              <a16:creationId xmlns:a16="http://schemas.microsoft.com/office/drawing/2014/main" id="{22D27337-3224-4B66-9191-F12124917A4B}"/>
            </a:ext>
          </a:extLst>
        </xdr:cNvPr>
        <xdr:cNvSpPr txBox="1"/>
      </xdr:nvSpPr>
      <xdr:spPr>
        <a:xfrm>
          <a:off x="746760" y="57912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3</xdr:col>
      <xdr:colOff>91440</xdr:colOff>
      <xdr:row>14</xdr:row>
      <xdr:rowOff>22860</xdr:rowOff>
    </xdr:from>
    <xdr:ext cx="1013460" cy="264560"/>
    <xdr:sp macro="" textlink="">
      <xdr:nvSpPr>
        <xdr:cNvPr id="59" name="TextBox 58">
          <a:extLst>
            <a:ext uri="{FF2B5EF4-FFF2-40B4-BE49-F238E27FC236}">
              <a16:creationId xmlns:a16="http://schemas.microsoft.com/office/drawing/2014/main" id="{9B05F227-67DF-4E09-A0B4-0B333C26F74E}"/>
            </a:ext>
          </a:extLst>
        </xdr:cNvPr>
        <xdr:cNvSpPr txBox="1"/>
      </xdr:nvSpPr>
      <xdr:spPr>
        <a:xfrm>
          <a:off x="65532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xdr:col>
      <xdr:colOff>258536</xdr:colOff>
      <xdr:row>9</xdr:row>
      <xdr:rowOff>6803</xdr:rowOff>
    </xdr:from>
    <xdr:to>
      <xdr:col>3</xdr:col>
      <xdr:colOff>653144</xdr:colOff>
      <xdr:row>13</xdr:row>
      <xdr:rowOff>156482</xdr:rowOff>
    </xdr:to>
    <xdr:sp macro="" textlink="pivots!B4">
      <xdr:nvSpPr>
        <xdr:cNvPr id="61" name="Rectangle 60">
          <a:extLst>
            <a:ext uri="{FF2B5EF4-FFF2-40B4-BE49-F238E27FC236}">
              <a16:creationId xmlns:a16="http://schemas.microsoft.com/office/drawing/2014/main" id="{162C2BAF-03EA-430B-A4CB-E1DA253976FF}"/>
            </a:ext>
          </a:extLst>
        </xdr:cNvPr>
        <xdr:cNvSpPr/>
      </xdr:nvSpPr>
      <xdr:spPr>
        <a:xfrm>
          <a:off x="537482" y="1660071"/>
          <a:ext cx="1347108" cy="88446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DADACB0-B868-45D5-920D-0397EDA39728}" type="TxLink">
            <a:rPr lang="en-US" sz="2400" b="0" i="0" u="none" strike="noStrike">
              <a:solidFill>
                <a:schemeClr val="bg1"/>
              </a:solidFill>
              <a:latin typeface="+mj-lt"/>
              <a:ea typeface="+mn-ea"/>
              <a:cs typeface="+mn-cs"/>
            </a:rPr>
            <a:pPr marL="0" indent="0" algn="ctr"/>
            <a:t>₹ 96,623</a:t>
          </a:fld>
          <a:endParaRPr lang="en-US" sz="2400" b="0" i="0" u="none" strike="noStrike">
            <a:solidFill>
              <a:schemeClr val="bg1"/>
            </a:solidFill>
            <a:latin typeface="+mj-lt"/>
            <a:ea typeface="+mn-ea"/>
            <a:cs typeface="+mn-cs"/>
          </a:endParaRPr>
        </a:p>
      </xdr:txBody>
    </xdr:sp>
    <xdr:clientData/>
  </xdr:twoCellAnchor>
  <xdr:twoCellAnchor>
    <xdr:from>
      <xdr:col>2</xdr:col>
      <xdr:colOff>135254</xdr:colOff>
      <xdr:row>9</xdr:row>
      <xdr:rowOff>16873</xdr:rowOff>
    </xdr:from>
    <xdr:to>
      <xdr:col>3</xdr:col>
      <xdr:colOff>546735</xdr:colOff>
      <xdr:row>10</xdr:row>
      <xdr:rowOff>77833</xdr:rowOff>
    </xdr:to>
    <xdr:sp macro="" textlink="">
      <xdr:nvSpPr>
        <xdr:cNvPr id="62" name="TextBox 61">
          <a:extLst>
            <a:ext uri="{FF2B5EF4-FFF2-40B4-BE49-F238E27FC236}">
              <a16:creationId xmlns:a16="http://schemas.microsoft.com/office/drawing/2014/main" id="{8D2567B1-6D55-41D4-9757-9104BB454A89}"/>
            </a:ext>
          </a:extLst>
        </xdr:cNvPr>
        <xdr:cNvSpPr txBox="1"/>
      </xdr:nvSpPr>
      <xdr:spPr>
        <a:xfrm>
          <a:off x="693147" y="1670141"/>
          <a:ext cx="1085034" cy="244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latin typeface="+mj-lt"/>
            </a:rPr>
            <a:t>Amount</a:t>
          </a:r>
        </a:p>
      </xdr:txBody>
    </xdr:sp>
    <xdr:clientData/>
  </xdr:twoCellAnchor>
  <xdr:oneCellAnchor>
    <xdr:from>
      <xdr:col>2</xdr:col>
      <xdr:colOff>49693</xdr:colOff>
      <xdr:row>9</xdr:row>
      <xdr:rowOff>39767</xdr:rowOff>
    </xdr:from>
    <xdr:ext cx="195620" cy="195620"/>
    <xdr:pic>
      <xdr:nvPicPr>
        <xdr:cNvPr id="63" name="Graphic 62">
          <a:extLst>
            <a:ext uri="{FF2B5EF4-FFF2-40B4-BE49-F238E27FC236}">
              <a16:creationId xmlns:a16="http://schemas.microsoft.com/office/drawing/2014/main" id="{557BD304-09EF-44CC-9753-E0592CCA69A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616135" y="1678404"/>
          <a:ext cx="195620" cy="195620"/>
        </a:xfrm>
        <a:prstGeom prst="rect">
          <a:avLst/>
        </a:prstGeom>
      </xdr:spPr>
    </xdr:pic>
    <xdr:clientData/>
  </xdr:oneCellAnchor>
  <xdr:oneCellAnchor>
    <xdr:from>
      <xdr:col>3</xdr:col>
      <xdr:colOff>91440</xdr:colOff>
      <xdr:row>15</xdr:row>
      <xdr:rowOff>22860</xdr:rowOff>
    </xdr:from>
    <xdr:ext cx="1013460" cy="264560"/>
    <xdr:sp macro="" textlink="">
      <xdr:nvSpPr>
        <xdr:cNvPr id="64" name="TextBox 63">
          <a:extLst>
            <a:ext uri="{FF2B5EF4-FFF2-40B4-BE49-F238E27FC236}">
              <a16:creationId xmlns:a16="http://schemas.microsoft.com/office/drawing/2014/main" id="{0AE739FD-627C-41A1-8024-EE3EA44C7AA9}"/>
            </a:ext>
          </a:extLst>
        </xdr:cNvPr>
        <xdr:cNvSpPr txBox="1"/>
      </xdr:nvSpPr>
      <xdr:spPr>
        <a:xfrm>
          <a:off x="1330838" y="2777077"/>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182063</xdr:colOff>
      <xdr:row>12</xdr:row>
      <xdr:rowOff>89808</xdr:rowOff>
    </xdr:from>
    <xdr:ext cx="937260" cy="205740"/>
    <xdr:sp macro="" textlink="pivots!B10">
      <xdr:nvSpPr>
        <xdr:cNvPr id="65" name="TextBox 64">
          <a:extLst>
            <a:ext uri="{FF2B5EF4-FFF2-40B4-BE49-F238E27FC236}">
              <a16:creationId xmlns:a16="http://schemas.microsoft.com/office/drawing/2014/main" id="{01621905-FA82-42D4-AD6C-88655F7C78DC}"/>
            </a:ext>
          </a:extLst>
        </xdr:cNvPr>
        <xdr:cNvSpPr txBox="1"/>
      </xdr:nvSpPr>
      <xdr:spPr>
        <a:xfrm>
          <a:off x="739956" y="2294165"/>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76D9F51-F84D-4863-868C-02F807CD81E9}" type="TxLink">
            <a:rPr lang="en-US" sz="1100" b="0" i="0" u="none" strike="noStrike">
              <a:solidFill>
                <a:schemeClr val="accent6">
                  <a:lumMod val="20000"/>
                  <a:lumOff val="80000"/>
                </a:schemeClr>
              </a:solidFill>
              <a:latin typeface="Aptos"/>
            </a:rPr>
            <a:pPr algn="ctr"/>
            <a:t>₹ 18,415</a:t>
          </a:fld>
          <a:endParaRPr lang="en-IN" sz="1100">
            <a:solidFill>
              <a:schemeClr val="accent6">
                <a:lumMod val="20000"/>
                <a:lumOff val="80000"/>
              </a:schemeClr>
            </a:solidFill>
          </a:endParaRPr>
        </a:p>
      </xdr:txBody>
    </xdr:sp>
    <xdr:clientData/>
  </xdr:oneCellAnchor>
  <xdr:twoCellAnchor>
    <xdr:from>
      <xdr:col>3</xdr:col>
      <xdr:colOff>182880</xdr:colOff>
      <xdr:row>19</xdr:row>
      <xdr:rowOff>30480</xdr:rowOff>
    </xdr:from>
    <xdr:to>
      <xdr:col>4</xdr:col>
      <xdr:colOff>594360</xdr:colOff>
      <xdr:row>20</xdr:row>
      <xdr:rowOff>91440</xdr:rowOff>
    </xdr:to>
    <xdr:sp macro="" textlink="">
      <xdr:nvSpPr>
        <xdr:cNvPr id="67" name="TextBox 66">
          <a:extLst>
            <a:ext uri="{FF2B5EF4-FFF2-40B4-BE49-F238E27FC236}">
              <a16:creationId xmlns:a16="http://schemas.microsoft.com/office/drawing/2014/main" id="{94900BC1-E57A-4280-A04D-29726AC06B30}"/>
            </a:ext>
          </a:extLst>
        </xdr:cNvPr>
        <xdr:cNvSpPr txBox="1"/>
      </xdr:nvSpPr>
      <xdr:spPr>
        <a:xfrm>
          <a:off x="746760" y="57912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2</xdr:col>
      <xdr:colOff>274321</xdr:colOff>
      <xdr:row>19</xdr:row>
      <xdr:rowOff>39767</xdr:rowOff>
    </xdr:from>
    <xdr:ext cx="236220" cy="195620"/>
    <xdr:pic>
      <xdr:nvPicPr>
        <xdr:cNvPr id="68" name="Graphic 67" descr="Receiver with solid fill">
          <a:extLst>
            <a:ext uri="{FF2B5EF4-FFF2-40B4-BE49-F238E27FC236}">
              <a16:creationId xmlns:a16="http://schemas.microsoft.com/office/drawing/2014/main" id="{591F7C84-608C-4894-B580-810E4A41622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6"/>
            </a:ext>
          </a:extLst>
        </a:blip>
        <a:stretch>
          <a:fillRect/>
        </a:stretch>
      </xdr:blipFill>
      <xdr:spPr>
        <a:xfrm>
          <a:off x="556261" y="588407"/>
          <a:ext cx="236220" cy="195620"/>
        </a:xfrm>
        <a:prstGeom prst="rect">
          <a:avLst/>
        </a:prstGeom>
      </xdr:spPr>
    </xdr:pic>
    <xdr:clientData/>
  </xdr:oneCellAnchor>
  <xdr:oneCellAnchor>
    <xdr:from>
      <xdr:col>3</xdr:col>
      <xdr:colOff>91440</xdr:colOff>
      <xdr:row>23</xdr:row>
      <xdr:rowOff>22860</xdr:rowOff>
    </xdr:from>
    <xdr:ext cx="1013460" cy="264560"/>
    <xdr:sp macro="" textlink="">
      <xdr:nvSpPr>
        <xdr:cNvPr id="69" name="TextBox 68">
          <a:extLst>
            <a:ext uri="{FF2B5EF4-FFF2-40B4-BE49-F238E27FC236}">
              <a16:creationId xmlns:a16="http://schemas.microsoft.com/office/drawing/2014/main" id="{94E18E34-F2BF-4D57-A64A-DCC0F441FFCF}"/>
            </a:ext>
          </a:extLst>
        </xdr:cNvPr>
        <xdr:cNvSpPr txBox="1"/>
      </xdr:nvSpPr>
      <xdr:spPr>
        <a:xfrm>
          <a:off x="65532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175260</xdr:colOff>
      <xdr:row>22</xdr:row>
      <xdr:rowOff>76200</xdr:rowOff>
    </xdr:from>
    <xdr:ext cx="937260" cy="205740"/>
    <xdr:sp macro="" textlink="pivots!A10">
      <xdr:nvSpPr>
        <xdr:cNvPr id="70" name="TextBox 69">
          <a:extLst>
            <a:ext uri="{FF2B5EF4-FFF2-40B4-BE49-F238E27FC236}">
              <a16:creationId xmlns:a16="http://schemas.microsoft.com/office/drawing/2014/main" id="{AE58B535-F6EA-4F79-94CC-5A8F214B41EF}"/>
            </a:ext>
          </a:extLst>
        </xdr:cNvPr>
        <xdr:cNvSpPr txBox="1"/>
      </xdr:nvSpPr>
      <xdr:spPr>
        <a:xfrm>
          <a:off x="739140" y="1173480"/>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IN" sz="1100">
            <a:solidFill>
              <a:schemeClr val="accent6">
                <a:lumMod val="20000"/>
                <a:lumOff val="80000"/>
              </a:schemeClr>
            </a:solidFill>
          </a:endParaRPr>
        </a:p>
      </xdr:txBody>
    </xdr:sp>
    <xdr:clientData/>
  </xdr:oneCellAnchor>
  <xdr:twoCellAnchor>
    <xdr:from>
      <xdr:col>1</xdr:col>
      <xdr:colOff>265070</xdr:colOff>
      <xdr:row>14</xdr:row>
      <xdr:rowOff>176892</xdr:rowOff>
    </xdr:from>
    <xdr:to>
      <xdr:col>4</xdr:col>
      <xdr:colOff>27216</xdr:colOff>
      <xdr:row>19</xdr:row>
      <xdr:rowOff>142875</xdr:rowOff>
    </xdr:to>
    <xdr:sp macro="" textlink="pivots!C4">
      <xdr:nvSpPr>
        <xdr:cNvPr id="71" name="Rectangle 70">
          <a:extLst>
            <a:ext uri="{FF2B5EF4-FFF2-40B4-BE49-F238E27FC236}">
              <a16:creationId xmlns:a16="http://schemas.microsoft.com/office/drawing/2014/main" id="{D64E4806-07A2-447D-9179-604C29E7EBDC}"/>
            </a:ext>
          </a:extLst>
        </xdr:cNvPr>
        <xdr:cNvSpPr/>
      </xdr:nvSpPr>
      <xdr:spPr>
        <a:xfrm>
          <a:off x="544016" y="2748642"/>
          <a:ext cx="1388200" cy="88446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56D3AD-4E43-4373-806E-6BA1CDA448A2}" type="TxLink">
            <a:rPr lang="en-US" sz="2400" b="0" i="0" u="none" strike="noStrike">
              <a:solidFill>
                <a:schemeClr val="bg1"/>
              </a:solidFill>
              <a:latin typeface="+mj-lt"/>
              <a:ea typeface="+mn-ea"/>
              <a:cs typeface="+mn-cs"/>
            </a:rPr>
            <a:pPr marL="0" indent="0" algn="ctr"/>
            <a:t>89,850</a:t>
          </a:fld>
          <a:endParaRPr lang="en-US" sz="2400" b="0" i="0" u="none" strike="noStrike">
            <a:solidFill>
              <a:schemeClr val="bg1"/>
            </a:solidFill>
            <a:latin typeface="+mj-lt"/>
            <a:ea typeface="+mn-ea"/>
            <a:cs typeface="+mn-cs"/>
          </a:endParaRPr>
        </a:p>
      </xdr:txBody>
    </xdr:sp>
    <xdr:clientData/>
  </xdr:twoCellAnchor>
  <xdr:twoCellAnchor>
    <xdr:from>
      <xdr:col>2</xdr:col>
      <xdr:colOff>489041</xdr:colOff>
      <xdr:row>21</xdr:row>
      <xdr:rowOff>10069</xdr:rowOff>
    </xdr:from>
    <xdr:to>
      <xdr:col>4</xdr:col>
      <xdr:colOff>226968</xdr:colOff>
      <xdr:row>22</xdr:row>
      <xdr:rowOff>71030</xdr:rowOff>
    </xdr:to>
    <xdr:sp macro="" textlink="">
      <xdr:nvSpPr>
        <xdr:cNvPr id="72" name="TextBox 71">
          <a:extLst>
            <a:ext uri="{FF2B5EF4-FFF2-40B4-BE49-F238E27FC236}">
              <a16:creationId xmlns:a16="http://schemas.microsoft.com/office/drawing/2014/main" id="{6E3E2620-683C-442B-BFAE-64EDE1680BDF}"/>
            </a:ext>
          </a:extLst>
        </xdr:cNvPr>
        <xdr:cNvSpPr txBox="1"/>
      </xdr:nvSpPr>
      <xdr:spPr>
        <a:xfrm>
          <a:off x="1046934" y="3867694"/>
          <a:ext cx="1085034" cy="24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3</xdr:col>
      <xdr:colOff>91440</xdr:colOff>
      <xdr:row>23</xdr:row>
      <xdr:rowOff>22860</xdr:rowOff>
    </xdr:from>
    <xdr:ext cx="1013460" cy="264560"/>
    <xdr:sp macro="" textlink="">
      <xdr:nvSpPr>
        <xdr:cNvPr id="74" name="TextBox 73">
          <a:extLst>
            <a:ext uri="{FF2B5EF4-FFF2-40B4-BE49-F238E27FC236}">
              <a16:creationId xmlns:a16="http://schemas.microsoft.com/office/drawing/2014/main" id="{BF872FEF-21BF-4A74-BCBD-068BFFFDA6EE}"/>
            </a:ext>
          </a:extLst>
        </xdr:cNvPr>
        <xdr:cNvSpPr txBox="1"/>
      </xdr:nvSpPr>
      <xdr:spPr>
        <a:xfrm>
          <a:off x="645622" y="1283624"/>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188866</xdr:colOff>
      <xdr:row>24</xdr:row>
      <xdr:rowOff>35378</xdr:rowOff>
    </xdr:from>
    <xdr:ext cx="937260" cy="205740"/>
    <xdr:sp macro="" textlink="pivots!A10">
      <xdr:nvSpPr>
        <xdr:cNvPr id="75" name="TextBox 74">
          <a:extLst>
            <a:ext uri="{FF2B5EF4-FFF2-40B4-BE49-F238E27FC236}">
              <a16:creationId xmlns:a16="http://schemas.microsoft.com/office/drawing/2014/main" id="{77B0CE53-D0BE-464D-8A27-DE13F73145C0}"/>
            </a:ext>
          </a:extLst>
        </xdr:cNvPr>
        <xdr:cNvSpPr txBox="1"/>
      </xdr:nvSpPr>
      <xdr:spPr>
        <a:xfrm>
          <a:off x="746759" y="4444092"/>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DE9CAA0-7569-4EF1-AF3A-0992ED68D188}" type="TxLink">
            <a:rPr lang="en-US" sz="1100" b="0" i="0" u="none" strike="noStrike">
              <a:solidFill>
                <a:schemeClr val="accent6">
                  <a:lumMod val="20000"/>
                  <a:lumOff val="80000"/>
                </a:schemeClr>
              </a:solidFill>
              <a:latin typeface="Aptos"/>
            </a:rPr>
            <a:pPr algn="ctr"/>
            <a:t>189</a:t>
          </a:fld>
          <a:endParaRPr lang="en-IN" sz="1100">
            <a:solidFill>
              <a:schemeClr val="accent6">
                <a:lumMod val="20000"/>
                <a:lumOff val="80000"/>
              </a:schemeClr>
            </a:solidFill>
          </a:endParaRPr>
        </a:p>
      </xdr:txBody>
    </xdr:sp>
    <xdr:clientData/>
  </xdr:oneCellAnchor>
  <xdr:twoCellAnchor>
    <xdr:from>
      <xdr:col>2</xdr:col>
      <xdr:colOff>20409</xdr:colOff>
      <xdr:row>20</xdr:row>
      <xdr:rowOff>156482</xdr:rowOff>
    </xdr:from>
    <xdr:to>
      <xdr:col>4</xdr:col>
      <xdr:colOff>68035</xdr:colOff>
      <xdr:row>25</xdr:row>
      <xdr:rowOff>142875</xdr:rowOff>
    </xdr:to>
    <xdr:sp macro="" textlink="pivots!D4">
      <xdr:nvSpPr>
        <xdr:cNvPr id="76" name="Rectangle 75">
          <a:extLst>
            <a:ext uri="{FF2B5EF4-FFF2-40B4-BE49-F238E27FC236}">
              <a16:creationId xmlns:a16="http://schemas.microsoft.com/office/drawing/2014/main" id="{16709607-83AC-4C2C-997D-70D43BD1DC47}"/>
            </a:ext>
          </a:extLst>
        </xdr:cNvPr>
        <xdr:cNvSpPr/>
      </xdr:nvSpPr>
      <xdr:spPr>
        <a:xfrm>
          <a:off x="578302" y="3830411"/>
          <a:ext cx="1394733" cy="90487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6DD4B2A-0B96-4366-B73F-1414DE60503D}" type="TxLink">
            <a:rPr lang="en-US" sz="2400" b="0" i="0" u="none" strike="noStrike">
              <a:solidFill>
                <a:schemeClr val="bg1"/>
              </a:solidFill>
              <a:latin typeface="+mj-lt"/>
              <a:ea typeface="+mn-ea"/>
              <a:cs typeface="+mn-cs"/>
            </a:rPr>
            <a:pPr marL="0" indent="0" algn="ctr"/>
            <a:t>3.9</a:t>
          </a:fld>
          <a:endParaRPr lang="en-US" sz="2400" b="0" i="0" u="none" strike="noStrike">
            <a:solidFill>
              <a:schemeClr val="bg1"/>
            </a:solidFill>
            <a:latin typeface="+mj-lt"/>
            <a:ea typeface="+mn-ea"/>
            <a:cs typeface="+mn-cs"/>
          </a:endParaRPr>
        </a:p>
      </xdr:txBody>
    </xdr:sp>
    <xdr:clientData/>
  </xdr:twoCellAnchor>
  <xdr:twoCellAnchor>
    <xdr:from>
      <xdr:col>3</xdr:col>
      <xdr:colOff>182880</xdr:colOff>
      <xdr:row>28</xdr:row>
      <xdr:rowOff>30480</xdr:rowOff>
    </xdr:from>
    <xdr:to>
      <xdr:col>4</xdr:col>
      <xdr:colOff>594360</xdr:colOff>
      <xdr:row>29</xdr:row>
      <xdr:rowOff>91440</xdr:rowOff>
    </xdr:to>
    <xdr:sp macro="" textlink="">
      <xdr:nvSpPr>
        <xdr:cNvPr id="77" name="TextBox 76">
          <a:extLst>
            <a:ext uri="{FF2B5EF4-FFF2-40B4-BE49-F238E27FC236}">
              <a16:creationId xmlns:a16="http://schemas.microsoft.com/office/drawing/2014/main" id="{7388866D-A672-4EE6-8344-F9B7FDB4780D}"/>
            </a:ext>
          </a:extLst>
        </xdr:cNvPr>
        <xdr:cNvSpPr txBox="1"/>
      </xdr:nvSpPr>
      <xdr:spPr>
        <a:xfrm>
          <a:off x="737062" y="570807"/>
          <a:ext cx="1076498" cy="241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3</xdr:col>
      <xdr:colOff>91440</xdr:colOff>
      <xdr:row>32</xdr:row>
      <xdr:rowOff>22860</xdr:rowOff>
    </xdr:from>
    <xdr:ext cx="1013460" cy="264560"/>
    <xdr:sp macro="" textlink="">
      <xdr:nvSpPr>
        <xdr:cNvPr id="79" name="TextBox 78">
          <a:extLst>
            <a:ext uri="{FF2B5EF4-FFF2-40B4-BE49-F238E27FC236}">
              <a16:creationId xmlns:a16="http://schemas.microsoft.com/office/drawing/2014/main" id="{8EF8EF8B-6816-43B1-978A-BFFDF5747D1D}"/>
            </a:ext>
          </a:extLst>
        </xdr:cNvPr>
        <xdr:cNvSpPr txBox="1"/>
      </xdr:nvSpPr>
      <xdr:spPr>
        <a:xfrm>
          <a:off x="645622" y="1283624"/>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175260</xdr:colOff>
      <xdr:row>31</xdr:row>
      <xdr:rowOff>76200</xdr:rowOff>
    </xdr:from>
    <xdr:ext cx="937260" cy="205740"/>
    <xdr:sp macro="" textlink="pivots!A10">
      <xdr:nvSpPr>
        <xdr:cNvPr id="80" name="TextBox 79">
          <a:extLst>
            <a:ext uri="{FF2B5EF4-FFF2-40B4-BE49-F238E27FC236}">
              <a16:creationId xmlns:a16="http://schemas.microsoft.com/office/drawing/2014/main" id="{38FF98B1-5B58-49A3-9548-B02049C5EE9A}"/>
            </a:ext>
          </a:extLst>
        </xdr:cNvPr>
        <xdr:cNvSpPr txBox="1"/>
      </xdr:nvSpPr>
      <xdr:spPr>
        <a:xfrm>
          <a:off x="729442" y="1156855"/>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DE9CAA0-7569-4EF1-AF3A-0992ED68D188}" type="TxLink">
            <a:rPr lang="en-US" sz="1100" b="0" i="0" u="none" strike="noStrike">
              <a:solidFill>
                <a:schemeClr val="accent6">
                  <a:lumMod val="20000"/>
                  <a:lumOff val="80000"/>
                </a:schemeClr>
              </a:solidFill>
              <a:latin typeface="Aptos"/>
            </a:rPr>
            <a:pPr algn="ctr"/>
            <a:t>189</a:t>
          </a:fld>
          <a:endParaRPr lang="en-IN" sz="1100">
            <a:solidFill>
              <a:schemeClr val="accent6">
                <a:lumMod val="20000"/>
                <a:lumOff val="80000"/>
              </a:schemeClr>
            </a:solidFill>
          </a:endParaRPr>
        </a:p>
      </xdr:txBody>
    </xdr:sp>
    <xdr:clientData/>
  </xdr:oneCellAnchor>
  <xdr:twoCellAnchor>
    <xdr:from>
      <xdr:col>2</xdr:col>
      <xdr:colOff>135255</xdr:colOff>
      <xdr:row>15</xdr:row>
      <xdr:rowOff>10069</xdr:rowOff>
    </xdr:from>
    <xdr:to>
      <xdr:col>3</xdr:col>
      <xdr:colOff>546736</xdr:colOff>
      <xdr:row>16</xdr:row>
      <xdr:rowOff>71029</xdr:rowOff>
    </xdr:to>
    <xdr:sp macro="" textlink="">
      <xdr:nvSpPr>
        <xdr:cNvPr id="82" name="TextBox 81">
          <a:extLst>
            <a:ext uri="{FF2B5EF4-FFF2-40B4-BE49-F238E27FC236}">
              <a16:creationId xmlns:a16="http://schemas.microsoft.com/office/drawing/2014/main" id="{44AAFC9B-F5FD-4C88-AE1F-A98071D25BAC}"/>
            </a:ext>
          </a:extLst>
        </xdr:cNvPr>
        <xdr:cNvSpPr txBox="1"/>
      </xdr:nvSpPr>
      <xdr:spPr>
        <a:xfrm>
          <a:off x="693148" y="2765515"/>
          <a:ext cx="1085034" cy="244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latin typeface="+mj-lt"/>
            </a:rPr>
            <a:t>Duration</a:t>
          </a:r>
        </a:p>
      </xdr:txBody>
    </xdr:sp>
    <xdr:clientData/>
  </xdr:twoCellAnchor>
  <xdr:oneCellAnchor>
    <xdr:from>
      <xdr:col>2</xdr:col>
      <xdr:colOff>35046</xdr:colOff>
      <xdr:row>15</xdr:row>
      <xdr:rowOff>32963</xdr:rowOff>
    </xdr:from>
    <xdr:ext cx="192849" cy="192849"/>
    <xdr:pic>
      <xdr:nvPicPr>
        <xdr:cNvPr id="83" name="Graphic 82">
          <a:extLst>
            <a:ext uri="{FF2B5EF4-FFF2-40B4-BE49-F238E27FC236}">
              <a16:creationId xmlns:a16="http://schemas.microsoft.com/office/drawing/2014/main" id="{F55D72F0-65FE-426F-9973-7637D7E9C85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01488" y="2764025"/>
          <a:ext cx="192849" cy="192849"/>
        </a:xfrm>
        <a:prstGeom prst="rect">
          <a:avLst/>
        </a:prstGeom>
      </xdr:spPr>
    </xdr:pic>
    <xdr:clientData/>
  </xdr:oneCellAnchor>
  <xdr:oneCellAnchor>
    <xdr:from>
      <xdr:col>3</xdr:col>
      <xdr:colOff>91440</xdr:colOff>
      <xdr:row>23</xdr:row>
      <xdr:rowOff>22860</xdr:rowOff>
    </xdr:from>
    <xdr:ext cx="1013460" cy="264560"/>
    <xdr:sp macro="" textlink="">
      <xdr:nvSpPr>
        <xdr:cNvPr id="84" name="TextBox 83">
          <a:extLst>
            <a:ext uri="{FF2B5EF4-FFF2-40B4-BE49-F238E27FC236}">
              <a16:creationId xmlns:a16="http://schemas.microsoft.com/office/drawing/2014/main" id="{0D9C4A75-6577-4040-99FE-967D9883E3B3}"/>
            </a:ext>
          </a:extLst>
        </xdr:cNvPr>
        <xdr:cNvSpPr txBox="1"/>
      </xdr:nvSpPr>
      <xdr:spPr>
        <a:xfrm>
          <a:off x="1325475" y="4210488"/>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202472</xdr:colOff>
      <xdr:row>18</xdr:row>
      <xdr:rowOff>89808</xdr:rowOff>
    </xdr:from>
    <xdr:ext cx="937260" cy="205740"/>
    <xdr:sp macro="" textlink="pivots!C10">
      <xdr:nvSpPr>
        <xdr:cNvPr id="85" name="TextBox 84">
          <a:extLst>
            <a:ext uri="{FF2B5EF4-FFF2-40B4-BE49-F238E27FC236}">
              <a16:creationId xmlns:a16="http://schemas.microsoft.com/office/drawing/2014/main" id="{07735653-1F51-453C-86AB-8E8E446D7F95}"/>
            </a:ext>
          </a:extLst>
        </xdr:cNvPr>
        <xdr:cNvSpPr txBox="1"/>
      </xdr:nvSpPr>
      <xdr:spPr>
        <a:xfrm>
          <a:off x="760365" y="3396344"/>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E92672C-EDA7-472A-836E-03566F155AEC}" type="TxLink">
            <a:rPr lang="en-US" sz="1100" b="0" i="0" u="none" strike="noStrike">
              <a:solidFill>
                <a:schemeClr val="accent6">
                  <a:lumMod val="20000"/>
                  <a:lumOff val="80000"/>
                </a:schemeClr>
              </a:solidFill>
              <a:latin typeface="Aptos"/>
            </a:rPr>
            <a:pPr algn="ctr"/>
            <a:t>16,834</a:t>
          </a:fld>
          <a:endParaRPr lang="en-IN" sz="1100">
            <a:solidFill>
              <a:schemeClr val="accent6">
                <a:lumMod val="20000"/>
                <a:lumOff val="80000"/>
              </a:schemeClr>
            </a:solidFill>
          </a:endParaRPr>
        </a:p>
      </xdr:txBody>
    </xdr:sp>
    <xdr:clientData/>
  </xdr:oneCellAnchor>
  <xdr:twoCellAnchor>
    <xdr:from>
      <xdr:col>2</xdr:col>
      <xdr:colOff>216897</xdr:colOff>
      <xdr:row>21</xdr:row>
      <xdr:rowOff>10069</xdr:rowOff>
    </xdr:from>
    <xdr:to>
      <xdr:col>4</xdr:col>
      <xdr:colOff>10160</xdr:colOff>
      <xdr:row>22</xdr:row>
      <xdr:rowOff>71029</xdr:rowOff>
    </xdr:to>
    <xdr:sp macro="" textlink="">
      <xdr:nvSpPr>
        <xdr:cNvPr id="87" name="TextBox 86">
          <a:extLst>
            <a:ext uri="{FF2B5EF4-FFF2-40B4-BE49-F238E27FC236}">
              <a16:creationId xmlns:a16="http://schemas.microsoft.com/office/drawing/2014/main" id="{341E2AA4-A18E-4615-A37C-92F2DFF7B2BF}"/>
            </a:ext>
          </a:extLst>
        </xdr:cNvPr>
        <xdr:cNvSpPr txBox="1"/>
      </xdr:nvSpPr>
      <xdr:spPr>
        <a:xfrm>
          <a:off x="785857" y="3850549"/>
          <a:ext cx="1134383"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latin typeface="+mj-lt"/>
            </a:rPr>
            <a:t>Avg.Rating</a:t>
          </a:r>
        </a:p>
      </xdr:txBody>
    </xdr:sp>
    <xdr:clientData/>
  </xdr:twoCellAnchor>
  <xdr:oneCellAnchor>
    <xdr:from>
      <xdr:col>2</xdr:col>
      <xdr:colOff>96278</xdr:colOff>
      <xdr:row>21</xdr:row>
      <xdr:rowOff>26160</xdr:rowOff>
    </xdr:from>
    <xdr:ext cx="192849" cy="192849"/>
    <xdr:pic>
      <xdr:nvPicPr>
        <xdr:cNvPr id="88" name="Graphic 87">
          <a:extLst>
            <a:ext uri="{FF2B5EF4-FFF2-40B4-BE49-F238E27FC236}">
              <a16:creationId xmlns:a16="http://schemas.microsoft.com/office/drawing/2014/main" id="{B161C97D-8725-48E7-B909-3EF3A4CB955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62720" y="3849647"/>
          <a:ext cx="192849" cy="192849"/>
        </a:xfrm>
        <a:prstGeom prst="rect">
          <a:avLst/>
        </a:prstGeom>
      </xdr:spPr>
    </xdr:pic>
    <xdr:clientData/>
  </xdr:oneCellAnchor>
  <xdr:oneCellAnchor>
    <xdr:from>
      <xdr:col>3</xdr:col>
      <xdr:colOff>91440</xdr:colOff>
      <xdr:row>32</xdr:row>
      <xdr:rowOff>22860</xdr:rowOff>
    </xdr:from>
    <xdr:ext cx="1013460" cy="264560"/>
    <xdr:sp macro="" textlink="">
      <xdr:nvSpPr>
        <xdr:cNvPr id="89" name="TextBox 88">
          <a:extLst>
            <a:ext uri="{FF2B5EF4-FFF2-40B4-BE49-F238E27FC236}">
              <a16:creationId xmlns:a16="http://schemas.microsoft.com/office/drawing/2014/main" id="{E2128C29-7F00-47CC-ABEA-20A84E27D1D0}"/>
            </a:ext>
          </a:extLst>
        </xdr:cNvPr>
        <xdr:cNvSpPr txBox="1"/>
      </xdr:nvSpPr>
      <xdr:spPr>
        <a:xfrm>
          <a:off x="645622" y="1283624"/>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277313</xdr:colOff>
      <xdr:row>24</xdr:row>
      <xdr:rowOff>76200</xdr:rowOff>
    </xdr:from>
    <xdr:ext cx="937260" cy="205740"/>
    <xdr:sp macro="" textlink="pivots!D10">
      <xdr:nvSpPr>
        <xdr:cNvPr id="90" name="TextBox 89">
          <a:extLst>
            <a:ext uri="{FF2B5EF4-FFF2-40B4-BE49-F238E27FC236}">
              <a16:creationId xmlns:a16="http://schemas.microsoft.com/office/drawing/2014/main" id="{AB3D6E07-7E73-4D28-AA41-2E40C27CEEBE}"/>
            </a:ext>
          </a:extLst>
        </xdr:cNvPr>
        <xdr:cNvSpPr txBox="1"/>
      </xdr:nvSpPr>
      <xdr:spPr>
        <a:xfrm>
          <a:off x="835206" y="4484914"/>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64CFDFF-FEF8-45D3-AB78-61E84FBF46DC}" type="TxLink">
            <a:rPr lang="en-US" sz="1100" b="0" i="0" u="none" strike="noStrike">
              <a:solidFill>
                <a:schemeClr val="accent6">
                  <a:lumMod val="20000"/>
                  <a:lumOff val="80000"/>
                </a:schemeClr>
              </a:solidFill>
              <a:latin typeface="Aptos"/>
            </a:rPr>
            <a:pPr algn="ctr"/>
            <a:t>3.9</a:t>
          </a:fld>
          <a:endParaRPr lang="en-IN" sz="1100">
            <a:solidFill>
              <a:schemeClr val="accent6">
                <a:lumMod val="20000"/>
                <a:lumOff val="80000"/>
              </a:schemeClr>
            </a:solidFill>
          </a:endParaRPr>
        </a:p>
      </xdr:txBody>
    </xdr:sp>
    <xdr:clientData/>
  </xdr:oneCellAnchor>
  <xdr:twoCellAnchor>
    <xdr:from>
      <xdr:col>2</xdr:col>
      <xdr:colOff>27214</xdr:colOff>
      <xdr:row>26</xdr:row>
      <xdr:rowOff>156483</xdr:rowOff>
    </xdr:from>
    <xdr:to>
      <xdr:col>4</xdr:col>
      <xdr:colOff>88446</xdr:colOff>
      <xdr:row>32</xdr:row>
      <xdr:rowOff>0</xdr:rowOff>
    </xdr:to>
    <xdr:sp macro="" textlink="pivots!E4">
      <xdr:nvSpPr>
        <xdr:cNvPr id="91" name="Rectangle 90">
          <a:extLst>
            <a:ext uri="{FF2B5EF4-FFF2-40B4-BE49-F238E27FC236}">
              <a16:creationId xmlns:a16="http://schemas.microsoft.com/office/drawing/2014/main" id="{70B311A3-ECD4-485F-A36E-1C7DBC19C0F0}"/>
            </a:ext>
          </a:extLst>
        </xdr:cNvPr>
        <xdr:cNvSpPr/>
      </xdr:nvSpPr>
      <xdr:spPr>
        <a:xfrm>
          <a:off x="585107" y="4932590"/>
          <a:ext cx="1408339" cy="94569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917BDEF-FC5C-42A2-BA01-DF7440B75666}" type="TxLink">
            <a:rPr lang="en-US" sz="2400" b="0" i="0" u="none" strike="noStrike">
              <a:solidFill>
                <a:schemeClr val="bg1"/>
              </a:solidFill>
              <a:latin typeface="+mj-lt"/>
              <a:ea typeface="+mn-ea"/>
              <a:cs typeface="+mn-cs"/>
            </a:rPr>
            <a:pPr marL="0" indent="0" algn="ctr"/>
            <a:t>307</a:t>
          </a:fld>
          <a:endParaRPr lang="en-US" sz="2400" b="0" i="0" u="none" strike="noStrike">
            <a:solidFill>
              <a:schemeClr val="bg1"/>
            </a:solidFill>
            <a:latin typeface="+mj-lt"/>
            <a:ea typeface="+mn-ea"/>
            <a:cs typeface="+mn-cs"/>
          </a:endParaRPr>
        </a:p>
      </xdr:txBody>
    </xdr:sp>
    <xdr:clientData/>
  </xdr:twoCellAnchor>
  <xdr:twoCellAnchor>
    <xdr:from>
      <xdr:col>3</xdr:col>
      <xdr:colOff>182880</xdr:colOff>
      <xdr:row>36</xdr:row>
      <xdr:rowOff>30480</xdr:rowOff>
    </xdr:from>
    <xdr:to>
      <xdr:col>4</xdr:col>
      <xdr:colOff>584200</xdr:colOff>
      <xdr:row>37</xdr:row>
      <xdr:rowOff>91440</xdr:rowOff>
    </xdr:to>
    <xdr:sp macro="" textlink="">
      <xdr:nvSpPr>
        <xdr:cNvPr id="92" name="TextBox 91">
          <a:extLst>
            <a:ext uri="{FF2B5EF4-FFF2-40B4-BE49-F238E27FC236}">
              <a16:creationId xmlns:a16="http://schemas.microsoft.com/office/drawing/2014/main" id="{747C07B8-9578-430D-BBE8-800537A747B3}"/>
            </a:ext>
          </a:extLst>
        </xdr:cNvPr>
        <xdr:cNvSpPr txBox="1"/>
      </xdr:nvSpPr>
      <xdr:spPr>
        <a:xfrm>
          <a:off x="1422400" y="6614160"/>
          <a:ext cx="10718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6">
                  <a:lumMod val="20000"/>
                  <a:lumOff val="80000"/>
                </a:schemeClr>
              </a:solidFill>
              <a:latin typeface="+mj-lt"/>
            </a:rPr>
            <a:t>Calls</a:t>
          </a:r>
        </a:p>
      </xdr:txBody>
    </xdr:sp>
    <xdr:clientData/>
  </xdr:twoCellAnchor>
  <xdr:oneCellAnchor>
    <xdr:from>
      <xdr:col>2</xdr:col>
      <xdr:colOff>75867</xdr:colOff>
      <xdr:row>26</xdr:row>
      <xdr:rowOff>175838</xdr:rowOff>
    </xdr:from>
    <xdr:ext cx="192849" cy="192849"/>
    <xdr:pic>
      <xdr:nvPicPr>
        <xdr:cNvPr id="93" name="Graphic 92">
          <a:extLst>
            <a:ext uri="{FF2B5EF4-FFF2-40B4-BE49-F238E27FC236}">
              <a16:creationId xmlns:a16="http://schemas.microsoft.com/office/drawing/2014/main" id="{75503AFE-FEFD-454A-854A-84F931CB361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42309" y="4909679"/>
          <a:ext cx="192849" cy="192849"/>
        </a:xfrm>
        <a:prstGeom prst="rect">
          <a:avLst/>
        </a:prstGeom>
      </xdr:spPr>
    </xdr:pic>
    <xdr:clientData/>
  </xdr:oneCellAnchor>
  <xdr:oneCellAnchor>
    <xdr:from>
      <xdr:col>3</xdr:col>
      <xdr:colOff>91440</xdr:colOff>
      <xdr:row>40</xdr:row>
      <xdr:rowOff>22860</xdr:rowOff>
    </xdr:from>
    <xdr:ext cx="1013460" cy="264560"/>
    <xdr:sp macro="" textlink="">
      <xdr:nvSpPr>
        <xdr:cNvPr id="94" name="TextBox 93">
          <a:extLst>
            <a:ext uri="{FF2B5EF4-FFF2-40B4-BE49-F238E27FC236}">
              <a16:creationId xmlns:a16="http://schemas.microsoft.com/office/drawing/2014/main" id="{5B7098EE-DD98-4E05-BE75-20DD5E71A2CF}"/>
            </a:ext>
          </a:extLst>
        </xdr:cNvPr>
        <xdr:cNvSpPr txBox="1"/>
      </xdr:nvSpPr>
      <xdr:spPr>
        <a:xfrm>
          <a:off x="645622" y="1283624"/>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288924</xdr:colOff>
      <xdr:row>30</xdr:row>
      <xdr:rowOff>86813</xdr:rowOff>
    </xdr:from>
    <xdr:ext cx="937260" cy="205740"/>
    <xdr:sp macro="" textlink="pivots!E10">
      <xdr:nvSpPr>
        <xdr:cNvPr id="95" name="TextBox 94">
          <a:extLst>
            <a:ext uri="{FF2B5EF4-FFF2-40B4-BE49-F238E27FC236}">
              <a16:creationId xmlns:a16="http://schemas.microsoft.com/office/drawing/2014/main" id="{ABEDCAC6-F98B-4C9A-B64A-AE3C93245108}"/>
            </a:ext>
          </a:extLst>
        </xdr:cNvPr>
        <xdr:cNvSpPr txBox="1"/>
      </xdr:nvSpPr>
      <xdr:spPr>
        <a:xfrm>
          <a:off x="857884" y="5573213"/>
          <a:ext cx="937260" cy="205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357F662-CA51-4911-AD5E-79B533CAE3CF}" type="TxLink">
            <a:rPr lang="en-US" sz="1100" b="0" i="0" u="none" strike="noStrike">
              <a:solidFill>
                <a:schemeClr val="accent6">
                  <a:lumMod val="20000"/>
                  <a:lumOff val="80000"/>
                </a:schemeClr>
              </a:solidFill>
              <a:latin typeface="Aptos"/>
            </a:rPr>
            <a:pPr algn="ctr"/>
            <a:t>60</a:t>
          </a:fld>
          <a:endParaRPr lang="en-IN" sz="1100">
            <a:solidFill>
              <a:schemeClr val="accent6">
                <a:lumMod val="20000"/>
                <a:lumOff val="80000"/>
              </a:schemeClr>
            </a:solidFill>
          </a:endParaRPr>
        </a:p>
      </xdr:txBody>
    </xdr:sp>
    <xdr:clientData/>
  </xdr:oneCellAnchor>
  <xdr:twoCellAnchor>
    <xdr:from>
      <xdr:col>7</xdr:col>
      <xdr:colOff>182880</xdr:colOff>
      <xdr:row>7</xdr:row>
      <xdr:rowOff>30480</xdr:rowOff>
    </xdr:from>
    <xdr:to>
      <xdr:col>8</xdr:col>
      <xdr:colOff>594360</xdr:colOff>
      <xdr:row>8</xdr:row>
      <xdr:rowOff>91440</xdr:rowOff>
    </xdr:to>
    <xdr:sp macro="" textlink="">
      <xdr:nvSpPr>
        <xdr:cNvPr id="99" name="TextBox 98">
          <a:extLst>
            <a:ext uri="{FF2B5EF4-FFF2-40B4-BE49-F238E27FC236}">
              <a16:creationId xmlns:a16="http://schemas.microsoft.com/office/drawing/2014/main" id="{3FBB6EF1-645A-4EEB-90FC-6A739C018EDA}"/>
            </a:ext>
          </a:extLst>
        </xdr:cNvPr>
        <xdr:cNvSpPr txBox="1"/>
      </xdr:nvSpPr>
      <xdr:spPr>
        <a:xfrm>
          <a:off x="4104640" y="1310640"/>
          <a:ext cx="1082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solidFill>
              <a:schemeClr val="accent6">
                <a:lumMod val="20000"/>
                <a:lumOff val="80000"/>
              </a:schemeClr>
            </a:solidFill>
            <a:latin typeface="+mj-lt"/>
          </a:endParaRPr>
        </a:p>
      </xdr:txBody>
    </xdr:sp>
    <xdr:clientData/>
  </xdr:twoCellAnchor>
  <xdr:oneCellAnchor>
    <xdr:from>
      <xdr:col>7</xdr:col>
      <xdr:colOff>91440</xdr:colOff>
      <xdr:row>11</xdr:row>
      <xdr:rowOff>22860</xdr:rowOff>
    </xdr:from>
    <xdr:ext cx="1013460" cy="264560"/>
    <xdr:sp macro="" textlink="">
      <xdr:nvSpPr>
        <xdr:cNvPr id="101" name="TextBox 100">
          <a:extLst>
            <a:ext uri="{FF2B5EF4-FFF2-40B4-BE49-F238E27FC236}">
              <a16:creationId xmlns:a16="http://schemas.microsoft.com/office/drawing/2014/main" id="{DF1EECB4-91CD-4B8F-8193-2027D7CE544A}"/>
            </a:ext>
          </a:extLst>
        </xdr:cNvPr>
        <xdr:cNvSpPr txBox="1"/>
      </xdr:nvSpPr>
      <xdr:spPr>
        <a:xfrm>
          <a:off x="660400" y="1303020"/>
          <a:ext cx="1013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editAs="oneCell">
    <xdr:from>
      <xdr:col>2</xdr:col>
      <xdr:colOff>259987</xdr:colOff>
      <xdr:row>26</xdr:row>
      <xdr:rowOff>157390</xdr:rowOff>
    </xdr:from>
    <xdr:to>
      <xdr:col>4</xdr:col>
      <xdr:colOff>4049</xdr:colOff>
      <xdr:row>28</xdr:row>
      <xdr:rowOff>90360</xdr:rowOff>
    </xdr:to>
    <xdr:pic>
      <xdr:nvPicPr>
        <xdr:cNvPr id="105" name="Picture 104">
          <a:extLst>
            <a:ext uri="{FF2B5EF4-FFF2-40B4-BE49-F238E27FC236}">
              <a16:creationId xmlns:a16="http://schemas.microsoft.com/office/drawing/2014/main" id="{9FF91822-BE20-8406-D95C-6BFA05ED5258}"/>
            </a:ext>
          </a:extLst>
        </xdr:cNvPr>
        <xdr:cNvPicPr>
          <a:picLocks noChangeAspect="1"/>
        </xdr:cNvPicPr>
      </xdr:nvPicPr>
      <xdr:blipFill>
        <a:blip xmlns:r="http://schemas.openxmlformats.org/officeDocument/2006/relationships" r:embed="rId13"/>
        <a:stretch>
          <a:fillRect/>
        </a:stretch>
      </xdr:blipFill>
      <xdr:spPr>
        <a:xfrm>
          <a:off x="828947" y="4912270"/>
          <a:ext cx="1085182" cy="298730"/>
        </a:xfrm>
        <a:prstGeom prst="rect">
          <a:avLst/>
        </a:prstGeom>
      </xdr:spPr>
    </xdr:pic>
    <xdr:clientData/>
  </xdr:twoCellAnchor>
  <xdr:twoCellAnchor>
    <xdr:from>
      <xdr:col>4</xdr:col>
      <xdr:colOff>260685</xdr:colOff>
      <xdr:row>2</xdr:row>
      <xdr:rowOff>160421</xdr:rowOff>
    </xdr:from>
    <xdr:to>
      <xdr:col>10</xdr:col>
      <xdr:colOff>70184</xdr:colOff>
      <xdr:row>15</xdr:row>
      <xdr:rowOff>20053</xdr:rowOff>
    </xdr:to>
    <xdr:graphicFrame macro="">
      <xdr:nvGraphicFramePr>
        <xdr:cNvPr id="107" name="Chart 106">
          <a:extLst>
            <a:ext uri="{FF2B5EF4-FFF2-40B4-BE49-F238E27FC236}">
              <a16:creationId xmlns:a16="http://schemas.microsoft.com/office/drawing/2014/main" id="{16AC405F-B579-45D7-8AD4-62ECD8A27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0</xdr:colOff>
      <xdr:row>16</xdr:row>
      <xdr:rowOff>183614</xdr:rowOff>
    </xdr:from>
    <xdr:to>
      <xdr:col>8</xdr:col>
      <xdr:colOff>183614</xdr:colOff>
      <xdr:row>31</xdr:row>
      <xdr:rowOff>165252</xdr:rowOff>
    </xdr:to>
    <xdr:graphicFrame macro="">
      <xdr:nvGraphicFramePr>
        <xdr:cNvPr id="112" name="Chart 111">
          <a:extLst>
            <a:ext uri="{FF2B5EF4-FFF2-40B4-BE49-F238E27FC236}">
              <a16:creationId xmlns:a16="http://schemas.microsoft.com/office/drawing/2014/main" id="{224F1CE9-5C7C-4680-80FB-6396BB2F1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146892</xdr:colOff>
      <xdr:row>16</xdr:row>
      <xdr:rowOff>174433</xdr:rowOff>
    </xdr:from>
    <xdr:to>
      <xdr:col>12</xdr:col>
      <xdr:colOff>1</xdr:colOff>
      <xdr:row>31</xdr:row>
      <xdr:rowOff>146891</xdr:rowOff>
    </xdr:to>
    <xdr:graphicFrame macro="">
      <xdr:nvGraphicFramePr>
        <xdr:cNvPr id="113" name="Chart 112">
          <a:extLst>
            <a:ext uri="{FF2B5EF4-FFF2-40B4-BE49-F238E27FC236}">
              <a16:creationId xmlns:a16="http://schemas.microsoft.com/office/drawing/2014/main" id="{7DD95DB2-6534-46C4-9ACD-D9131D7D3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438729</xdr:colOff>
      <xdr:row>2</xdr:row>
      <xdr:rowOff>153938</xdr:rowOff>
    </xdr:from>
    <xdr:to>
      <xdr:col>18</xdr:col>
      <xdr:colOff>156882</xdr:colOff>
      <xdr:row>14</xdr:row>
      <xdr:rowOff>179293</xdr:rowOff>
    </xdr:to>
    <xdr:graphicFrame macro="">
      <xdr:nvGraphicFramePr>
        <xdr:cNvPr id="115" name="Chart 114">
          <a:extLst>
            <a:ext uri="{FF2B5EF4-FFF2-40B4-BE49-F238E27FC236}">
              <a16:creationId xmlns:a16="http://schemas.microsoft.com/office/drawing/2014/main" id="{324EF566-D095-479B-B9AB-5D1D9FDE1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358588</xdr:colOff>
      <xdr:row>3</xdr:row>
      <xdr:rowOff>0</xdr:rowOff>
    </xdr:from>
    <xdr:to>
      <xdr:col>23</xdr:col>
      <xdr:colOff>246529</xdr:colOff>
      <xdr:row>14</xdr:row>
      <xdr:rowOff>168088</xdr:rowOff>
    </xdr:to>
    <xdr:graphicFrame macro="">
      <xdr:nvGraphicFramePr>
        <xdr:cNvPr id="117" name="Chart 116">
          <a:extLst>
            <a:ext uri="{FF2B5EF4-FFF2-40B4-BE49-F238E27FC236}">
              <a16:creationId xmlns:a16="http://schemas.microsoft.com/office/drawing/2014/main" id="{6C6A4232-4903-41A7-800D-7B701AB83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13.701922800923" backgroundQuery="1" createdVersion="8" refreshedVersion="8" minRefreshableVersion="3" recordCount="0" supportSubquery="1" supportAdvancedDrill="1" xr:uid="{A7657227-3511-4BC1-A35D-1534B428B4FF}">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13.724839120368" backgroundQuery="1" createdVersion="8" refreshedVersion="8" minRefreshableVersion="3" recordCount="0" supportSubquery="1" supportAdvancedDrill="1" xr:uid="{97742E71-C046-4ABB-99EB-7A6CD122BC00}">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19.120811111112" backgroundQuery="1" createdVersion="8" refreshedVersion="8" minRefreshableVersion="3" recordCount="0" supportSubquery="1" supportAdvancedDrill="1" xr:uid="{9D9C07B2-7048-4DD6-96D5-9F845A6B1F8D}">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19.140714583336" backgroundQuery="1" createdVersion="8" refreshedVersion="8" minRefreshableVersion="3" recordCount="0" supportSubquery="1" supportAdvancedDrill="1" xr:uid="{BF2608AD-EE68-46C1-8BCC-0156BF54156B}">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21.083721759256" backgroundQuery="1" createdVersion="8" refreshedVersion="8" minRefreshableVersion="3" recordCount="0" supportSubquery="1" supportAdvancedDrill="1" xr:uid="{84E5A764-9930-4169-ACF9-F7BC98961213}">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21.083722106479" backgroundQuery="1" createdVersion="8" refreshedVersion="8" minRefreshableVersion="3" recordCount="0" supportSubquery="1" supportAdvancedDrill="1" xr:uid="{FD165EE6-BF86-4F61-BF6C-FEEF239037CE}">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1-31T00:00:0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21.083722453703" backgroundQuery="1" createdVersion="8" refreshedVersion="8" minRefreshableVersion="3" recordCount="0" supportSubquery="1" supportAdvancedDrill="1" xr:uid="{D965D20E-2578-42E7-94E4-52E2F59CEDFE}">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21.083722800926" backgroundQuery="1" createdVersion="8" refreshedVersion="8" minRefreshableVersion="3" recordCount="0" supportSubquery="1" supportAdvancedDrill="1" xr:uid="{2211701A-BB47-43E4-9DD0-6D6F3F7C06B8}">
  <cacheSource type="external" connectionId="1"/>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21.083723148149" backgroundQuery="1" createdVersion="8" refreshedVersion="8" minRefreshableVersion="3" recordCount="0" supportSubquery="1" supportAdvancedDrill="1" xr:uid="{48995023-99F6-4C14-91BE-2543309E0910}">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reen Shaikh" refreshedDate="45713.701918171297" backgroundQuery="1" createdVersion="3" refreshedVersion="8" minRefreshableVersion="3" recordCount="0" supportSubquery="1" supportAdvancedDrill="1" xr:uid="{AB242EBB-56DB-4EDE-BE4E-105CEB2B863D}">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950639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0DC43F-DA92-4CFC-A97F-9686008F0D58}"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4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E4A9C1-BD30-4482-9FA7-99674807A0E3}" name="week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F14:G2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9EADA1-2BE0-4BBF-BCF2-8D02B9266410}"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D006C0-ED50-4263-9300-E687F516E8BB}"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61:B6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B74B5F-AAC2-4B93-A044-CEA2691D301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4:D5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75D6C9-473A-43C8-A9B7-6EC63D7CA7D4}"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4: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9"/>
          </reference>
        </references>
      </pivotArea>
    </chartFormat>
    <chartFormat chart="6" format="7">
      <pivotArea type="data" outline="0" fieldPosition="0">
        <references count="2">
          <reference field="4294967294" count="1" selected="0">
            <x v="0"/>
          </reference>
          <reference field="2" count="1" selected="0">
            <x v="11"/>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DE0144-1964-47EB-845A-9E76F9BF7CDC}"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B984A0-0559-4BF1-960E-2FE4FF6A357C}" name="rep amoun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2">
  <location ref="A70:G8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85357C-56C5-4FED-B1C6-8F07C422494C}" name="Selected 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7:A4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0">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9B7B0BA-1FC9-4BAC-BC43-CFB54D5245D8}" sourceName="[calls].[Representative]">
  <pivotTables>
    <pivotTable tabId="7" name="rep pivot"/>
    <pivotTable tabId="7" name="Monthly trend"/>
    <pivotTable tabId="7" name="weekday trend"/>
    <pivotTable tabId="7" name="Selected rep"/>
    <pivotTable tabId="7" name="rep satisfaction"/>
  </pivotTables>
  <data>
    <olap pivotCacheId="89506393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B72A2A0-BD48-443E-976E-D0240AFB8FB2}"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26AEF-D1E2-49EE-A813-D6033A17979A}">
  <dimension ref="A3:J89"/>
  <sheetViews>
    <sheetView topLeftCell="B51" zoomScale="198" zoomScaleNormal="198" workbookViewId="0">
      <selection activeCell="I61" sqref="I61"/>
    </sheetView>
  </sheetViews>
  <sheetFormatPr defaultRowHeight="14.4" x14ac:dyDescent="0.3"/>
  <cols>
    <col min="1" max="1" width="12.19921875" bestFit="1" customWidth="1"/>
    <col min="2" max="2" width="9.5" bestFit="1" customWidth="1"/>
    <col min="3" max="3" width="10.5" bestFit="1" customWidth="1"/>
    <col min="4" max="4" width="13.09765625" bestFit="1" customWidth="1"/>
    <col min="5" max="5" width="6.8984375" bestFit="1" customWidth="1"/>
    <col min="6" max="6" width="12.19921875" bestFit="1" customWidth="1"/>
    <col min="7" max="7" width="9.5" bestFit="1" customWidth="1"/>
    <col min="8" max="9" width="10.5" bestFit="1" customWidth="1"/>
  </cols>
  <sheetData>
    <row r="3" spans="1:7" x14ac:dyDescent="0.3">
      <c r="A3" t="s">
        <v>1042</v>
      </c>
      <c r="B3" t="s">
        <v>1043</v>
      </c>
      <c r="C3" t="s">
        <v>1044</v>
      </c>
      <c r="D3" t="s">
        <v>1045</v>
      </c>
      <c r="E3" t="s">
        <v>1046</v>
      </c>
    </row>
    <row r="4" spans="1:7" x14ac:dyDescent="0.3">
      <c r="A4" s="21">
        <v>1000</v>
      </c>
      <c r="B4" s="22">
        <v>96623</v>
      </c>
      <c r="C4" s="21">
        <v>89850</v>
      </c>
      <c r="D4" s="23">
        <v>3.8854000000000033</v>
      </c>
      <c r="E4" s="21">
        <v>307</v>
      </c>
    </row>
    <row r="9" spans="1:7" x14ac:dyDescent="0.3">
      <c r="A9" t="s">
        <v>1042</v>
      </c>
      <c r="B9" t="s">
        <v>1043</v>
      </c>
      <c r="C9" t="s">
        <v>1044</v>
      </c>
      <c r="D9" t="s">
        <v>1045</v>
      </c>
      <c r="E9" t="s">
        <v>1046</v>
      </c>
    </row>
    <row r="10" spans="1:7" x14ac:dyDescent="0.3">
      <c r="A10" s="21">
        <v>189</v>
      </c>
      <c r="B10" s="22">
        <v>18415</v>
      </c>
      <c r="C10" s="21">
        <v>16834</v>
      </c>
      <c r="D10" s="23">
        <v>3.9227513227513247</v>
      </c>
      <c r="E10" s="21">
        <v>60</v>
      </c>
    </row>
    <row r="14" spans="1:7" x14ac:dyDescent="0.3">
      <c r="A14" s="24" t="s">
        <v>1048</v>
      </c>
      <c r="B14" t="s">
        <v>1042</v>
      </c>
      <c r="C14" t="s">
        <v>1062</v>
      </c>
      <c r="F14" s="24" t="s">
        <v>1048</v>
      </c>
      <c r="G14" t="s">
        <v>1042</v>
      </c>
    </row>
    <row r="15" spans="1:7" x14ac:dyDescent="0.3">
      <c r="A15" s="26" t="s">
        <v>1050</v>
      </c>
      <c r="B15" s="21">
        <v>16</v>
      </c>
      <c r="C15" s="21">
        <v>16</v>
      </c>
      <c r="F15" s="26" t="s">
        <v>1066</v>
      </c>
      <c r="G15" s="21">
        <v>36</v>
      </c>
    </row>
    <row r="16" spans="1:7" x14ac:dyDescent="0.3">
      <c r="A16" s="26" t="s">
        <v>1051</v>
      </c>
      <c r="B16" s="21">
        <v>14</v>
      </c>
      <c r="C16" s="21">
        <v>14</v>
      </c>
      <c r="F16" s="26" t="s">
        <v>1064</v>
      </c>
      <c r="G16" s="21">
        <v>30</v>
      </c>
    </row>
    <row r="17" spans="1:7" x14ac:dyDescent="0.3">
      <c r="A17" s="26" t="s">
        <v>1052</v>
      </c>
      <c r="B17" s="21">
        <v>26</v>
      </c>
      <c r="C17" s="21">
        <v>26</v>
      </c>
      <c r="F17" s="26" t="s">
        <v>1068</v>
      </c>
      <c r="G17" s="21">
        <v>13</v>
      </c>
    </row>
    <row r="18" spans="1:7" x14ac:dyDescent="0.3">
      <c r="A18" s="26" t="s">
        <v>1053</v>
      </c>
      <c r="B18" s="21">
        <v>29</v>
      </c>
      <c r="C18" s="21">
        <v>29</v>
      </c>
      <c r="F18" s="26" t="s">
        <v>1069</v>
      </c>
      <c r="G18" s="21">
        <v>23</v>
      </c>
    </row>
    <row r="19" spans="1:7" x14ac:dyDescent="0.3">
      <c r="A19" s="26" t="s">
        <v>1054</v>
      </c>
      <c r="B19" s="21">
        <v>17</v>
      </c>
      <c r="C19" s="21">
        <v>17</v>
      </c>
      <c r="F19" s="26" t="s">
        <v>1067</v>
      </c>
      <c r="G19" s="21">
        <v>23</v>
      </c>
    </row>
    <row r="20" spans="1:7" x14ac:dyDescent="0.3">
      <c r="A20" s="26" t="s">
        <v>1055</v>
      </c>
      <c r="B20" s="21">
        <v>15</v>
      </c>
      <c r="C20" s="21">
        <v>15</v>
      </c>
      <c r="F20" s="26" t="s">
        <v>1063</v>
      </c>
      <c r="G20" s="21">
        <v>24</v>
      </c>
    </row>
    <row r="21" spans="1:7" x14ac:dyDescent="0.3">
      <c r="A21" s="26" t="s">
        <v>1056</v>
      </c>
      <c r="B21" s="21">
        <v>15</v>
      </c>
      <c r="C21" s="21">
        <v>15</v>
      </c>
      <c r="F21" s="26" t="s">
        <v>1065</v>
      </c>
      <c r="G21" s="21">
        <v>40</v>
      </c>
    </row>
    <row r="22" spans="1:7" x14ac:dyDescent="0.3">
      <c r="A22" s="26" t="s">
        <v>1057</v>
      </c>
      <c r="B22" s="21">
        <v>7</v>
      </c>
      <c r="C22" s="21">
        <v>7</v>
      </c>
      <c r="F22" s="26" t="s">
        <v>1049</v>
      </c>
      <c r="G22" s="21">
        <v>189</v>
      </c>
    </row>
    <row r="23" spans="1:7" x14ac:dyDescent="0.3">
      <c r="A23" s="26" t="s">
        <v>1058</v>
      </c>
      <c r="B23" s="21">
        <v>11</v>
      </c>
      <c r="C23" s="21">
        <v>11</v>
      </c>
    </row>
    <row r="24" spans="1:7" x14ac:dyDescent="0.3">
      <c r="A24" s="26" t="s">
        <v>1059</v>
      </c>
      <c r="B24" s="21">
        <v>24</v>
      </c>
      <c r="C24" s="21">
        <v>24</v>
      </c>
    </row>
    <row r="25" spans="1:7" x14ac:dyDescent="0.3">
      <c r="A25" s="26" t="s">
        <v>1060</v>
      </c>
      <c r="B25" s="21">
        <v>9</v>
      </c>
      <c r="C25" s="21">
        <v>9</v>
      </c>
    </row>
    <row r="26" spans="1:7" x14ac:dyDescent="0.3">
      <c r="A26" s="26" t="s">
        <v>1061</v>
      </c>
      <c r="B26" s="21">
        <v>6</v>
      </c>
      <c r="C26" s="21">
        <v>6</v>
      </c>
    </row>
    <row r="27" spans="1:7" x14ac:dyDescent="0.3">
      <c r="A27" s="26" t="s">
        <v>1049</v>
      </c>
      <c r="B27" s="21">
        <v>189</v>
      </c>
      <c r="C27" s="21">
        <v>189</v>
      </c>
    </row>
    <row r="35" spans="1:10" x14ac:dyDescent="0.3">
      <c r="F35" t="s">
        <v>1070</v>
      </c>
      <c r="I35" t="s">
        <v>1075</v>
      </c>
      <c r="J35" t="str">
        <f>A48</f>
        <v>R01</v>
      </c>
    </row>
    <row r="36" spans="1:10" x14ac:dyDescent="0.3">
      <c r="A36" s="24" t="s">
        <v>1048</v>
      </c>
      <c r="B36" t="s">
        <v>1042</v>
      </c>
      <c r="C36" t="s">
        <v>1043</v>
      </c>
    </row>
    <row r="37" spans="1:10" x14ac:dyDescent="0.3">
      <c r="A37" s="26" t="s">
        <v>11</v>
      </c>
      <c r="B37" s="21">
        <v>189</v>
      </c>
      <c r="C37" s="22">
        <v>18415</v>
      </c>
      <c r="F37" t="s">
        <v>1071</v>
      </c>
      <c r="G37" t="s">
        <v>1047</v>
      </c>
      <c r="H37" t="s">
        <v>1072</v>
      </c>
      <c r="I37" t="s">
        <v>1073</v>
      </c>
      <c r="J37" t="s">
        <v>1074</v>
      </c>
    </row>
    <row r="38" spans="1:10" x14ac:dyDescent="0.3">
      <c r="A38" s="26" t="s">
        <v>9</v>
      </c>
      <c r="B38" s="21">
        <v>218</v>
      </c>
      <c r="C38" s="22">
        <v>20581</v>
      </c>
      <c r="F38" t="str" cm="1">
        <f t="array" ref="F38:H42">A37:C41</f>
        <v>R01</v>
      </c>
      <c r="G38">
        <v>189</v>
      </c>
      <c r="H38" s="27">
        <v>18415</v>
      </c>
      <c r="I38">
        <f>IF(F38=J35,G38,NA())</f>
        <v>189</v>
      </c>
      <c r="J38">
        <f>IF(F38=J35,H38,NA())</f>
        <v>18415</v>
      </c>
    </row>
    <row r="39" spans="1:10" x14ac:dyDescent="0.3">
      <c r="A39" s="26" t="s">
        <v>6</v>
      </c>
      <c r="B39" s="21">
        <v>207</v>
      </c>
      <c r="C39" s="22">
        <v>20872</v>
      </c>
      <c r="F39" t="str">
        <v>R02</v>
      </c>
      <c r="G39">
        <v>218</v>
      </c>
      <c r="H39" s="27">
        <v>20581</v>
      </c>
      <c r="I39" t="e">
        <f>IF(F39=J35,G39,NA())</f>
        <v>#N/A</v>
      </c>
      <c r="J39" t="e">
        <f>IF(F39=J35,H39,NA())</f>
        <v>#N/A</v>
      </c>
    </row>
    <row r="40" spans="1:10" x14ac:dyDescent="0.3">
      <c r="A40" s="26" t="s">
        <v>13</v>
      </c>
      <c r="B40" s="21">
        <v>186</v>
      </c>
      <c r="C40" s="22">
        <v>16651</v>
      </c>
      <c r="F40" t="str">
        <v>R03</v>
      </c>
      <c r="G40">
        <v>207</v>
      </c>
      <c r="H40" s="27">
        <v>20872</v>
      </c>
      <c r="I40" t="e">
        <f>IF(F40=J35,G40,NA())</f>
        <v>#N/A</v>
      </c>
      <c r="J40" t="e">
        <f>IF(F40=J35,H40,NA())</f>
        <v>#N/A</v>
      </c>
    </row>
    <row r="41" spans="1:10" x14ac:dyDescent="0.3">
      <c r="A41" s="26" t="s">
        <v>10</v>
      </c>
      <c r="B41" s="21">
        <v>200</v>
      </c>
      <c r="C41" s="22">
        <v>20104</v>
      </c>
      <c r="F41" t="str">
        <v>R04</v>
      </c>
      <c r="G41">
        <v>186</v>
      </c>
      <c r="H41" s="27">
        <v>16651</v>
      </c>
      <c r="I41" t="e">
        <f>IF(F41=J35,G41,NA())</f>
        <v>#N/A</v>
      </c>
      <c r="J41" t="e">
        <f>IF(F41=J35,H41,NA())</f>
        <v>#N/A</v>
      </c>
    </row>
    <row r="42" spans="1:10" x14ac:dyDescent="0.3">
      <c r="A42" s="26" t="s">
        <v>1049</v>
      </c>
      <c r="B42" s="21">
        <v>1000</v>
      </c>
      <c r="C42" s="22">
        <v>96623</v>
      </c>
      <c r="F42" t="str">
        <v>R05</v>
      </c>
      <c r="G42">
        <v>200</v>
      </c>
      <c r="H42" s="27">
        <v>20104</v>
      </c>
      <c r="I42" t="e">
        <f>IF(F42=J35,G42,NA())</f>
        <v>#N/A</v>
      </c>
      <c r="J42" t="e">
        <f>IF(F42=J35,H42,NA())</f>
        <v>#N/A</v>
      </c>
    </row>
    <row r="47" spans="1:10" x14ac:dyDescent="0.3">
      <c r="A47" s="24" t="s">
        <v>1048</v>
      </c>
      <c r="H47" t="s">
        <v>1078</v>
      </c>
    </row>
    <row r="48" spans="1:10" x14ac:dyDescent="0.3">
      <c r="A48" s="28" t="s">
        <v>11</v>
      </c>
    </row>
    <row r="49" spans="1:9" x14ac:dyDescent="0.3">
      <c r="H49" t="s">
        <v>1079</v>
      </c>
      <c r="I49" s="42">
        <f>A10/A4</f>
        <v>0.189</v>
      </c>
    </row>
    <row r="50" spans="1:9" x14ac:dyDescent="0.3">
      <c r="H50" t="s">
        <v>1047</v>
      </c>
      <c r="I50">
        <f>_xlfn.XLOOKUP(A48,F38:F42,G38:G42)</f>
        <v>189</v>
      </c>
    </row>
    <row r="51" spans="1:9" x14ac:dyDescent="0.3">
      <c r="H51" t="s">
        <v>1072</v>
      </c>
      <c r="I51">
        <f>_xlfn.XLOOKUP(A48,F38:F42,H38:H42)</f>
        <v>18415</v>
      </c>
    </row>
    <row r="54" spans="1:9" x14ac:dyDescent="0.3">
      <c r="A54" s="24" t="s">
        <v>1042</v>
      </c>
      <c r="B54" s="24" t="s">
        <v>1076</v>
      </c>
      <c r="H54" t="s">
        <v>1081</v>
      </c>
      <c r="I54">
        <f>_xlfn.RANK.AVG(I50,G38:G42)</f>
        <v>4</v>
      </c>
    </row>
    <row r="55" spans="1:9" x14ac:dyDescent="0.3">
      <c r="A55" s="24" t="s">
        <v>1048</v>
      </c>
      <c r="B55" t="s">
        <v>999</v>
      </c>
      <c r="C55" t="s">
        <v>998</v>
      </c>
      <c r="D55" t="s">
        <v>1049</v>
      </c>
      <c r="H55" t="s">
        <v>1080</v>
      </c>
      <c r="I55">
        <f>_xlfn.RANK.AVG(I51,H38:H42)</f>
        <v>4</v>
      </c>
    </row>
    <row r="56" spans="1:9" x14ac:dyDescent="0.3">
      <c r="A56" s="26" t="s">
        <v>1002</v>
      </c>
      <c r="B56" s="21">
        <v>144</v>
      </c>
      <c r="C56" s="21">
        <v>132</v>
      </c>
      <c r="D56" s="21">
        <v>276</v>
      </c>
    </row>
    <row r="57" spans="1:9" x14ac:dyDescent="0.3">
      <c r="A57" s="26" t="s">
        <v>1001</v>
      </c>
      <c r="B57" s="21">
        <v>326</v>
      </c>
      <c r="C57" s="21">
        <v>63</v>
      </c>
      <c r="D57" s="21">
        <v>389</v>
      </c>
    </row>
    <row r="58" spans="1:9" x14ac:dyDescent="0.3">
      <c r="A58" s="26" t="s">
        <v>1000</v>
      </c>
      <c r="B58" s="21">
        <v>129</v>
      </c>
      <c r="C58" s="21">
        <v>206</v>
      </c>
      <c r="D58" s="21">
        <v>335</v>
      </c>
      <c r="H58" t="s">
        <v>1082</v>
      </c>
    </row>
    <row r="59" spans="1:9" x14ac:dyDescent="0.3">
      <c r="A59" s="26" t="s">
        <v>1049</v>
      </c>
      <c r="B59" s="21">
        <v>599</v>
      </c>
      <c r="C59" s="21">
        <v>401</v>
      </c>
      <c r="D59" s="21">
        <v>1000</v>
      </c>
      <c r="I59" t="str">
        <f>"%of calls:"&amp;TEXT(I49,"0%")</f>
        <v>%of calls:19%</v>
      </c>
    </row>
    <row r="60" spans="1:9" x14ac:dyDescent="0.3">
      <c r="I60" t="str">
        <f>IF(COUNTA(A48:A52)&gt;1,"","Call rank:"&amp;I54)</f>
        <v>Call rank:4</v>
      </c>
    </row>
    <row r="61" spans="1:9" x14ac:dyDescent="0.3">
      <c r="A61" s="24" t="s">
        <v>1048</v>
      </c>
      <c r="B61" t="s">
        <v>1042</v>
      </c>
      <c r="I61" t="str">
        <f>IF(COUNTA(A48:A52)&gt;1,"","Amount rank:"&amp;I55)</f>
        <v>Amount rank:4</v>
      </c>
    </row>
    <row r="62" spans="1:9" x14ac:dyDescent="0.3">
      <c r="A62" s="26">
        <v>1</v>
      </c>
      <c r="B62" s="21">
        <v>1</v>
      </c>
    </row>
    <row r="63" spans="1:9" x14ac:dyDescent="0.3">
      <c r="A63" s="26">
        <v>2</v>
      </c>
      <c r="B63" s="21">
        <v>9</v>
      </c>
      <c r="H63" t="s">
        <v>1083</v>
      </c>
      <c r="I63">
        <f>IF(COUNTA(A48:A52)&gt;1,"",_xlfn.XLOOKUP(A48,Assets!E3:E7,Assets!F3:F7))</f>
        <v>0</v>
      </c>
    </row>
    <row r="64" spans="1:9" x14ac:dyDescent="0.3">
      <c r="A64" s="26">
        <v>3</v>
      </c>
      <c r="B64" s="21">
        <v>31</v>
      </c>
    </row>
    <row r="65" spans="1:7" x14ac:dyDescent="0.3">
      <c r="A65" s="26">
        <v>4</v>
      </c>
      <c r="B65" s="21">
        <v>88</v>
      </c>
    </row>
    <row r="66" spans="1:7" x14ac:dyDescent="0.3">
      <c r="A66" s="26">
        <v>5</v>
      </c>
      <c r="B66" s="21">
        <v>60</v>
      </c>
    </row>
    <row r="67" spans="1:7" x14ac:dyDescent="0.3">
      <c r="A67" s="26" t="s">
        <v>1049</v>
      </c>
      <c r="B67" s="21">
        <v>189</v>
      </c>
    </row>
    <row r="70" spans="1:7" x14ac:dyDescent="0.3">
      <c r="A70" s="24" t="s">
        <v>1043</v>
      </c>
      <c r="B70" s="24" t="s">
        <v>1076</v>
      </c>
    </row>
    <row r="71" spans="1:7" x14ac:dyDescent="0.3">
      <c r="A71" s="24" t="s">
        <v>1048</v>
      </c>
      <c r="B71" t="s">
        <v>11</v>
      </c>
      <c r="C71" t="s">
        <v>9</v>
      </c>
      <c r="D71" t="s">
        <v>6</v>
      </c>
      <c r="E71" t="s">
        <v>13</v>
      </c>
      <c r="F71" t="s">
        <v>10</v>
      </c>
      <c r="G71" t="s">
        <v>1049</v>
      </c>
    </row>
    <row r="72" spans="1:7" x14ac:dyDescent="0.3">
      <c r="A72" s="26" t="s">
        <v>1002</v>
      </c>
    </row>
    <row r="73" spans="1:7" x14ac:dyDescent="0.3">
      <c r="A73" s="29" t="s">
        <v>20</v>
      </c>
      <c r="B73" s="22">
        <v>891</v>
      </c>
      <c r="C73" s="22">
        <v>1332</v>
      </c>
      <c r="D73" s="22">
        <v>1282</v>
      </c>
      <c r="E73" s="22">
        <v>739</v>
      </c>
      <c r="F73" s="22">
        <v>560</v>
      </c>
      <c r="G73" s="22">
        <v>4804</v>
      </c>
    </row>
    <row r="74" spans="1:7" x14ac:dyDescent="0.3">
      <c r="A74" s="29" t="s">
        <v>12</v>
      </c>
      <c r="B74" s="22">
        <v>1991</v>
      </c>
      <c r="C74" s="22">
        <v>1886</v>
      </c>
      <c r="D74" s="22">
        <v>1206</v>
      </c>
      <c r="E74" s="22">
        <v>884</v>
      </c>
      <c r="F74" s="22">
        <v>1722</v>
      </c>
      <c r="G74" s="22">
        <v>7689</v>
      </c>
    </row>
    <row r="75" spans="1:7" x14ac:dyDescent="0.3">
      <c r="A75" s="29" t="s">
        <v>8</v>
      </c>
      <c r="B75" s="22">
        <v>1163</v>
      </c>
      <c r="C75" s="22">
        <v>1180</v>
      </c>
      <c r="D75" s="22">
        <v>1616</v>
      </c>
      <c r="E75" s="22">
        <v>1043</v>
      </c>
      <c r="F75" s="22">
        <v>1747</v>
      </c>
      <c r="G75" s="22">
        <v>6749</v>
      </c>
    </row>
    <row r="76" spans="1:7" x14ac:dyDescent="0.3">
      <c r="A76" s="29" t="s">
        <v>16</v>
      </c>
      <c r="B76" s="22">
        <v>1438</v>
      </c>
      <c r="C76" s="22">
        <v>1616</v>
      </c>
      <c r="D76" s="22">
        <v>866</v>
      </c>
      <c r="E76" s="22">
        <v>829</v>
      </c>
      <c r="F76" s="22">
        <v>2070</v>
      </c>
      <c r="G76" s="22">
        <v>6819</v>
      </c>
    </row>
    <row r="77" spans="1:7" x14ac:dyDescent="0.3">
      <c r="A77" s="26" t="s">
        <v>1001</v>
      </c>
    </row>
    <row r="78" spans="1:7" x14ac:dyDescent="0.3">
      <c r="A78" s="29" t="s">
        <v>24</v>
      </c>
      <c r="B78" s="22">
        <v>1233</v>
      </c>
      <c r="C78" s="22">
        <v>223</v>
      </c>
      <c r="D78" s="22">
        <v>1680</v>
      </c>
      <c r="E78" s="22">
        <v>990</v>
      </c>
      <c r="F78" s="22">
        <v>1508</v>
      </c>
      <c r="G78" s="22">
        <v>5634</v>
      </c>
    </row>
    <row r="79" spans="1:7" x14ac:dyDescent="0.3">
      <c r="A79" s="29" t="s">
        <v>15</v>
      </c>
      <c r="B79" s="22">
        <v>1598</v>
      </c>
      <c r="C79" s="22">
        <v>1907</v>
      </c>
      <c r="D79" s="22">
        <v>869</v>
      </c>
      <c r="E79" s="22">
        <v>1426</v>
      </c>
      <c r="F79" s="22">
        <v>1416</v>
      </c>
      <c r="G79" s="22">
        <v>7216</v>
      </c>
    </row>
    <row r="80" spans="1:7" x14ac:dyDescent="0.3">
      <c r="A80" s="29" t="s">
        <v>5</v>
      </c>
      <c r="B80" s="22">
        <v>900</v>
      </c>
      <c r="C80" s="22">
        <v>1016</v>
      </c>
      <c r="D80" s="22">
        <v>960</v>
      </c>
      <c r="E80" s="22">
        <v>940</v>
      </c>
      <c r="F80" s="22">
        <v>1193</v>
      </c>
      <c r="G80" s="22">
        <v>5009</v>
      </c>
    </row>
    <row r="81" spans="1:7" x14ac:dyDescent="0.3">
      <c r="A81" s="29" t="s">
        <v>18</v>
      </c>
      <c r="B81" s="22">
        <v>900</v>
      </c>
      <c r="C81" s="22">
        <v>1470</v>
      </c>
      <c r="D81" s="22">
        <v>1617</v>
      </c>
      <c r="E81" s="22">
        <v>1314</v>
      </c>
      <c r="F81" s="22">
        <v>941</v>
      </c>
      <c r="G81" s="22">
        <v>6242</v>
      </c>
    </row>
    <row r="82" spans="1:7" x14ac:dyDescent="0.3">
      <c r="A82" s="29" t="s">
        <v>14</v>
      </c>
      <c r="B82" s="22">
        <v>1255</v>
      </c>
      <c r="C82" s="22">
        <v>516</v>
      </c>
      <c r="D82" s="22">
        <v>1874</v>
      </c>
      <c r="E82" s="22">
        <v>1863</v>
      </c>
      <c r="F82" s="22">
        <v>1722</v>
      </c>
      <c r="G82" s="22">
        <v>7230</v>
      </c>
    </row>
    <row r="83" spans="1:7" x14ac:dyDescent="0.3">
      <c r="A83" s="29" t="s">
        <v>19</v>
      </c>
      <c r="B83" s="22">
        <v>1138</v>
      </c>
      <c r="C83" s="22">
        <v>1898</v>
      </c>
      <c r="D83" s="22">
        <v>1482</v>
      </c>
      <c r="E83" s="22">
        <v>846</v>
      </c>
      <c r="F83" s="22">
        <v>1154</v>
      </c>
      <c r="G83" s="22">
        <v>6518</v>
      </c>
    </row>
    <row r="84" spans="1:7" x14ac:dyDescent="0.3">
      <c r="A84" s="26" t="s">
        <v>1000</v>
      </c>
    </row>
    <row r="85" spans="1:7" x14ac:dyDescent="0.3">
      <c r="A85" s="29" t="s">
        <v>17</v>
      </c>
      <c r="B85" s="22">
        <v>1655</v>
      </c>
      <c r="C85" s="22">
        <v>805</v>
      </c>
      <c r="D85" s="22">
        <v>2263</v>
      </c>
      <c r="E85" s="22">
        <v>987</v>
      </c>
      <c r="F85" s="22">
        <v>1075</v>
      </c>
      <c r="G85" s="22">
        <v>6785</v>
      </c>
    </row>
    <row r="86" spans="1:7" x14ac:dyDescent="0.3">
      <c r="A86" s="29" t="s">
        <v>23</v>
      </c>
      <c r="B86" s="22">
        <v>1104</v>
      </c>
      <c r="C86" s="22">
        <v>2280</v>
      </c>
      <c r="D86" s="22">
        <v>1445</v>
      </c>
      <c r="E86" s="22">
        <v>1722</v>
      </c>
      <c r="F86" s="22">
        <v>1196</v>
      </c>
      <c r="G86" s="22">
        <v>7747</v>
      </c>
    </row>
    <row r="87" spans="1:7" x14ac:dyDescent="0.3">
      <c r="A87" s="29" t="s">
        <v>7</v>
      </c>
      <c r="B87" s="22">
        <v>372</v>
      </c>
      <c r="C87" s="22">
        <v>1818</v>
      </c>
      <c r="D87" s="22">
        <v>1346</v>
      </c>
      <c r="E87" s="22">
        <v>1156</v>
      </c>
      <c r="F87" s="22">
        <v>1484</v>
      </c>
      <c r="G87" s="22">
        <v>6176</v>
      </c>
    </row>
    <row r="88" spans="1:7" x14ac:dyDescent="0.3">
      <c r="A88" s="29" t="s">
        <v>22</v>
      </c>
      <c r="B88" s="22">
        <v>1415</v>
      </c>
      <c r="C88" s="22">
        <v>1271</v>
      </c>
      <c r="D88" s="22">
        <v>1214</v>
      </c>
      <c r="E88" s="22">
        <v>1135</v>
      </c>
      <c r="F88" s="22">
        <v>1566</v>
      </c>
      <c r="G88" s="22">
        <v>6601</v>
      </c>
    </row>
    <row r="89" spans="1:7" x14ac:dyDescent="0.3">
      <c r="A89" s="29" t="s">
        <v>21</v>
      </c>
      <c r="B89" s="22">
        <v>1362</v>
      </c>
      <c r="C89" s="22">
        <v>1363</v>
      </c>
      <c r="D89" s="22">
        <v>1152</v>
      </c>
      <c r="E89" s="22">
        <v>777</v>
      </c>
      <c r="F89" s="22">
        <v>750</v>
      </c>
      <c r="G89"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1" zoomScale="115" zoomScaleNormal="115" workbookViewId="0">
      <selection activeCell="E7" sqref="E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91" zoomScaleNormal="91" workbookViewId="0">
      <selection activeCell="F3" sqref="F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row>
    <row r="4" spans="5:6" ht="25.5" customHeight="1" x14ac:dyDescent="0.3">
      <c r="E4" t="s">
        <v>9</v>
      </c>
    </row>
    <row r="5" spans="5:6" ht="25.5" customHeight="1" x14ac:dyDescent="0.3">
      <c r="E5" t="s">
        <v>6</v>
      </c>
    </row>
    <row r="6" spans="5:6" ht="25.5" customHeight="1" x14ac:dyDescent="0.3">
      <c r="E6" t="s">
        <v>13</v>
      </c>
    </row>
    <row r="7" spans="5:6" ht="25.5" customHeight="1" x14ac:dyDescent="0.3">
      <c r="E7"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9D3D-565D-4713-8EFC-A3D4FF7DAAFE}">
  <dimension ref="A1:BF741"/>
  <sheetViews>
    <sheetView tabSelected="1" zoomScale="85" zoomScaleNormal="85" workbookViewId="0">
      <selection activeCell="I1" sqref="I1"/>
    </sheetView>
  </sheetViews>
  <sheetFormatPr defaultRowHeight="14.4" x14ac:dyDescent="0.3"/>
  <cols>
    <col min="1" max="2" width="3.69921875" customWidth="1"/>
    <col min="5" max="5" width="6.19921875" customWidth="1"/>
    <col min="11" max="11" width="6.796875" customWidth="1"/>
    <col min="15" max="15" width="2.796875" customWidth="1"/>
  </cols>
  <sheetData>
    <row r="1" spans="1:58" ht="29.4" customHeight="1" x14ac:dyDescent="0.55000000000000004">
      <c r="A1" s="20"/>
      <c r="B1" s="20"/>
      <c r="C1" s="44" t="s">
        <v>1084</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row>
    <row r="2" spans="1:58"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row>
    <row r="3" spans="1:58"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row>
    <row r="4" spans="1:58"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row>
    <row r="5" spans="1:58"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row>
    <row r="6" spans="1:58"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row>
    <row r="7" spans="1:58"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row>
    <row r="8" spans="1:58"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row>
    <row r="9" spans="1:58"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row>
    <row r="10" spans="1:58"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row>
    <row r="11" spans="1:58"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row>
    <row r="12" spans="1:58"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row>
    <row r="13" spans="1:58"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58"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58"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58"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58"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58" x14ac:dyDescent="0.3">
      <c r="A18" s="20"/>
      <c r="B18" s="20"/>
      <c r="C18" s="20"/>
      <c r="D18" s="20"/>
      <c r="E18" s="20"/>
      <c r="F18" s="20"/>
      <c r="G18" s="20"/>
      <c r="H18" s="20"/>
      <c r="I18" s="20"/>
      <c r="J18" s="20"/>
      <c r="K18" s="20"/>
      <c r="L18" s="20"/>
      <c r="M18" s="20"/>
      <c r="N18" s="20"/>
      <c r="O18" s="20"/>
      <c r="P18" s="30"/>
      <c r="Q18" s="40" t="str" cm="1">
        <f t="array" ref="Q18:U18">pivots!B71:F71</f>
        <v>R01</v>
      </c>
      <c r="R18" s="40" t="str">
        <v>R02</v>
      </c>
      <c r="S18" s="40" t="str">
        <v>R03</v>
      </c>
      <c r="T18" s="40" t="str">
        <v>R04</v>
      </c>
      <c r="U18" s="40" t="str">
        <v>R05</v>
      </c>
      <c r="V18" s="41" t="s">
        <v>1077</v>
      </c>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19" spans="1:58" x14ac:dyDescent="0.3">
      <c r="A19" s="20"/>
      <c r="B19" s="20"/>
      <c r="C19" s="20"/>
      <c r="D19" s="20"/>
      <c r="E19" s="20"/>
      <c r="F19" s="20"/>
      <c r="G19" s="20"/>
      <c r="H19" s="20"/>
      <c r="I19" s="20"/>
      <c r="J19" s="20"/>
      <c r="K19" s="20"/>
      <c r="L19" s="20"/>
      <c r="M19" s="20"/>
      <c r="N19" s="20"/>
      <c r="O19" s="20"/>
      <c r="P19" s="31" t="s">
        <v>1002</v>
      </c>
      <c r="Q19" s="32"/>
      <c r="R19" s="32"/>
      <c r="S19" s="32"/>
      <c r="T19" s="32"/>
      <c r="U19" s="32"/>
      <c r="V19" s="33"/>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row>
    <row r="20" spans="1:58" x14ac:dyDescent="0.3">
      <c r="A20" s="20"/>
      <c r="B20" s="20"/>
      <c r="C20" s="20"/>
      <c r="D20" s="20"/>
      <c r="E20" s="20"/>
      <c r="F20" s="20"/>
      <c r="G20" s="20"/>
      <c r="H20" s="20"/>
      <c r="I20" s="20"/>
      <c r="J20" s="20"/>
      <c r="K20" s="20"/>
      <c r="L20" s="20"/>
      <c r="M20" s="20"/>
      <c r="N20" s="20"/>
      <c r="O20" s="20"/>
      <c r="P20" s="34" t="s">
        <v>20</v>
      </c>
      <c r="Q20" s="35">
        <v>891</v>
      </c>
      <c r="R20" s="35">
        <v>1332</v>
      </c>
      <c r="S20" s="35">
        <v>1282</v>
      </c>
      <c r="T20" s="35">
        <v>739</v>
      </c>
      <c r="U20" s="35">
        <v>560</v>
      </c>
      <c r="V20" s="36">
        <v>4804</v>
      </c>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row>
    <row r="21" spans="1:58" x14ac:dyDescent="0.3">
      <c r="A21" s="20"/>
      <c r="B21" s="20"/>
      <c r="C21" s="20"/>
      <c r="D21" s="20"/>
      <c r="E21" s="20"/>
      <c r="F21" s="20"/>
      <c r="G21" s="20"/>
      <c r="H21" s="20"/>
      <c r="I21" s="20"/>
      <c r="J21" s="20"/>
      <c r="K21" s="20"/>
      <c r="L21" s="20"/>
      <c r="M21" s="20"/>
      <c r="N21" s="20"/>
      <c r="O21" s="20"/>
      <c r="P21" s="34" t="s">
        <v>12</v>
      </c>
      <c r="Q21" s="35">
        <v>1991</v>
      </c>
      <c r="R21" s="35">
        <v>1886</v>
      </c>
      <c r="S21" s="35">
        <v>1206</v>
      </c>
      <c r="T21" s="35">
        <v>884</v>
      </c>
      <c r="U21" s="35">
        <v>1722</v>
      </c>
      <c r="V21" s="36">
        <v>7689</v>
      </c>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row>
    <row r="22" spans="1:58" x14ac:dyDescent="0.3">
      <c r="A22" s="20"/>
      <c r="B22" s="20"/>
      <c r="C22" s="20"/>
      <c r="D22" s="20"/>
      <c r="E22" s="20"/>
      <c r="F22" s="20"/>
      <c r="G22" s="20"/>
      <c r="H22" s="20"/>
      <c r="I22" s="20"/>
      <c r="J22" s="20"/>
      <c r="K22" s="20"/>
      <c r="L22" s="20"/>
      <c r="M22" s="20"/>
      <c r="N22" s="20"/>
      <c r="O22" s="20"/>
      <c r="P22" s="34" t="s">
        <v>8</v>
      </c>
      <c r="Q22" s="35">
        <v>1163</v>
      </c>
      <c r="R22" s="35">
        <v>1180</v>
      </c>
      <c r="S22" s="35">
        <v>1616</v>
      </c>
      <c r="T22" s="35">
        <v>1043</v>
      </c>
      <c r="U22" s="35">
        <v>1747</v>
      </c>
      <c r="V22" s="36">
        <v>6749</v>
      </c>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row>
    <row r="23" spans="1:58" x14ac:dyDescent="0.3">
      <c r="A23" s="20"/>
      <c r="B23" s="20"/>
      <c r="C23" s="20"/>
      <c r="D23" s="20"/>
      <c r="E23" s="20"/>
      <c r="F23" s="20"/>
      <c r="G23" s="20"/>
      <c r="H23" s="20"/>
      <c r="I23" s="20"/>
      <c r="J23" s="20"/>
      <c r="K23" s="20"/>
      <c r="L23" s="20"/>
      <c r="M23" s="20"/>
      <c r="N23" s="20"/>
      <c r="O23" s="20"/>
      <c r="P23" s="34" t="s">
        <v>16</v>
      </c>
      <c r="Q23" s="35">
        <v>1438</v>
      </c>
      <c r="R23" s="35">
        <v>1616</v>
      </c>
      <c r="S23" s="35">
        <v>866</v>
      </c>
      <c r="T23" s="35">
        <v>829</v>
      </c>
      <c r="U23" s="35">
        <v>2070</v>
      </c>
      <c r="V23" s="36">
        <v>6819</v>
      </c>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row>
    <row r="24" spans="1:58" x14ac:dyDescent="0.3">
      <c r="A24" s="20"/>
      <c r="B24" s="20"/>
      <c r="C24" s="20"/>
      <c r="D24" s="20"/>
      <c r="E24" s="20"/>
      <c r="F24" s="20"/>
      <c r="G24" s="20"/>
      <c r="H24" s="20"/>
      <c r="I24" s="20"/>
      <c r="J24" s="20"/>
      <c r="K24" s="20"/>
      <c r="L24" s="20"/>
      <c r="M24" s="20"/>
      <c r="N24" s="20"/>
      <c r="O24" s="20"/>
      <c r="P24" s="31" t="s">
        <v>1001</v>
      </c>
      <c r="Q24" s="32"/>
      <c r="R24" s="32"/>
      <c r="S24" s="32"/>
      <c r="T24" s="32"/>
      <c r="U24" s="32"/>
      <c r="V24" s="33"/>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row>
    <row r="25" spans="1:58" x14ac:dyDescent="0.3">
      <c r="A25" s="20"/>
      <c r="B25" s="20"/>
      <c r="C25" s="20"/>
      <c r="D25" s="20"/>
      <c r="E25" s="20"/>
      <c r="F25" s="20"/>
      <c r="G25" s="20"/>
      <c r="H25" s="20"/>
      <c r="I25" s="20"/>
      <c r="J25" s="20"/>
      <c r="K25" s="20"/>
      <c r="L25" s="20"/>
      <c r="M25" s="20"/>
      <c r="N25" s="20"/>
      <c r="O25" s="20"/>
      <c r="P25" s="34" t="s">
        <v>24</v>
      </c>
      <c r="Q25" s="35">
        <v>1233</v>
      </c>
      <c r="R25" s="35">
        <v>223</v>
      </c>
      <c r="S25" s="35">
        <v>1680</v>
      </c>
      <c r="T25" s="35">
        <v>990</v>
      </c>
      <c r="U25" s="35">
        <v>1508</v>
      </c>
      <c r="V25" s="36">
        <v>5634</v>
      </c>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row>
    <row r="26" spans="1:58" x14ac:dyDescent="0.3">
      <c r="A26" s="20"/>
      <c r="B26" s="20"/>
      <c r="C26" s="20"/>
      <c r="D26" s="20"/>
      <c r="E26" s="20"/>
      <c r="F26" s="20"/>
      <c r="G26" s="20"/>
      <c r="H26" s="20"/>
      <c r="I26" s="20"/>
      <c r="J26" s="20"/>
      <c r="K26" s="20"/>
      <c r="L26" s="20"/>
      <c r="M26" s="20"/>
      <c r="N26" s="20"/>
      <c r="O26" s="20"/>
      <c r="P26" s="34" t="s">
        <v>15</v>
      </c>
      <c r="Q26" s="35">
        <v>1598</v>
      </c>
      <c r="R26" s="35">
        <v>1907</v>
      </c>
      <c r="S26" s="35">
        <v>869</v>
      </c>
      <c r="T26" s="35">
        <v>1426</v>
      </c>
      <c r="U26" s="35">
        <v>1416</v>
      </c>
      <c r="V26" s="36">
        <v>7216</v>
      </c>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row>
    <row r="27" spans="1:58" x14ac:dyDescent="0.3">
      <c r="A27" s="20"/>
      <c r="B27" s="20"/>
      <c r="C27" s="20"/>
      <c r="D27" s="20"/>
      <c r="E27" s="20"/>
      <c r="F27" s="20"/>
      <c r="G27" s="20"/>
      <c r="H27" s="20"/>
      <c r="I27" s="20"/>
      <c r="J27" s="20"/>
      <c r="K27" s="20"/>
      <c r="L27" s="20"/>
      <c r="M27" s="20"/>
      <c r="N27" s="20"/>
      <c r="O27" s="20"/>
      <c r="P27" s="34" t="s">
        <v>5</v>
      </c>
      <c r="Q27" s="35">
        <v>900</v>
      </c>
      <c r="R27" s="35">
        <v>1016</v>
      </c>
      <c r="S27" s="35">
        <v>960</v>
      </c>
      <c r="T27" s="35">
        <v>940</v>
      </c>
      <c r="U27" s="35">
        <v>1193</v>
      </c>
      <c r="V27" s="36">
        <v>5009</v>
      </c>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row>
    <row r="28" spans="1:58" x14ac:dyDescent="0.3">
      <c r="A28" s="20"/>
      <c r="B28" s="20"/>
      <c r="C28" s="20"/>
      <c r="D28" s="20"/>
      <c r="E28" s="20"/>
      <c r="F28" s="20"/>
      <c r="G28" s="20"/>
      <c r="H28" s="20"/>
      <c r="I28" s="20"/>
      <c r="J28" s="20"/>
      <c r="K28" s="20"/>
      <c r="L28" s="20"/>
      <c r="M28" s="20"/>
      <c r="N28" s="20"/>
      <c r="O28" s="20"/>
      <c r="P28" s="34" t="s">
        <v>18</v>
      </c>
      <c r="Q28" s="35">
        <v>900</v>
      </c>
      <c r="R28" s="35">
        <v>1470</v>
      </c>
      <c r="S28" s="35">
        <v>1617</v>
      </c>
      <c r="T28" s="35">
        <v>1314</v>
      </c>
      <c r="U28" s="35">
        <v>941</v>
      </c>
      <c r="V28" s="36">
        <v>6242</v>
      </c>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row>
    <row r="29" spans="1:58" x14ac:dyDescent="0.3">
      <c r="A29" s="20"/>
      <c r="B29" s="20"/>
      <c r="C29" s="20"/>
      <c r="D29" s="20"/>
      <c r="E29" s="20"/>
      <c r="F29" s="20"/>
      <c r="G29" s="20"/>
      <c r="H29" s="20"/>
      <c r="I29" s="20"/>
      <c r="J29" s="20"/>
      <c r="K29" s="20"/>
      <c r="L29" s="20"/>
      <c r="M29" s="20"/>
      <c r="N29" s="20"/>
      <c r="O29" s="20"/>
      <c r="P29" s="34" t="s">
        <v>14</v>
      </c>
      <c r="Q29" s="35">
        <v>1255</v>
      </c>
      <c r="R29" s="35">
        <v>516</v>
      </c>
      <c r="S29" s="35">
        <v>1874</v>
      </c>
      <c r="T29" s="35">
        <v>1863</v>
      </c>
      <c r="U29" s="35">
        <v>1722</v>
      </c>
      <c r="V29" s="36">
        <v>7230</v>
      </c>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row>
    <row r="30" spans="1:58" x14ac:dyDescent="0.3">
      <c r="A30" s="20"/>
      <c r="B30" s="20"/>
      <c r="C30" s="20"/>
      <c r="D30" s="20"/>
      <c r="E30" s="20"/>
      <c r="F30" s="20"/>
      <c r="G30" s="20"/>
      <c r="H30" s="20"/>
      <c r="I30" s="20"/>
      <c r="J30" s="20"/>
      <c r="K30" s="20"/>
      <c r="L30" s="20"/>
      <c r="M30" s="43" t="str">
        <f>pivots!I59</f>
        <v>%of calls:19%</v>
      </c>
      <c r="N30" s="43"/>
      <c r="O30" s="20"/>
      <c r="P30" s="34" t="s">
        <v>19</v>
      </c>
      <c r="Q30" s="35">
        <v>1138</v>
      </c>
      <c r="R30" s="35">
        <v>1898</v>
      </c>
      <c r="S30" s="35">
        <v>1482</v>
      </c>
      <c r="T30" s="35">
        <v>846</v>
      </c>
      <c r="U30" s="35">
        <v>1154</v>
      </c>
      <c r="V30" s="36">
        <v>6518</v>
      </c>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row>
    <row r="31" spans="1:58" x14ac:dyDescent="0.3">
      <c r="A31" s="20"/>
      <c r="B31" s="20"/>
      <c r="C31" s="20"/>
      <c r="D31" s="20"/>
      <c r="E31" s="20"/>
      <c r="F31" s="20"/>
      <c r="G31" s="20"/>
      <c r="H31" s="20"/>
      <c r="I31" s="20"/>
      <c r="J31" s="20"/>
      <c r="K31" s="20"/>
      <c r="L31" s="20"/>
      <c r="M31" s="43" t="str">
        <f>pivots!I60</f>
        <v>Call rank:4</v>
      </c>
      <c r="N31" s="43"/>
      <c r="O31" s="20"/>
      <c r="P31" s="31" t="s">
        <v>1000</v>
      </c>
      <c r="Q31" s="32"/>
      <c r="R31" s="32"/>
      <c r="S31" s="32"/>
      <c r="T31" s="32"/>
      <c r="U31" s="32"/>
      <c r="V31" s="33"/>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row>
    <row r="32" spans="1:58" x14ac:dyDescent="0.3">
      <c r="A32" s="20"/>
      <c r="B32" s="20"/>
      <c r="C32" s="20"/>
      <c r="D32" s="20"/>
      <c r="E32" s="20"/>
      <c r="F32" s="20"/>
      <c r="G32" s="20"/>
      <c r="H32" s="20"/>
      <c r="I32" s="20"/>
      <c r="J32" s="20"/>
      <c r="K32" s="20"/>
      <c r="L32" s="20"/>
      <c r="M32" s="43" t="str">
        <f>pivots!I61</f>
        <v>Amount rank:4</v>
      </c>
      <c r="N32" s="43"/>
      <c r="O32" s="20"/>
      <c r="P32" s="34" t="s">
        <v>17</v>
      </c>
      <c r="Q32" s="35">
        <v>1655</v>
      </c>
      <c r="R32" s="35">
        <v>805</v>
      </c>
      <c r="S32" s="35">
        <v>2263</v>
      </c>
      <c r="T32" s="35">
        <v>987</v>
      </c>
      <c r="U32" s="35">
        <v>1075</v>
      </c>
      <c r="V32" s="36">
        <v>6785</v>
      </c>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row>
    <row r="33" spans="1:58" x14ac:dyDescent="0.3">
      <c r="A33" s="20"/>
      <c r="B33" s="20"/>
      <c r="C33" s="20"/>
      <c r="D33" s="20"/>
      <c r="E33" s="20"/>
      <c r="F33" s="20"/>
      <c r="G33" s="20"/>
      <c r="H33" s="20"/>
      <c r="I33" s="20"/>
      <c r="J33" s="20"/>
      <c r="K33" s="20"/>
      <c r="L33" s="20"/>
      <c r="M33" s="20"/>
      <c r="N33" s="20"/>
      <c r="O33" s="20"/>
      <c r="P33" s="34" t="s">
        <v>23</v>
      </c>
      <c r="Q33" s="35">
        <v>1104</v>
      </c>
      <c r="R33" s="35">
        <v>2280</v>
      </c>
      <c r="S33" s="35">
        <v>1445</v>
      </c>
      <c r="T33" s="35">
        <v>1722</v>
      </c>
      <c r="U33" s="35">
        <v>1196</v>
      </c>
      <c r="V33" s="36">
        <v>7747</v>
      </c>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row>
    <row r="34" spans="1:58" x14ac:dyDescent="0.3">
      <c r="A34" s="20"/>
      <c r="B34" s="20"/>
      <c r="C34" s="20"/>
      <c r="D34" s="20"/>
      <c r="E34" s="20"/>
      <c r="F34" s="20"/>
      <c r="G34" s="20"/>
      <c r="H34" s="20"/>
      <c r="I34" s="20"/>
      <c r="J34" s="20"/>
      <c r="K34" s="20"/>
      <c r="L34" s="20"/>
      <c r="M34" s="20"/>
      <c r="N34" s="20"/>
      <c r="O34" s="20"/>
      <c r="P34" s="34" t="s">
        <v>7</v>
      </c>
      <c r="Q34" s="35">
        <v>372</v>
      </c>
      <c r="R34" s="35">
        <v>1818</v>
      </c>
      <c r="S34" s="35">
        <v>1346</v>
      </c>
      <c r="T34" s="35">
        <v>1156</v>
      </c>
      <c r="U34" s="35">
        <v>1484</v>
      </c>
      <c r="V34" s="36">
        <v>6176</v>
      </c>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row>
    <row r="35" spans="1:58" x14ac:dyDescent="0.3">
      <c r="A35" s="20"/>
      <c r="B35" s="20"/>
      <c r="C35" s="25"/>
      <c r="D35" s="20"/>
      <c r="E35" s="20"/>
      <c r="F35" s="20"/>
      <c r="G35" s="20"/>
      <c r="H35" s="20"/>
      <c r="I35" s="20"/>
      <c r="J35" s="20"/>
      <c r="K35" s="20"/>
      <c r="L35" s="20"/>
      <c r="M35" s="20"/>
      <c r="N35" s="20"/>
      <c r="O35" s="20"/>
      <c r="P35" s="34" t="s">
        <v>22</v>
      </c>
      <c r="Q35" s="35">
        <v>1415</v>
      </c>
      <c r="R35" s="35">
        <v>1271</v>
      </c>
      <c r="S35" s="35">
        <v>1214</v>
      </c>
      <c r="T35" s="35">
        <v>1135</v>
      </c>
      <c r="U35" s="35">
        <v>1566</v>
      </c>
      <c r="V35" s="36">
        <v>6601</v>
      </c>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row>
    <row r="36" spans="1:58" x14ac:dyDescent="0.3">
      <c r="A36" s="20"/>
      <c r="B36" s="20"/>
      <c r="C36" s="20"/>
      <c r="D36" s="20"/>
      <c r="E36" s="20"/>
      <c r="F36" s="20"/>
      <c r="G36" s="20"/>
      <c r="H36" s="20"/>
      <c r="I36" s="20"/>
      <c r="J36" s="20"/>
      <c r="K36" s="20"/>
      <c r="L36" s="20"/>
      <c r="M36" s="20"/>
      <c r="N36" s="20"/>
      <c r="O36" s="20"/>
      <c r="P36" s="37" t="s">
        <v>21</v>
      </c>
      <c r="Q36" s="38">
        <v>1362</v>
      </c>
      <c r="R36" s="38">
        <v>1363</v>
      </c>
      <c r="S36" s="38">
        <v>1152</v>
      </c>
      <c r="T36" s="38">
        <v>777</v>
      </c>
      <c r="U36" s="38">
        <v>750</v>
      </c>
      <c r="V36" s="39">
        <v>5404</v>
      </c>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row>
    <row r="37" spans="1:58"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row>
    <row r="38" spans="1:58"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row>
    <row r="39" spans="1:58"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row>
    <row r="40" spans="1:58"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row>
    <row r="41" spans="1:58"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row>
    <row r="42" spans="1:58"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row>
    <row r="43" spans="1:58"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row>
    <row r="44" spans="1:58"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row>
    <row r="45" spans="1:58"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row>
    <row r="46" spans="1:58"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row>
    <row r="47" spans="1:58"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row>
    <row r="48" spans="1:58"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row>
    <row r="49" spans="1:58"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row>
    <row r="50" spans="1:58"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row>
    <row r="51" spans="1:58"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row>
    <row r="52" spans="1:58"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row>
    <row r="53" spans="1:58"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row>
    <row r="54" spans="1:58"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row>
    <row r="55" spans="1:58"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row>
    <row r="56" spans="1:58"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row>
    <row r="57" spans="1:58"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row>
    <row r="58" spans="1:58"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row>
    <row r="59" spans="1:58"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row>
    <row r="60" spans="1:58"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row>
    <row r="61" spans="1:58"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row>
    <row r="62" spans="1:58"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row>
    <row r="63" spans="1:58"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row>
    <row r="64" spans="1:58"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row>
    <row r="65" spans="1:58"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row>
    <row r="66" spans="1:58"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row>
    <row r="67" spans="1:58"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row>
    <row r="68" spans="1:58"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row>
    <row r="69" spans="1:58"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row>
    <row r="70" spans="1:58"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row>
    <row r="71" spans="1:58"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row>
    <row r="72" spans="1:58"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row>
    <row r="73" spans="1:58"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row>
    <row r="74" spans="1:58"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row>
    <row r="75" spans="1:58"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row>
    <row r="76" spans="1:58"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row>
    <row r="77" spans="1:58"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row>
    <row r="78" spans="1:58"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row>
    <row r="79" spans="1:58"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row>
    <row r="80" spans="1:58"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row>
    <row r="81" spans="1:58"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row>
    <row r="82" spans="1:58"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row>
    <row r="83" spans="1:58"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row>
    <row r="84" spans="1:58"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row>
    <row r="85" spans="1:58"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row>
    <row r="86" spans="1:58"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row>
    <row r="87" spans="1:58"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row>
    <row r="88" spans="1:58"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row>
    <row r="89" spans="1:58"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row>
    <row r="90" spans="1:58"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row>
    <row r="91" spans="1:58"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row>
    <row r="92" spans="1:58"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row>
    <row r="93" spans="1:58"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row>
    <row r="94" spans="1:58"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row>
    <row r="95" spans="1:58"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row>
    <row r="96" spans="1:58"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row>
    <row r="97" spans="1:58"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row>
    <row r="98" spans="1:58"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row>
    <row r="99" spans="1:58"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row>
    <row r="100" spans="1:58"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row>
    <row r="101" spans="1:58"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row>
    <row r="102" spans="1:58"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row>
    <row r="103" spans="1:58"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row>
    <row r="104" spans="1:58"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row>
    <row r="105" spans="1:58"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row>
    <row r="106" spans="1:58"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row>
    <row r="107" spans="1:58"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row>
    <row r="108" spans="1:58"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row>
    <row r="109" spans="1:58"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row>
    <row r="110" spans="1:58"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row>
    <row r="111" spans="1:58"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row>
    <row r="112" spans="1:58"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row>
    <row r="113" spans="1:58"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row>
    <row r="114" spans="1:58"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row>
    <row r="115" spans="1:58"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row>
    <row r="116" spans="1:58"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row>
    <row r="117" spans="1:58"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row>
    <row r="118" spans="1:58"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row>
    <row r="119" spans="1:58"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row>
    <row r="120" spans="1:58"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row>
    <row r="121" spans="1:58"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row>
    <row r="122" spans="1:58"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row>
    <row r="123" spans="1:58"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row>
    <row r="124" spans="1:58"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row>
    <row r="125" spans="1:58"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row>
    <row r="126" spans="1:58"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row>
    <row r="127" spans="1:58"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row>
    <row r="128" spans="1:58"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row>
    <row r="129" spans="1:58"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row>
    <row r="130" spans="1:58"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row>
    <row r="131" spans="1:58"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row>
    <row r="132" spans="1:58"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row>
    <row r="133" spans="1:58"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row>
    <row r="134" spans="1:58"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row>
    <row r="135" spans="1:58"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row>
    <row r="136" spans="1:58"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row>
    <row r="137" spans="1:58"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row>
    <row r="138" spans="1:58"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row>
    <row r="139" spans="1:58"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row>
    <row r="140" spans="1:58"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row>
    <row r="141" spans="1:58"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row>
    <row r="142" spans="1:58"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row>
    <row r="143" spans="1:58"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row>
    <row r="144" spans="1:58"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row>
    <row r="145" spans="1:58"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row>
    <row r="146" spans="1:58"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row>
    <row r="147" spans="1:58"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row>
    <row r="148" spans="1:58"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row>
    <row r="149" spans="1:58"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row>
    <row r="150" spans="1:58"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row>
    <row r="151" spans="1:58"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row>
    <row r="152" spans="1:58"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row>
    <row r="153" spans="1:58"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row>
    <row r="154" spans="1:58"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row>
    <row r="155" spans="1:58"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row>
    <row r="156" spans="1:58"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row>
    <row r="157" spans="1:58"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row>
    <row r="158" spans="1:58"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row>
    <row r="159" spans="1:58"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row>
    <row r="160" spans="1:58"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row>
    <row r="161" spans="1:58"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row>
    <row r="162" spans="1:58"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row>
    <row r="163" spans="1:58"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row>
    <row r="164" spans="1:58"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row>
    <row r="165" spans="1:58"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row>
    <row r="166" spans="1:58"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row>
    <row r="167" spans="1:58"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row>
    <row r="168" spans="1:58"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row>
    <row r="169" spans="1:58"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row>
    <row r="170" spans="1:58"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row>
    <row r="171" spans="1:58"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row>
    <row r="172" spans="1:58"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row>
    <row r="173" spans="1:58"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row>
    <row r="174" spans="1:58"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row>
    <row r="175" spans="1:58"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row>
    <row r="176" spans="1:58"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row>
    <row r="177" spans="1:58"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row>
    <row r="178" spans="1:58"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row>
    <row r="179" spans="1:58"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row>
    <row r="180" spans="1:58"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row>
    <row r="181" spans="1:58"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row>
    <row r="182" spans="1:58"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row>
    <row r="183" spans="1:58"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row>
    <row r="184" spans="1:58"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row>
    <row r="185" spans="1:58"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row>
    <row r="186" spans="1:58"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row>
    <row r="187" spans="1:58"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row>
    <row r="188" spans="1:58"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row>
    <row r="189" spans="1:58"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row>
    <row r="190" spans="1:58"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row>
    <row r="191" spans="1:58"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row>
    <row r="192" spans="1:58"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row>
    <row r="193" spans="1:58"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row>
    <row r="194" spans="1:58"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row>
    <row r="195" spans="1:58"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row>
    <row r="196" spans="1:58"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row>
    <row r="197" spans="1:58"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row>
    <row r="198" spans="1:58"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row>
    <row r="199" spans="1:58"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row>
    <row r="200" spans="1:58"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row>
    <row r="201" spans="1:58"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row>
    <row r="202" spans="1:58"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row>
    <row r="203" spans="1:58"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row>
    <row r="204" spans="1:58"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row>
    <row r="205" spans="1:58"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row>
    <row r="206" spans="1:58"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row>
    <row r="207" spans="1:58"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row>
    <row r="208" spans="1:58"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row>
    <row r="209" spans="1:58"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row>
    <row r="210" spans="1:58"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row>
    <row r="211" spans="1:58"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row>
    <row r="212" spans="1:58"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row>
    <row r="213" spans="1:58"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row>
    <row r="214" spans="1:58"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row>
    <row r="215" spans="1:58"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row>
    <row r="216" spans="1:58"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row>
    <row r="217" spans="1:58"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row>
    <row r="218" spans="1:58"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row>
    <row r="219" spans="1:58"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row>
    <row r="220" spans="1:58"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row>
    <row r="221" spans="1:58"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row>
    <row r="222" spans="1:58"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row>
    <row r="223" spans="1:58"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row>
    <row r="224" spans="1:58"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row>
    <row r="225" spans="1:58"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row>
    <row r="226" spans="1:58"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row>
    <row r="227" spans="1:58"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row>
    <row r="228" spans="1:58"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row>
    <row r="229" spans="1:58"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row>
    <row r="230" spans="1:58"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row>
    <row r="231" spans="1:58"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row>
    <row r="232" spans="1:58"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row>
    <row r="233" spans="1:58"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row>
    <row r="234" spans="1:58"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row>
    <row r="235" spans="1:58"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row>
    <row r="236" spans="1:58"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row>
    <row r="237" spans="1:58"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row>
    <row r="238" spans="1:58"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row>
    <row r="239" spans="1:58"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row>
    <row r="240" spans="1:58"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row>
    <row r="241" spans="1:58"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row>
    <row r="242" spans="1:58"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row>
    <row r="243" spans="1:58"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row>
    <row r="244" spans="1:58"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row>
    <row r="245" spans="1:58"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row>
    <row r="246" spans="1:58"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row>
    <row r="247" spans="1:58"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row>
    <row r="248" spans="1:58"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row>
    <row r="249" spans="1:58"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row>
    <row r="250" spans="1:58"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row>
    <row r="251" spans="1:58"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row>
    <row r="252" spans="1:58"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row>
    <row r="253" spans="1:58"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row>
    <row r="254" spans="1:58"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row>
    <row r="255" spans="1:58"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row>
    <row r="256" spans="1:58"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row>
    <row r="257" spans="1:58"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row>
    <row r="258" spans="1:58"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row>
    <row r="259" spans="1:58"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row>
    <row r="260" spans="1:58"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row>
    <row r="261" spans="1:58"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row>
    <row r="262" spans="1:58"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row>
    <row r="263" spans="1:58"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row>
    <row r="264" spans="1:58"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row>
    <row r="265" spans="1:58"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row>
    <row r="266" spans="1:58"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row>
    <row r="267" spans="1:58"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row>
    <row r="268" spans="1:58"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row>
    <row r="269" spans="1:58"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row>
    <row r="270" spans="1:58"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row>
    <row r="271" spans="1:58"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row>
    <row r="272" spans="1:58"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row>
    <row r="273" spans="1:58"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row>
    <row r="274" spans="1:58"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row>
    <row r="275" spans="1:58"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row>
    <row r="276" spans="1:58"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row>
    <row r="277" spans="1:58"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row>
    <row r="278" spans="1:58"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row>
    <row r="279" spans="1:58"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row>
    <row r="280" spans="1:58"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row>
    <row r="281" spans="1:58"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row>
    <row r="282" spans="1:58"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row>
    <row r="283" spans="1:58"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row>
    <row r="284" spans="1:58"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row>
    <row r="285" spans="1:58"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row>
    <row r="286" spans="1:58"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row>
    <row r="287" spans="1:58"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row>
    <row r="288" spans="1:58"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row>
    <row r="289" spans="1:58"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row>
    <row r="290" spans="1:58"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row>
    <row r="291" spans="1:58"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row>
    <row r="292" spans="1:58"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row>
    <row r="293" spans="1:58"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row>
    <row r="294" spans="1:58"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row>
    <row r="295" spans="1:58"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row>
    <row r="296" spans="1:58"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row>
    <row r="297" spans="1:58"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row>
    <row r="298" spans="1:58"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row>
    <row r="299" spans="1:58"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row>
    <row r="300" spans="1:58"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row>
    <row r="301" spans="1:58"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row>
    <row r="302" spans="1:58"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row>
    <row r="303" spans="1:58"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row>
    <row r="304" spans="1:58"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row>
    <row r="305" spans="1:58"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row>
    <row r="306" spans="1:58"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row>
    <row r="307" spans="1:58"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row>
    <row r="308" spans="1:58"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row>
    <row r="309" spans="1:58"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row>
    <row r="310" spans="1:58"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row>
    <row r="311" spans="1:58"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row>
    <row r="312" spans="1:58"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row>
    <row r="313" spans="1:58"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row>
    <row r="314" spans="1:58"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row>
    <row r="315" spans="1:58"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row>
    <row r="316" spans="1:58"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row>
    <row r="317" spans="1:58"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row>
    <row r="318" spans="1:58"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row>
    <row r="319" spans="1:58"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row>
    <row r="320" spans="1:58"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row>
    <row r="321" spans="1:58"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row>
    <row r="322" spans="1:58"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row>
    <row r="323" spans="1:58"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row>
    <row r="324" spans="1:58"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row>
    <row r="325" spans="1:58"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row>
    <row r="326" spans="1:58"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row>
    <row r="327" spans="1:58"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row>
    <row r="328" spans="1:58"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row>
    <row r="329" spans="1:58"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row>
    <row r="330" spans="1:58"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row>
    <row r="331" spans="1:58"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row>
    <row r="332" spans="1:58"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row>
    <row r="333" spans="1:58"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row>
    <row r="334" spans="1:58"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row>
    <row r="335" spans="1:58"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row>
    <row r="336" spans="1:58"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row>
    <row r="337" spans="1:58"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row>
    <row r="338" spans="1:58"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row>
    <row r="339" spans="1:58"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row>
    <row r="340" spans="1:58"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row>
    <row r="341" spans="1:58"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row>
    <row r="342" spans="1:58"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row>
    <row r="343" spans="1:58"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row>
    <row r="344" spans="1:58"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row>
    <row r="345" spans="1:58"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row>
    <row r="346" spans="1:58"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row>
    <row r="347" spans="1:58"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row>
    <row r="348" spans="1:58"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row>
    <row r="349" spans="1:58"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row>
    <row r="350" spans="1:58"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row>
    <row r="351" spans="1:58"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row>
    <row r="352" spans="1:58"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row>
    <row r="353" spans="1:58"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row>
    <row r="354" spans="1:58"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row>
    <row r="355" spans="1:58"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row>
    <row r="356" spans="1:58"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row>
    <row r="357" spans="1:58"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row>
    <row r="358" spans="1:58"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row>
    <row r="359" spans="1:58"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row>
    <row r="360" spans="1:58"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row>
    <row r="361" spans="1:58"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row>
    <row r="362" spans="1:58"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row>
    <row r="363" spans="1:58"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row>
    <row r="364" spans="1:58"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row>
    <row r="365" spans="1:58"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row>
    <row r="366" spans="1:58"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row>
    <row r="367" spans="1:58"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row>
    <row r="368" spans="1:58"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row>
    <row r="369" spans="1:58"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row>
    <row r="370" spans="1:58"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row>
    <row r="371" spans="1:58"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row>
    <row r="372" spans="1:58"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row>
    <row r="373" spans="1:58"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row>
    <row r="374" spans="1:58"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row>
    <row r="375" spans="1:58"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row>
    <row r="376" spans="1:58"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row>
    <row r="377" spans="1:58"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row>
    <row r="378" spans="1:58"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row>
    <row r="379" spans="1:58"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row>
    <row r="380" spans="1:58"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row>
    <row r="381" spans="1:58"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row>
    <row r="382" spans="1:58"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row>
    <row r="383" spans="1:58"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row>
    <row r="384" spans="1:58"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row>
    <row r="385" spans="1:58"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row>
    <row r="386" spans="1:58"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row>
    <row r="387" spans="1:58"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row>
    <row r="388" spans="1:58"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row>
    <row r="389" spans="1:58"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row>
    <row r="390" spans="1:58"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row>
    <row r="391" spans="1:58"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row>
    <row r="392" spans="1:58"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row>
    <row r="393" spans="1:58"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row>
    <row r="394" spans="1:58"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row>
    <row r="395" spans="1:58"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row>
    <row r="396" spans="1:58"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row>
    <row r="397" spans="1:58"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row>
    <row r="398" spans="1:58"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row>
    <row r="399" spans="1:58"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row>
    <row r="400" spans="1:58"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row>
    <row r="401" spans="1:58"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row>
    <row r="402" spans="1:58"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row>
    <row r="403" spans="1:58"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row>
    <row r="404" spans="1:58"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row>
    <row r="405" spans="1:58"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row>
    <row r="406" spans="1:58"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row>
    <row r="407" spans="1:58"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row>
    <row r="408" spans="1:58"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row>
    <row r="409" spans="1:58"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row>
    <row r="410" spans="1:58"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row>
    <row r="411" spans="1:58"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row>
    <row r="412" spans="1:58"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row>
    <row r="413" spans="1:58"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row>
    <row r="414" spans="1:58"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row>
    <row r="415" spans="1:58"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row>
    <row r="416" spans="1:58"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row>
    <row r="417" spans="1:58"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row>
    <row r="418" spans="1:58"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row>
    <row r="419" spans="1:58"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row>
    <row r="420" spans="1:58"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row>
    <row r="421" spans="1:58"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row>
    <row r="422" spans="1:58"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row>
    <row r="423" spans="1:58"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row>
    <row r="424" spans="1:58"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row>
    <row r="425" spans="1:58"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row>
    <row r="426" spans="1:58"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row>
    <row r="427" spans="1:58"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row>
    <row r="428" spans="1:58"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row>
    <row r="429" spans="1:58"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row>
    <row r="430" spans="1:58"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row>
    <row r="431" spans="1:58"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row>
    <row r="432" spans="1:58"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row>
    <row r="433" spans="1:58"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row>
    <row r="434" spans="1:58"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row>
    <row r="435" spans="1:58"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row>
    <row r="436" spans="1:58"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row>
    <row r="437" spans="1:58"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row>
    <row r="438" spans="1:58"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row>
    <row r="439" spans="1:58"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row>
    <row r="440" spans="1:58"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row>
    <row r="441" spans="1:58"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row>
    <row r="442" spans="1:58"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row>
    <row r="443" spans="1:58"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row>
    <row r="444" spans="1:58"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row>
    <row r="445" spans="1:58"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row>
    <row r="446" spans="1:58"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row>
    <row r="447" spans="1:58"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row>
    <row r="448" spans="1:58"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row>
    <row r="449" spans="1:58"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row>
    <row r="450" spans="1:58"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row>
    <row r="451" spans="1:58"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row>
    <row r="452" spans="1:58"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row>
    <row r="453" spans="1:58"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row>
    <row r="454" spans="1:58"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row>
    <row r="455" spans="1:58"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row>
    <row r="456" spans="1:58"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row>
    <row r="457" spans="1:58"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row>
    <row r="458" spans="1:58"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row>
    <row r="459" spans="1:58"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row>
    <row r="460" spans="1:58"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row>
    <row r="461" spans="1:58"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row>
    <row r="462" spans="1:58"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row>
    <row r="463" spans="1:58"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row>
    <row r="464" spans="1:58"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row>
    <row r="465" spans="1:58"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row>
    <row r="466" spans="1:58"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row>
    <row r="467" spans="1:58"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row>
    <row r="468" spans="1:58"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row>
    <row r="469" spans="1:58"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row>
    <row r="470" spans="1:58"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row>
    <row r="471" spans="1:58"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row>
    <row r="472" spans="1:58"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row>
    <row r="473" spans="1:58"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row>
    <row r="474" spans="1:58"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row>
    <row r="475" spans="1:58"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row>
    <row r="476" spans="1:58"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row>
    <row r="477" spans="1:58"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row>
    <row r="478" spans="1:58"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row>
    <row r="479" spans="1:58"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row>
    <row r="480" spans="1:58"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row>
    <row r="481" spans="1:58"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row>
    <row r="482" spans="1:58"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row>
    <row r="483" spans="1:58"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row>
    <row r="484" spans="1:58"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row>
    <row r="485" spans="1:58"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row>
    <row r="486" spans="1:58"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row>
    <row r="487" spans="1:58"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row>
    <row r="488" spans="1:58"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row>
    <row r="489" spans="1:58"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row>
    <row r="490" spans="1:58"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row>
    <row r="491" spans="1:58"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row>
    <row r="492" spans="1:58"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row>
    <row r="493" spans="1:58"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row>
    <row r="494" spans="1:58"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row>
    <row r="495" spans="1:58"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row>
    <row r="496" spans="1:58"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row>
    <row r="497" spans="1:58"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row>
    <row r="498" spans="1:58"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row>
    <row r="499" spans="1:58"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row>
    <row r="500" spans="1:58"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row>
    <row r="501" spans="1:58"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row>
    <row r="502" spans="1:58"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row>
    <row r="503" spans="1:58"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row>
    <row r="504" spans="1:58"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row>
    <row r="505" spans="1:58"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row>
    <row r="506" spans="1:58"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row>
    <row r="507" spans="1:58"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row>
    <row r="508" spans="1:58"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row>
    <row r="509" spans="1:58"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row>
    <row r="510" spans="1:58"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row>
    <row r="511" spans="1:58"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row>
    <row r="512" spans="1:58"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row>
    <row r="513" spans="1:58"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row>
    <row r="514" spans="1:58"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row>
    <row r="515" spans="1:58"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row>
    <row r="516" spans="1:58"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row>
    <row r="517" spans="1:58"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row>
    <row r="518" spans="1:58"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row>
    <row r="519" spans="1:58"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row>
    <row r="520" spans="1:58"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row>
    <row r="521" spans="1:58"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row>
    <row r="522" spans="1:58"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row>
    <row r="523" spans="1:58"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row>
    <row r="524" spans="1:58"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row>
    <row r="525" spans="1:58"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row>
    <row r="526" spans="1:58"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row>
    <row r="527" spans="1:58"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row>
    <row r="528" spans="1:58"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row>
    <row r="529" spans="1:58"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row>
    <row r="530" spans="1:58"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row>
    <row r="531" spans="1:58" x14ac:dyDescent="0.3">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row>
    <row r="532" spans="1:58" x14ac:dyDescent="0.3">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row>
    <row r="533" spans="1:58" x14ac:dyDescent="0.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row>
    <row r="534" spans="1:58" x14ac:dyDescent="0.3">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row>
    <row r="535" spans="1:58" x14ac:dyDescent="0.3">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row>
    <row r="536" spans="1:58" x14ac:dyDescent="0.3">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row>
    <row r="537" spans="1:58" x14ac:dyDescent="0.3">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row>
    <row r="538" spans="1:58" x14ac:dyDescent="0.3">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row>
    <row r="539" spans="1:58" x14ac:dyDescent="0.3">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row>
    <row r="540" spans="1:58" x14ac:dyDescent="0.3">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row>
    <row r="541" spans="1:58" x14ac:dyDescent="0.3">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row>
    <row r="542" spans="1:58" x14ac:dyDescent="0.3">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row>
    <row r="543" spans="1:58" x14ac:dyDescent="0.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row>
    <row r="544" spans="1:58" x14ac:dyDescent="0.3">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row>
    <row r="545" spans="1:58" x14ac:dyDescent="0.3">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row>
    <row r="546" spans="1:58" x14ac:dyDescent="0.3">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row>
    <row r="547" spans="1:58" x14ac:dyDescent="0.3">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row>
    <row r="548" spans="1:58" x14ac:dyDescent="0.3">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row>
    <row r="549" spans="1:58" x14ac:dyDescent="0.3">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row>
    <row r="550" spans="1:58" x14ac:dyDescent="0.3">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row>
    <row r="551" spans="1:58" x14ac:dyDescent="0.3">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row>
    <row r="552" spans="1:58" x14ac:dyDescent="0.3">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row>
    <row r="553" spans="1:58" x14ac:dyDescent="0.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row>
    <row r="554" spans="1:58" x14ac:dyDescent="0.3">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row>
    <row r="555" spans="1:58" x14ac:dyDescent="0.3">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row>
    <row r="556" spans="1:58" x14ac:dyDescent="0.3">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row>
    <row r="557" spans="1:58" x14ac:dyDescent="0.3">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row>
    <row r="558" spans="1:58" x14ac:dyDescent="0.3">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row>
    <row r="559" spans="1:58" x14ac:dyDescent="0.3">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row>
    <row r="560" spans="1:58" x14ac:dyDescent="0.3">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row>
    <row r="561" spans="1:58" x14ac:dyDescent="0.3">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row>
    <row r="562" spans="1:58" x14ac:dyDescent="0.3">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row>
    <row r="563" spans="1:58" x14ac:dyDescent="0.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row>
    <row r="564" spans="1:58" x14ac:dyDescent="0.3">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row>
    <row r="565" spans="1:58" x14ac:dyDescent="0.3">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row>
    <row r="566" spans="1:58" x14ac:dyDescent="0.3">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row>
    <row r="567" spans="1:58" x14ac:dyDescent="0.3">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row>
    <row r="568" spans="1:58" x14ac:dyDescent="0.3">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row>
    <row r="569" spans="1:58" x14ac:dyDescent="0.3">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row>
    <row r="570" spans="1:58" x14ac:dyDescent="0.3">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row>
    <row r="571" spans="1:58" x14ac:dyDescent="0.3">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row>
    <row r="572" spans="1:58" x14ac:dyDescent="0.3">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row>
    <row r="573" spans="1:58" x14ac:dyDescent="0.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row>
    <row r="574" spans="1:58" x14ac:dyDescent="0.3">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row>
    <row r="575" spans="1:58" x14ac:dyDescent="0.3">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row>
    <row r="576" spans="1:58" x14ac:dyDescent="0.3">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row>
    <row r="577" spans="1:58" x14ac:dyDescent="0.3">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row>
    <row r="578" spans="1:58" x14ac:dyDescent="0.3">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row>
    <row r="579" spans="1:58" x14ac:dyDescent="0.3">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row>
    <row r="580" spans="1:58" x14ac:dyDescent="0.3">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row>
    <row r="581" spans="1:58" x14ac:dyDescent="0.3">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row>
    <row r="582" spans="1:58" x14ac:dyDescent="0.3">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row>
    <row r="583" spans="1:58" x14ac:dyDescent="0.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row>
    <row r="584" spans="1:58" x14ac:dyDescent="0.3">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row>
    <row r="585" spans="1:58" x14ac:dyDescent="0.3">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row>
    <row r="586" spans="1:58" x14ac:dyDescent="0.3">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row>
    <row r="587" spans="1:58" x14ac:dyDescent="0.3">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row>
    <row r="588" spans="1:58" x14ac:dyDescent="0.3">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row>
    <row r="589" spans="1:58" x14ac:dyDescent="0.3">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row>
    <row r="590" spans="1:58" x14ac:dyDescent="0.3">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row>
    <row r="591" spans="1:58" x14ac:dyDescent="0.3">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row>
    <row r="592" spans="1:58" x14ac:dyDescent="0.3">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row>
    <row r="593" spans="1:58" x14ac:dyDescent="0.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row>
    <row r="594" spans="1:58" x14ac:dyDescent="0.3">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row>
    <row r="595" spans="1:58" x14ac:dyDescent="0.3">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row>
    <row r="596" spans="1:58" x14ac:dyDescent="0.3">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row>
    <row r="597" spans="1:58" x14ac:dyDescent="0.3">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row>
    <row r="598" spans="1:58" x14ac:dyDescent="0.3">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row>
    <row r="599" spans="1:58" x14ac:dyDescent="0.3">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row>
    <row r="600" spans="1:58" x14ac:dyDescent="0.3">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row>
    <row r="601" spans="1:58" x14ac:dyDescent="0.3">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row>
    <row r="602" spans="1:58" x14ac:dyDescent="0.3">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row>
    <row r="603" spans="1:58" x14ac:dyDescent="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row>
    <row r="604" spans="1:58" x14ac:dyDescent="0.3">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row>
    <row r="605" spans="1:58" x14ac:dyDescent="0.3">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row>
    <row r="606" spans="1:58" x14ac:dyDescent="0.3">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row>
    <row r="607" spans="1:58" x14ac:dyDescent="0.3">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row>
    <row r="608" spans="1:58" x14ac:dyDescent="0.3">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row>
    <row r="609" spans="1:58" x14ac:dyDescent="0.3">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row>
    <row r="610" spans="1:58" x14ac:dyDescent="0.3">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row>
    <row r="611" spans="1:58" x14ac:dyDescent="0.3">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row>
    <row r="612" spans="1:58" x14ac:dyDescent="0.3">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row>
    <row r="613" spans="1:58" x14ac:dyDescent="0.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row>
    <row r="614" spans="1:58" x14ac:dyDescent="0.3">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row>
    <row r="615" spans="1:58" x14ac:dyDescent="0.3">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row>
    <row r="616" spans="1:58" x14ac:dyDescent="0.3">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row>
    <row r="617" spans="1:58" x14ac:dyDescent="0.3">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row>
    <row r="618" spans="1:58" x14ac:dyDescent="0.3">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row>
    <row r="619" spans="1:58" x14ac:dyDescent="0.3">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row>
    <row r="620" spans="1:58" x14ac:dyDescent="0.3">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row>
    <row r="621" spans="1:58" x14ac:dyDescent="0.3">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row>
    <row r="622" spans="1:58" x14ac:dyDescent="0.3">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row>
    <row r="623" spans="1:58" x14ac:dyDescent="0.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row>
    <row r="624" spans="1:58" x14ac:dyDescent="0.3">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row>
    <row r="625" spans="1:58" x14ac:dyDescent="0.3">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row>
    <row r="626" spans="1:58" x14ac:dyDescent="0.3">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row>
    <row r="627" spans="1:58" x14ac:dyDescent="0.3">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row>
    <row r="628" spans="1:58" x14ac:dyDescent="0.3">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row>
    <row r="629" spans="1:58" x14ac:dyDescent="0.3">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row>
    <row r="630" spans="1:58" x14ac:dyDescent="0.3">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row>
    <row r="631" spans="1:58" x14ac:dyDescent="0.3">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row>
    <row r="632" spans="1:58" x14ac:dyDescent="0.3">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row>
    <row r="633" spans="1:58" x14ac:dyDescent="0.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row>
    <row r="634" spans="1:58" x14ac:dyDescent="0.3">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row>
    <row r="635" spans="1:58" x14ac:dyDescent="0.3">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row>
    <row r="636" spans="1:58" x14ac:dyDescent="0.3">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row>
    <row r="637" spans="1:58" x14ac:dyDescent="0.3">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row>
    <row r="638" spans="1:58" x14ac:dyDescent="0.3">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row>
    <row r="639" spans="1:58" x14ac:dyDescent="0.3">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row>
    <row r="640" spans="1:58" x14ac:dyDescent="0.3">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row>
    <row r="641" spans="1:58" x14ac:dyDescent="0.3">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row>
    <row r="642" spans="1:58" x14ac:dyDescent="0.3">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row>
    <row r="643" spans="1:58" x14ac:dyDescent="0.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row>
    <row r="644" spans="1:58" x14ac:dyDescent="0.3">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row>
    <row r="645" spans="1:58" x14ac:dyDescent="0.3">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row>
    <row r="646" spans="1:58" x14ac:dyDescent="0.3">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row>
    <row r="647" spans="1:58" x14ac:dyDescent="0.3">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row>
    <row r="648" spans="1:58" x14ac:dyDescent="0.3">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row>
    <row r="649" spans="1:58" x14ac:dyDescent="0.3">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row>
    <row r="650" spans="1:58" x14ac:dyDescent="0.3">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row>
    <row r="651" spans="1:58" x14ac:dyDescent="0.3">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row>
    <row r="652" spans="1:58" x14ac:dyDescent="0.3">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row>
    <row r="653" spans="1:58" x14ac:dyDescent="0.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row>
    <row r="654" spans="1:58" x14ac:dyDescent="0.3">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row>
    <row r="655" spans="1:58" x14ac:dyDescent="0.3">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row>
    <row r="656" spans="1:58" x14ac:dyDescent="0.3">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row>
    <row r="657" spans="1:58" x14ac:dyDescent="0.3">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row>
    <row r="658" spans="1:58" x14ac:dyDescent="0.3">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row>
    <row r="659" spans="1:58" x14ac:dyDescent="0.3">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row>
    <row r="660" spans="1:58" x14ac:dyDescent="0.3">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row>
    <row r="661" spans="1:58" x14ac:dyDescent="0.3">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row>
    <row r="662" spans="1:58" x14ac:dyDescent="0.3">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row>
    <row r="663" spans="1:58" x14ac:dyDescent="0.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row>
    <row r="664" spans="1:58" x14ac:dyDescent="0.3">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row>
    <row r="665" spans="1:58" x14ac:dyDescent="0.3">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row>
    <row r="666" spans="1:58" x14ac:dyDescent="0.3">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row>
    <row r="667" spans="1:58" x14ac:dyDescent="0.3">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row>
    <row r="668" spans="1:58" x14ac:dyDescent="0.3">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row>
    <row r="669" spans="1:58" x14ac:dyDescent="0.3">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row>
    <row r="670" spans="1:58" x14ac:dyDescent="0.3">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row>
    <row r="671" spans="1:58" x14ac:dyDescent="0.3">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row>
    <row r="672" spans="1:58" x14ac:dyDescent="0.3">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row>
    <row r="673" spans="1:58" x14ac:dyDescent="0.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row>
    <row r="674" spans="1:58" x14ac:dyDescent="0.3">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row>
    <row r="675" spans="1:58" x14ac:dyDescent="0.3">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row>
    <row r="676" spans="1:58" x14ac:dyDescent="0.3">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row>
    <row r="677" spans="1:58" x14ac:dyDescent="0.3">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row>
    <row r="678" spans="1:58" x14ac:dyDescent="0.3">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row>
    <row r="679" spans="1:58" x14ac:dyDescent="0.3">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row>
    <row r="680" spans="1:58" x14ac:dyDescent="0.3">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row>
    <row r="681" spans="1:58" x14ac:dyDescent="0.3">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row>
    <row r="682" spans="1:58" x14ac:dyDescent="0.3">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row>
    <row r="683" spans="1:58" x14ac:dyDescent="0.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row>
    <row r="684" spans="1:58" x14ac:dyDescent="0.3">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row>
    <row r="685" spans="1:58" x14ac:dyDescent="0.3">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row>
    <row r="686" spans="1:58" x14ac:dyDescent="0.3">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row>
    <row r="687" spans="1:58" x14ac:dyDescent="0.3">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row>
    <row r="688" spans="1:58" x14ac:dyDescent="0.3">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row>
    <row r="689" spans="1:58" x14ac:dyDescent="0.3">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row>
    <row r="690" spans="1:58" x14ac:dyDescent="0.3">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row>
    <row r="691" spans="1:58" x14ac:dyDescent="0.3">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row>
    <row r="692" spans="1:58" x14ac:dyDescent="0.3">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row>
    <row r="693" spans="1:58" x14ac:dyDescent="0.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row>
    <row r="694" spans="1:58" x14ac:dyDescent="0.3">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row>
    <row r="695" spans="1:58" x14ac:dyDescent="0.3">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row>
    <row r="696" spans="1:58" x14ac:dyDescent="0.3">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row>
    <row r="697" spans="1:58" x14ac:dyDescent="0.3">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row>
    <row r="698" spans="1:58" x14ac:dyDescent="0.3">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row>
    <row r="699" spans="1:58" x14ac:dyDescent="0.3">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row>
    <row r="700" spans="1:58" x14ac:dyDescent="0.3">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row>
    <row r="701" spans="1:58" x14ac:dyDescent="0.3">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row>
    <row r="702" spans="1:58" x14ac:dyDescent="0.3">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row>
    <row r="703" spans="1:58" x14ac:dyDescent="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row>
    <row r="704" spans="1:58" x14ac:dyDescent="0.3">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row>
    <row r="705" spans="1:58" x14ac:dyDescent="0.3">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row>
    <row r="706" spans="1:58" x14ac:dyDescent="0.3">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row>
    <row r="707" spans="1:58" x14ac:dyDescent="0.3">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row>
    <row r="708" spans="1:58" x14ac:dyDescent="0.3">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row>
    <row r="709" spans="1:58" x14ac:dyDescent="0.3">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row>
    <row r="710" spans="1:58" x14ac:dyDescent="0.3">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row>
    <row r="711" spans="1:58" x14ac:dyDescent="0.3">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row>
    <row r="712" spans="1:58" x14ac:dyDescent="0.3">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row>
    <row r="713" spans="1:58" x14ac:dyDescent="0.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row>
    <row r="714" spans="1:58" x14ac:dyDescent="0.3">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row>
    <row r="715" spans="1:58" x14ac:dyDescent="0.3">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row>
    <row r="716" spans="1:58" x14ac:dyDescent="0.3">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row>
    <row r="717" spans="1:58" x14ac:dyDescent="0.3">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row>
    <row r="718" spans="1:58" x14ac:dyDescent="0.3">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row>
    <row r="719" spans="1:58" x14ac:dyDescent="0.3">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row>
    <row r="720" spans="1:58" x14ac:dyDescent="0.3">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row>
    <row r="721" spans="1:58" x14ac:dyDescent="0.3">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row>
    <row r="722" spans="1:58" x14ac:dyDescent="0.3">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row>
    <row r="723" spans="1:58" x14ac:dyDescent="0.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row>
    <row r="724" spans="1:58" x14ac:dyDescent="0.3">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row>
    <row r="725" spans="1:58" x14ac:dyDescent="0.3">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row>
    <row r="726" spans="1:58" x14ac:dyDescent="0.3">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row>
    <row r="727" spans="1:58" x14ac:dyDescent="0.3">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row>
    <row r="728" spans="1:58" x14ac:dyDescent="0.3">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row>
    <row r="729" spans="1:58" x14ac:dyDescent="0.3">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row>
    <row r="730" spans="1:58" x14ac:dyDescent="0.3">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row>
    <row r="731" spans="1:58" x14ac:dyDescent="0.3">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row>
    <row r="732" spans="1:58" x14ac:dyDescent="0.3">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row>
    <row r="733" spans="1:58" x14ac:dyDescent="0.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row>
    <row r="734" spans="1:58" x14ac:dyDescent="0.3">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row>
    <row r="735" spans="1:58" x14ac:dyDescent="0.3">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row>
    <row r="736" spans="1:58" x14ac:dyDescent="0.3">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row>
    <row r="737" spans="1:58" x14ac:dyDescent="0.3">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row>
    <row r="738" spans="1:58" x14ac:dyDescent="0.3">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row>
    <row r="739" spans="1:58" x14ac:dyDescent="0.3">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row>
    <row r="740" spans="1:58" x14ac:dyDescent="0.3">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row>
    <row r="741" spans="1:58" x14ac:dyDescent="0.3">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row>
  </sheetData>
  <conditionalFormatting sqref="Q19:U36">
    <cfRule type="dataBar" priority="2">
      <dataBar>
        <cfvo type="num" val="0"/>
        <cfvo type="formula" val="MAX($Q$19:$U$36)*2"/>
        <color theme="1" tint="0.14999847407452621"/>
      </dataBar>
      <extLst>
        <ext xmlns:x14="http://schemas.microsoft.com/office/spreadsheetml/2009/9/main" uri="{B025F937-C7B1-47D3-B67F-A62EFF666E3E}">
          <x14:id>{A8D68743-74F6-42D4-AA34-CB5841A7B4E6}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7399DF89-07E7-460B-9A0D-C2179B0377A9}">
            <xm:f>Q$18=pivots!$A$48</xm:f>
            <x14:dxf>
              <fill>
                <patternFill>
                  <bgColor theme="8" tint="0.39994506668294322"/>
                </patternFill>
              </fill>
              <border>
                <left style="thin">
                  <color theme="1" tint="0.34998626667073579"/>
                </left>
                <right style="thin">
                  <color theme="1" tint="0.34998626667073579"/>
                </right>
                <vertical/>
                <horizontal/>
              </border>
            </x14:dxf>
          </x14:cfRule>
          <xm:sqref>Q18:U36</xm:sqref>
        </x14:conditionalFormatting>
        <x14:conditionalFormatting xmlns:xm="http://schemas.microsoft.com/office/excel/2006/main">
          <x14:cfRule type="dataBar" id="{A8D68743-74F6-42D4-AA34-CB5841A7B4E6}">
            <x14:dataBar minLength="0" maxLength="100" gradient="0">
              <x14:cfvo type="num">
                <xm:f>0</xm:f>
              </x14:cfvo>
              <x14:cfvo type="formula">
                <xm:f>MAX($Q$19:$U$36)*2</xm:f>
              </x14:cfvo>
              <x14:negativeFillColor rgb="FFFF0000"/>
              <x14:axisColor rgb="FF000000"/>
            </x14:dataBar>
          </x14:cfRule>
          <xm:sqref>Q19:U36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Assets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Afreen Shaikh</cp:lastModifiedBy>
  <dcterms:created xsi:type="dcterms:W3CDTF">2021-03-14T20:21:32Z</dcterms:created>
  <dcterms:modified xsi:type="dcterms:W3CDTF">2025-11-29T15:53:20Z</dcterms:modified>
</cp:coreProperties>
</file>