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Preguntas" sheetId="1" r:id="rId1"/>
    <sheet name="Datos" sheetId="2" r:id="rId2"/>
    <sheet name="Recomendaciones" sheetId="3" r:id="rId3"/>
  </sheets>
  <calcPr calcId="144525"/>
</workbook>
</file>

<file path=xl/sharedStrings.xml><?xml version="1.0" encoding="utf-8"?>
<sst xmlns="http://schemas.openxmlformats.org/spreadsheetml/2006/main" count="101" uniqueCount="49">
  <si>
    <t>Diagnóstico acerca nivel de flexibilidad del modelo de negocio ante situaciones de confinamiento</t>
  </si>
  <si>
    <t>Asociaciones clave</t>
  </si>
  <si>
    <t>Recomendaciones</t>
  </si>
  <si>
    <t>Si tienes alguna duda o sugerencia:</t>
  </si>
  <si>
    <t>1. ¿Para el funcionamiento de tu negocio requieres participación activa de proveedores o socios estratégicos (compañías o personas) y tu negocio depende en alto porcentaje de ellos para operar?.</t>
  </si>
  <si>
    <t>NO</t>
  </si>
  <si>
    <t>afreydev@gmail.com</t>
  </si>
  <si>
    <t>2. ¿Estas operaciones deben ser realizadas fundamentalmente de manera presencial?.</t>
  </si>
  <si>
    <t>3. ¿Estas actividades pueden ser sustituidas o realizadas a través de alǵun medio tecnológico?.</t>
  </si>
  <si>
    <t>SI</t>
  </si>
  <si>
    <t>Propuesta de valor</t>
  </si>
  <si>
    <t>1. ¿Tu propuesta de valor está enfocada a mejorar una necesidad o aspecto de un producto físico o un servicio que requiera presencialidad?.</t>
  </si>
  <si>
    <t>2. ¿Cuentas dentro de tu portafolio con algún producto o servicio que no dependa de maquinaria o hardware? ¿O que pueda ser ofrecido online?</t>
  </si>
  <si>
    <t>Relacionamiento con los clientes</t>
  </si>
  <si>
    <t>El relacionamiento con los clientes tiene un alto porcentaje de:</t>
  </si>
  <si>
    <t>1. Relaciones directas (reuniones, llamadas telefónicas).</t>
  </si>
  <si>
    <t>2. Individuales con un alto componente de personalización.</t>
  </si>
  <si>
    <t>3. Relaciones automatizadas a través de boletines de correo electrónico o mensajes masivos (sms, whatsapp, etc), o chatbots.</t>
  </si>
  <si>
    <t>4. Colectivas enfocadas a relacionarse con una masa importante de clientes potenciales (redes sociales, youtube, etc).</t>
  </si>
  <si>
    <t>5. Para la pregunta 1 y 2. ¿es viable sustituir dichos modelos de atención por algunos alternativos aproximándose a un modelo digital automátizado o colectivo?.</t>
  </si>
  <si>
    <t>Actividades clave</t>
  </si>
  <si>
    <t>Las actividades de su cadena de valor pueden realizadas de formar remota, utilizando medios tecnológicos o finalmente ser tercerizadas:</t>
  </si>
  <si>
    <t>1. Logística interna: Almacenamiento de materiales, recepción de documentos por parte del cliente, gestión de inventario.</t>
  </si>
  <si>
    <t>2. Producción y/o operaciones: Desarrollo del producto o prestación del servicio específico.</t>
  </si>
  <si>
    <t>3. Logística externa: Entrega de productos o suministros, preparación de reportes o informes, es decir todo lo relacionado a la entrega de la propuesta de valor.</t>
  </si>
  <si>
    <t>4. Mercadeo y ventas</t>
  </si>
  <si>
    <t>5. Postventa: Garantías y soporte asociado al producto o servicio.</t>
  </si>
  <si>
    <t>6. Gestión de la calidad: Procesos de gestión del sistema de gestión de calidad u otros sistemas de gestión.</t>
  </si>
  <si>
    <t>7- Investigación: Procesos de generación de nuevo conocimiento, patentes, diseños, software u otros activos protegidos por derecho de autor.</t>
  </si>
  <si>
    <t>Recursos clave</t>
  </si>
  <si>
    <t>1. ¿Tus colaboradores pueden trabajar desde casa a través de algún medio tecnológico?</t>
  </si>
  <si>
    <t>2. ¿Tus sistemas de información no dependen de una locación física? ¿pueden ser migrados a un servicio de nube como AWS, Azure o Google?</t>
  </si>
  <si>
    <t>3. Tu negocio depende directamente de hardware o máquinaria para la producción y operaciones.</t>
  </si>
  <si>
    <t>Segmentos de mercado</t>
  </si>
  <si>
    <t>1. ¿Cuentas con un segmento de mercado o clientes que se vincule a una propuesta de valor cuyo servicio o producto asociado sea un intangible? Ej. Asesorías, capacitaciones, software, análisis de datos.</t>
  </si>
  <si>
    <t>Canales</t>
  </si>
  <si>
    <t>1. ¿Tu propuesta de valor propuesta es o puede ser adaptada para ser entregada por medios alternativos? Ej. Internet, Teléfono, Videollamada, Software.</t>
  </si>
  <si>
    <t>Relacionamiento con clientes</t>
  </si>
  <si>
    <t>Total</t>
  </si>
  <si>
    <t>Muy bien.</t>
  </si>
  <si>
    <t>Tener proveedores no es malo, pero que sin ellos tu negocio no pueda operar es algo a revisar. Debes buscar medios de comunicación con los proveedores y asociados que permitan el trabajo virtual. Plataforma de videoconferencia, chat o correo electrónico.
Se debe gestionar el riesgo asociado a la ausencia de algún proveedor, básicamente plantear escenarios y hacer planificación (plan a, plan b, plan c).</t>
  </si>
  <si>
    <t>Plantear algún o algunos productos o servicios que se traduzcan en entregables intangibles.
Encontrar medios o canales digitales para entregar la propuesta de valor.</t>
  </si>
  <si>
    <t>Busca medios de relacionamiento enfocados a la automatización (chatbots, sistemas de información) y que permitan la atención automática de los usuarios o clientes.
Mejora aspectos como la gestión de redes sociales, blogs, otros canales digitales masivos.</t>
  </si>
  <si>
    <t>Terceriza procesos de logística externa, planteando además alternativas.
Promueve el teletrabajo en procesos que lo permitan, habilitando para ello todos los medios necesarios.
Migra a la nube  los sistemas de información necesarios.
Establece procesos de seguimiento y medición por objetivos a las personas que trabajen de forma remota.
Amplía el uso de medios digitales para mercadeo y ventas. Habilita medios de pago electrónico.
Usa plataformas de software colaborativo.</t>
  </si>
  <si>
    <t>Promueve el teletrabajo en procesos que lo permitan, habilitando para ello todos los medios necesarios.
Migra a la nube  los sistemas de información necesarios.
Vincula en tu portafolio servicios o productos intangibles que puedan ser entregados por medios digitales.</t>
  </si>
  <si>
    <t>Vincula en tu portafolio servicios o productos intangibles que puedan ser entregados por medios digitales.
Terceriza algunos procesos de producción o al menos piensa en alternativas para sustituir o delegar dichos procesos.</t>
  </si>
  <si>
    <t>Vincula en tu portafolio servicios o productos intangibles que puedan ser entregados por medios digitales.
Terceriza algunos procesos de fabricación o al menos piensa en alternativas para sustituir o delegar dichos procesos.</t>
  </si>
  <si>
    <t>Amplía el uso de medios digitales para mercadeo y ventas. 
Habilita medios de pago electrónico. Usa plataformas de software colaborativo, incluyendo la participación de los clientes en ella.</t>
  </si>
  <si>
    <t>Amplía el uso de medios digitales para mercadeo y ventas. 
Habilita medios de pago electrónico.
Usa plataformas de software colaborativo, incluyendo la participación de los clientes en ella.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</si>
</sst>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34" borderId="12" applyNumberFormat="0" applyFont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5" borderId="1" xfId="0" applyFill="1" applyBorder="1">
      <alignment vertical="center"/>
    </xf>
    <xf numFmtId="10" fontId="0" fillId="0" borderId="3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justify" vertical="center" wrapText="1"/>
    </xf>
    <xf numFmtId="0" fontId="3" fillId="0" borderId="0" xfId="48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frey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zoomScale="85" zoomScaleNormal="85" workbookViewId="0">
      <selection activeCell="F4" sqref="F4"/>
    </sheetView>
  </sheetViews>
  <sheetFormatPr defaultColWidth="8.8" defaultRowHeight="15.75"/>
  <cols>
    <col min="1" max="1" width="70.7" customWidth="1"/>
    <col min="3" max="4" width="12.5"/>
    <col min="5" max="5" width="35.6466666666667" customWidth="1"/>
  </cols>
  <sheetData>
    <row r="1" ht="27" customHeight="1" spans="1:5">
      <c r="A1" s="5" t="s">
        <v>0</v>
      </c>
      <c r="B1" s="5"/>
      <c r="C1" s="5"/>
      <c r="D1" s="5"/>
      <c r="E1" s="5"/>
    </row>
    <row r="2" spans="1:9">
      <c r="A2" s="6" t="s">
        <v>1</v>
      </c>
      <c r="B2" s="6"/>
      <c r="C2" s="7">
        <f>(SUM(Datos!E4:E6)/3)</f>
        <v>1</v>
      </c>
      <c r="D2" s="7">
        <f>Datos!D33</f>
        <v>1</v>
      </c>
      <c r="E2" s="15" t="s">
        <v>2</v>
      </c>
      <c r="F2" s="16" t="s">
        <v>3</v>
      </c>
      <c r="G2" s="16"/>
      <c r="H2" s="16"/>
      <c r="I2" s="16"/>
    </row>
    <row r="3" ht="47.25" spans="1:9">
      <c r="A3" s="3" t="s">
        <v>4</v>
      </c>
      <c r="B3" s="2" t="s">
        <v>5</v>
      </c>
      <c r="C3" s="7"/>
      <c r="D3" s="7"/>
      <c r="E3" s="17" t="str">
        <f>IF(C2&gt;=0.8,Recomendaciones!B1,IF(C2&gt;0.5,Recomendaciones!C1,Recomendaciones!D1))</f>
        <v>Muy bien.</v>
      </c>
      <c r="F3" s="18" t="s">
        <v>6</v>
      </c>
      <c r="G3" s="16"/>
      <c r="H3" s="16"/>
      <c r="I3" s="16"/>
    </row>
    <row r="4" spans="1:5">
      <c r="A4" s="3" t="s">
        <v>7</v>
      </c>
      <c r="B4" s="2" t="s">
        <v>5</v>
      </c>
      <c r="C4" s="7"/>
      <c r="D4" s="7"/>
      <c r="E4" s="17"/>
    </row>
    <row r="5" ht="109" customHeight="1" spans="1:5">
      <c r="A5" s="3" t="s">
        <v>8</v>
      </c>
      <c r="B5" s="2" t="s">
        <v>9</v>
      </c>
      <c r="C5" s="7"/>
      <c r="D5" s="7"/>
      <c r="E5" s="17"/>
    </row>
    <row r="6" spans="1:5">
      <c r="A6" s="6" t="s">
        <v>10</v>
      </c>
      <c r="B6" s="6"/>
      <c r="C6" s="7">
        <f>SUM(Datos!E8:E9)/2</f>
        <v>1</v>
      </c>
      <c r="D6" s="7"/>
      <c r="E6" s="15" t="s">
        <v>2</v>
      </c>
    </row>
    <row r="7" ht="31.5" spans="1:5">
      <c r="A7" s="3" t="s">
        <v>11</v>
      </c>
      <c r="B7" s="2" t="s">
        <v>5</v>
      </c>
      <c r="C7" s="7"/>
      <c r="D7" s="7"/>
      <c r="E7" s="17" t="str">
        <f>IF(C6&gt;=0.8,Recomendaciones!B2,IF(C6&gt;0.5,Recomendaciones!C2,Recomendaciones!D2))</f>
        <v>Muy bien.</v>
      </c>
    </row>
    <row r="8" ht="31.5" spans="1:5">
      <c r="A8" s="3" t="s">
        <v>12</v>
      </c>
      <c r="B8" s="2" t="s">
        <v>9</v>
      </c>
      <c r="C8" s="7"/>
      <c r="D8" s="7"/>
      <c r="E8" s="17"/>
    </row>
    <row r="9" spans="1:5">
      <c r="A9" s="6" t="s">
        <v>13</v>
      </c>
      <c r="B9" s="6"/>
      <c r="C9" s="8">
        <f>SUM(Datos!E11:E15)/5</f>
        <v>1</v>
      </c>
      <c r="D9" s="7"/>
      <c r="E9" s="15" t="s">
        <v>2</v>
      </c>
    </row>
    <row r="10" spans="1:5">
      <c r="A10" s="9" t="s">
        <v>14</v>
      </c>
      <c r="B10" s="10"/>
      <c r="C10" s="11"/>
      <c r="D10" s="7"/>
      <c r="E10" s="17" t="str">
        <f>IF(C9&gt;=0.8,Recomendaciones!B3,IF(C9&gt;0.5,Recomendaciones!C3,Recomendaciones!D3))</f>
        <v>Muy bien.</v>
      </c>
    </row>
    <row r="11" spans="1:5">
      <c r="A11" s="3" t="s">
        <v>15</v>
      </c>
      <c r="B11" s="2" t="s">
        <v>5</v>
      </c>
      <c r="C11" s="11"/>
      <c r="D11" s="7"/>
      <c r="E11" s="17"/>
    </row>
    <row r="12" spans="1:5">
      <c r="A12" s="3" t="s">
        <v>16</v>
      </c>
      <c r="B12" s="2" t="s">
        <v>5</v>
      </c>
      <c r="C12" s="11"/>
      <c r="D12" s="7"/>
      <c r="E12" s="17"/>
    </row>
    <row r="13" ht="31.5" spans="1:5">
      <c r="A13" s="3" t="s">
        <v>17</v>
      </c>
      <c r="B13" s="2" t="s">
        <v>9</v>
      </c>
      <c r="C13" s="11"/>
      <c r="D13" s="7"/>
      <c r="E13" s="17"/>
    </row>
    <row r="14" ht="31.5" spans="1:5">
      <c r="A14" s="3" t="s">
        <v>18</v>
      </c>
      <c r="B14" s="2" t="s">
        <v>9</v>
      </c>
      <c r="C14" s="11"/>
      <c r="D14" s="7"/>
      <c r="E14" s="17"/>
    </row>
    <row r="15" ht="31.5" spans="1:5">
      <c r="A15" s="3" t="s">
        <v>19</v>
      </c>
      <c r="B15" s="2" t="s">
        <v>9</v>
      </c>
      <c r="C15" s="12"/>
      <c r="D15" s="7"/>
      <c r="E15" s="17"/>
    </row>
    <row r="16" spans="1:5">
      <c r="A16" s="13" t="s">
        <v>20</v>
      </c>
      <c r="B16" s="13"/>
      <c r="C16" s="8">
        <f>SUM(Datos!E17:E23)/7</f>
        <v>1</v>
      </c>
      <c r="D16" s="7"/>
      <c r="E16" s="15" t="s">
        <v>2</v>
      </c>
    </row>
    <row r="17" ht="31.5" spans="1:5">
      <c r="A17" s="14" t="s">
        <v>21</v>
      </c>
      <c r="B17" s="10"/>
      <c r="C17" s="11"/>
      <c r="D17" s="7"/>
      <c r="E17" s="17" t="str">
        <f>IF(C16&gt;=0.8,Recomendaciones!B4,IF(C16&gt;0.5,Recomendaciones!C4,Recomendaciones!D4))</f>
        <v>Muy bien.</v>
      </c>
    </row>
    <row r="18" ht="31.5" spans="1:5">
      <c r="A18" s="3" t="s">
        <v>22</v>
      </c>
      <c r="B18" s="2" t="s">
        <v>9</v>
      </c>
      <c r="C18" s="11"/>
      <c r="D18" s="7"/>
      <c r="E18" s="17"/>
    </row>
    <row r="19" spans="1:5">
      <c r="A19" s="3" t="s">
        <v>23</v>
      </c>
      <c r="B19" s="2" t="s">
        <v>9</v>
      </c>
      <c r="C19" s="11"/>
      <c r="D19" s="7"/>
      <c r="E19" s="17"/>
    </row>
    <row r="20" ht="31.5" spans="1:5">
      <c r="A20" s="3" t="s">
        <v>24</v>
      </c>
      <c r="B20" s="2" t="s">
        <v>9</v>
      </c>
      <c r="C20" s="11"/>
      <c r="D20" s="7"/>
      <c r="E20" s="17"/>
    </row>
    <row r="21" spans="1:5">
      <c r="A21" s="3" t="s">
        <v>25</v>
      </c>
      <c r="B21" s="2" t="s">
        <v>9</v>
      </c>
      <c r="C21" s="11"/>
      <c r="D21" s="7"/>
      <c r="E21" s="17"/>
    </row>
    <row r="22" spans="1:5">
      <c r="A22" s="3" t="s">
        <v>26</v>
      </c>
      <c r="B22" s="2" t="s">
        <v>9</v>
      </c>
      <c r="C22" s="11"/>
      <c r="D22" s="7"/>
      <c r="E22" s="17"/>
    </row>
    <row r="23" ht="31.5" spans="1:5">
      <c r="A23" s="3" t="s">
        <v>27</v>
      </c>
      <c r="B23" s="2" t="s">
        <v>9</v>
      </c>
      <c r="C23" s="11"/>
      <c r="D23" s="7"/>
      <c r="E23" s="17"/>
    </row>
    <row r="24" ht="61" customHeight="1" spans="1:5">
      <c r="A24" s="3" t="s">
        <v>28</v>
      </c>
      <c r="B24" s="2" t="s">
        <v>9</v>
      </c>
      <c r="C24" s="11"/>
      <c r="D24" s="7"/>
      <c r="E24" s="17"/>
    </row>
    <row r="25" spans="1:5">
      <c r="A25" s="6" t="s">
        <v>29</v>
      </c>
      <c r="B25" s="6"/>
      <c r="C25" s="8">
        <f>SUM(Datos!E25:E27)/3</f>
        <v>1</v>
      </c>
      <c r="D25" s="7"/>
      <c r="E25" s="15" t="s">
        <v>2</v>
      </c>
    </row>
    <row r="26" spans="1:5">
      <c r="A26" s="3" t="s">
        <v>30</v>
      </c>
      <c r="B26" s="2" t="s">
        <v>9</v>
      </c>
      <c r="C26" s="11"/>
      <c r="D26" s="7"/>
      <c r="E26" s="17" t="str">
        <f>IF(C25&gt;=0.8,Recomendaciones!B5,IF(C25&gt;0.5,Recomendaciones!C5,Recomendaciones!D5))</f>
        <v>Muy bien.</v>
      </c>
    </row>
    <row r="27" ht="31.5" spans="1:5">
      <c r="A27" s="3" t="s">
        <v>31</v>
      </c>
      <c r="B27" s="2" t="s">
        <v>9</v>
      </c>
      <c r="C27" s="11"/>
      <c r="D27" s="7"/>
      <c r="E27" s="17"/>
    </row>
    <row r="28" ht="115" customHeight="1" spans="1:5">
      <c r="A28" s="3" t="s">
        <v>32</v>
      </c>
      <c r="B28" s="2" t="s">
        <v>9</v>
      </c>
      <c r="C28" s="11"/>
      <c r="D28" s="7"/>
      <c r="E28" s="17"/>
    </row>
    <row r="29" spans="1:5">
      <c r="A29" s="6" t="s">
        <v>33</v>
      </c>
      <c r="B29" s="6"/>
      <c r="C29" s="8">
        <f>SUM(Datos!E29)</f>
        <v>1</v>
      </c>
      <c r="D29" s="7"/>
      <c r="E29" s="15" t="s">
        <v>2</v>
      </c>
    </row>
    <row r="30" ht="108" customHeight="1" spans="1:5">
      <c r="A30" s="14" t="s">
        <v>34</v>
      </c>
      <c r="B30" s="2" t="s">
        <v>9</v>
      </c>
      <c r="C30" s="11"/>
      <c r="D30" s="7"/>
      <c r="E30" s="17" t="str">
        <f>IF(C29&gt;=0.8,Recomendaciones!B6,IF(C29&gt;0.5,Recomendaciones!C6,Recomendaciones!D6))</f>
        <v>Muy bien.</v>
      </c>
    </row>
    <row r="31" spans="1:5">
      <c r="A31" s="6" t="s">
        <v>35</v>
      </c>
      <c r="B31" s="6"/>
      <c r="C31" s="7">
        <f>SUM(Datos!E31)</f>
        <v>1</v>
      </c>
      <c r="D31" s="7"/>
      <c r="E31" s="15" t="s">
        <v>2</v>
      </c>
    </row>
    <row r="32" ht="107" customHeight="1" spans="1:5">
      <c r="A32" s="3" t="s">
        <v>36</v>
      </c>
      <c r="B32" s="2" t="s">
        <v>9</v>
      </c>
      <c r="C32" s="7"/>
      <c r="D32" s="7"/>
      <c r="E32" s="3" t="str">
        <f>IF(C31&gt;=0.8,Recomendaciones!B7,IF(C31&gt;0.5,Recomendaciones!C7,Recomendaciones!D7))</f>
        <v>Muy bien.</v>
      </c>
    </row>
  </sheetData>
  <mergeCells count="23">
    <mergeCell ref="A1:E1"/>
    <mergeCell ref="A2:B2"/>
    <mergeCell ref="F2:I2"/>
    <mergeCell ref="F3:I3"/>
    <mergeCell ref="A6:B6"/>
    <mergeCell ref="A9:B9"/>
    <mergeCell ref="A16:B16"/>
    <mergeCell ref="A25:B25"/>
    <mergeCell ref="A29:B29"/>
    <mergeCell ref="A31:B31"/>
    <mergeCell ref="C2:C5"/>
    <mergeCell ref="C6:C8"/>
    <mergeCell ref="C9:C15"/>
    <mergeCell ref="C16:C24"/>
    <mergeCell ref="C25:C28"/>
    <mergeCell ref="C29:C30"/>
    <mergeCell ref="C31:C32"/>
    <mergeCell ref="D2:D32"/>
    <mergeCell ref="E3:E5"/>
    <mergeCell ref="E7:E8"/>
    <mergeCell ref="E10:E15"/>
    <mergeCell ref="E17:E24"/>
    <mergeCell ref="E26:E28"/>
  </mergeCells>
  <conditionalFormatting sqref="D2">
    <cfRule type="cellIs" dxfId="0" priority="15" operator="greaterThanOrEqual">
      <formula>0.8</formula>
    </cfRule>
    <cfRule type="cellIs" dxfId="1" priority="10" operator="between">
      <formula>0.5</formula>
      <formula>0.8</formula>
    </cfRule>
    <cfRule type="cellIs" dxfId="2" priority="5" operator="lessThanOrEqual">
      <formula>0.5</formula>
    </cfRule>
  </conditionalFormatting>
  <conditionalFormatting sqref="C9">
    <cfRule type="cellIs" dxfId="0" priority="33" operator="greaterThanOrEqual">
      <formula>0.8</formula>
    </cfRule>
    <cfRule type="cellIs" dxfId="1" priority="32" operator="between">
      <formula>0.5</formula>
      <formula>0.8</formula>
    </cfRule>
    <cfRule type="cellIs" dxfId="2" priority="31" operator="lessThanOrEqual">
      <formula>0.5</formula>
    </cfRule>
  </conditionalFormatting>
  <conditionalFormatting sqref="C16">
    <cfRule type="cellIs" dxfId="0" priority="30" operator="greaterThanOrEqual">
      <formula>0.8</formula>
    </cfRule>
    <cfRule type="cellIs" dxfId="1" priority="28" operator="between">
      <formula>0.5</formula>
      <formula>0.8</formula>
    </cfRule>
    <cfRule type="cellIs" dxfId="2" priority="26" operator="lessThanOrEqual">
      <formula>0.5</formula>
    </cfRule>
  </conditionalFormatting>
  <conditionalFormatting sqref="C25">
    <cfRule type="cellIs" dxfId="0" priority="24" operator="greaterThanOrEqual">
      <formula>0.8</formula>
    </cfRule>
    <cfRule type="cellIs" dxfId="1" priority="23" operator="between">
      <formula>0.5</formula>
      <formula>0.8</formula>
    </cfRule>
    <cfRule type="cellIs" dxfId="2" priority="22" operator="lessThanOrEqual">
      <formula>0.5</formula>
    </cfRule>
  </conditionalFormatting>
  <conditionalFormatting sqref="C29">
    <cfRule type="cellIs" dxfId="0" priority="21" operator="greaterThanOrEqual">
      <formula>0.8</formula>
    </cfRule>
    <cfRule type="cellIs" dxfId="1" priority="20" operator="between">
      <formula>0.5</formula>
      <formula>0.8</formula>
    </cfRule>
    <cfRule type="cellIs" dxfId="2" priority="19" operator="lessThanOrEqual">
      <formula>0.5</formula>
    </cfRule>
  </conditionalFormatting>
  <conditionalFormatting sqref="C31">
    <cfRule type="cellIs" dxfId="0" priority="18" operator="greaterThanOrEqual">
      <formula>0.8</formula>
    </cfRule>
    <cfRule type="cellIs" dxfId="1" priority="17" operator="between">
      <formula>0.5</formula>
      <formula>0.8</formula>
    </cfRule>
    <cfRule type="cellIs" dxfId="2" priority="16" operator="lessThanOrEqual">
      <formula>0.5</formula>
    </cfRule>
  </conditionalFormatting>
  <conditionalFormatting sqref="C2:C5">
    <cfRule type="cellIs" dxfId="0" priority="39" operator="greaterThanOrEqual">
      <formula>0.8</formula>
    </cfRule>
    <cfRule type="cellIs" dxfId="1" priority="38" operator="between">
      <formula>0.5</formula>
      <formula>0.8</formula>
    </cfRule>
    <cfRule type="cellIs" dxfId="2" priority="37" operator="lessThanOrEqual">
      <formula>0.5</formula>
    </cfRule>
  </conditionalFormatting>
  <conditionalFormatting sqref="C6:C8">
    <cfRule type="cellIs" dxfId="0" priority="36" operator="greaterThanOrEqual">
      <formula>0.8</formula>
    </cfRule>
    <cfRule type="cellIs" dxfId="1" priority="35" operator="between">
      <formula>0.5</formula>
      <formula>0.8</formula>
    </cfRule>
    <cfRule type="cellIs" dxfId="2" priority="34" operator="lessThanOrEqual">
      <formula>0.5</formula>
    </cfRule>
  </conditionalFormatting>
  <dataValidations count="1">
    <dataValidation type="list" allowBlank="1" showInputMessage="1" showErrorMessage="1" sqref="B8;B17;B3:B7;B9:B16;B18:B26;B27:B32">
      <formula1>Datos!$A$3:$A$4</formula1>
    </dataValidation>
  </dataValidations>
  <hyperlinks>
    <hyperlink ref="F3" r:id="rId1" display="afreydev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33"/>
  <sheetViews>
    <sheetView workbookViewId="0">
      <selection activeCell="E5" sqref="E5"/>
    </sheetView>
  </sheetViews>
  <sheetFormatPr defaultColWidth="8.8" defaultRowHeight="15.75" outlineLevelCol="4"/>
  <cols>
    <col min="3" max="3" width="24.8" customWidth="1"/>
    <col min="4" max="4" width="12.5"/>
    <col min="5" max="5" width="13.6"/>
  </cols>
  <sheetData>
    <row r="3" spans="1:5">
      <c r="A3" t="s">
        <v>9</v>
      </c>
      <c r="C3" s="4" t="s">
        <v>1</v>
      </c>
      <c r="D3" s="2">
        <f>1/7</f>
        <v>0.142857142857143</v>
      </c>
      <c r="E3" s="2">
        <f>(SUM(E4:E6)/3)*D3</f>
        <v>0.142857142857143</v>
      </c>
    </row>
    <row r="4" spans="1:5">
      <c r="A4" t="s">
        <v>5</v>
      </c>
      <c r="C4" s="2">
        <v>1</v>
      </c>
      <c r="D4" s="2">
        <v>-1</v>
      </c>
      <c r="E4" s="2">
        <f>IF(Preguntas!B3="SI",0,D4*-1)</f>
        <v>1</v>
      </c>
    </row>
    <row r="5" spans="3:5">
      <c r="C5" s="2">
        <v>2</v>
      </c>
      <c r="D5" s="2">
        <v>-1</v>
      </c>
      <c r="E5" s="2">
        <f>IF(Preguntas!B4="SI",0,D5*-1)</f>
        <v>1</v>
      </c>
    </row>
    <row r="6" spans="3:5">
      <c r="C6" s="2">
        <v>3</v>
      </c>
      <c r="D6" s="2">
        <v>1</v>
      </c>
      <c r="E6" s="2">
        <f>IF(Preguntas!B5="SI",D6,0)</f>
        <v>1</v>
      </c>
    </row>
    <row r="7" spans="3:5">
      <c r="C7" s="4" t="s">
        <v>10</v>
      </c>
      <c r="D7" s="2">
        <f>1/7</f>
        <v>0.142857142857143</v>
      </c>
      <c r="E7" s="2">
        <f>(SUM(E8:E9)/2)*D7</f>
        <v>0.142857142857143</v>
      </c>
    </row>
    <row r="8" spans="3:5">
      <c r="C8" s="2">
        <v>1</v>
      </c>
      <c r="D8" s="2">
        <v>-1</v>
      </c>
      <c r="E8" s="2">
        <f>IF(Preguntas!B7="SI",0,D8*-1)</f>
        <v>1</v>
      </c>
    </row>
    <row r="9" spans="3:5">
      <c r="C9" s="2">
        <v>2</v>
      </c>
      <c r="D9" s="2">
        <v>1</v>
      </c>
      <c r="E9" s="2">
        <f>IF(Preguntas!B8="SI",D9,D9*-1)</f>
        <v>1</v>
      </c>
    </row>
    <row r="10" spans="3:5">
      <c r="C10" s="4" t="s">
        <v>37</v>
      </c>
      <c r="D10" s="2">
        <f>1/7</f>
        <v>0.142857142857143</v>
      </c>
      <c r="E10" s="2">
        <f>(SUM(E11:E15)/5)*D10</f>
        <v>0.142857142857143</v>
      </c>
    </row>
    <row r="11" spans="3:5">
      <c r="C11" s="2">
        <v>1</v>
      </c>
      <c r="D11" s="2">
        <v>-1</v>
      </c>
      <c r="E11" s="2">
        <f>IF(Preguntas!B11="SI",0,D11*-1)</f>
        <v>1</v>
      </c>
    </row>
    <row r="12" spans="3:5">
      <c r="C12" s="2">
        <v>2</v>
      </c>
      <c r="D12" s="2">
        <v>-1</v>
      </c>
      <c r="E12" s="2">
        <f>IF(Preguntas!B12="SI",0,D12*-1)</f>
        <v>1</v>
      </c>
    </row>
    <row r="13" spans="3:5">
      <c r="C13" s="2">
        <v>3</v>
      </c>
      <c r="D13" s="2">
        <v>1</v>
      </c>
      <c r="E13" s="2">
        <f>IF(Preguntas!B13="SI",D13,0)</f>
        <v>1</v>
      </c>
    </row>
    <row r="14" spans="3:5">
      <c r="C14" s="2">
        <v>4</v>
      </c>
      <c r="D14" s="2">
        <v>1</v>
      </c>
      <c r="E14" s="2">
        <f>IF(Preguntas!B14="SI",D14,0)</f>
        <v>1</v>
      </c>
    </row>
    <row r="15" spans="3:5">
      <c r="C15" s="2">
        <v>5</v>
      </c>
      <c r="D15" s="2">
        <v>1</v>
      </c>
      <c r="E15" s="2">
        <f>IF(Preguntas!B15="SI",D15,0)</f>
        <v>1</v>
      </c>
    </row>
    <row r="16" spans="3:5">
      <c r="C16" s="4" t="s">
        <v>20</v>
      </c>
      <c r="D16" s="2">
        <f>1/7</f>
        <v>0.142857142857143</v>
      </c>
      <c r="E16" s="2">
        <f>(SUM(E17:E23)/7)*D16</f>
        <v>0.142857142857143</v>
      </c>
    </row>
    <row r="17" spans="3:5">
      <c r="C17" s="2">
        <v>1</v>
      </c>
      <c r="D17" s="2">
        <v>1</v>
      </c>
      <c r="E17" s="2">
        <f>IF(Preguntas!B18="SI",D17,0)</f>
        <v>1</v>
      </c>
    </row>
    <row r="18" spans="3:5">
      <c r="C18" s="2">
        <v>2</v>
      </c>
      <c r="D18" s="2">
        <v>1</v>
      </c>
      <c r="E18" s="2">
        <f>IF(Preguntas!B19="SI",D18,0)</f>
        <v>1</v>
      </c>
    </row>
    <row r="19" spans="3:5">
      <c r="C19" s="2">
        <v>3</v>
      </c>
      <c r="D19" s="2">
        <v>1</v>
      </c>
      <c r="E19" s="2">
        <f>IF(Preguntas!B20="SI",D19,0)</f>
        <v>1</v>
      </c>
    </row>
    <row r="20" spans="3:5">
      <c r="C20" s="2">
        <v>4</v>
      </c>
      <c r="D20" s="2">
        <v>1</v>
      </c>
      <c r="E20" s="2">
        <f>IF(Preguntas!B21="SI",D21,0)</f>
        <v>1</v>
      </c>
    </row>
    <row r="21" spans="3:5">
      <c r="C21" s="2">
        <v>5</v>
      </c>
      <c r="D21" s="2">
        <v>1</v>
      </c>
      <c r="E21" s="2">
        <f>IF(Preguntas!B22="SI",D21,0)</f>
        <v>1</v>
      </c>
    </row>
    <row r="22" spans="3:5">
      <c r="C22" s="2">
        <v>6</v>
      </c>
      <c r="D22" s="2">
        <v>1</v>
      </c>
      <c r="E22" s="2">
        <f>IF(Preguntas!B23="SI",D23,0)</f>
        <v>1</v>
      </c>
    </row>
    <row r="23" spans="3:5">
      <c r="C23" s="2">
        <v>7</v>
      </c>
      <c r="D23" s="2">
        <v>1</v>
      </c>
      <c r="E23" s="2">
        <f>IF(Preguntas!B24="SI",D23,0)</f>
        <v>1</v>
      </c>
    </row>
    <row r="24" spans="3:5">
      <c r="C24" s="4" t="s">
        <v>29</v>
      </c>
      <c r="D24" s="2">
        <f>1/7</f>
        <v>0.142857142857143</v>
      </c>
      <c r="E24" s="2">
        <f>(SUM(E25:E27)/3)*D24</f>
        <v>0.142857142857143</v>
      </c>
    </row>
    <row r="25" spans="3:5">
      <c r="C25" s="2">
        <v>1</v>
      </c>
      <c r="D25" s="2">
        <v>1</v>
      </c>
      <c r="E25" s="2">
        <f>IF(Preguntas!B26="SI",D25,0)</f>
        <v>1</v>
      </c>
    </row>
    <row r="26" spans="3:5">
      <c r="C26" s="2">
        <v>2</v>
      </c>
      <c r="D26" s="2">
        <v>1</v>
      </c>
      <c r="E26" s="2">
        <f>IF(Preguntas!B27="SI",D26,0)</f>
        <v>1</v>
      </c>
    </row>
    <row r="27" spans="3:5">
      <c r="C27" s="2">
        <v>3</v>
      </c>
      <c r="D27" s="2">
        <v>1</v>
      </c>
      <c r="E27" s="2">
        <f>IF(Preguntas!B28="SI",D27,0)</f>
        <v>1</v>
      </c>
    </row>
    <row r="28" spans="3:5">
      <c r="C28" s="4" t="s">
        <v>33</v>
      </c>
      <c r="D28" s="2">
        <f>1/7</f>
        <v>0.142857142857143</v>
      </c>
      <c r="E28" s="2">
        <f>SUM(E29)*D28</f>
        <v>0.142857142857143</v>
      </c>
    </row>
    <row r="29" spans="3:5">
      <c r="C29" s="2">
        <v>1</v>
      </c>
      <c r="D29" s="2">
        <v>1</v>
      </c>
      <c r="E29" s="2">
        <f>IF(Preguntas!B30="SI",D29,0)</f>
        <v>1</v>
      </c>
    </row>
    <row r="30" spans="3:5">
      <c r="C30" s="4" t="s">
        <v>35</v>
      </c>
      <c r="D30" s="2">
        <f>1/7</f>
        <v>0.142857142857143</v>
      </c>
      <c r="E30" s="2">
        <f>SUM(E31)*D30</f>
        <v>0.142857142857143</v>
      </c>
    </row>
    <row r="31" spans="3:5">
      <c r="C31" s="2">
        <v>1</v>
      </c>
      <c r="D31" s="2">
        <v>1</v>
      </c>
      <c r="E31" s="2">
        <f>IF(Preguntas!B32="SI",D31,0)</f>
        <v>1</v>
      </c>
    </row>
    <row r="33" spans="3:4">
      <c r="C33" s="4" t="s">
        <v>38</v>
      </c>
      <c r="D33" s="2">
        <f>(E3+E7+E10+E16+E24+E28+E30)</f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2" sqref="D2"/>
    </sheetView>
  </sheetViews>
  <sheetFormatPr defaultColWidth="8.8" defaultRowHeight="15.75" outlineLevelRow="6" outlineLevelCol="3"/>
  <cols>
    <col min="1" max="1" width="15.8" customWidth="1"/>
    <col min="2" max="2" width="18" customWidth="1"/>
    <col min="3" max="3" width="23.7" customWidth="1"/>
    <col min="4" max="4" width="22.4" customWidth="1"/>
  </cols>
  <sheetData>
    <row r="1" ht="267.75" spans="1:4">
      <c r="A1" s="1" t="s">
        <v>1</v>
      </c>
      <c r="B1" s="2" t="s">
        <v>39</v>
      </c>
      <c r="C1" s="3" t="s">
        <v>40</v>
      </c>
      <c r="D1" s="3" t="s">
        <v>40</v>
      </c>
    </row>
    <row r="2" ht="110.25" spans="1:4">
      <c r="A2" s="1" t="s">
        <v>10</v>
      </c>
      <c r="B2" s="2" t="s">
        <v>39</v>
      </c>
      <c r="C2" s="3" t="s">
        <v>41</v>
      </c>
      <c r="D2" s="3" t="s">
        <v>41</v>
      </c>
    </row>
    <row r="3" ht="173.25" spans="1:4">
      <c r="A3" s="1" t="s">
        <v>13</v>
      </c>
      <c r="B3" s="2" t="s">
        <v>39</v>
      </c>
      <c r="C3" s="3" t="s">
        <v>42</v>
      </c>
      <c r="D3" s="3" t="s">
        <v>42</v>
      </c>
    </row>
    <row r="4" ht="330.75" spans="1:4">
      <c r="A4" s="1" t="s">
        <v>20</v>
      </c>
      <c r="B4" s="2" t="s">
        <v>39</v>
      </c>
      <c r="C4" s="3" t="s">
        <v>43</v>
      </c>
      <c r="D4" s="3" t="s">
        <v>43</v>
      </c>
    </row>
    <row r="5" ht="189" spans="1:4">
      <c r="A5" s="1" t="s">
        <v>29</v>
      </c>
      <c r="B5" s="2" t="s">
        <v>39</v>
      </c>
      <c r="C5" s="3" t="s">
        <v>44</v>
      </c>
      <c r="D5" s="3" t="s">
        <v>44</v>
      </c>
    </row>
    <row r="6" ht="157.5" spans="1:4">
      <c r="A6" s="1" t="s">
        <v>33</v>
      </c>
      <c r="B6" s="2" t="s">
        <v>39</v>
      </c>
      <c r="C6" s="3" t="s">
        <v>45</v>
      </c>
      <c r="D6" s="3" t="s">
        <v>46</v>
      </c>
    </row>
    <row r="7" ht="141.75" spans="1:4">
      <c r="A7" s="1" t="s">
        <v>35</v>
      </c>
      <c r="B7" s="2" t="s">
        <v>39</v>
      </c>
      <c r="C7" s="3" t="s">
        <v>47</v>
      </c>
      <c r="D7" s="3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Preguntas</vt:lpstr>
      <vt:lpstr>Datos</vt:lpstr>
      <vt:lpstr>Recomendaciones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nando</dc:creator>
  <cp:lastModifiedBy>nando</cp:lastModifiedBy>
  <dcterms:created xsi:type="dcterms:W3CDTF">2020-04-04T07:01:00Z</dcterms:created>
  <dcterms:modified xsi:type="dcterms:W3CDTF">2020-04-21T17:34:14Z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