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0490" windowHeight="8655" tabRatio="824" firstSheet="12" activeTab="8"/>
  </bookViews>
  <sheets>
    <sheet name="Field relation list" sheetId="30" r:id="rId1"/>
    <sheet name="Expected Outcome" sheetId="29" r:id="rId2"/>
    <sheet name="Drop-down" sheetId="11" state="hidden" r:id="rId3"/>
    <sheet name="Rules" sheetId="16" r:id="rId4"/>
    <sheet name="Buyer registration form" sheetId="10" r:id="rId5"/>
    <sheet name="Buyer application form" sheetId="9" r:id="rId6"/>
    <sheet name="SME registration form" sheetId="12" r:id="rId7"/>
    <sheet name="SME application form" sheetId="13" r:id="rId8"/>
    <sheet name="FS" sheetId="18" r:id="rId9"/>
    <sheet name="CIC Check" sheetId="14" r:id="rId10"/>
    <sheet name="Apply Rating" sheetId="15" r:id="rId11"/>
    <sheet name="SME Profile" sheetId="17" r:id="rId12"/>
    <sheet name="Invoice Upload" sheetId="20" r:id="rId13"/>
    <sheet name="Existing Bid" sheetId="23" r:id="rId14"/>
    <sheet name="Place Bid" sheetId="21" r:id="rId15"/>
    <sheet name="Buyer Auction Result (Bid)" sheetId="24" r:id="rId16"/>
    <sheet name="Seller Auction Result (Bid)" sheetId="26" r:id="rId17"/>
    <sheet name="Accepting Ready-to-sell" sheetId="22" r:id="rId18"/>
    <sheet name="Buyer Auction Result (RTS)" sheetId="27" r:id="rId19"/>
    <sheet name="Seller Auction Result (RTS)" sheetId="25" r:id="rId2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30" l="1"/>
  <c r="C74" i="30"/>
  <c r="D75" i="30"/>
  <c r="D74" i="30"/>
  <c r="C95" i="30"/>
  <c r="C94" i="30"/>
  <c r="C93" i="30"/>
  <c r="C92" i="30"/>
  <c r="D92" i="30"/>
  <c r="C91" i="30"/>
  <c r="C90" i="30"/>
  <c r="D89" i="30"/>
  <c r="D90" i="30"/>
  <c r="C89" i="30"/>
  <c r="C87" i="30"/>
  <c r="C88" i="30"/>
  <c r="C86" i="30"/>
  <c r="D86" i="30"/>
  <c r="C85" i="30"/>
  <c r="C84" i="30"/>
  <c r="C83" i="30"/>
  <c r="C82" i="30"/>
  <c r="D82" i="30"/>
  <c r="D80" i="30"/>
  <c r="C81" i="30"/>
  <c r="C80" i="30"/>
  <c r="D79" i="30"/>
  <c r="C79" i="30"/>
  <c r="C77" i="30"/>
  <c r="C78" i="30"/>
  <c r="C76" i="30"/>
  <c r="D76" i="30"/>
  <c r="C73" i="30"/>
  <c r="C72" i="30"/>
  <c r="C71" i="30"/>
  <c r="C70" i="30"/>
  <c r="D70" i="30"/>
  <c r="C69" i="30"/>
  <c r="C68" i="30"/>
  <c r="D68" i="30"/>
  <c r="D67" i="30"/>
  <c r="C67" i="30"/>
  <c r="C66" i="30"/>
  <c r="C65" i="30"/>
  <c r="C64" i="30"/>
  <c r="D64" i="30"/>
  <c r="C63" i="30"/>
  <c r="C62" i="30"/>
  <c r="C61" i="30"/>
  <c r="C60" i="30"/>
  <c r="D60" i="30"/>
  <c r="D58" i="30"/>
  <c r="C59" i="30"/>
  <c r="C58" i="30"/>
  <c r="D57" i="30"/>
  <c r="C57" i="30"/>
  <c r="D54" i="30"/>
  <c r="C56" i="30"/>
  <c r="C55" i="30"/>
  <c r="C54" i="30"/>
  <c r="D53" i="30"/>
  <c r="D52" i="30"/>
  <c r="C53" i="30"/>
  <c r="C52" i="30"/>
  <c r="C49" i="30"/>
  <c r="C48" i="30"/>
  <c r="C47" i="30"/>
  <c r="D47" i="30"/>
  <c r="D43" i="30"/>
  <c r="D42" i="30"/>
  <c r="D41" i="30"/>
  <c r="D40" i="30"/>
  <c r="B42" i="30"/>
  <c r="C43" i="30"/>
  <c r="C42" i="30"/>
  <c r="B40" i="30"/>
  <c r="C41" i="30"/>
  <c r="C40" i="30"/>
  <c r="D36" i="30"/>
  <c r="D35" i="30"/>
  <c r="D34" i="30"/>
  <c r="D33" i="30"/>
  <c r="D32" i="30"/>
  <c r="D31" i="30"/>
  <c r="C31" i="30"/>
  <c r="D18" i="30"/>
  <c r="D17" i="30"/>
  <c r="D16" i="30"/>
  <c r="D15" i="30"/>
  <c r="D14" i="30"/>
  <c r="C13" i="30"/>
  <c r="D13" i="30"/>
  <c r="C12" i="30"/>
  <c r="C11" i="30"/>
  <c r="D30" i="30"/>
  <c r="D29" i="30"/>
  <c r="C30" i="30"/>
  <c r="C29" i="30"/>
  <c r="D10" i="30"/>
  <c r="C10" i="30"/>
  <c r="C9" i="30"/>
  <c r="D9" i="30"/>
  <c r="C51" i="30"/>
  <c r="D51" i="30"/>
  <c r="B51" i="30"/>
  <c r="D50" i="30"/>
  <c r="B50" i="30"/>
  <c r="C50" i="30"/>
  <c r="C28" i="30"/>
  <c r="C27" i="30"/>
  <c r="C26" i="30"/>
  <c r="D26" i="30"/>
  <c r="D37" i="30"/>
  <c r="C37" i="30"/>
  <c r="B16" i="20"/>
  <c r="B17" i="20"/>
  <c r="B18" i="20"/>
  <c r="B19" i="20"/>
  <c r="B20" i="20"/>
  <c r="B21" i="20"/>
  <c r="B22" i="20"/>
  <c r="B4" i="20"/>
  <c r="B3" i="20"/>
  <c r="D44" i="30"/>
  <c r="C44" i="30"/>
  <c r="C25" i="30"/>
  <c r="C24" i="30"/>
  <c r="C23" i="30"/>
  <c r="C22" i="30"/>
  <c r="C21" i="30"/>
  <c r="C20" i="30"/>
  <c r="C19" i="30"/>
  <c r="D25" i="30"/>
  <c r="D24" i="30"/>
  <c r="D23" i="30"/>
  <c r="D22" i="30"/>
  <c r="D21" i="30"/>
  <c r="D20" i="30"/>
  <c r="D19" i="30"/>
  <c r="D8" i="30"/>
  <c r="D7" i="30"/>
  <c r="C8" i="30"/>
  <c r="C7" i="30"/>
  <c r="D6" i="30"/>
  <c r="D5" i="30"/>
  <c r="D4" i="30"/>
  <c r="C6" i="30"/>
  <c r="C5" i="30"/>
  <c r="C4" i="30"/>
  <c r="D3" i="30"/>
  <c r="C3" i="30"/>
  <c r="S19" i="20"/>
  <c r="T19" i="20"/>
  <c r="S20" i="20"/>
  <c r="T20" i="20"/>
  <c r="S21" i="20"/>
  <c r="T21" i="20"/>
  <c r="S22" i="20"/>
  <c r="T22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U19" i="20"/>
  <c r="V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U20" i="20"/>
  <c r="V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U21" i="20"/>
  <c r="V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U22" i="20"/>
  <c r="V22" i="20"/>
  <c r="F19" i="20"/>
  <c r="F20" i="20"/>
  <c r="F21" i="20"/>
  <c r="F22" i="20"/>
  <c r="E19" i="20"/>
  <c r="E20" i="20"/>
  <c r="E21" i="20"/>
  <c r="E22" i="20"/>
  <c r="D19" i="20"/>
  <c r="D20" i="20"/>
  <c r="D21" i="20"/>
  <c r="D22" i="20"/>
  <c r="S19" i="13"/>
  <c r="N18" i="17"/>
  <c r="S20" i="13"/>
  <c r="N19" i="17"/>
  <c r="S21" i="13"/>
  <c r="N20" i="17"/>
  <c r="S22" i="13"/>
  <c r="N21" i="17"/>
  <c r="R19" i="13"/>
  <c r="M18" i="17"/>
  <c r="R20" i="13"/>
  <c r="M19" i="17"/>
  <c r="R21" i="13"/>
  <c r="M20" i="17"/>
  <c r="R22" i="13"/>
  <c r="M21" i="17"/>
  <c r="Q19" i="13"/>
  <c r="L18" i="17"/>
  <c r="Q20" i="13"/>
  <c r="L19" i="17"/>
  <c r="Q21" i="13"/>
  <c r="L20" i="17"/>
  <c r="Q22" i="13"/>
  <c r="L21" i="17"/>
  <c r="P19" i="13"/>
  <c r="K18" i="17"/>
  <c r="P20" i="13"/>
  <c r="K19" i="17"/>
  <c r="P21" i="13"/>
  <c r="K20" i="17"/>
  <c r="P22" i="13"/>
  <c r="K21" i="17"/>
  <c r="O19" i="13"/>
  <c r="J18" i="17"/>
  <c r="O20" i="13"/>
  <c r="J19" i="17"/>
  <c r="O21" i="13"/>
  <c r="J20" i="17"/>
  <c r="O22" i="13"/>
  <c r="J21" i="17"/>
  <c r="N19" i="13"/>
  <c r="I18" i="17"/>
  <c r="N20" i="13"/>
  <c r="I19" i="17"/>
  <c r="N21" i="13"/>
  <c r="I20" i="17"/>
  <c r="N22" i="13"/>
  <c r="I21" i="17"/>
  <c r="H18" i="17"/>
  <c r="H19" i="17"/>
  <c r="H20" i="17"/>
  <c r="H21" i="17"/>
  <c r="G18" i="17"/>
  <c r="G19" i="17"/>
  <c r="G20" i="17"/>
  <c r="G21" i="17"/>
  <c r="F18" i="17"/>
  <c r="F19" i="17"/>
  <c r="F20" i="17"/>
  <c r="F21" i="17"/>
  <c r="C18" i="17"/>
  <c r="D18" i="17"/>
  <c r="C19" i="17"/>
  <c r="D19" i="17"/>
  <c r="C20" i="17"/>
  <c r="D20" i="17"/>
  <c r="C21" i="17"/>
  <c r="D21" i="17"/>
  <c r="E18" i="14"/>
  <c r="E19" i="14"/>
  <c r="E20" i="14"/>
  <c r="E21" i="14"/>
  <c r="D18" i="14"/>
  <c r="D19" i="14"/>
  <c r="D20" i="14"/>
  <c r="D21" i="14"/>
  <c r="C18" i="14"/>
  <c r="C19" i="14"/>
  <c r="C20" i="14"/>
  <c r="C21" i="14"/>
  <c r="B18" i="14"/>
  <c r="B19" i="14"/>
  <c r="B20" i="14"/>
  <c r="B21" i="14"/>
  <c r="Y21" i="13"/>
  <c r="Y22" i="13"/>
  <c r="Z22" i="13"/>
  <c r="AA22" i="13"/>
  <c r="AB22" i="13"/>
  <c r="AC22" i="13"/>
  <c r="AD22" i="13"/>
  <c r="AG22" i="13"/>
  <c r="AH22" i="13"/>
  <c r="AI22" i="13"/>
  <c r="AJ22" i="13"/>
  <c r="AG21" i="13"/>
  <c r="AH21" i="13"/>
  <c r="AI21" i="13"/>
  <c r="AF21" i="13"/>
  <c r="AF22" i="13"/>
  <c r="AF20" i="13"/>
  <c r="AG20" i="13"/>
  <c r="AH20" i="13"/>
  <c r="AI20" i="13"/>
  <c r="AJ20" i="13"/>
  <c r="AL20" i="13"/>
  <c r="AL22" i="13"/>
  <c r="AQ19" i="13"/>
  <c r="AQ20" i="13"/>
  <c r="AQ21" i="13"/>
  <c r="AQ22" i="13"/>
  <c r="Y19" i="13"/>
  <c r="AF19" i="13"/>
  <c r="AG19" i="13"/>
  <c r="AH19" i="13"/>
  <c r="AI19" i="13"/>
  <c r="Y20" i="13"/>
  <c r="Z20" i="13"/>
  <c r="AA20" i="13"/>
  <c r="AB20" i="13"/>
  <c r="AC20" i="13"/>
  <c r="AD20" i="13"/>
  <c r="U22" i="13"/>
  <c r="V22" i="13"/>
  <c r="W22" i="13"/>
  <c r="U21" i="13"/>
  <c r="V21" i="13"/>
  <c r="W21" i="13"/>
  <c r="U20" i="13"/>
  <c r="V20" i="13"/>
  <c r="W20" i="13"/>
  <c r="U19" i="13"/>
  <c r="V19" i="13"/>
  <c r="W19" i="13"/>
  <c r="T19" i="13"/>
  <c r="T20" i="13"/>
  <c r="T21" i="13"/>
  <c r="T22" i="13"/>
  <c r="G18" i="12"/>
  <c r="M19" i="13"/>
  <c r="G19" i="12"/>
  <c r="M20" i="13"/>
  <c r="G20" i="12"/>
  <c r="M21" i="13"/>
  <c r="G21" i="12"/>
  <c r="M22" i="13"/>
  <c r="F18" i="12"/>
  <c r="L19" i="13"/>
  <c r="F19" i="12"/>
  <c r="L20" i="13"/>
  <c r="F20" i="12"/>
  <c r="L21" i="13"/>
  <c r="F21" i="12"/>
  <c r="L22" i="13"/>
  <c r="E18" i="12"/>
  <c r="K19" i="13"/>
  <c r="E19" i="12"/>
  <c r="K20" i="13"/>
  <c r="E20" i="12"/>
  <c r="K21" i="13"/>
  <c r="E21" i="12"/>
  <c r="K22" i="13"/>
  <c r="G22" i="13"/>
  <c r="H22" i="13"/>
  <c r="I22" i="13"/>
  <c r="J22" i="13"/>
  <c r="G21" i="13"/>
  <c r="H21" i="13"/>
  <c r="I21" i="13"/>
  <c r="J21" i="13"/>
  <c r="G20" i="13"/>
  <c r="H20" i="13"/>
  <c r="I20" i="13"/>
  <c r="J20" i="13"/>
  <c r="G19" i="13"/>
  <c r="H19" i="13"/>
  <c r="I19" i="13"/>
  <c r="J19" i="13"/>
  <c r="F19" i="13"/>
  <c r="F20" i="13"/>
  <c r="F21" i="13"/>
  <c r="F22" i="13"/>
  <c r="H18" i="12"/>
  <c r="E19" i="13"/>
  <c r="H19" i="12"/>
  <c r="E20" i="13"/>
  <c r="H20" i="12"/>
  <c r="E21" i="13"/>
  <c r="H21" i="12"/>
  <c r="E22" i="13"/>
  <c r="D18" i="12"/>
  <c r="D19" i="13"/>
  <c r="D19" i="12"/>
  <c r="D20" i="13"/>
  <c r="D20" i="12"/>
  <c r="D21" i="13"/>
  <c r="D21" i="12"/>
  <c r="D22" i="13"/>
  <c r="C18" i="12"/>
  <c r="C19" i="13"/>
  <c r="C19" i="12"/>
  <c r="C20" i="13"/>
  <c r="C20" i="12"/>
  <c r="C21" i="13"/>
  <c r="C21" i="12"/>
  <c r="C22" i="13"/>
  <c r="B18" i="12"/>
  <c r="B19" i="13"/>
  <c r="B19" i="12"/>
  <c r="B20" i="13"/>
  <c r="B20" i="12"/>
  <c r="B21" i="13"/>
  <c r="B21" i="12"/>
  <c r="B22" i="13"/>
  <c r="I21" i="12"/>
  <c r="J21" i="12"/>
  <c r="K21" i="12"/>
  <c r="L21" i="12"/>
  <c r="I20" i="12"/>
  <c r="J20" i="12"/>
  <c r="K20" i="12"/>
  <c r="L20" i="12"/>
  <c r="I19" i="12"/>
  <c r="J19" i="12"/>
  <c r="K19" i="12"/>
  <c r="L19" i="12"/>
  <c r="I18" i="12"/>
  <c r="J18" i="12"/>
  <c r="K18" i="12"/>
  <c r="L18" i="12"/>
  <c r="F21" i="10"/>
  <c r="N22" i="9"/>
  <c r="E21" i="10"/>
  <c r="M22" i="9"/>
  <c r="F20" i="10"/>
  <c r="N21" i="9"/>
  <c r="E20" i="10"/>
  <c r="M21" i="9"/>
  <c r="F19" i="10"/>
  <c r="N20" i="9"/>
  <c r="E19" i="10"/>
  <c r="M20" i="9"/>
  <c r="F18" i="10"/>
  <c r="N19" i="9"/>
  <c r="E18" i="10"/>
  <c r="M19" i="9"/>
  <c r="K21" i="10"/>
  <c r="F22" i="9"/>
  <c r="G21" i="10"/>
  <c r="E22" i="9"/>
  <c r="D21" i="10"/>
  <c r="D22" i="9"/>
  <c r="C21" i="10"/>
  <c r="C22" i="9"/>
  <c r="K20" i="10"/>
  <c r="F21" i="9"/>
  <c r="G20" i="10"/>
  <c r="E21" i="9"/>
  <c r="D20" i="10"/>
  <c r="D21" i="9"/>
  <c r="C20" i="10"/>
  <c r="C21" i="9"/>
  <c r="K19" i="10"/>
  <c r="F20" i="9"/>
  <c r="G19" i="10"/>
  <c r="E20" i="9"/>
  <c r="D19" i="10"/>
  <c r="D20" i="9"/>
  <c r="C19" i="10"/>
  <c r="C20" i="9"/>
  <c r="K18" i="10"/>
  <c r="F19" i="9"/>
  <c r="G18" i="10"/>
  <c r="E19" i="9"/>
  <c r="D18" i="10"/>
  <c r="D19" i="9"/>
  <c r="C18" i="10"/>
  <c r="C19" i="9"/>
  <c r="B19" i="10"/>
  <c r="B20" i="9"/>
  <c r="B20" i="10"/>
  <c r="B21" i="9"/>
  <c r="B21" i="10"/>
  <c r="B22" i="9"/>
  <c r="B18" i="10"/>
  <c r="B19" i="9"/>
  <c r="G22" i="9"/>
  <c r="H22" i="9"/>
  <c r="I22" i="9"/>
  <c r="J22" i="9"/>
  <c r="K22" i="9"/>
  <c r="L22" i="9"/>
  <c r="O22" i="9"/>
  <c r="P22" i="9"/>
  <c r="Q22" i="9"/>
  <c r="R22" i="9"/>
  <c r="S22" i="9"/>
  <c r="T22" i="9"/>
  <c r="U22" i="9"/>
  <c r="V22" i="9"/>
  <c r="W22" i="9"/>
  <c r="X22" i="9"/>
  <c r="Y22" i="9"/>
  <c r="Z22" i="9"/>
  <c r="G21" i="9"/>
  <c r="H21" i="9"/>
  <c r="I21" i="9"/>
  <c r="J21" i="9"/>
  <c r="K21" i="9"/>
  <c r="L21" i="9"/>
  <c r="AA21" i="9"/>
  <c r="AB21" i="9"/>
  <c r="AC21" i="9"/>
  <c r="AD21" i="9"/>
  <c r="AE21" i="9"/>
  <c r="AF21" i="9"/>
  <c r="AH21" i="9"/>
  <c r="AI21" i="9"/>
  <c r="AJ21" i="9"/>
  <c r="AK21" i="9"/>
  <c r="AL21" i="9"/>
  <c r="AN21" i="9"/>
  <c r="AU21" i="9"/>
  <c r="AV21" i="9"/>
  <c r="AW21" i="9"/>
  <c r="AX21" i="9"/>
  <c r="G20" i="9"/>
  <c r="H20" i="9"/>
  <c r="I20" i="9"/>
  <c r="J20" i="9"/>
  <c r="K20" i="9"/>
  <c r="L20" i="9"/>
  <c r="O20" i="9"/>
  <c r="P20" i="9"/>
  <c r="Q20" i="9"/>
  <c r="R20" i="9"/>
  <c r="S20" i="9"/>
  <c r="T20" i="9"/>
  <c r="U20" i="9"/>
  <c r="V20" i="9"/>
  <c r="W20" i="9"/>
  <c r="X20" i="9"/>
  <c r="Y20" i="9"/>
  <c r="Z20" i="9"/>
  <c r="G19" i="9"/>
  <c r="H19" i="9"/>
  <c r="I19" i="9"/>
  <c r="J19" i="9"/>
  <c r="K19" i="9"/>
  <c r="L19" i="9"/>
  <c r="AA19" i="9"/>
  <c r="AB19" i="9"/>
  <c r="AC19" i="9"/>
  <c r="AD19" i="9"/>
  <c r="AE19" i="9"/>
  <c r="AF19" i="9"/>
  <c r="AH19" i="9"/>
  <c r="AI19" i="9"/>
  <c r="AJ19" i="9"/>
  <c r="AK19" i="9"/>
  <c r="AL19" i="9"/>
  <c r="AN19" i="9"/>
  <c r="AU19" i="9"/>
  <c r="AV19" i="9"/>
  <c r="AW19" i="9"/>
  <c r="AX19" i="9"/>
  <c r="H21" i="10"/>
  <c r="I21" i="10"/>
  <c r="J21" i="10"/>
  <c r="L21" i="10"/>
  <c r="M21" i="10"/>
  <c r="H20" i="10"/>
  <c r="I20" i="10"/>
  <c r="J20" i="10"/>
  <c r="L20" i="10"/>
  <c r="H19" i="10"/>
  <c r="I19" i="10"/>
  <c r="J19" i="10"/>
  <c r="L19" i="10"/>
  <c r="M19" i="10"/>
  <c r="H18" i="10"/>
  <c r="I18" i="10"/>
  <c r="J18" i="10"/>
  <c r="L18" i="10"/>
  <c r="P18" i="20"/>
  <c r="U18" i="20"/>
  <c r="S18" i="20"/>
  <c r="T18" i="20"/>
  <c r="T17" i="20"/>
  <c r="S16" i="20"/>
  <c r="T16" i="20"/>
  <c r="V18" i="20"/>
  <c r="R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B16" i="12"/>
  <c r="C16" i="12"/>
  <c r="D16" i="12"/>
  <c r="C17" i="20"/>
  <c r="B17" i="12"/>
  <c r="C17" i="12"/>
  <c r="D17" i="12"/>
  <c r="C18" i="20"/>
  <c r="C19" i="20"/>
  <c r="C20" i="20"/>
  <c r="C21" i="20"/>
  <c r="C22" i="20"/>
  <c r="N17" i="13"/>
  <c r="I16" i="17"/>
  <c r="N18" i="13"/>
  <c r="I17" i="17"/>
  <c r="P16" i="20"/>
  <c r="Q16" i="20"/>
  <c r="R16" i="20"/>
  <c r="U16" i="20"/>
  <c r="V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U17" i="20"/>
  <c r="V17" i="20"/>
  <c r="D3" i="25"/>
  <c r="D2" i="25"/>
  <c r="D3" i="27"/>
  <c r="D2" i="27"/>
  <c r="D3" i="26"/>
  <c r="D2" i="26"/>
  <c r="D3" i="24"/>
  <c r="D2" i="24"/>
  <c r="T4" i="20"/>
  <c r="T3" i="20"/>
  <c r="E16" i="20"/>
  <c r="F16" i="20"/>
  <c r="G16" i="20"/>
  <c r="H16" i="20"/>
  <c r="I16" i="20"/>
  <c r="J16" i="20"/>
  <c r="K16" i="20"/>
  <c r="L16" i="20"/>
  <c r="N16" i="20"/>
  <c r="O16" i="20"/>
  <c r="D17" i="20"/>
  <c r="D16" i="20"/>
  <c r="B15" i="12"/>
  <c r="C15" i="12"/>
  <c r="D15" i="12"/>
  <c r="C16" i="20"/>
  <c r="N16" i="13"/>
  <c r="I15" i="17"/>
  <c r="S18" i="13"/>
  <c r="N17" i="17"/>
  <c r="R18" i="13"/>
  <c r="M17" i="17"/>
  <c r="Q18" i="13"/>
  <c r="L17" i="17"/>
  <c r="P18" i="13"/>
  <c r="K17" i="17"/>
  <c r="O18" i="13"/>
  <c r="J17" i="17"/>
  <c r="H17" i="17"/>
  <c r="G17" i="17"/>
  <c r="F17" i="17"/>
  <c r="C17" i="17"/>
  <c r="D17" i="17"/>
  <c r="C17" i="14"/>
  <c r="D17" i="14"/>
  <c r="E17" i="14"/>
  <c r="C16" i="14"/>
  <c r="D16" i="14"/>
  <c r="E16" i="14"/>
  <c r="B16" i="14"/>
  <c r="B17" i="14"/>
  <c r="C15" i="14"/>
  <c r="D15" i="14"/>
  <c r="E15" i="14"/>
  <c r="B15" i="14"/>
  <c r="C14" i="14"/>
  <c r="D14" i="14"/>
  <c r="E14" i="14"/>
  <c r="B14" i="14"/>
  <c r="E13" i="14"/>
  <c r="E12" i="14"/>
  <c r="D12" i="14"/>
  <c r="C13" i="14"/>
  <c r="B13" i="14"/>
  <c r="B12" i="14"/>
  <c r="S17" i="13"/>
  <c r="N16" i="17"/>
  <c r="R17" i="13"/>
  <c r="M16" i="17"/>
  <c r="Q17" i="13"/>
  <c r="L16" i="17"/>
  <c r="P17" i="13"/>
  <c r="K16" i="17"/>
  <c r="O17" i="13"/>
  <c r="J16" i="17"/>
  <c r="H16" i="17"/>
  <c r="G16" i="17"/>
  <c r="F16" i="17"/>
  <c r="C16" i="17"/>
  <c r="D16" i="17"/>
  <c r="S16" i="13"/>
  <c r="N15" i="17"/>
  <c r="R16" i="13"/>
  <c r="M15" i="17"/>
  <c r="Q16" i="13"/>
  <c r="L15" i="17"/>
  <c r="P16" i="13"/>
  <c r="K15" i="17"/>
  <c r="O16" i="13"/>
  <c r="J15" i="17"/>
  <c r="H15" i="17"/>
  <c r="G15" i="17"/>
  <c r="F15" i="17"/>
  <c r="C15" i="17"/>
  <c r="D15" i="17"/>
  <c r="AQ15" i="13"/>
  <c r="AQ16" i="13"/>
  <c r="AQ17" i="13"/>
  <c r="AQ18" i="13"/>
  <c r="AQ14" i="13"/>
  <c r="AQ13" i="13"/>
  <c r="AG17" i="13"/>
  <c r="AH17" i="13"/>
  <c r="AI17" i="13"/>
  <c r="AG15" i="13"/>
  <c r="AH15" i="13"/>
  <c r="AI15" i="13"/>
  <c r="AF17" i="13"/>
  <c r="AF15" i="13"/>
  <c r="AF18" i="13"/>
  <c r="AG18" i="13"/>
  <c r="AH18" i="13"/>
  <c r="AI18" i="13"/>
  <c r="AJ18" i="13"/>
  <c r="AL18" i="13"/>
  <c r="AF16" i="13"/>
  <c r="AG16" i="13"/>
  <c r="AH16" i="13"/>
  <c r="AI16" i="13"/>
  <c r="AJ16" i="13"/>
  <c r="AL16" i="13"/>
  <c r="Y18" i="13"/>
  <c r="Z18" i="13"/>
  <c r="AA18" i="13"/>
  <c r="AB18" i="13"/>
  <c r="AC18" i="13"/>
  <c r="AD18" i="13"/>
  <c r="Y17" i="13"/>
  <c r="Y16" i="13"/>
  <c r="Z16" i="13"/>
  <c r="AA16" i="13"/>
  <c r="AB16" i="13"/>
  <c r="AC16" i="13"/>
  <c r="AD16" i="13"/>
  <c r="Y15" i="13"/>
  <c r="U18" i="13"/>
  <c r="V18" i="13"/>
  <c r="W18" i="13"/>
  <c r="U17" i="13"/>
  <c r="V17" i="13"/>
  <c r="W17" i="13"/>
  <c r="U16" i="13"/>
  <c r="V16" i="13"/>
  <c r="W16" i="13"/>
  <c r="U15" i="13"/>
  <c r="V15" i="13"/>
  <c r="W15" i="13"/>
  <c r="T15" i="13"/>
  <c r="T16" i="13"/>
  <c r="T17" i="13"/>
  <c r="T18" i="13"/>
  <c r="T13" i="13"/>
  <c r="T14" i="13"/>
  <c r="S15" i="13"/>
  <c r="S14" i="13"/>
  <c r="S13" i="13"/>
  <c r="R15" i="13"/>
  <c r="R14" i="13"/>
  <c r="R13" i="13"/>
  <c r="Q15" i="13"/>
  <c r="Q14" i="13"/>
  <c r="Q13" i="13"/>
  <c r="P15" i="13"/>
  <c r="P14" i="13"/>
  <c r="P13" i="13"/>
  <c r="O15" i="13"/>
  <c r="O14" i="13"/>
  <c r="O13" i="13"/>
  <c r="N15" i="13"/>
  <c r="N14" i="13"/>
  <c r="N13" i="13"/>
  <c r="G14" i="12"/>
  <c r="M15" i="13"/>
  <c r="G15" i="12"/>
  <c r="M16" i="13"/>
  <c r="G16" i="12"/>
  <c r="M17" i="13"/>
  <c r="G17" i="12"/>
  <c r="M18" i="13"/>
  <c r="F14" i="12"/>
  <c r="L15" i="13"/>
  <c r="F15" i="12"/>
  <c r="L16" i="13"/>
  <c r="F16" i="12"/>
  <c r="L17" i="13"/>
  <c r="F17" i="12"/>
  <c r="L18" i="13"/>
  <c r="E14" i="12"/>
  <c r="K15" i="13"/>
  <c r="E15" i="12"/>
  <c r="K16" i="13"/>
  <c r="E16" i="12"/>
  <c r="K17" i="13"/>
  <c r="E17" i="12"/>
  <c r="K18" i="13"/>
  <c r="J15" i="13"/>
  <c r="J16" i="13"/>
  <c r="J17" i="13"/>
  <c r="J18" i="13"/>
  <c r="J14" i="13"/>
  <c r="J13" i="13"/>
  <c r="I15" i="13"/>
  <c r="I16" i="13"/>
  <c r="I17" i="13"/>
  <c r="I18" i="13"/>
  <c r="I14" i="13"/>
  <c r="I13" i="13"/>
  <c r="H15" i="13"/>
  <c r="H16" i="13"/>
  <c r="H17" i="13"/>
  <c r="H18" i="13"/>
  <c r="H14" i="13"/>
  <c r="H13" i="13"/>
  <c r="G15" i="13"/>
  <c r="G16" i="13"/>
  <c r="G17" i="13"/>
  <c r="G18" i="13"/>
  <c r="G14" i="13"/>
  <c r="G13" i="13"/>
  <c r="F15" i="13"/>
  <c r="F16" i="13"/>
  <c r="F17" i="13"/>
  <c r="F18" i="13"/>
  <c r="F14" i="13"/>
  <c r="F13" i="13"/>
  <c r="H14" i="12"/>
  <c r="E15" i="13"/>
  <c r="H15" i="12"/>
  <c r="E16" i="13"/>
  <c r="H16" i="12"/>
  <c r="E17" i="13"/>
  <c r="H17" i="12"/>
  <c r="E18" i="13"/>
  <c r="D12" i="12"/>
  <c r="D13" i="13"/>
  <c r="D13" i="12"/>
  <c r="D14" i="13"/>
  <c r="D14" i="12"/>
  <c r="D15" i="13"/>
  <c r="D16" i="13"/>
  <c r="D17" i="13"/>
  <c r="D18" i="13"/>
  <c r="C14" i="12"/>
  <c r="C15" i="13"/>
  <c r="C16" i="13"/>
  <c r="C17" i="13"/>
  <c r="C18" i="13"/>
  <c r="C13" i="12"/>
  <c r="C14" i="13"/>
  <c r="C12" i="12"/>
  <c r="C13" i="13"/>
  <c r="B12" i="12"/>
  <c r="B13" i="13"/>
  <c r="B18" i="13"/>
  <c r="B14" i="12"/>
  <c r="B15" i="13"/>
  <c r="B16" i="13"/>
  <c r="B17" i="13"/>
  <c r="B13" i="12"/>
  <c r="B14" i="13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13" i="12"/>
  <c r="K13" i="12"/>
  <c r="J13" i="12"/>
  <c r="I13" i="12"/>
  <c r="H13" i="12"/>
  <c r="G13" i="12"/>
  <c r="F13" i="12"/>
  <c r="E13" i="12"/>
  <c r="L12" i="12"/>
  <c r="K12" i="12"/>
  <c r="J12" i="12"/>
  <c r="I12" i="12"/>
  <c r="H12" i="12"/>
  <c r="G12" i="12"/>
  <c r="F12" i="12"/>
  <c r="E12" i="12"/>
  <c r="L17" i="12"/>
  <c r="K17" i="12"/>
  <c r="J17" i="12"/>
  <c r="I17" i="12"/>
  <c r="L16" i="12"/>
  <c r="K16" i="12"/>
  <c r="J16" i="12"/>
  <c r="I16" i="12"/>
  <c r="I15" i="12"/>
  <c r="J15" i="12"/>
  <c r="K15" i="12"/>
  <c r="L15" i="12"/>
  <c r="I14" i="12"/>
  <c r="J14" i="12"/>
  <c r="K14" i="12"/>
  <c r="L14" i="12"/>
  <c r="AL14" i="13"/>
  <c r="AG14" i="13"/>
  <c r="AH14" i="13"/>
  <c r="AI14" i="13"/>
  <c r="AJ14" i="13"/>
  <c r="AG13" i="13"/>
  <c r="AH13" i="13"/>
  <c r="AI13" i="13"/>
  <c r="AF14" i="13"/>
  <c r="AF13" i="13"/>
  <c r="Z14" i="13"/>
  <c r="AA14" i="13"/>
  <c r="AB14" i="13"/>
  <c r="AC14" i="13"/>
  <c r="AD14" i="13"/>
  <c r="Y13" i="13"/>
  <c r="Y14" i="13"/>
  <c r="U14" i="13"/>
  <c r="V14" i="13"/>
  <c r="W14" i="13"/>
  <c r="U13" i="13"/>
  <c r="V13" i="13"/>
  <c r="W13" i="13"/>
  <c r="M12" i="13"/>
  <c r="M13" i="13"/>
  <c r="M14" i="13"/>
  <c r="L12" i="13"/>
  <c r="L13" i="13"/>
  <c r="L14" i="13"/>
  <c r="K13" i="13"/>
  <c r="K14" i="13"/>
  <c r="E12" i="13"/>
  <c r="E13" i="13"/>
  <c r="E14" i="13"/>
  <c r="D12" i="13"/>
  <c r="AQ12" i="13"/>
  <c r="AL12" i="13"/>
  <c r="AH12" i="13"/>
  <c r="AI12" i="13"/>
  <c r="AJ12" i="13"/>
  <c r="AG12" i="13"/>
  <c r="AF12" i="13"/>
  <c r="Z12" i="13"/>
  <c r="AA12" i="13"/>
  <c r="AB12" i="13"/>
  <c r="AC12" i="13"/>
  <c r="AD12" i="13"/>
  <c r="Y12" i="13"/>
  <c r="U12" i="13"/>
  <c r="V12" i="13"/>
  <c r="W12" i="13"/>
  <c r="S12" i="13"/>
  <c r="T12" i="13"/>
  <c r="R12" i="13"/>
  <c r="Q12" i="13"/>
  <c r="P12" i="13"/>
  <c r="O12" i="13"/>
  <c r="N12" i="13"/>
  <c r="K12" i="13"/>
  <c r="J12" i="13"/>
  <c r="I12" i="13"/>
  <c r="H12" i="13"/>
  <c r="G12" i="13"/>
  <c r="C12" i="13"/>
  <c r="B12" i="13"/>
  <c r="AQ11" i="13"/>
  <c r="AH11" i="13"/>
  <c r="AI11" i="13"/>
  <c r="AG11" i="13"/>
  <c r="AF11" i="13"/>
  <c r="Y11" i="13"/>
  <c r="P11" i="13"/>
  <c r="Q11" i="13"/>
  <c r="R11" i="13"/>
  <c r="S11" i="13"/>
  <c r="T11" i="13"/>
  <c r="U11" i="13"/>
  <c r="V11" i="13"/>
  <c r="W11" i="13"/>
  <c r="N11" i="13"/>
  <c r="M11" i="13"/>
  <c r="L11" i="13"/>
  <c r="K11" i="13"/>
  <c r="G11" i="13"/>
  <c r="H11" i="13"/>
  <c r="I11" i="13"/>
  <c r="J11" i="13"/>
  <c r="F11" i="13"/>
  <c r="D11" i="13"/>
  <c r="C11" i="13"/>
  <c r="E11" i="13"/>
  <c r="B11" i="13"/>
  <c r="C9" i="12"/>
  <c r="D9" i="12"/>
  <c r="E9" i="12"/>
  <c r="G9" i="12"/>
  <c r="H9" i="12"/>
  <c r="I9" i="12"/>
  <c r="J9" i="12"/>
  <c r="K9" i="12"/>
  <c r="L9" i="12"/>
  <c r="C8" i="12"/>
  <c r="D8" i="12"/>
  <c r="E8" i="12"/>
  <c r="F8" i="12"/>
  <c r="G8" i="12"/>
  <c r="H8" i="12"/>
  <c r="I8" i="12"/>
  <c r="L8" i="12"/>
  <c r="B9" i="12"/>
  <c r="B8" i="12"/>
  <c r="X8" i="9"/>
  <c r="Y8" i="9"/>
  <c r="Z8" i="9"/>
  <c r="T8" i="9"/>
  <c r="U8" i="9"/>
  <c r="V8" i="9"/>
  <c r="W8" i="9"/>
  <c r="S8" i="9"/>
  <c r="P8" i="9"/>
  <c r="Q8" i="9"/>
  <c r="R8" i="9"/>
  <c r="O8" i="9"/>
  <c r="F7" i="10"/>
  <c r="N8" i="9"/>
  <c r="E7" i="10"/>
  <c r="M8" i="9"/>
  <c r="I8" i="9"/>
  <c r="J8" i="9"/>
  <c r="K8" i="9"/>
  <c r="H8" i="9"/>
  <c r="G8" i="9"/>
  <c r="K7" i="10"/>
  <c r="F8" i="9"/>
  <c r="G7" i="10"/>
  <c r="E8" i="9"/>
  <c r="D7" i="10"/>
  <c r="D8" i="9"/>
  <c r="C7" i="10"/>
  <c r="C8" i="9"/>
  <c r="B7" i="10"/>
  <c r="B8" i="9"/>
  <c r="F6" i="10"/>
  <c r="N7" i="9"/>
  <c r="E6" i="10"/>
  <c r="M7" i="9"/>
  <c r="K6" i="10"/>
  <c r="F7" i="9"/>
  <c r="G6" i="10"/>
  <c r="E7" i="9"/>
  <c r="D6" i="10"/>
  <c r="D7" i="9"/>
  <c r="C6" i="10"/>
  <c r="C7" i="9"/>
  <c r="B6" i="10"/>
  <c r="B7" i="9"/>
  <c r="J7" i="9"/>
  <c r="K7" i="9"/>
  <c r="L7" i="9"/>
  <c r="AA7" i="9"/>
  <c r="AB7" i="9"/>
  <c r="AC7" i="9"/>
  <c r="AD7" i="9"/>
  <c r="AE7" i="9"/>
  <c r="AF7" i="9"/>
  <c r="AH7" i="9"/>
  <c r="AI7" i="9"/>
  <c r="AJ7" i="9"/>
  <c r="AK7" i="9"/>
  <c r="AL7" i="9"/>
  <c r="AU7" i="9"/>
  <c r="AV7" i="9"/>
  <c r="AW7" i="9"/>
  <c r="AX7" i="9"/>
  <c r="I7" i="9"/>
  <c r="H7" i="9"/>
  <c r="G7" i="9"/>
  <c r="H7" i="10"/>
  <c r="I7" i="10"/>
  <c r="J7" i="10"/>
  <c r="L7" i="10"/>
  <c r="M7" i="10"/>
  <c r="H6" i="10"/>
  <c r="I6" i="10"/>
  <c r="J6" i="10"/>
  <c r="L6" i="10"/>
  <c r="C5" i="10"/>
  <c r="D5" i="10"/>
  <c r="E5" i="10"/>
  <c r="F5" i="10"/>
  <c r="G5" i="10"/>
  <c r="H5" i="10"/>
  <c r="I5" i="10"/>
  <c r="J5" i="10"/>
  <c r="K5" i="10"/>
  <c r="L5" i="10"/>
  <c r="B5" i="10"/>
  <c r="G4" i="10"/>
  <c r="D4" i="10"/>
  <c r="E4" i="10"/>
  <c r="F4" i="10"/>
  <c r="I4" i="10"/>
  <c r="J4" i="10"/>
  <c r="K4" i="10"/>
  <c r="L4" i="10"/>
  <c r="C4" i="10"/>
  <c r="B4" i="10"/>
  <c r="C3" i="22"/>
  <c r="C3" i="25"/>
  <c r="B3" i="22"/>
  <c r="E3" i="25"/>
  <c r="B3" i="25"/>
  <c r="C3" i="26"/>
  <c r="E3" i="26"/>
  <c r="B3" i="26"/>
  <c r="C3" i="24"/>
  <c r="E3" i="24"/>
  <c r="B3" i="24"/>
  <c r="C3" i="27"/>
  <c r="E3" i="27"/>
  <c r="B3" i="27"/>
  <c r="B2" i="22"/>
  <c r="B2" i="25"/>
  <c r="B2" i="27"/>
  <c r="B2" i="26"/>
  <c r="B2" i="24"/>
  <c r="C4" i="20"/>
  <c r="I3" i="17"/>
  <c r="F3" i="17"/>
  <c r="F2" i="17"/>
  <c r="H3" i="17"/>
  <c r="H2" i="17"/>
  <c r="G3" i="17"/>
  <c r="G2" i="17"/>
  <c r="N3" i="17"/>
  <c r="M3" i="17"/>
  <c r="L3" i="17"/>
  <c r="K3" i="17"/>
  <c r="J3" i="17"/>
  <c r="C3" i="17"/>
  <c r="D3" i="17"/>
  <c r="M4" i="13"/>
  <c r="L4" i="13"/>
  <c r="K4" i="13"/>
  <c r="E4" i="13"/>
  <c r="D4" i="13"/>
  <c r="C4" i="13"/>
  <c r="B4" i="13"/>
  <c r="N4" i="9"/>
  <c r="M4" i="9"/>
  <c r="F4" i="9"/>
  <c r="E4" i="9"/>
  <c r="D4" i="9"/>
  <c r="C4" i="9"/>
  <c r="B4" i="9"/>
  <c r="C2" i="22"/>
  <c r="C2" i="25"/>
  <c r="E2" i="25"/>
  <c r="C2" i="27"/>
  <c r="E2" i="27"/>
  <c r="C2" i="26"/>
  <c r="E2" i="26"/>
  <c r="C2" i="24"/>
  <c r="E2" i="24"/>
  <c r="C3" i="20"/>
  <c r="I2" i="17"/>
  <c r="H1" i="17"/>
  <c r="G1" i="17"/>
  <c r="F1" i="17"/>
  <c r="C2" i="17"/>
  <c r="D2" i="17"/>
  <c r="J2" i="17"/>
  <c r="K2" i="17"/>
  <c r="L2" i="17"/>
  <c r="M2" i="17"/>
  <c r="N2" i="17"/>
  <c r="J1" i="17"/>
  <c r="K1" i="17"/>
  <c r="L1" i="17"/>
  <c r="M1" i="17"/>
  <c r="N1" i="17"/>
  <c r="I1" i="17"/>
  <c r="K3" i="13"/>
  <c r="L3" i="13"/>
  <c r="E3" i="13"/>
  <c r="D3" i="13"/>
  <c r="C3" i="13"/>
  <c r="M3" i="13"/>
  <c r="B3" i="13"/>
  <c r="N3" i="9"/>
  <c r="M3" i="9"/>
  <c r="F3" i="9"/>
  <c r="E3" i="9"/>
  <c r="D3" i="9"/>
  <c r="C3" i="9"/>
  <c r="B3" i="9"/>
</calcChain>
</file>

<file path=xl/comments1.xml><?xml version="1.0" encoding="utf-8"?>
<comments xmlns="http://schemas.openxmlformats.org/spreadsheetml/2006/main">
  <authors>
    <author>Kawa HUNG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 output from scorecard</t>
        </r>
      </text>
    </comment>
  </commentList>
</comments>
</file>

<file path=xl/comments2.xml><?xml version="1.0" encoding="utf-8"?>
<comments xmlns="http://schemas.openxmlformats.org/spreadsheetml/2006/main">
  <authors>
    <author>Kawa HUNG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Automatically Assigned by the system.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Every one should only have 1 outstanding invoice at the beginning. After the first invoice is settled, then the limit becomes unlimited.</t>
        </r>
      </text>
    </comment>
  </commentList>
</comments>
</file>

<file path=xl/comments3.xml><?xml version="1.0" encoding="utf-8"?>
<comments xmlns="http://schemas.openxmlformats.org/spreadsheetml/2006/main">
  <authors>
    <author>Kawa HUNG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This field of the invoice upload form does not match the SME registration.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Range depends on whether the company is a SME or MSME.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today is 2014-07-20</t>
        </r>
      </text>
    </comment>
  </commentList>
</comments>
</file>

<file path=xl/comments4.xml><?xml version="1.0" encoding="utf-8"?>
<comments xmlns="http://schemas.openxmlformats.org/spreadsheetml/2006/main">
  <authors>
    <author>Kawa HUNG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5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6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7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8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sharedStrings.xml><?xml version="1.0" encoding="utf-8"?>
<sst xmlns="http://schemas.openxmlformats.org/spreadsheetml/2006/main" count="1397" uniqueCount="831">
  <si>
    <t>Title</t>
  </si>
  <si>
    <t>First Name</t>
  </si>
  <si>
    <t>Last Name</t>
  </si>
  <si>
    <t>Email</t>
  </si>
  <si>
    <t>Password</t>
  </si>
  <si>
    <t>Confirm Email</t>
  </si>
  <si>
    <t>Confirm Password</t>
  </si>
  <si>
    <t>How did you hear about us?</t>
  </si>
  <si>
    <t>Mobile phone</t>
  </si>
  <si>
    <t>First name</t>
  </si>
  <si>
    <t>Last name</t>
  </si>
  <si>
    <t>Phone</t>
  </si>
  <si>
    <t>Gender</t>
  </si>
  <si>
    <t>ID Type</t>
  </si>
  <si>
    <t>Invest as</t>
  </si>
  <si>
    <t>Nationality</t>
  </si>
  <si>
    <t>If other please specify</t>
  </si>
  <si>
    <t>Date of Birth</t>
  </si>
  <si>
    <t>Country of Residence</t>
  </si>
  <si>
    <t>ID Number</t>
  </si>
  <si>
    <t>#</t>
    <phoneticPr fontId="4" type="noConversion"/>
  </si>
  <si>
    <t>TC-001</t>
    <phoneticPr fontId="4" type="noConversion"/>
  </si>
  <si>
    <t>Duan</t>
    <phoneticPr fontId="4" type="noConversion"/>
  </si>
  <si>
    <t>AiGuo</t>
    <phoneticPr fontId="4" type="noConversion"/>
  </si>
  <si>
    <t>Title</t>
    <phoneticPr fontId="4" type="noConversion"/>
  </si>
  <si>
    <t>#</t>
    <phoneticPr fontId="4" type="noConversion"/>
  </si>
  <si>
    <t>abc@abc.com</t>
    <phoneticPr fontId="4" type="noConversion"/>
  </si>
  <si>
    <t>password00</t>
    <phoneticPr fontId="4" type="noConversion"/>
  </si>
  <si>
    <t>Male</t>
    <phoneticPr fontId="4" type="noConversion"/>
  </si>
  <si>
    <t>Vietnam</t>
    <phoneticPr fontId="4" type="noConversion"/>
  </si>
  <si>
    <t>Vietnam</t>
    <phoneticPr fontId="4" type="noConversion"/>
  </si>
  <si>
    <t>Personal Information</t>
    <phoneticPr fontId="4" type="noConversion"/>
  </si>
  <si>
    <t>Further Details (Option 1: Invest as private investor)</t>
    <phoneticPr fontId="4" type="noConversion"/>
  </si>
  <si>
    <t>Address of residence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</si>
  <si>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</si>
  <si>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</si>
  <si>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</si>
  <si>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Country</t>
    <phoneticPr fontId="4" type="noConversion"/>
  </si>
  <si>
    <t>Current employer/occupation</t>
    <phoneticPr fontId="4" type="noConversion"/>
  </si>
  <si>
    <t>Current employer name</t>
    <phoneticPr fontId="4" type="noConversion"/>
  </si>
  <si>
    <t>Industry sector company operates in</t>
    <phoneticPr fontId="4" type="noConversion"/>
  </si>
  <si>
    <t>Have you already invested in alternative financing platforms?</t>
    <phoneticPr fontId="4" type="noConversion"/>
  </si>
  <si>
    <t>Number of years you have been active as an investor</t>
    <phoneticPr fontId="4" type="noConversion"/>
  </si>
  <si>
    <t>Estimated amount to invest over the next 12 months</t>
    <phoneticPr fontId="4" type="noConversion"/>
  </si>
  <si>
    <t>Company name</t>
    <phoneticPr fontId="4" type="noConversion"/>
  </si>
  <si>
    <t>What country is the company/insistution registered in?</t>
    <phoneticPr fontId="4" type="noConversion"/>
  </si>
  <si>
    <t>Company registration number</t>
    <phoneticPr fontId="4" type="noConversion"/>
  </si>
  <si>
    <t>Company tax code</t>
    <phoneticPr fontId="4" type="noConversion"/>
  </si>
  <si>
    <t>Company establishment date</t>
    <phoneticPr fontId="4" type="noConversion"/>
  </si>
  <si>
    <t>Type of Entity</t>
    <phoneticPr fontId="4" type="noConversion"/>
  </si>
  <si>
    <t>If other please state</t>
    <phoneticPr fontId="4" type="noConversion"/>
  </si>
  <si>
    <t>Company address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</si>
  <si>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</si>
  <si>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</si>
  <si>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</si>
  <si>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Postcode</t>
    <phoneticPr fontId="4" type="noConversion"/>
  </si>
  <si>
    <t>Different mailing address</t>
    <phoneticPr fontId="4" type="noConversion"/>
  </si>
  <si>
    <t>Mailing address</t>
    <phoneticPr fontId="4" type="noConversion"/>
  </si>
  <si>
    <t>Has the company/insitution already invested in alternative financing platform?</t>
    <phoneticPr fontId="4" type="noConversion"/>
  </si>
  <si>
    <t>Number of years the company/insitution has been active as an investor?</t>
    <phoneticPr fontId="4" type="noConversion"/>
  </si>
  <si>
    <t>Estimated amount to invest over the next 12 months</t>
    <phoneticPr fontId="4" type="noConversion"/>
  </si>
  <si>
    <t>Further Details (Option 2: Invest as company/Instituion)</t>
    <phoneticPr fontId="4" type="noConversion"/>
  </si>
  <si>
    <t>Identification (passport or ID card) of the applicant</t>
    <phoneticPr fontId="4" type="noConversion"/>
  </si>
  <si>
    <t>Documentation (Option 1: Invest as private investor)</t>
    <phoneticPr fontId="4" type="noConversion"/>
  </si>
  <si>
    <t>Documentation (Option 2: Invest as company/Instituion)</t>
    <phoneticPr fontId="4" type="noConversion"/>
  </si>
  <si>
    <t>Identification (passport or ID card) of authorized representative</t>
    <phoneticPr fontId="4" type="noConversion"/>
  </si>
  <si>
    <t>Signed letter of authorized representative by company/insitution (as identified in company registration number and tax code)</t>
    <phoneticPr fontId="4" type="noConversion"/>
  </si>
  <si>
    <t>Company license</t>
    <phoneticPr fontId="4" type="noConversion"/>
  </si>
  <si>
    <t>tax code documentation</t>
    <phoneticPr fontId="4" type="noConversion"/>
  </si>
  <si>
    <t>Terms and conditions</t>
    <phoneticPr fontId="4" type="noConversion"/>
  </si>
  <si>
    <t>Mr</t>
  </si>
  <si>
    <t>Mr</t>
    <phoneticPr fontId="11" type="noConversion"/>
  </si>
  <si>
    <t>Ms</t>
    <phoneticPr fontId="11" type="noConversion"/>
  </si>
  <si>
    <t>Mrs</t>
    <phoneticPr fontId="11" type="noConversion"/>
  </si>
  <si>
    <t>Miss</t>
    <phoneticPr fontId="11" type="noConversion"/>
  </si>
  <si>
    <t>Private Investor</t>
    <phoneticPr fontId="11" type="noConversion"/>
  </si>
  <si>
    <t>Company/Institution</t>
  </si>
  <si>
    <t>Company/Institution</t>
    <phoneticPr fontId="11" type="noConversion"/>
  </si>
  <si>
    <t>Internet</t>
    <phoneticPr fontId="11" type="noConversion"/>
  </si>
  <si>
    <t>Email</t>
    <phoneticPr fontId="11" type="noConversion"/>
  </si>
  <si>
    <t>Television Advertisment</t>
    <phoneticPr fontId="11" type="noConversion"/>
  </si>
  <si>
    <t>Magazine</t>
    <phoneticPr fontId="11" type="noConversion"/>
  </si>
  <si>
    <t>Newspaper</t>
    <phoneticPr fontId="11" type="noConversion"/>
  </si>
  <si>
    <t>Others:</t>
    <phoneticPr fontId="11" type="noConversion"/>
  </si>
  <si>
    <t>Male</t>
    <phoneticPr fontId="11" type="noConversion"/>
  </si>
  <si>
    <t>Female</t>
    <phoneticPr fontId="11" type="noConversion"/>
  </si>
  <si>
    <t>password01</t>
    <phoneticPr fontId="4" type="noConversion"/>
  </si>
  <si>
    <t>Please choose the nearest SME centre you would like to go for contract signing</t>
    <phoneticPr fontId="4" type="noConversion"/>
  </si>
  <si>
    <t>Yes</t>
  </si>
  <si>
    <t>Yes</t>
    <phoneticPr fontId="11" type="noConversion"/>
  </si>
  <si>
    <t>No</t>
  </si>
  <si>
    <t>No</t>
    <phoneticPr fontId="11" type="noConversion"/>
  </si>
  <si>
    <t>I-Factor Testing Company</t>
    <phoneticPr fontId="4" type="noConversion"/>
  </si>
  <si>
    <t>Vietnam</t>
    <phoneticPr fontId="4" type="noConversion"/>
  </si>
  <si>
    <t>Limited partnership</t>
  </si>
  <si>
    <t>Limited partnership</t>
    <phoneticPr fontId="11" type="noConversion"/>
  </si>
  <si>
    <t>Limited Company</t>
    <phoneticPr fontId="11" type="noConversion"/>
  </si>
  <si>
    <t>Trust</t>
    <phoneticPr fontId="11" type="noConversion"/>
  </si>
  <si>
    <t>Collective Investment Scheme or Fund</t>
    <phoneticPr fontId="11" type="noConversion"/>
  </si>
  <si>
    <t>Other</t>
    <phoneticPr fontId="11" type="noConversion"/>
  </si>
  <si>
    <t>72 Tran Hung Dao</t>
    <phoneticPr fontId="4" type="noConversion"/>
  </si>
  <si>
    <t>Hoan Kiem</t>
    <phoneticPr fontId="4" type="noConversion"/>
  </si>
  <si>
    <t>Hanoi</t>
    <phoneticPr fontId="4" type="noConversion"/>
  </si>
  <si>
    <t>No</t>
    <phoneticPr fontId="11" type="noConversion"/>
  </si>
  <si>
    <t>Pls choose the nearest SME centre you would like to go for contract signing</t>
    <phoneticPr fontId="4" type="noConversion"/>
  </si>
  <si>
    <t>1-3</t>
    <phoneticPr fontId="11" type="noConversion"/>
  </si>
  <si>
    <t>3-5</t>
    <phoneticPr fontId="11" type="noConversion"/>
  </si>
  <si>
    <t>Less than 1</t>
  </si>
  <si>
    <t>Less than 1</t>
    <phoneticPr fontId="11" type="noConversion"/>
  </si>
  <si>
    <t>More than 5</t>
    <phoneticPr fontId="11" type="noConversion"/>
  </si>
  <si>
    <t>Less than 1 billion VND</t>
    <phoneticPr fontId="11" type="noConversion"/>
  </si>
  <si>
    <t>1 billion - 5 billion VND</t>
  </si>
  <si>
    <t>1 billion - 5 billion VND</t>
    <phoneticPr fontId="11" type="noConversion"/>
  </si>
  <si>
    <t>5 billion - 20 billion VND</t>
    <phoneticPr fontId="11" type="noConversion"/>
  </si>
  <si>
    <t>More than 20 billion VND</t>
    <phoneticPr fontId="11" type="noConversion"/>
  </si>
  <si>
    <t>Last Name</t>
    <phoneticPr fontId="11" type="noConversion"/>
  </si>
  <si>
    <t>Work Phone</t>
    <phoneticPr fontId="11" type="noConversion"/>
  </si>
  <si>
    <t>Mobile Phone</t>
    <phoneticPr fontId="11" type="noConversion"/>
  </si>
  <si>
    <t>Position</t>
    <phoneticPr fontId="11" type="noConversion"/>
  </si>
  <si>
    <t>Confirm Email</t>
    <phoneticPr fontId="11" type="noConversion"/>
  </si>
  <si>
    <t>Password</t>
    <phoneticPr fontId="11" type="noConversion"/>
  </si>
  <si>
    <t>Confirm Password</t>
    <phoneticPr fontId="11" type="noConversion"/>
  </si>
  <si>
    <t>Manager</t>
    <phoneticPr fontId="11" type="noConversion"/>
  </si>
  <si>
    <t>Company</t>
    <phoneticPr fontId="4" type="noConversion"/>
  </si>
  <si>
    <t>0235678901</t>
    <phoneticPr fontId="11" type="noConversion"/>
  </si>
  <si>
    <t>def@abc.com</t>
    <phoneticPr fontId="4" type="noConversion"/>
  </si>
  <si>
    <t>Newspaper</t>
  </si>
  <si>
    <t>Country</t>
  </si>
  <si>
    <t>Work Phone</t>
    <phoneticPr fontId="11" type="noConversion"/>
  </si>
  <si>
    <t>DOB</t>
    <phoneticPr fontId="11" type="noConversion"/>
  </si>
  <si>
    <t>Country</t>
    <phoneticPr fontId="11" type="noConversion"/>
  </si>
  <si>
    <t>0235678902</t>
    <phoneticPr fontId="11" type="noConversion"/>
  </si>
  <si>
    <t>Company information</t>
    <phoneticPr fontId="4" type="noConversion"/>
  </si>
  <si>
    <t>Representative</t>
    <phoneticPr fontId="4" type="noConversion"/>
  </si>
  <si>
    <t>Invoice Company</t>
    <phoneticPr fontId="4" type="noConversion"/>
  </si>
  <si>
    <t>Company name</t>
  </si>
  <si>
    <t>Company registration number</t>
  </si>
  <si>
    <t>Industry sector company operates in</t>
  </si>
  <si>
    <t xml:space="preserve">Company address </t>
  </si>
  <si>
    <t>District</t>
  </si>
  <si>
    <t>City</t>
  </si>
  <si>
    <t>Region, state or county</t>
  </si>
  <si>
    <t>Postcode</t>
  </si>
  <si>
    <t>Different mailing address</t>
  </si>
  <si>
    <t>Please choose the nearest SME center you would like to go for contract signing</t>
  </si>
  <si>
    <t>Company tax code</t>
    <phoneticPr fontId="11" type="noConversion"/>
  </si>
  <si>
    <t>73 Tran Hung Dao</t>
    <phoneticPr fontId="11" type="noConversion"/>
  </si>
  <si>
    <t>Hoan Kiem</t>
    <phoneticPr fontId="11" type="noConversion"/>
  </si>
  <si>
    <t>Hanoi</t>
    <phoneticPr fontId="4" type="noConversion"/>
  </si>
  <si>
    <t>Vietnam</t>
    <phoneticPr fontId="4" type="noConversion"/>
  </si>
  <si>
    <t>Yes</t>
    <phoneticPr fontId="11" type="noConversion"/>
  </si>
  <si>
    <t>Terms &amp; conditions/service agreement</t>
    <phoneticPr fontId="4" type="noConversion"/>
  </si>
  <si>
    <t>Terms &amp; conditions/service agreement</t>
    <phoneticPr fontId="4" type="noConversion"/>
  </si>
  <si>
    <t>Further Details</t>
    <phoneticPr fontId="11" type="noConversion"/>
  </si>
  <si>
    <t>Please choose the most 5 main debtors from the eligible debtor list</t>
    <phoneticPr fontId="11" type="noConversion"/>
  </si>
  <si>
    <t>if others please specify</t>
    <phoneticPr fontId="11" type="noConversion"/>
  </si>
  <si>
    <t>Your company's average invoice amount on yearly basis</t>
    <phoneticPr fontId="11" type="noConversion"/>
  </si>
  <si>
    <t xml:space="preserve">If you have token for e-signature use , please specify the serial number on your token </t>
    <phoneticPr fontId="11" type="noConversion"/>
  </si>
  <si>
    <t>Debtor 1</t>
    <phoneticPr fontId="11" type="noConversion"/>
  </si>
  <si>
    <t>Debtor 2</t>
  </si>
  <si>
    <t>Debtor 3</t>
  </si>
  <si>
    <t>Debtor 4</t>
  </si>
  <si>
    <t>Debtor 5</t>
  </si>
  <si>
    <t>Debtor 6</t>
  </si>
  <si>
    <t>Debtor 7</t>
  </si>
  <si>
    <t>Debtor 8</t>
  </si>
  <si>
    <t>Debtor 9</t>
  </si>
  <si>
    <t>Debtor 10</t>
  </si>
  <si>
    <t>A. VND 100 million - 500 million</t>
  </si>
  <si>
    <t>B. VND 500 million - 1 billion</t>
  </si>
  <si>
    <t>C. VND 1 billion - 2 billion</t>
  </si>
  <si>
    <t>D. VND 2 billion - 3 billion</t>
  </si>
  <si>
    <t>E. VND 3 billion - 4 billion</t>
  </si>
  <si>
    <t>F. VND 4 billion - 5 billion</t>
  </si>
  <si>
    <t>G. Above VND 5 billion</t>
  </si>
  <si>
    <t>Documentation</t>
    <phoneticPr fontId="4" type="noConversion"/>
  </si>
  <si>
    <t>Identification (passport or ID card) of authorized representative</t>
    <phoneticPr fontId="4" type="noConversion"/>
  </si>
  <si>
    <t>Signed authorization of authorized representative by company (as identified in the company registration number)</t>
    <phoneticPr fontId="4" type="noConversion"/>
  </si>
  <si>
    <t>Company tax code documentation</t>
    <phoneticPr fontId="4" type="noConversion"/>
  </si>
  <si>
    <t>FS of the last fiscal year</t>
    <phoneticPr fontId="11" type="noConversion"/>
  </si>
  <si>
    <t>FS of the last 2 fiscal year</t>
    <phoneticPr fontId="11" type="noConversion"/>
  </si>
  <si>
    <t>Upload 3 paid invoice in the latest 12 months</t>
    <phoneticPr fontId="11" type="noConversion"/>
  </si>
  <si>
    <t>Do customers have bad debts (group 3-5) within the last 12 months?</t>
    <phoneticPr fontId="11" type="noConversion"/>
  </si>
  <si>
    <t>Do customers have group 2 debts at the time of documents’ submission?</t>
    <phoneticPr fontId="11" type="noConversion"/>
  </si>
  <si>
    <t xml:space="preserve">How many times (how many months) do customers incur debts in group 2 within the last 12 months? </t>
    <phoneticPr fontId="11" type="noConversion"/>
  </si>
  <si>
    <t>How many financial institutions is the customer currently having loans with? (by CIC report)</t>
    <phoneticPr fontId="11" type="noConversion"/>
  </si>
  <si>
    <t>No CIC information found</t>
    <phoneticPr fontId="11" type="noConversion"/>
  </si>
  <si>
    <t>No CIC information found</t>
    <phoneticPr fontId="11" type="noConversion"/>
  </si>
  <si>
    <t>Rating</t>
    <phoneticPr fontId="11" type="noConversion"/>
  </si>
  <si>
    <t>High-Risk</t>
    <phoneticPr fontId="11" type="noConversion"/>
  </si>
  <si>
    <t>Low-Risk</t>
  </si>
  <si>
    <t>Low-Risk</t>
    <phoneticPr fontId="11" type="noConversion"/>
  </si>
  <si>
    <t>MSME</t>
  </si>
  <si>
    <t>SME</t>
  </si>
  <si>
    <t>Max invoice amount /1 invoice (Billion VND)</t>
  </si>
  <si>
    <t>Min invoice amount/1 invoice (Billion VND)</t>
  </si>
  <si>
    <t>Min remaining maturity</t>
  </si>
  <si>
    <t>Max remaining maturity</t>
  </si>
  <si>
    <t>35 days</t>
  </si>
  <si>
    <t>120 days</t>
  </si>
  <si>
    <t>Type of SME</t>
    <phoneticPr fontId="4" type="noConversion"/>
  </si>
  <si>
    <t>SME</t>
    <phoneticPr fontId="11" type="noConversion"/>
  </si>
  <si>
    <t>MSME</t>
    <phoneticPr fontId="11" type="noConversion"/>
  </si>
  <si>
    <t>Client ID</t>
    <phoneticPr fontId="11" type="noConversion"/>
  </si>
  <si>
    <t>Debtor Acknowledgement Requirement</t>
    <phoneticPr fontId="11" type="noConversion"/>
  </si>
  <si>
    <t>Outstanding Invoice Limit</t>
    <phoneticPr fontId="11" type="noConversion"/>
  </si>
  <si>
    <t>MSME</t>
    <phoneticPr fontId="11" type="noConversion"/>
  </si>
  <si>
    <t>Revolving limit for 1 customer (Billion VND)</t>
    <phoneticPr fontId="11" type="noConversion"/>
  </si>
  <si>
    <t>White:</t>
    <phoneticPr fontId="11" type="noConversion"/>
  </si>
  <si>
    <t>Gray:</t>
    <phoneticPr fontId="11" type="noConversion"/>
  </si>
  <si>
    <t>Red:</t>
    <phoneticPr fontId="11" type="noConversion"/>
  </si>
  <si>
    <t>New input</t>
    <phoneticPr fontId="11" type="noConversion"/>
  </si>
  <si>
    <t>Read directly from previous input</t>
    <phoneticPr fontId="11" type="noConversion"/>
  </si>
  <si>
    <t>Calculated from previous inputs or assigned based on rules</t>
    <phoneticPr fontId="11" type="noConversion"/>
  </si>
  <si>
    <t>Name of your Company</t>
  </si>
  <si>
    <t>Represented by</t>
    <phoneticPr fontId="11" type="noConversion"/>
  </si>
  <si>
    <t>Name of debtor</t>
    <phoneticPr fontId="11" type="noConversion"/>
  </si>
  <si>
    <t>Business registration no</t>
    <phoneticPr fontId="11" type="noConversion"/>
  </si>
  <si>
    <t>Tax code</t>
    <phoneticPr fontId="11" type="noConversion"/>
  </si>
  <si>
    <t>Sticker ID</t>
    <phoneticPr fontId="11" type="noConversion"/>
  </si>
  <si>
    <t>VAT Invoice Number</t>
    <phoneticPr fontId="11" type="noConversion"/>
  </si>
  <si>
    <t>Invoice issuance date</t>
    <phoneticPr fontId="11" type="noConversion"/>
  </si>
  <si>
    <t>Invoice amount</t>
    <phoneticPr fontId="11" type="noConversion"/>
  </si>
  <si>
    <t>Object of invoice</t>
    <phoneticPr fontId="11" type="noConversion"/>
  </si>
  <si>
    <t>Due date according to the contract</t>
    <phoneticPr fontId="11" type="noConversion"/>
  </si>
  <si>
    <t>Expected Payment Date</t>
    <phoneticPr fontId="11" type="noConversion"/>
  </si>
  <si>
    <t>Remaining maturity term</t>
    <phoneticPr fontId="11" type="noConversion"/>
  </si>
  <si>
    <t>SELLER INFORMATION</t>
    <phoneticPr fontId="11" type="noConversion"/>
  </si>
  <si>
    <t>DEBTOR INFORMATION</t>
    <phoneticPr fontId="11" type="noConversion"/>
  </si>
  <si>
    <t>Advance</t>
    <phoneticPr fontId="11" type="noConversion"/>
  </si>
  <si>
    <t>Interest</t>
    <phoneticPr fontId="11" type="noConversion"/>
  </si>
  <si>
    <t>READY TO SELL</t>
    <phoneticPr fontId="11" type="noConversion"/>
  </si>
  <si>
    <t>FINANCING INFORMATION</t>
    <phoneticPr fontId="11" type="noConversion"/>
  </si>
  <si>
    <t>Debtor 1</t>
  </si>
  <si>
    <t>Street</t>
    <phoneticPr fontId="11" type="noConversion"/>
  </si>
  <si>
    <t>City</t>
    <phoneticPr fontId="11" type="noConversion"/>
  </si>
  <si>
    <t>Province</t>
    <phoneticPr fontId="11" type="noConversion"/>
  </si>
  <si>
    <t>Code</t>
    <phoneticPr fontId="11" type="noConversion"/>
  </si>
  <si>
    <t>Tran Hung Dao</t>
    <phoneticPr fontId="11" type="noConversion"/>
  </si>
  <si>
    <t>Hanoi</t>
    <phoneticPr fontId="11" type="noConversion"/>
  </si>
  <si>
    <t>Hanoi</t>
    <phoneticPr fontId="11" type="noConversion"/>
  </si>
  <si>
    <t>Vietnam</t>
    <phoneticPr fontId="11" type="noConversion"/>
  </si>
  <si>
    <t>Service Delivery</t>
  </si>
  <si>
    <t>Service Delivery</t>
    <phoneticPr fontId="11" type="noConversion"/>
  </si>
  <si>
    <t>Goods Delivery - Perishable</t>
    <phoneticPr fontId="11" type="noConversion"/>
  </si>
  <si>
    <t>Goods Delivery - Nonperishable</t>
    <phoneticPr fontId="11" type="noConversion"/>
  </si>
  <si>
    <t>Advance %</t>
    <phoneticPr fontId="11" type="noConversion"/>
  </si>
  <si>
    <t>Interest %</t>
    <phoneticPr fontId="11" type="noConversion"/>
  </si>
  <si>
    <t>Passport</t>
    <phoneticPr fontId="4" type="noConversion"/>
  </si>
  <si>
    <t>Passport</t>
    <phoneticPr fontId="11" type="noConversion"/>
  </si>
  <si>
    <t>Amount to be received by seller (Financing amount minus transaction fees)</t>
    <phoneticPr fontId="11" type="noConversion"/>
  </si>
  <si>
    <t>Interest rate</t>
    <phoneticPr fontId="11" type="noConversion"/>
  </si>
  <si>
    <t>Interest rate</t>
    <phoneticPr fontId="11" type="noConversion"/>
  </si>
  <si>
    <t>Invoice term</t>
    <phoneticPr fontId="11" type="noConversion"/>
  </si>
  <si>
    <t>Estimated Interest amount if the debtor pays on the expected payment date</t>
    <phoneticPr fontId="11" type="noConversion"/>
  </si>
  <si>
    <t>Amount needs to be transferred by Buyer (Financing amount plus transaction fees)</t>
    <phoneticPr fontId="11" type="noConversion"/>
  </si>
  <si>
    <t>Estimated Profit from interest if the debtor pays on the expected payment date</t>
    <phoneticPr fontId="11" type="noConversion"/>
  </si>
  <si>
    <t>Transaction fee on Buyer</t>
    <phoneticPr fontId="11" type="noConversion"/>
  </si>
  <si>
    <t>Transaction fee on Seller</t>
    <phoneticPr fontId="11" type="noConversion"/>
  </si>
  <si>
    <t>Expected Output</t>
    <phoneticPr fontId="11" type="noConversion"/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</si>
  <si>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</si>
  <si>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</si>
  <si>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</si>
  <si>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</si>
  <si>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</si>
  <si>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</si>
  <si>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</si>
  <si>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</si>
  <si>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</si>
  <si>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</si>
  <si>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</si>
  <si>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</si>
  <si>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</si>
  <si>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</si>
  <si>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Normal</t>
    <phoneticPr fontId="11" type="noConversion"/>
  </si>
  <si>
    <t>TC-002</t>
    <phoneticPr fontId="4" type="noConversion"/>
  </si>
  <si>
    <t>Ms</t>
  </si>
  <si>
    <t>Anna</t>
    <phoneticPr fontId="4" type="noConversion"/>
  </si>
  <si>
    <t>An</t>
    <phoneticPr fontId="4" type="noConversion"/>
  </si>
  <si>
    <t>anna@abc.com</t>
    <phoneticPr fontId="4" type="noConversion"/>
  </si>
  <si>
    <t>Private Investor</t>
  </si>
  <si>
    <t>Others:</t>
  </si>
  <si>
    <t>Friends</t>
    <phoneticPr fontId="4" type="noConversion"/>
  </si>
  <si>
    <t>Female</t>
  </si>
  <si>
    <t>77 Tran Hung Dao</t>
    <phoneticPr fontId="4" type="noConversion"/>
  </si>
  <si>
    <t>Hoan Kiem</t>
    <phoneticPr fontId="4" type="noConversion"/>
  </si>
  <si>
    <t>Hanoi</t>
    <phoneticPr fontId="4" type="noConversion"/>
  </si>
  <si>
    <t>Hanoi</t>
    <phoneticPr fontId="4" type="noConversion"/>
  </si>
  <si>
    <t>Vietnam</t>
    <phoneticPr fontId="4" type="noConversion"/>
  </si>
  <si>
    <t>Admin</t>
    <phoneticPr fontId="4" type="noConversion"/>
  </si>
  <si>
    <t>VPBank</t>
    <phoneticPr fontId="4" type="noConversion"/>
  </si>
  <si>
    <t>Head office</t>
  </si>
  <si>
    <t>Trung Hoa Nhan Chinh</t>
  </si>
  <si>
    <t>Kinh Do</t>
  </si>
  <si>
    <t>Tran Thai Tong</t>
  </si>
  <si>
    <t>Head office</t>
    <phoneticPr fontId="11" type="noConversion"/>
  </si>
  <si>
    <t>Trung Hoa Nhan Chinh</t>
    <phoneticPr fontId="11" type="noConversion"/>
  </si>
  <si>
    <t>Chuong Duong</t>
    <phoneticPr fontId="11" type="noConversion"/>
  </si>
  <si>
    <t>Van Quan</t>
    <phoneticPr fontId="11" type="noConversion"/>
  </si>
  <si>
    <t>Gia Dinh</t>
    <phoneticPr fontId="11" type="noConversion"/>
  </si>
  <si>
    <t>Cong Hoa</t>
    <phoneticPr fontId="11" type="noConversion"/>
  </si>
  <si>
    <t>Phu Lam</t>
    <phoneticPr fontId="11" type="noConversion"/>
  </si>
  <si>
    <t>Phu My Hung</t>
    <phoneticPr fontId="11" type="noConversion"/>
  </si>
  <si>
    <t>So Giao Dich</t>
    <phoneticPr fontId="11" type="noConversion"/>
  </si>
  <si>
    <t>Ngo Quyen</t>
    <phoneticPr fontId="11" type="noConversion"/>
  </si>
  <si>
    <t>Chuong Duong</t>
    <phoneticPr fontId="11" type="noConversion"/>
  </si>
  <si>
    <t>Ha Noi</t>
    <phoneticPr fontId="11" type="noConversion"/>
  </si>
  <si>
    <t>Linh Dam</t>
    <phoneticPr fontId="11" type="noConversion"/>
  </si>
  <si>
    <t>Thuy Khue</t>
    <phoneticPr fontId="11" type="noConversion"/>
  </si>
  <si>
    <t>Dong Do</t>
    <phoneticPr fontId="11" type="noConversion"/>
  </si>
  <si>
    <t>Kinh Do</t>
    <phoneticPr fontId="11" type="noConversion"/>
  </si>
  <si>
    <t>Ha Thanh</t>
    <phoneticPr fontId="11" type="noConversion"/>
  </si>
  <si>
    <t>Giang Vo</t>
    <phoneticPr fontId="11" type="noConversion"/>
  </si>
  <si>
    <t>Ha Tay</t>
    <phoneticPr fontId="11" type="noConversion"/>
  </si>
  <si>
    <t>Thang Long</t>
    <phoneticPr fontId="11" type="noConversion"/>
  </si>
  <si>
    <t>Tran Thai Tong</t>
    <phoneticPr fontId="11" type="noConversion"/>
  </si>
  <si>
    <t>Hai Phong</t>
    <phoneticPr fontId="11" type="noConversion"/>
  </si>
  <si>
    <t>Hai Duong</t>
    <phoneticPr fontId="11" type="noConversion"/>
  </si>
  <si>
    <t>Quang Ninh</t>
    <phoneticPr fontId="11" type="noConversion"/>
  </si>
  <si>
    <t>Mong Cai</t>
    <phoneticPr fontId="11" type="noConversion"/>
  </si>
  <si>
    <t>Thai Binh</t>
    <phoneticPr fontId="11" type="noConversion"/>
  </si>
  <si>
    <t>Bac Giang</t>
    <phoneticPr fontId="11" type="noConversion"/>
  </si>
  <si>
    <t>Bac Ninh</t>
    <phoneticPr fontId="11" type="noConversion"/>
  </si>
  <si>
    <t>Hoa Binh</t>
    <phoneticPr fontId="11" type="noConversion"/>
  </si>
  <si>
    <t>Phu Tho</t>
    <phoneticPr fontId="11" type="noConversion"/>
  </si>
  <si>
    <t>Thai Nguyen</t>
    <phoneticPr fontId="11" type="noConversion"/>
  </si>
  <si>
    <t>Vinh Phuc</t>
    <phoneticPr fontId="11" type="noConversion"/>
  </si>
  <si>
    <t>Ha Tinh</t>
    <phoneticPr fontId="11" type="noConversion"/>
  </si>
  <si>
    <t>Nghe An</t>
    <phoneticPr fontId="11" type="noConversion"/>
  </si>
  <si>
    <t>Thanh Hoa</t>
    <phoneticPr fontId="11" type="noConversion"/>
  </si>
  <si>
    <t>Nam Dinh</t>
    <phoneticPr fontId="11" type="noConversion"/>
  </si>
  <si>
    <t>Da Nang</t>
    <phoneticPr fontId="11" type="noConversion"/>
  </si>
  <si>
    <t>Hue</t>
    <phoneticPr fontId="11" type="noConversion"/>
  </si>
  <si>
    <t>Quang Binh</t>
    <phoneticPr fontId="11" type="noConversion"/>
  </si>
  <si>
    <t>Quang Tri</t>
    <phoneticPr fontId="11" type="noConversion"/>
  </si>
  <si>
    <t>Ho Chi Minh</t>
    <phoneticPr fontId="11" type="noConversion"/>
  </si>
  <si>
    <t>District 3</t>
    <phoneticPr fontId="11" type="noConversion"/>
  </si>
  <si>
    <t>Dong Nai</t>
    <phoneticPr fontId="11" type="noConversion"/>
  </si>
  <si>
    <t>Binh Duong</t>
    <phoneticPr fontId="11" type="noConversion"/>
  </si>
  <si>
    <t>Sai Gon</t>
    <phoneticPr fontId="11" type="noConversion"/>
  </si>
  <si>
    <t>Cho Lon</t>
    <phoneticPr fontId="11" type="noConversion"/>
  </si>
  <si>
    <t>District 10</t>
    <phoneticPr fontId="11" type="noConversion"/>
  </si>
  <si>
    <t>Ly Thuong Kiet</t>
    <phoneticPr fontId="11" type="noConversion"/>
  </si>
  <si>
    <t>Binh Dinh</t>
    <phoneticPr fontId="11" type="noConversion"/>
  </si>
  <si>
    <t>Nha Trang</t>
    <phoneticPr fontId="11" type="noConversion"/>
  </si>
  <si>
    <t>Binh Thuan</t>
    <phoneticPr fontId="11" type="noConversion"/>
  </si>
  <si>
    <t>Gia Lai</t>
    <phoneticPr fontId="11" type="noConversion"/>
  </si>
  <si>
    <t>Vung Tau</t>
    <phoneticPr fontId="11" type="noConversion"/>
  </si>
  <si>
    <t>Long An</t>
    <phoneticPr fontId="11" type="noConversion"/>
  </si>
  <si>
    <t>Dong Thap</t>
    <phoneticPr fontId="11" type="noConversion"/>
  </si>
  <si>
    <t>An Giang</t>
    <phoneticPr fontId="11" type="noConversion"/>
  </si>
  <si>
    <t>Can Tho</t>
    <phoneticPr fontId="11" type="noConversion"/>
  </si>
  <si>
    <t>Vinh Long</t>
    <phoneticPr fontId="11" type="noConversion"/>
  </si>
  <si>
    <t>Kien Giang</t>
    <phoneticPr fontId="11" type="noConversion"/>
  </si>
  <si>
    <t>1-3</t>
  </si>
  <si>
    <t>5 billion - 20 billion VND</t>
  </si>
  <si>
    <t>Mrs</t>
  </si>
  <si>
    <t>Director</t>
    <phoneticPr fontId="4" type="noConversion"/>
  </si>
  <si>
    <t>8739573854</t>
    <phoneticPr fontId="11" type="noConversion"/>
  </si>
  <si>
    <t>5738769659</t>
    <phoneticPr fontId="11" type="noConversion"/>
  </si>
  <si>
    <t>Director</t>
    <phoneticPr fontId="11" type="noConversion"/>
  </si>
  <si>
    <t>director@invoice.com</t>
    <phoneticPr fontId="4" type="noConversion"/>
  </si>
  <si>
    <t>director@invoice.com</t>
    <phoneticPr fontId="4" type="noConversion"/>
  </si>
  <si>
    <t>Pass00worD</t>
    <phoneticPr fontId="4" type="noConversion"/>
  </si>
  <si>
    <t>Food Company</t>
    <phoneticPr fontId="4" type="noConversion"/>
  </si>
  <si>
    <t>AGRICULTURE, FORESTRY AND FISHERIES</t>
  </si>
  <si>
    <t>Agriculture</t>
  </si>
  <si>
    <t>Annual crops</t>
  </si>
  <si>
    <t>Growing of rubber tree</t>
  </si>
  <si>
    <t>Growing of coffee tree</t>
  </si>
  <si>
    <t>Growing of pepper tree</t>
  </si>
  <si>
    <t>Growing of cashew nuts</t>
  </si>
  <si>
    <t>Other perennial crops</t>
  </si>
  <si>
    <t>Breed</t>
  </si>
  <si>
    <t>Planting, mixed feeding</t>
  </si>
  <si>
    <t>Agricultural service activities</t>
  </si>
  <si>
    <t>Forestry</t>
  </si>
  <si>
    <t>Planting and tending</t>
  </si>
  <si>
    <t>Timber Harvesting</t>
  </si>
  <si>
    <t>Exploitation of forest products (excluding timber)</t>
  </si>
  <si>
    <t>Collecting forest products and non-timber forest products</t>
  </si>
  <si>
    <t>Activities other forestry services</t>
  </si>
  <si>
    <t>Fisheries</t>
  </si>
  <si>
    <t>Fishing</t>
  </si>
  <si>
    <t>Aquaculture</t>
  </si>
  <si>
    <t>MINING</t>
  </si>
  <si>
    <t>Mining of coal and lignite</t>
  </si>
  <si>
    <t>Extraction of crude petroleum and natural gas</t>
  </si>
  <si>
    <t>Mining of metal ores</t>
  </si>
  <si>
    <t>Other mining (stone, sand, gravel, clay, salt, minerals, chemicals, mineral fertilizers, ...)</t>
  </si>
  <si>
    <t>Support services activites for mining ores</t>
  </si>
  <si>
    <t>PRODUCTION, PROCESSING, FOOD, DRINK, TOBACCO, FEED</t>
  </si>
  <si>
    <t>Seafood processing</t>
  </si>
  <si>
    <t>Processed and canned seafood</t>
  </si>
  <si>
    <t>Processing and storage of frozen seafood, dried seafood</t>
  </si>
  <si>
    <t>Processing and preserving of fish sauce</t>
  </si>
  <si>
    <t>Processing and preservation of aquatic and other fishery products</t>
  </si>
  <si>
    <t>Production, processing food</t>
  </si>
  <si>
    <t>Processing and preserving of meat and meat products</t>
  </si>
  <si>
    <t>Processing and preservation of fruits and vegetables</t>
  </si>
  <si>
    <t>Manufacture of vegetable and animal oils and fats</t>
  </si>
  <si>
    <t>Processing of milk and milky products</t>
  </si>
  <si>
    <t>Milling and production flour</t>
  </si>
  <si>
    <t>Coffee processing</t>
  </si>
  <si>
    <t>Manufacture of other food products (sugar, cacao, wheat, bread jam, ...)</t>
  </si>
  <si>
    <t>Production of animal , poultry and aquatic food</t>
  </si>
  <si>
    <t>Manufacture of beverages</t>
  </si>
  <si>
    <t>Production of wine, beer</t>
  </si>
  <si>
    <t>Production of mineral waters, non-alcoholic beverages</t>
  </si>
  <si>
    <t>Manufacture of tobacco products</t>
  </si>
  <si>
    <t>Textile, leather, paper</t>
  </si>
  <si>
    <t>Textile</t>
  </si>
  <si>
    <t>Production of fabric, yarn, carpets, blankets, and other textile products</t>
  </si>
  <si>
    <t>Manufacture of wearing apparel</t>
  </si>
  <si>
    <t>Leather, footwear</t>
  </si>
  <si>
    <t>Tanning and dressing of leather, manufacture of leather products (suitcases, bags, ...)</t>
  </si>
  <si>
    <t>Manufacture of footwear</t>
  </si>
  <si>
    <t>PROCESSING OF WOOD AND WOOD PRODUCTS</t>
  </si>
  <si>
    <t>Wood processing</t>
  </si>
  <si>
    <t>Producing products from wood, bamboo (except bed, cabinet, table, chairs); production of straw and plaiting materials</t>
  </si>
  <si>
    <t>Production of plywood, veneer, plywood and other veneer</t>
  </si>
  <si>
    <t>Manufacturing building furniture</t>
  </si>
  <si>
    <t>Production of wooden packaging</t>
  </si>
  <si>
    <t>Production of forest products (excluding timber), sedge and plaiting materials</t>
  </si>
  <si>
    <t>Manufacture of other products of wood</t>
  </si>
  <si>
    <t>PRODUCTION OF PAPER AND PAPER PRODUCTS, PRINTING</t>
  </si>
  <si>
    <t>Manufacture of paper and paper products</t>
  </si>
  <si>
    <t>Production of pulp, paper and paperboard</t>
  </si>
  <si>
    <t>Manufacture of paper wrinkled, wrinkled cardboard, paper packaging and cardboard</t>
  </si>
  <si>
    <t>Production of paper and other paperboard products</t>
  </si>
  <si>
    <t>Printing and reproduction of recorded media</t>
  </si>
  <si>
    <t>Printing and print-related services</t>
  </si>
  <si>
    <t>Copy of recorded</t>
  </si>
  <si>
    <t>Manufacture of coke, refined petroleum PRODUCTS</t>
  </si>
  <si>
    <t>Production of coke</t>
  </si>
  <si>
    <t>Manufacture of refined petroleum products</t>
  </si>
  <si>
    <t>Manufacture of chemicals, chemical products, products made of rubber and plastics</t>
  </si>
  <si>
    <t>Manufacture of chemicals and chemical products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</si>
  <si>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</si>
  <si>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</si>
  <si>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</si>
  <si>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chemical products used in agriculture</t>
  </si>
  <si>
    <t>Manufacture of paints, varnishes and coatings similar; manufacturing ink and mastics</t>
  </si>
  <si>
    <t>Production of man-made fibers</t>
  </si>
  <si>
    <t>Manufacture of cosmetic, soap, detergents, perfumes and toilet preparations</t>
  </si>
  <si>
    <t>Manufacture products from rubber and plastic</t>
  </si>
  <si>
    <t>Manufacture of rubber products</t>
  </si>
  <si>
    <t>Manufacture of plastic products</t>
  </si>
  <si>
    <t>Manufacture of other chemical products n.e.c</t>
  </si>
  <si>
    <t>MANUFACTURING, PHARMACEUTICAL PRODUCTS, PHARMACEUTICAL MEDICAL EQUIPMENT AND MATERIALS</t>
  </si>
  <si>
    <t>Production of all kinds of drug</t>
  </si>
  <si>
    <t>Manufacture of pharmaceutical and medicinal</t>
  </si>
  <si>
    <t>Production equipment, medical instruments, dental, orthopedic and rehabilitation</t>
  </si>
  <si>
    <t xml:space="preserve">Manufacture of other non-metallic mineral products </t>
  </si>
  <si>
    <t xml:space="preserve">Manufacture of glass and glass products </t>
  </si>
  <si>
    <t>Production of construction materials (except steel, paint, putty, and similar materials)</t>
  </si>
  <si>
    <t>Manufacture of refractory products</t>
  </si>
  <si>
    <t xml:space="preserve">Manufacture of clay building materials </t>
  </si>
  <si>
    <t>Manufacture of other ceramic products</t>
  </si>
  <si>
    <t>Production of cement, lime and plaster</t>
  </si>
  <si>
    <t>Production of concrete, cement and gypsum products</t>
  </si>
  <si>
    <t>Cutting, shaping and finishing of stone</t>
  </si>
  <si>
    <t>Manufacture of other non-metallic mineral products n.e.c</t>
  </si>
  <si>
    <t>METAL MANUFACTURING</t>
  </si>
  <si>
    <t xml:space="preserve">Manufacture of basic iron and steel </t>
  </si>
  <si>
    <t>Manufacture of steel</t>
  </si>
  <si>
    <t>Manufacture of steel billet</t>
  </si>
  <si>
    <t>Production of non-ferrous and precious metals</t>
  </si>
  <si>
    <t>MANUFACTURING, REPAIR, MAINTENANCE ENGINEERING PRODUCTS, MACHINERY</t>
  </si>
  <si>
    <t>Manufacture of fabricated metal products (except machinery and equipment)</t>
  </si>
  <si>
    <t>Manufacture of metal structures, tanks, reservoirs and steam generators</t>
  </si>
  <si>
    <t>Manufacture of other metal products; processing services, metal processing</t>
  </si>
  <si>
    <t>Manufacture of motor vehicles</t>
  </si>
  <si>
    <t>Automobile production</t>
  </si>
  <si>
    <t>Motorcycle Manufacture</t>
  </si>
  <si>
    <t>Manufacture of other motor vehicles</t>
  </si>
  <si>
    <t>Production of motor vehicle body, trailers and semi-trailers</t>
  </si>
  <si>
    <t>Production of spare parts and accessories for motor vehicles and motor vehicle</t>
  </si>
  <si>
    <t>Manufacture of other transport</t>
  </si>
  <si>
    <t>Shipbuilding and ship</t>
  </si>
  <si>
    <t>Production of locomotives, trams and cars</t>
  </si>
  <si>
    <t>Production aircraft, spacecraft and related machinery</t>
  </si>
  <si>
    <t>Production of vehicles and transport equipment n.e.c</t>
  </si>
  <si>
    <t>Defense equipment</t>
  </si>
  <si>
    <t>Manufacture of weapons and ammunition</t>
  </si>
  <si>
    <t xml:space="preserve">Manufacture of military fighting vehicles </t>
  </si>
  <si>
    <t>Manufacture of machinery and other equipment used in defense</t>
  </si>
  <si>
    <t>Machinery, common and other specialized common equipment</t>
  </si>
  <si>
    <t>Production of mining machines and construction</t>
  </si>
  <si>
    <t>Repair, maintenance and installation of machinery and equipment</t>
  </si>
  <si>
    <t>MANUFACTURING CONSUMER GOODS</t>
  </si>
  <si>
    <t>Production of beds, wardrobes, tables, chairs</t>
  </si>
  <si>
    <t>Production of wooden beds, wardrobes, tables, chairs</t>
  </si>
  <si>
    <t>Production of beds, wardrobes, tables, chairs in different materials</t>
  </si>
  <si>
    <t>Entertainment Production</t>
  </si>
  <si>
    <t xml:space="preserve">Manufacture of musical instruments </t>
  </si>
  <si>
    <t xml:space="preserve">Manufacture of sports goods </t>
  </si>
  <si>
    <t>Manufacturing toys, games</t>
  </si>
  <si>
    <t>Manufacture of consumer electronics products</t>
  </si>
  <si>
    <t>Production of consumer goods</t>
  </si>
  <si>
    <t>Manufacture of jewellery, bijouterie and related articles</t>
  </si>
  <si>
    <t>Production of household appliances, other consumer goods n.e.c</t>
  </si>
  <si>
    <t>PRODUCTION ELECTRONIC EQUIPMENT AND OPTICAL PRODUCTS</t>
  </si>
  <si>
    <t>Manufacture of computer, electronic, optical product</t>
  </si>
  <si>
    <t xml:space="preserve">Manufacture of electronic components </t>
  </si>
  <si>
    <t>Manufature of measuring, testing, navigating and control equipment, watches and clocks</t>
  </si>
  <si>
    <t>Manufacture of optical instruments and equipment</t>
  </si>
  <si>
    <t>Manufacture of tape, magnetic and optical disks</t>
  </si>
  <si>
    <t>Manufacture of electrical equipment</t>
  </si>
  <si>
    <t>Manufacture of electric motor, generators, transformers and electricity distribution and control apparatus</t>
  </si>
  <si>
    <t>Manufacture of batteries and accumulators</t>
  </si>
  <si>
    <t>Manufacture of wiring and wiring devices</t>
  </si>
  <si>
    <t xml:space="preserve">Manufacture of electric lighting equipment </t>
  </si>
  <si>
    <t>Manufacture of domestic electric appliances</t>
  </si>
  <si>
    <t>Manufacture of other electrical equipment</t>
  </si>
  <si>
    <t>Manufacture of electronic and telecommunications eqipments and supplies</t>
  </si>
  <si>
    <t>Manufacture of computer equipment, telecommunications, information technology</t>
  </si>
  <si>
    <t xml:space="preserve">Manufacture of computers and peripheral equipment </t>
  </si>
  <si>
    <t>Manufacture of communication equipment</t>
  </si>
  <si>
    <t xml:space="preserve">Manufacture of office machinery and equipment except computers and peripheral equipment </t>
  </si>
  <si>
    <t xml:space="preserve">Manufacture of electricity, gas, steam and air condition supply </t>
  </si>
  <si>
    <t>Manufacture of electric power generation, transmission and distribution</t>
  </si>
  <si>
    <t xml:space="preserve">Manufacture of Electric power generation 
</t>
  </si>
  <si>
    <t>Electric power transmission and distribution</t>
  </si>
  <si>
    <t xml:space="preserve">Manufacture of gas: distribution of gaseous fuel through mains </t>
  </si>
  <si>
    <t>Manufacture of steam and air condition supply; production of ice</t>
  </si>
  <si>
    <t xml:space="preserve">Manufacture and distribution of steam and air condition supply </t>
  </si>
  <si>
    <t>Manufacture of ice</t>
  </si>
  <si>
    <t xml:space="preserve">Water Supply; Sewerage, Waste Management and Remediation Activities </t>
  </si>
  <si>
    <t xml:space="preserve">Water supply, sewerage, and waste management </t>
  </si>
  <si>
    <t>Water collection, treatment and supply</t>
  </si>
  <si>
    <t>Sewerage</t>
  </si>
  <si>
    <t>Waste Treament</t>
  </si>
  <si>
    <t>Waste collection, treament and disposal activities, materials recovery</t>
  </si>
  <si>
    <t>Waste collection</t>
  </si>
  <si>
    <t>Waste treament and disposal</t>
  </si>
  <si>
    <t xml:space="preserve">Material recovery </t>
  </si>
  <si>
    <t xml:space="preserve">Remediation activities and other waste management services </t>
  </si>
  <si>
    <t xml:space="preserve">Construction </t>
  </si>
  <si>
    <t xml:space="preserve">Constructions of buildings </t>
  </si>
  <si>
    <t>Construction of civil engineering projects</t>
  </si>
  <si>
    <t>Construction of roads and railways</t>
  </si>
  <si>
    <t>Construction of utility projects</t>
  </si>
  <si>
    <t>Construction of other civil engineering projects</t>
  </si>
  <si>
    <t xml:space="preserve">Specialized construction activities </t>
  </si>
  <si>
    <t>Demolition and site preparation</t>
  </si>
  <si>
    <t>Electrical, plumbing and other construction installation activities</t>
  </si>
  <si>
    <t xml:space="preserve">Building completion and finishing </t>
  </si>
  <si>
    <t>Other specialized construction activities</t>
  </si>
  <si>
    <t>LIGHT INDUSTRIAL GOODS TRADING AND CONSUMPTION</t>
  </si>
  <si>
    <t>Wholesale of agricultural, forestrial materials and animals</t>
  </si>
  <si>
    <t>Wholesale of feeds and feed materials for animals, poultry and aquatic</t>
  </si>
  <si>
    <t xml:space="preserve">Wholesale of rice </t>
  </si>
  <si>
    <t>Wholesale of coffee</t>
  </si>
  <si>
    <t>Wholesale of pepper, cashew nuts</t>
  </si>
  <si>
    <t>Bán buôn hàng nông, lâm sản và động vật sống khác</t>
  </si>
  <si>
    <t>Wholesale of food, beverages and tobacco</t>
  </si>
  <si>
    <t>Wholesale of fish, crustaceans and molluscs</t>
  </si>
  <si>
    <t>Wholesale of consumer goods</t>
  </si>
  <si>
    <t xml:space="preserve">Wholesale of textiles, clothing, footwear </t>
  </si>
  <si>
    <t xml:space="preserve">Wholesale of furniture and home furnishings </t>
  </si>
  <si>
    <t xml:space="preserve">Wholesale of cosmetic </t>
  </si>
  <si>
    <t>Wholesale of electric lightning equipment, domestic appliances</t>
  </si>
  <si>
    <t>Wholesale of other household goods n.e.c</t>
  </si>
  <si>
    <t>Wholesale of gold, silver and other precious metals</t>
  </si>
  <si>
    <t xml:space="preserve">Wholesale of light industrual goods and consumption goods </t>
  </si>
  <si>
    <t xml:space="preserve">Activities of agents, brokers, auction </t>
  </si>
  <si>
    <t>Retail trade, except of motor vehicles and  motorcycles</t>
  </si>
  <si>
    <t>Retail sale in non-specialized stores</t>
  </si>
  <si>
    <t xml:space="preserve">Retail sale in non-specialized stores with food, beverages or tobacco predominating </t>
  </si>
  <si>
    <t>Retail sale of gold, silver and other precious stones, jewelry in specialized stores</t>
  </si>
  <si>
    <t xml:space="preserve">Retail sale of other consumption goods </t>
  </si>
  <si>
    <t>Retail sale via stalls and markets</t>
  </si>
  <si>
    <t>WHOLESALE AND RETAIL TRADE, REPAIR OF CARS, MOTOR VEHICLES AND MOTORCYCLES</t>
  </si>
  <si>
    <t>Wholesale of car (under 12 seats)</t>
  </si>
  <si>
    <t>Wholesale of other motor vehicles</t>
  </si>
  <si>
    <t>Sales of motor vehicles</t>
  </si>
  <si>
    <t xml:space="preserve">Sale, maintenance and repair of motorcycles and related parts and accessories </t>
  </si>
  <si>
    <t xml:space="preserve">FERTILIZERS, CHEMICALS, RUBBER, PHARMACEUTICALS AND MEDICAL EQUIPMENT TRADING </t>
  </si>
  <si>
    <t>Sales of chemicals and chemical products</t>
  </si>
  <si>
    <r>
      <t>Wholesale of pesticides, fertilizers and agricultural</t>
    </r>
    <r>
      <rPr>
        <i/>
        <sz val="11"/>
        <color theme="1"/>
        <rFont val="Times New Roman"/>
        <family val="1"/>
      </rPr>
      <t xml:space="preserve"> chemicals</t>
    </r>
  </si>
  <si>
    <t>Wholesale of rubber</t>
  </si>
  <si>
    <t>Wholesale of plastics in primary forms (including plastic beads)</t>
  </si>
  <si>
    <r>
      <t xml:space="preserve">Wholesale of other chemicals, except agricultural </t>
    </r>
    <r>
      <rPr>
        <i/>
        <sz val="11"/>
        <color theme="1"/>
        <rFont val="Times New Roman"/>
        <family val="1"/>
      </rPr>
      <t>chemicals</t>
    </r>
  </si>
  <si>
    <r>
      <t>Wholesale of pharmaceuticals and medical</t>
    </r>
    <r>
      <rPr>
        <b/>
        <sz val="11"/>
        <color theme="1"/>
        <rFont val="Times New Roman"/>
        <family val="1"/>
      </rPr>
      <t xml:space="preserve"> equipments </t>
    </r>
  </si>
  <si>
    <t xml:space="preserve">Wholesale of pharmaceutical, medical chemical and botanical products </t>
  </si>
  <si>
    <t>Wholesale of medical equipments</t>
  </si>
  <si>
    <t xml:space="preserve"> INDUSTRIAL PRODUCTS TRADING</t>
  </si>
  <si>
    <t xml:space="preserve">Computer, telecommunications, information technology </t>
  </si>
  <si>
    <t>Wholesale of computer and peripheral devides</t>
  </si>
  <si>
    <t xml:space="preserve">Wholesale of electronic and telecommunications equipment and supplies 
</t>
  </si>
  <si>
    <r>
      <t>Wholesale of office machinery and equipment</t>
    </r>
    <r>
      <rPr>
        <i/>
        <sz val="11"/>
        <color theme="1"/>
        <rFont val="Times New Roman"/>
        <family val="1"/>
      </rPr>
      <t>(except computers and peripheral equipment)</t>
    </r>
  </si>
  <si>
    <t>Electronic and optical products</t>
  </si>
  <si>
    <t>Other machinery and equipments</t>
  </si>
  <si>
    <r>
      <t xml:space="preserve">Wholesale of machinery and equipment for mining, </t>
    </r>
    <r>
      <rPr>
        <i/>
        <sz val="11"/>
        <color theme="1"/>
        <rFont val="Times New Roman"/>
        <family val="1"/>
      </rPr>
      <t>quarrying and construction</t>
    </r>
  </si>
  <si>
    <t>Machinery and equipment for defense</t>
  </si>
  <si>
    <t>Wholesale of other machinery and equipment n.e.c</t>
  </si>
  <si>
    <t>FUEL TRADE AND RELATED PRODUCTS</t>
  </si>
  <si>
    <t>Kinh doanh than đá và nhiên liệu rắn khác</t>
  </si>
  <si>
    <t>Kinh doanh xăng, dầu, khí đốt</t>
  </si>
  <si>
    <r>
      <t>Wholesale of solid, liquid and gaseous fuels and</t>
    </r>
    <r>
      <rPr>
        <b/>
        <sz val="11"/>
        <color theme="1"/>
        <rFont val="Times New Roman"/>
        <family val="1"/>
      </rPr>
      <t xml:space="preserve"> related products</t>
    </r>
  </si>
  <si>
    <t>WHOLESALE OF METALS AND METAL ORES</t>
  </si>
  <si>
    <r>
      <t>Wholesale of petroleum, oil and</t>
    </r>
    <r>
      <rPr>
        <b/>
        <sz val="11"/>
        <color theme="1"/>
        <rFont val="Times New Roman"/>
        <family val="1"/>
      </rPr>
      <t xml:space="preserve"> gasoues fuel</t>
    </r>
  </si>
  <si>
    <t xml:space="preserve">Wholesale of metal ores </t>
  </si>
  <si>
    <t xml:space="preserve">Wholesale of iron, steel </t>
  </si>
  <si>
    <t>Wholesale of other metals</t>
  </si>
  <si>
    <t>WHOLESALE OF CONSTRUCTION MATERIALS</t>
  </si>
  <si>
    <t>Wholesle of construction materials,</t>
  </si>
  <si>
    <t xml:space="preserve">Wholesale of construction glass, paints, cement, bricks, sand, stones, wallpaper, floor covering, sanity equipments. </t>
  </si>
  <si>
    <t xml:space="preserve">TRANSPORTATION AND STORAGE </t>
  </si>
  <si>
    <t xml:space="preserve">Land transport, transport via railways, via pipeline </t>
  </si>
  <si>
    <t>Transport via railways</t>
  </si>
  <si>
    <t>Transport via bus</t>
  </si>
  <si>
    <t>Other land transport</t>
  </si>
  <si>
    <t xml:space="preserve">Transport via pipeline </t>
  </si>
  <si>
    <t xml:space="preserve">Water transport </t>
  </si>
  <si>
    <t xml:space="preserve">Sea and coastal water transport </t>
  </si>
  <si>
    <t xml:space="preserve">Inland water transport </t>
  </si>
  <si>
    <t>Air transport</t>
  </si>
  <si>
    <t>Warehousing and support activities for transportation</t>
  </si>
  <si>
    <t>Warehousing and storage</t>
  </si>
  <si>
    <t>Support activities for transportation</t>
  </si>
  <si>
    <t>Postal and courier activities</t>
  </si>
  <si>
    <t>ACCOMMODATION AND FOOD SERVICE ACTIVITIES</t>
  </si>
  <si>
    <t>Accommodation</t>
  </si>
  <si>
    <t>Short-term accommodation activities</t>
  </si>
  <si>
    <t xml:space="preserve">Hotels </t>
  </si>
  <si>
    <t xml:space="preserve">Other accommodation </t>
  </si>
  <si>
    <t xml:space="preserve">Restaurants </t>
  </si>
  <si>
    <t>Event catering and other food service activities</t>
  </si>
  <si>
    <t xml:space="preserve">0 Irregular event catering activities such as wedding, workshops… </t>
  </si>
  <si>
    <t xml:space="preserve">Beverage serving activities and Other beverage serving activities 
</t>
  </si>
  <si>
    <t>ARTS, ENTERTAINMENT AND RECREATION ACTIVITIES</t>
  </si>
  <si>
    <t>Libraries, archives, museums and other cultural activities</t>
  </si>
  <si>
    <t xml:space="preserve">Lottery activities, Gambling and betting activities </t>
  </si>
  <si>
    <t>Sports activities and amusement and recreation activities</t>
  </si>
  <si>
    <t>Clubing, Karaoke</t>
  </si>
  <si>
    <t>Sport and entertainment activities</t>
  </si>
  <si>
    <r>
      <t>Travel agency, tour operator and other reservation</t>
    </r>
    <r>
      <rPr>
        <b/>
        <sz val="11"/>
        <rFont val="Times New Roman"/>
        <family val="1"/>
      </rPr>
      <t xml:space="preserve"> service activities</t>
    </r>
  </si>
  <si>
    <t>MEDIA</t>
  </si>
  <si>
    <t xml:space="preserve">Publishing activities </t>
  </si>
  <si>
    <t>Motion picture, video and television programme activities; Sound recording and music publishing activities</t>
  </si>
  <si>
    <t>Motion picture, video and television programme distribution activities</t>
  </si>
  <si>
    <t xml:space="preserve">Advertising, PR, Event management and market research </t>
  </si>
  <si>
    <t>INFORMATION TECHNOLOGY, TELECOMMUNICATIONS AND COMMUNICATIONS</t>
  </si>
  <si>
    <t xml:space="preserve">Software publishing </t>
  </si>
  <si>
    <t>Telecommunication</t>
  </si>
  <si>
    <t>Telecommunication Services</t>
  </si>
  <si>
    <t>PROFESSIONAL, SCIENTIFIC, TECHNICAL, HEALTHCARE, EDUCATION AND TRAINING, ADMINISTRATION AND SUPPORT</t>
  </si>
  <si>
    <t>PROFESSIONAL, SCIENTIFIC AND TECHNICAL ACTIVITIES</t>
  </si>
  <si>
    <t>Legal, accounting and auditting activities</t>
  </si>
  <si>
    <t xml:space="preserve">Activities of head office; management consultancy activities </t>
  </si>
  <si>
    <t xml:space="preserve">Architectural and engineering activities; Technical testing and analysis </t>
  </si>
  <si>
    <t>Scientific research and development</t>
  </si>
  <si>
    <t>Market research and public opinion polling</t>
  </si>
  <si>
    <t>Other professional, scientific, and technical acitivities</t>
  </si>
  <si>
    <t>Veterinary activities</t>
  </si>
  <si>
    <t>ADMINISTRATIVE AND SUPPORT SERVICE ACTIVITIES</t>
  </si>
  <si>
    <t xml:space="preserve">Renting and leasing of machinery and equipment (without operator); of personal and household goods; of no financial intangible assets.
</t>
  </si>
  <si>
    <t>Employment activities</t>
  </si>
  <si>
    <t>Cleaning, landscape care and maintenance service activities</t>
  </si>
  <si>
    <t>Office administrative and support activities</t>
  </si>
  <si>
    <t>Activities of call centres</t>
  </si>
  <si>
    <t xml:space="preserve">Organization of conventions and trade shows </t>
  </si>
  <si>
    <t>Other business suport service activities n.e.c</t>
  </si>
  <si>
    <t>COMMUNIST PARTY, SOCIO-POLITICAL ORGANIZATIONS ACTIVITIES; PUBLIC ADMINISTRATION AND DEFENSE; COMPULSORY SOCIAL SECURITY</t>
  </si>
  <si>
    <t xml:space="preserve">EDUCATION </t>
  </si>
  <si>
    <t>HUMAN HEALTH AND SOCIAL WORK ACTIVITIES</t>
  </si>
  <si>
    <t xml:space="preserve">Human health activities </t>
  </si>
  <si>
    <t xml:space="preserve">Activities of Commune nursing homes and ministry healthcare centre 
</t>
  </si>
  <si>
    <t>Social support activities</t>
  </si>
  <si>
    <t xml:space="preserve">OTHER SERVICE ACTIVITIES </t>
  </si>
  <si>
    <t>Sauna and steam baths, massage and similar health care services (except sport activities)</t>
  </si>
  <si>
    <t>Repair of computers and personal and households goods</t>
  </si>
  <si>
    <t>Other service activities n.e.c</t>
  </si>
  <si>
    <t xml:space="preserve">ACTIVITIES OF HOUSEHOLDS AS EMPLOYERS; UNDIFFERENTIATED GOODS-AND SERVICES-PRODUCING ACTIVITIES OF HOUSEHOLDS FOR OWN USE
</t>
  </si>
  <si>
    <t>Activities of the institutions and international agencies</t>
  </si>
  <si>
    <t>FINANCIAL, BANKING AND INSURANCE ACTIVITIES</t>
  </si>
  <si>
    <t xml:space="preserve">Central banking </t>
  </si>
  <si>
    <t>Financial service activities, except insurance and social security</t>
  </si>
  <si>
    <t>Financial Leasing</t>
  </si>
  <si>
    <t>Pawning Activities</t>
  </si>
  <si>
    <t>Other Financial service activities n.e.c, except insurance and social security</t>
  </si>
  <si>
    <t xml:space="preserve">Insurance, reinsurance and pension funding, except compulsory social security 
</t>
  </si>
  <si>
    <t>Securities trading activities</t>
  </si>
  <si>
    <t>Other Financial, banking, and insurance activities</t>
  </si>
  <si>
    <t xml:space="preserve">REAL ESTATE ACTIVITIES </t>
  </si>
  <si>
    <t>Real estate activities with own or leased property</t>
  </si>
  <si>
    <r>
      <t>Real estate activities</t>
    </r>
    <r>
      <rPr>
        <i/>
        <sz val="11"/>
        <rFont val="Times New Roman"/>
        <family val="1"/>
        <charset val="163"/>
      </rPr>
      <t xml:space="preserve"> for residental use, shopping mall, and office</t>
    </r>
  </si>
  <si>
    <t>Real estate activities for infrastructure of industrial zones, urban areas, water supply, traffic BOT projects of bridges, roads, ... (investment phase and recovery phase)</t>
  </si>
  <si>
    <t>Consultant, Broker, real estate auctions, auction of land use rights</t>
  </si>
  <si>
    <t>Financial service activities, except insurance and social security</t>
    <phoneticPr fontId="4" type="noConversion"/>
  </si>
  <si>
    <t>78 Tran Hung Dao</t>
    <phoneticPr fontId="11" type="noConversion"/>
  </si>
  <si>
    <t>76 Ly Thuong Kiet</t>
    <phoneticPr fontId="11" type="noConversion"/>
  </si>
  <si>
    <t>Hoan Kiem</t>
    <phoneticPr fontId="11" type="noConversion"/>
  </si>
  <si>
    <t>Hanoi</t>
    <phoneticPr fontId="11" type="noConversion"/>
  </si>
  <si>
    <t>Hanoi</t>
    <phoneticPr fontId="11" type="noConversion"/>
  </si>
  <si>
    <t>Vietnam</t>
    <phoneticPr fontId="11" type="noConversion"/>
  </si>
  <si>
    <t>VIB</t>
    <phoneticPr fontId="11" type="noConversion"/>
  </si>
  <si>
    <t>TC-002</t>
    <phoneticPr fontId="4" type="noConversion"/>
  </si>
  <si>
    <t>High-Risk</t>
  </si>
  <si>
    <t>Trang Tien</t>
    <phoneticPr fontId="11" type="noConversion"/>
  </si>
  <si>
    <t>Goods Delivery - Nonperishable</t>
  </si>
  <si>
    <t>Green:</t>
    <phoneticPr fontId="11" type="noConversion"/>
  </si>
  <si>
    <t>Abnormal entry</t>
    <phoneticPr fontId="11" type="noConversion"/>
  </si>
  <si>
    <t>abcd@abc.com</t>
    <phoneticPr fontId="4" type="noConversion"/>
  </si>
  <si>
    <t>All</t>
    <phoneticPr fontId="11" type="noConversion"/>
  </si>
  <si>
    <t>Scope of Test</t>
    <phoneticPr fontId="11" type="noConversion"/>
  </si>
  <si>
    <t>Error message: Email does not match</t>
    <phoneticPr fontId="11" type="noConversion"/>
  </si>
  <si>
    <t>Buyer Registration Form</t>
    <phoneticPr fontId="11" type="noConversion"/>
  </si>
  <si>
    <t>TC-016</t>
  </si>
  <si>
    <t>Cannot be submitted because for "How did you hear about us?", if the user chooses "Others", he/she needs to fill in "If other please specify".</t>
    <phoneticPr fontId="11" type="noConversion"/>
  </si>
  <si>
    <t>NA</t>
    <phoneticPr fontId="11" type="noConversion"/>
  </si>
  <si>
    <t>Black:</t>
    <phoneticPr fontId="11" type="noConversion"/>
  </si>
  <si>
    <t>TC-017</t>
  </si>
  <si>
    <t>TC-018</t>
  </si>
  <si>
    <t>TC-019</t>
  </si>
  <si>
    <t>TC-020</t>
  </si>
  <si>
    <t>Buyer application form</t>
    <phoneticPr fontId="11" type="noConversion"/>
  </si>
  <si>
    <t>Cannot be submitted because if the user selects a different mailing address, he/she needs to fill in the mailing address information.</t>
    <phoneticPr fontId="11" type="noConversion"/>
  </si>
  <si>
    <t>password</t>
    <phoneticPr fontId="11" type="noConversion"/>
  </si>
  <si>
    <t>password</t>
    <phoneticPr fontId="11" type="noConversion"/>
  </si>
  <si>
    <t>SME registration form</t>
    <phoneticPr fontId="11" type="noConversion"/>
  </si>
  <si>
    <t>SME application form</t>
    <phoneticPr fontId="11" type="noConversion"/>
  </si>
  <si>
    <t>SME application form</t>
    <phoneticPr fontId="11" type="noConversion"/>
  </si>
  <si>
    <t>738hp946p5</t>
    <phoneticPr fontId="11" type="noConversion"/>
  </si>
  <si>
    <t>Cannot be submitted because the password must include 1 or more non-alphabetical characters (symbols or numbers).</t>
    <phoneticPr fontId="11" type="noConversion"/>
  </si>
  <si>
    <t>Cannot be submitted because the mobile phone number should not contain alphabetical characters.</t>
    <phoneticPr fontId="11" type="noConversion"/>
  </si>
  <si>
    <t>Company establishment date</t>
    <phoneticPr fontId="11" type="noConversion"/>
  </si>
  <si>
    <t>Cannot be submitted because "Company establishment date" must not be later than today.</t>
    <phoneticPr fontId="11" type="noConversion"/>
  </si>
  <si>
    <t>Cannot be submitted because "Gender" is a mandatory field.</t>
    <phoneticPr fontId="11" type="noConversion"/>
  </si>
  <si>
    <t>Cannot be submitted because "ID number" is a mandatory field</t>
    <phoneticPr fontId="11" type="noConversion"/>
  </si>
  <si>
    <t>CIC Check</t>
    <phoneticPr fontId="11" type="noConversion"/>
  </si>
  <si>
    <t>The SME should be rejected because of failing to pass "Do customers have group 2 debts at the time of documents’ submission?"</t>
    <phoneticPr fontId="11" type="noConversion"/>
  </si>
  <si>
    <t>The SME should be rejected because of failing to pass "How many times (how many months) do customers incur debts in group 2 within the last 12 months?"</t>
    <phoneticPr fontId="11" type="noConversion"/>
  </si>
  <si>
    <t>Below Cut-off</t>
  </si>
  <si>
    <t>Below Cut-off</t>
    <phoneticPr fontId="11" type="noConversion"/>
  </si>
  <si>
    <t>Apply Rating</t>
    <phoneticPr fontId="11" type="noConversion"/>
  </si>
  <si>
    <t>The SME should be rejected because the score is below cut-off.</t>
    <phoneticPr fontId="11" type="noConversion"/>
  </si>
  <si>
    <t>Invoice upload date</t>
    <phoneticPr fontId="11" type="noConversion"/>
  </si>
  <si>
    <t>Auction date</t>
    <phoneticPr fontId="11" type="noConversion"/>
  </si>
  <si>
    <t>Invoice upload</t>
    <phoneticPr fontId="11" type="noConversion"/>
  </si>
  <si>
    <t>Cannot be submitted because the "Sticker ID" must be 6-digit.</t>
    <phoneticPr fontId="11" type="noConversion"/>
  </si>
  <si>
    <t>Cannot be submitted because the minimum invoice amount must be larger than 0.1 billion VND.</t>
    <phoneticPr fontId="11" type="noConversion"/>
  </si>
  <si>
    <t>Place bid</t>
    <phoneticPr fontId="11" type="noConversion"/>
  </si>
  <si>
    <t>Accepting ready-to-sell</t>
    <phoneticPr fontId="11" type="noConversion"/>
  </si>
  <si>
    <t>Cannot be submitted because the "Expected payment date" must not be more than 30 days later than the "Due date according to the contract".</t>
    <phoneticPr fontId="11" type="noConversion"/>
  </si>
  <si>
    <t>The bid cannot be accepted because bids with conditions both equal to the existing bid cannot be accepted.</t>
    <phoneticPr fontId="11" type="noConversion"/>
  </si>
  <si>
    <t>The bid cannot be accepted because bids with one condition worse the existing bid cannot be accepted.</t>
    <phoneticPr fontId="11" type="noConversion"/>
  </si>
  <si>
    <t>Rating</t>
  </si>
  <si>
    <t>Amount to be received by seller (Financing amount minus transaction fees)</t>
  </si>
  <si>
    <t>Advance %</t>
  </si>
  <si>
    <t>Business Flow</t>
    <phoneticPr fontId="4" type="noConversion"/>
  </si>
  <si>
    <t>Data Field</t>
    <phoneticPr fontId="4" type="noConversion"/>
  </si>
  <si>
    <t>Equal/Copy</t>
    <phoneticPr fontId="4" type="noConversion"/>
  </si>
  <si>
    <t>Relation</t>
    <phoneticPr fontId="4" type="noConversion"/>
  </si>
  <si>
    <t>Source of Data</t>
    <phoneticPr fontId="4" type="noConversion"/>
  </si>
  <si>
    <t>Related Nodes</t>
    <phoneticPr fontId="4" type="noConversion"/>
  </si>
  <si>
    <t>Mathematical Calculation</t>
    <phoneticPr fontId="4" type="noConversion"/>
  </si>
  <si>
    <t>Purpose</t>
    <phoneticPr fontId="4" type="noConversion"/>
  </si>
  <si>
    <t>Buyer Registration Form</t>
    <phoneticPr fontId="4" type="noConversion"/>
  </si>
  <si>
    <t>Title</t>
    <phoneticPr fontId="4" type="noConversion"/>
  </si>
  <si>
    <t>First Name</t>
    <phoneticPr fontId="4" type="noConversion"/>
  </si>
  <si>
    <t>Last Name</t>
    <phoneticPr fontId="4" type="noConversion"/>
  </si>
  <si>
    <t>Invest as</t>
    <phoneticPr fontId="4" type="noConversion"/>
  </si>
  <si>
    <t>Phone</t>
    <phoneticPr fontId="4" type="noConversion"/>
  </si>
  <si>
    <t>Mobile Phone</t>
  </si>
  <si>
    <t>Mobile Phone</t>
    <phoneticPr fontId="4" type="noConversion"/>
  </si>
  <si>
    <t>SME Registration Form</t>
    <phoneticPr fontId="4" type="noConversion"/>
  </si>
  <si>
    <t>Work Phone</t>
  </si>
  <si>
    <t>Position</t>
  </si>
  <si>
    <t>FS</t>
    <phoneticPr fontId="4" type="noConversion"/>
  </si>
  <si>
    <t>Relation Conversion</t>
    <phoneticPr fontId="4" type="noConversion"/>
  </si>
  <si>
    <t>Relation Conversion</t>
    <phoneticPr fontId="4" type="noConversion"/>
  </si>
  <si>
    <t>SME</t>
    <phoneticPr fontId="4" type="noConversion"/>
  </si>
  <si>
    <t>MSME</t>
    <phoneticPr fontId="4" type="noConversion"/>
  </si>
  <si>
    <t>Revenue in financial statement</t>
    <phoneticPr fontId="4" type="noConversion"/>
  </si>
  <si>
    <t>Apply Rating</t>
    <phoneticPr fontId="4" type="noConversion"/>
  </si>
  <si>
    <t>Rating</t>
    <phoneticPr fontId="4" type="noConversion"/>
  </si>
  <si>
    <t>Equal/Copy</t>
  </si>
  <si>
    <t>Equal/Copy</t>
    <phoneticPr fontId="4" type="noConversion"/>
  </si>
  <si>
    <t>SME application form</t>
    <phoneticPr fontId="4" type="noConversion"/>
  </si>
  <si>
    <t>Company name</t>
    <phoneticPr fontId="4" type="noConversion"/>
  </si>
  <si>
    <t>Equal/Copy</t>
    <phoneticPr fontId="4" type="noConversion"/>
  </si>
  <si>
    <t>Represented by</t>
    <phoneticPr fontId="4" type="noConversion"/>
  </si>
  <si>
    <t>Combination of data fields</t>
    <phoneticPr fontId="4" type="noConversion"/>
  </si>
  <si>
    <t>Basically the same as copy, but need to combine several data fields to give a new data field.</t>
    <phoneticPr fontId="4" type="noConversion"/>
  </si>
  <si>
    <t>Invoice upload</t>
    <phoneticPr fontId="4" type="noConversion"/>
  </si>
  <si>
    <t>Constraint</t>
    <phoneticPr fontId="4" type="noConversion"/>
  </si>
  <si>
    <t>Mathematical Calculation</t>
    <phoneticPr fontId="4" type="noConversion"/>
  </si>
  <si>
    <t>Confirm Email</t>
    <phoneticPr fontId="4" type="noConversion"/>
  </si>
  <si>
    <t>Confirm Password</t>
    <phoneticPr fontId="4" type="noConversion"/>
  </si>
  <si>
    <t>Buyer Registration Form</t>
    <phoneticPr fontId="4" type="noConversion"/>
  </si>
  <si>
    <t>The previous data field will limit the range or value of the next input.</t>
    <phoneticPr fontId="4" type="noConversion"/>
  </si>
  <si>
    <t>Further Details (Option 2: Invest as company/Instituion)</t>
    <phoneticPr fontId="4" type="noConversion"/>
  </si>
  <si>
    <t>Further Details (Option 1: Invest as private investor)</t>
    <phoneticPr fontId="4" type="noConversion"/>
  </si>
  <si>
    <t>Invest as</t>
    <phoneticPr fontId="4" type="noConversion"/>
  </si>
  <si>
    <t>Option</t>
    <phoneticPr fontId="4" type="noConversion"/>
  </si>
  <si>
    <t>The previous data field input will affect whether the users need to fill in the related data fields.</t>
    <phoneticPr fontId="4" type="noConversion"/>
  </si>
  <si>
    <t>Mailing address</t>
  </si>
  <si>
    <t>Buyer Application Form</t>
    <phoneticPr fontId="4" type="noConversion"/>
  </si>
  <si>
    <t>Postcode</t>
    <phoneticPr fontId="4" type="noConversion"/>
  </si>
  <si>
    <t>SME Application Form</t>
    <phoneticPr fontId="4" type="noConversion"/>
  </si>
  <si>
    <t>Mailing address</t>
    <phoneticPr fontId="11" type="noConversion"/>
  </si>
  <si>
    <t>District</t>
    <phoneticPr fontId="11" type="noConversion"/>
  </si>
  <si>
    <t>City</t>
    <phoneticPr fontId="11" type="noConversion"/>
  </si>
  <si>
    <t>Region, state or county</t>
    <phoneticPr fontId="11" type="noConversion"/>
  </si>
  <si>
    <t>Country</t>
    <phoneticPr fontId="11" type="noConversion"/>
  </si>
  <si>
    <t>Postcode</t>
    <phoneticPr fontId="11" type="noConversion"/>
  </si>
  <si>
    <t>SME Profile</t>
    <phoneticPr fontId="4" type="noConversion"/>
  </si>
  <si>
    <t>Invoice amount</t>
    <phoneticPr fontId="4" type="noConversion"/>
  </si>
  <si>
    <t>Place Bid</t>
    <phoneticPr fontId="4" type="noConversion"/>
  </si>
  <si>
    <t>Interest %</t>
  </si>
  <si>
    <t>Buyer Auction Result (Bid)</t>
    <phoneticPr fontId="4" type="noConversion"/>
  </si>
  <si>
    <t>Amount needs to be transferred by Buyer (Financing amount plus transaction fees)</t>
    <phoneticPr fontId="4" type="noConversion"/>
  </si>
  <si>
    <t>Interest rate</t>
  </si>
  <si>
    <t>Buyer Auction Result (Bid)</t>
    <phoneticPr fontId="4" type="noConversion"/>
  </si>
  <si>
    <t>Invoice term</t>
  </si>
  <si>
    <t>Estimated Profit from interest if the debtor pays on the expected payment date</t>
  </si>
  <si>
    <t>Seller Auction Result (Bid)</t>
    <phoneticPr fontId="4" type="noConversion"/>
  </si>
  <si>
    <t>Seller Auction Result (Bid)</t>
    <phoneticPr fontId="4" type="noConversion"/>
  </si>
  <si>
    <t>Buyer Auction Result (RTS)</t>
    <phoneticPr fontId="4" type="noConversion"/>
  </si>
  <si>
    <t>Seller Auction Result (RTS)</t>
    <phoneticPr fontId="4" type="noConversion"/>
  </si>
  <si>
    <t>The data field value will remain the same in all the related nodes. Need to count the nodes that use this data field value.</t>
  </si>
  <si>
    <t>The data field value will remain the same in all the related nodes. Need to count the nodes that use this data field value.</t>
    <phoneticPr fontId="4" type="noConversion"/>
  </si>
  <si>
    <t>The data field value will remain the same in all the related nodes. Need to count the nodes that use this data field value.</t>
    <phoneticPr fontId="4" type="noConversion"/>
  </si>
  <si>
    <t>The data field value will remain the same in all the related nodes. Need to count the nodes that use this data field value.</t>
    <phoneticPr fontId="4" type="noConversion"/>
  </si>
  <si>
    <t>The value of the previous data field A, will affect the value of the next data field B.</t>
    <phoneticPr fontId="4" type="noConversion"/>
  </si>
  <si>
    <t>Use the values of the source data fields to calculate the values of the related nodes through mathematical calculations.</t>
    <phoneticPr fontId="4" type="noConversion"/>
  </si>
  <si>
    <t>Use the values of the source data fields to calculate the values of the related nodes through mathematical calculations.</t>
    <phoneticPr fontId="4" type="noConversion"/>
  </si>
  <si>
    <t>Accepting Ready-to-sell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</si>
</sst>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3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宋体"/>
      <family val="2"/>
      <scheme val="minor"/>
    </font>
    <font>
      <b/>
      <sz val="10"/>
      <color theme="1"/>
      <name val="宋体"/>
      <scheme val="minor"/>
    </font>
    <font>
      <b/>
      <sz val="10"/>
      <color theme="1"/>
      <name val="宋体"/>
      <family val="1"/>
      <scheme val="minor"/>
    </font>
    <font>
      <sz val="10"/>
      <color theme="1"/>
      <name val="宋体"/>
      <scheme val="minor"/>
    </font>
    <font>
      <sz val="9"/>
      <name val="宋体"/>
      <family val="3"/>
      <charset val="136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63"/>
      <scheme val="minor"/>
    </font>
    <font>
      <sz val="11"/>
      <color theme="1"/>
      <name val="Times New Roman"/>
      <family val="1"/>
      <charset val="163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  <charset val="163"/>
    </font>
    <font>
      <i/>
      <sz val="11"/>
      <name val="Times New Roman"/>
      <family val="1"/>
    </font>
    <font>
      <i/>
      <sz val="11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1"/>
      <name val="Times New Roman"/>
      <family val="1"/>
      <charset val="163"/>
    </font>
    <font>
      <sz val="10"/>
      <name val="宋体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1"/>
      <scheme val="minor"/>
    </font>
    <font>
      <sz val="11"/>
      <name val="宋体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ABF8F"/>
        <bgColor rgb="FF000000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3">
    <xf numFmtId="0" fontId="0" fillId="0" borderId="0"/>
    <xf numFmtId="0" fontId="3" fillId="0" borderId="0"/>
    <xf numFmtId="176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9" fillId="0" borderId="0">
      <alignment vertical="center"/>
    </xf>
    <xf numFmtId="0" fontId="20" fillId="0" borderId="0"/>
  </cellStyleXfs>
  <cellXfs count="20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7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5" fillId="0" borderId="2" xfId="7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49" fontId="0" fillId="0" borderId="0" xfId="0" applyNumberFormat="1"/>
    <xf numFmtId="0" fontId="10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/>
    </xf>
    <xf numFmtId="0" fontId="5" fillId="10" borderId="2" xfId="7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  <xf numFmtId="0" fontId="0" fillId="0" borderId="2" xfId="0" applyBorder="1"/>
    <xf numFmtId="0" fontId="5" fillId="10" borderId="2" xfId="7" applyNumberFormat="1" applyFill="1" applyBorder="1" applyAlignment="1">
      <alignment vertical="center"/>
    </xf>
    <xf numFmtId="49" fontId="1" fillId="10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0" xfId="0"/>
    <xf numFmtId="0" fontId="1" fillId="10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10" borderId="0" xfId="0" applyFill="1"/>
    <xf numFmtId="14" fontId="0" fillId="0" borderId="2" xfId="0" applyNumberFormat="1" applyBorder="1"/>
    <xf numFmtId="9" fontId="0" fillId="0" borderId="0" xfId="0" applyNumberFormat="1"/>
    <xf numFmtId="10" fontId="0" fillId="0" borderId="0" xfId="0" applyNumberFormat="1"/>
    <xf numFmtId="10" fontId="0" fillId="0" borderId="2" xfId="0" applyNumberFormat="1" applyBorder="1"/>
    <xf numFmtId="10" fontId="1" fillId="0" borderId="2" xfId="0" applyNumberFormat="1" applyFont="1" applyFill="1" applyBorder="1" applyAlignment="1">
      <alignment vertical="center" wrapText="1"/>
    </xf>
    <xf numFmtId="10" fontId="1" fillId="10" borderId="2" xfId="0" applyNumberFormat="1" applyFont="1" applyFill="1" applyBorder="1" applyAlignment="1">
      <alignment vertical="center" wrapText="1"/>
    </xf>
    <xf numFmtId="14" fontId="0" fillId="0" borderId="0" xfId="0" applyNumberFormat="1"/>
    <xf numFmtId="10" fontId="0" fillId="10" borderId="2" xfId="0" applyNumberFormat="1" applyFill="1" applyBorder="1"/>
    <xf numFmtId="0" fontId="0" fillId="11" borderId="2" xfId="0" applyFill="1" applyBorder="1"/>
    <xf numFmtId="0" fontId="22" fillId="9" borderId="3" xfId="1" applyFont="1" applyFill="1" applyBorder="1" applyAlignment="1">
      <alignment horizontal="left" vertical="center" wrapText="1"/>
    </xf>
    <xf numFmtId="0" fontId="23" fillId="9" borderId="3" xfId="1" applyFont="1" applyFill="1" applyBorder="1" applyAlignment="1">
      <alignment vertical="center" wrapText="1"/>
    </xf>
    <xf numFmtId="0" fontId="24" fillId="9" borderId="3" xfId="1" applyFont="1" applyFill="1" applyBorder="1" applyAlignment="1">
      <alignment vertical="center" wrapText="1"/>
    </xf>
    <xf numFmtId="0" fontId="25" fillId="9" borderId="3" xfId="1" applyFont="1" applyFill="1" applyBorder="1" applyAlignment="1">
      <alignment vertical="center" wrapText="1"/>
    </xf>
    <xf numFmtId="0" fontId="23" fillId="0" borderId="3" xfId="1" applyFont="1" applyFill="1" applyBorder="1" applyAlignment="1">
      <alignment vertical="center" wrapText="1"/>
    </xf>
    <xf numFmtId="0" fontId="24" fillId="0" borderId="3" xfId="1" applyFont="1" applyFill="1" applyBorder="1" applyAlignment="1">
      <alignment vertical="center" wrapText="1"/>
    </xf>
    <xf numFmtId="0" fontId="22" fillId="0" borderId="3" xfId="1" applyFont="1" applyFill="1" applyBorder="1" applyAlignment="1">
      <alignment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22" fillId="0" borderId="3" xfId="1" applyFont="1" applyFill="1" applyBorder="1" applyAlignment="1">
      <alignment horizontal="left" vertical="center"/>
    </xf>
    <xf numFmtId="0" fontId="26" fillId="0" borderId="3" xfId="1" applyFont="1" applyFill="1" applyBorder="1" applyAlignment="1">
      <alignment horizontal="left" vertical="center"/>
    </xf>
    <xf numFmtId="0" fontId="26" fillId="9" borderId="3" xfId="1" applyFont="1" applyFill="1" applyBorder="1" applyAlignment="1">
      <alignment horizontal="left" vertical="center"/>
    </xf>
    <xf numFmtId="0" fontId="27" fillId="0" borderId="3" xfId="1" applyFont="1" applyFill="1" applyBorder="1" applyAlignment="1">
      <alignment vertical="center" wrapText="1"/>
    </xf>
    <xf numFmtId="0" fontId="26" fillId="0" borderId="3" xfId="1" applyFont="1" applyFill="1" applyBorder="1" applyAlignment="1">
      <alignment horizontal="left" vertical="center" wrapText="1"/>
    </xf>
    <xf numFmtId="0" fontId="21" fillId="0" borderId="3" xfId="1" applyFont="1" applyFill="1" applyBorder="1" applyAlignment="1">
      <alignment vertical="center" wrapText="1"/>
    </xf>
    <xf numFmtId="0" fontId="25" fillId="0" borderId="3" xfId="1" applyFont="1" applyFill="1" applyBorder="1" applyAlignment="1">
      <alignment vertical="center" wrapText="1"/>
    </xf>
    <xf numFmtId="0" fontId="24" fillId="9" borderId="0" xfId="0" applyFont="1" applyFill="1"/>
    <xf numFmtId="0" fontId="28" fillId="0" borderId="3" xfId="1" applyFont="1" applyFill="1" applyBorder="1" applyAlignment="1">
      <alignment vertical="center" wrapText="1"/>
    </xf>
    <xf numFmtId="49" fontId="24" fillId="0" borderId="3" xfId="1" applyNumberFormat="1" applyFont="1" applyFill="1" applyBorder="1" applyAlignment="1">
      <alignment vertical="center" wrapText="1"/>
    </xf>
    <xf numFmtId="0" fontId="29" fillId="9" borderId="3" xfId="1" applyFont="1" applyFill="1" applyBorder="1" applyAlignment="1">
      <alignment vertical="center" wrapText="1"/>
    </xf>
    <xf numFmtId="0" fontId="24" fillId="9" borderId="3" xfId="1" applyFont="1" applyFill="1" applyBorder="1" applyAlignment="1">
      <alignment horizontal="left" vertical="center" wrapText="1"/>
    </xf>
    <xf numFmtId="0" fontId="30" fillId="0" borderId="3" xfId="1" applyFont="1" applyFill="1" applyBorder="1" applyAlignment="1">
      <alignment vertical="center" wrapText="1"/>
    </xf>
    <xf numFmtId="0" fontId="23" fillId="0" borderId="3" xfId="1" applyFont="1" applyFill="1" applyBorder="1" applyAlignment="1">
      <alignment horizontal="left" vertical="center" wrapText="1"/>
    </xf>
    <xf numFmtId="0" fontId="30" fillId="9" borderId="3" xfId="1" applyFont="1" applyFill="1" applyBorder="1" applyAlignment="1">
      <alignment vertical="center" wrapText="1"/>
    </xf>
    <xf numFmtId="0" fontId="28" fillId="9" borderId="3" xfId="1" applyFont="1" applyFill="1" applyBorder="1" applyAlignment="1">
      <alignment vertical="center" wrapText="1"/>
    </xf>
    <xf numFmtId="0" fontId="24" fillId="0" borderId="3" xfId="1" applyFont="1" applyFill="1" applyBorder="1" applyAlignment="1">
      <alignment horizontal="left" vertical="center" wrapText="1"/>
    </xf>
    <xf numFmtId="0" fontId="28" fillId="9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31" fillId="0" borderId="3" xfId="1" applyFont="1" applyFill="1" applyBorder="1" applyAlignment="1">
      <alignment vertical="center" wrapText="1"/>
    </xf>
    <xf numFmtId="0" fontId="27" fillId="9" borderId="3" xfId="1" applyFont="1" applyFill="1" applyBorder="1" applyAlignment="1">
      <alignment horizontal="left" vertical="center" wrapText="1"/>
    </xf>
    <xf numFmtId="0" fontId="0" fillId="14" borderId="0" xfId="0" applyFill="1"/>
    <xf numFmtId="0" fontId="0" fillId="15" borderId="0" xfId="0" applyFill="1"/>
    <xf numFmtId="0" fontId="5" fillId="14" borderId="1" xfId="7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5" fillId="15" borderId="0" xfId="0" applyFont="1" applyFill="1"/>
    <xf numFmtId="0" fontId="2" fillId="15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vertical="center" wrapText="1"/>
    </xf>
    <xf numFmtId="0" fontId="1" fillId="15" borderId="2" xfId="0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14" fontId="1" fillId="14" borderId="2" xfId="0" applyNumberFormat="1" applyFont="1" applyFill="1" applyBorder="1" applyAlignment="1">
      <alignment vertical="center"/>
    </xf>
    <xf numFmtId="0" fontId="15" fillId="15" borderId="2" xfId="0" applyFont="1" applyFill="1" applyBorder="1"/>
    <xf numFmtId="0" fontId="1" fillId="15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/>
    </xf>
    <xf numFmtId="0" fontId="0" fillId="14" borderId="2" xfId="0" applyFill="1" applyBorder="1"/>
    <xf numFmtId="0" fontId="1" fillId="16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32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vertical="center"/>
    </xf>
    <xf numFmtId="0" fontId="7" fillId="14" borderId="2" xfId="0" applyFont="1" applyFill="1" applyBorder="1" applyAlignment="1">
      <alignment vertical="center"/>
    </xf>
    <xf numFmtId="14" fontId="7" fillId="14" borderId="2" xfId="0" applyNumberFormat="1" applyFont="1" applyFill="1" applyBorder="1" applyAlignment="1">
      <alignment horizontal="right" vertical="center"/>
    </xf>
    <xf numFmtId="0" fontId="32" fillId="15" borderId="2" xfId="0" applyFont="1" applyFill="1" applyBorder="1" applyAlignment="1">
      <alignment horizontal="center" vertical="center"/>
    </xf>
    <xf numFmtId="0" fontId="0" fillId="15" borderId="2" xfId="0" applyFill="1" applyBorder="1"/>
    <xf numFmtId="0" fontId="1" fillId="14" borderId="2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/>
    </xf>
    <xf numFmtId="0" fontId="0" fillId="11" borderId="2" xfId="0" applyNumberFormat="1" applyFill="1" applyBorder="1"/>
    <xf numFmtId="10" fontId="7" fillId="15" borderId="2" xfId="0" applyNumberFormat="1" applyFont="1" applyFill="1" applyBorder="1" applyAlignment="1">
      <alignment vertical="center" wrapText="1"/>
    </xf>
    <xf numFmtId="0" fontId="18" fillId="15" borderId="2" xfId="0" applyFont="1" applyFill="1" applyBorder="1"/>
    <xf numFmtId="0" fontId="0" fillId="14" borderId="2" xfId="0" applyNumberFormat="1" applyFill="1" applyBorder="1"/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16" borderId="8" xfId="0" applyFont="1" applyFill="1" applyBorder="1" applyAlignment="1">
      <alignment horizontal="center" vertical="center" wrapText="1"/>
    </xf>
    <xf numFmtId="10" fontId="1" fillId="15" borderId="2" xfId="0" applyNumberFormat="1" applyFont="1" applyFill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14" fontId="0" fillId="13" borderId="2" xfId="0" applyNumberFormat="1" applyFill="1" applyBorder="1"/>
    <xf numFmtId="10" fontId="1" fillId="14" borderId="2" xfId="0" applyNumberFormat="1" applyFont="1" applyFill="1" applyBorder="1" applyAlignment="1">
      <alignment vertical="center" wrapText="1"/>
    </xf>
    <xf numFmtId="14" fontId="0" fillId="15" borderId="2" xfId="0" applyNumberFormat="1" applyFill="1" applyBorder="1"/>
    <xf numFmtId="0" fontId="33" fillId="18" borderId="2" xfId="0" applyFont="1" applyFill="1" applyBorder="1" applyAlignment="1">
      <alignment vertical="center"/>
    </xf>
    <xf numFmtId="0" fontId="33" fillId="18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5" fillId="0" borderId="2" xfId="7" applyBorder="1" applyAlignment="1">
      <alignment horizontal="left" vertical="center"/>
    </xf>
    <xf numFmtId="0" fontId="5" fillId="0" borderId="2" xfId="7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/>
    </xf>
    <xf numFmtId="0" fontId="7" fillId="15" borderId="2" xfId="0" applyFont="1" applyFill="1" applyBorder="1" applyAlignment="1">
      <alignment vertical="center" wrapText="1"/>
    </xf>
    <xf numFmtId="10" fontId="5" fillId="0" borderId="2" xfId="7" applyNumberFormat="1" applyBorder="1" applyAlignment="1">
      <alignment horizontal="left" vertical="center"/>
    </xf>
    <xf numFmtId="10" fontId="5" fillId="0" borderId="2" xfId="7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3" fillId="18" borderId="2" xfId="0" applyFont="1" applyFill="1" applyBorder="1" applyAlignment="1">
      <alignment horizontal="left" vertical="center"/>
    </xf>
    <xf numFmtId="0" fontId="33" fillId="18" borderId="2" xfId="0" applyFont="1" applyFill="1" applyBorder="1" applyAlignment="1">
      <alignment vertical="center" wrapText="1"/>
    </xf>
    <xf numFmtId="0" fontId="5" fillId="3" borderId="2" xfId="7" applyFill="1" applyBorder="1" applyAlignment="1">
      <alignment horizontal="left" vertical="center"/>
    </xf>
    <xf numFmtId="0" fontId="36" fillId="0" borderId="2" xfId="0" applyFont="1" applyBorder="1" applyAlignment="1">
      <alignment horizontal="left" vertical="center" wrapText="1"/>
    </xf>
    <xf numFmtId="0" fontId="5" fillId="0" borderId="2" xfId="7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5" fillId="0" borderId="2" xfId="7" applyBorder="1" applyAlignment="1">
      <alignment vertical="center" wrapText="1"/>
    </xf>
    <xf numFmtId="0" fontId="5" fillId="0" borderId="2" xfId="7" applyBorder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 wrapText="1"/>
    </xf>
    <xf numFmtId="0" fontId="5" fillId="0" borderId="2" xfId="7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/>
    </xf>
    <xf numFmtId="0" fontId="5" fillId="0" borderId="2" xfId="7" applyBorder="1" applyAlignment="1">
      <alignment horizontal="left" vertical="center"/>
    </xf>
    <xf numFmtId="0" fontId="36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0" fontId="18" fillId="9" borderId="3" xfId="9" applyFont="1" applyFill="1" applyBorder="1" applyAlignment="1">
      <alignment horizontal="center" vertical="center" wrapText="1"/>
    </xf>
    <xf numFmtId="0" fontId="18" fillId="9" borderId="5" xfId="9" applyFont="1" applyFill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/>
    </xf>
    <xf numFmtId="0" fontId="12" fillId="9" borderId="3" xfId="9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4" borderId="3" xfId="9" applyFont="1" applyFill="1" applyBorder="1" applyAlignment="1">
      <alignment horizontal="center" vertical="center" wrapText="1"/>
    </xf>
    <xf numFmtId="0" fontId="15" fillId="4" borderId="5" xfId="9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8" borderId="3" xfId="8" applyFont="1" applyBorder="1" applyAlignment="1">
      <alignment horizontal="center" vertical="center" wrapText="1"/>
    </xf>
    <xf numFmtId="0" fontId="17" fillId="8" borderId="4" xfId="8" applyFont="1" applyBorder="1" applyAlignment="1">
      <alignment horizontal="center" vertical="center" wrapText="1"/>
    </xf>
    <xf numFmtId="0" fontId="17" fillId="8" borderId="5" xfId="8" applyFont="1" applyBorder="1" applyAlignment="1">
      <alignment horizontal="center" vertical="center" wrapText="1"/>
    </xf>
    <xf numFmtId="0" fontId="15" fillId="4" borderId="3" xfId="9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</cellXfs>
  <cellStyles count="13">
    <cellStyle name="Accent4 2" xfId="10"/>
    <cellStyle name="Accent6 2" xfId="8"/>
    <cellStyle name="Comma 2" xfId="2"/>
    <cellStyle name="Good 2" xfId="9"/>
    <cellStyle name="Normal 2" xfId="1"/>
    <cellStyle name="Normal 2 2" xfId="11"/>
    <cellStyle name="Normal 3" xfId="12"/>
    <cellStyle name="常规" xfId="0" builtinId="0"/>
    <cellStyle name="超链接" xfId="3" builtinId="8" hidden="1"/>
    <cellStyle name="超链接" xfId="5" builtinId="8" hidden="1"/>
    <cellStyle name="超链接" xfId="7" builtinId="8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na@abc.com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5" Type="http://schemas.openxmlformats.org/officeDocument/2006/relationships/hyperlink" Target="mailto:abcd@abc.com" TargetMode="External"/><Relationship Id="rId4" Type="http://schemas.openxmlformats.org/officeDocument/2006/relationships/hyperlink" Target="mailto:anna@abc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c@abc.com" TargetMode="External"/><Relationship Id="rId3" Type="http://schemas.openxmlformats.org/officeDocument/2006/relationships/hyperlink" Target="mailto:abc@abc.com" TargetMode="External"/><Relationship Id="rId7" Type="http://schemas.openxmlformats.org/officeDocument/2006/relationships/hyperlink" Target="mailto:abc@abc.com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mailto:abc@abc.com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abc@abc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irector@invoice.com" TargetMode="External"/><Relationship Id="rId2" Type="http://schemas.openxmlformats.org/officeDocument/2006/relationships/hyperlink" Target="mailto:def@abc.com" TargetMode="External"/><Relationship Id="rId1" Type="http://schemas.openxmlformats.org/officeDocument/2006/relationships/hyperlink" Target="mailto:def@abc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rector@invo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/>
  </sheetViews>
  <sheetFormatPr defaultColWidth="11.375" defaultRowHeight="13.5" x14ac:dyDescent="0.15"/>
  <cols>
    <col min="1" max="1" width="25.125" customWidth="1"/>
    <col min="2" max="2" width="28.25" customWidth="1"/>
    <col min="3" max="3" width="23" customWidth="1"/>
    <col min="4" max="4" width="35.875" customWidth="1"/>
    <col min="5" max="5" width="23.375" customWidth="1"/>
    <col min="6" max="6" width="37.875" customWidth="1"/>
  </cols>
  <sheetData>
    <row r="1" spans="1:16" x14ac:dyDescent="0.15">
      <c r="A1" s="129" t="s">
        <v>752</v>
      </c>
      <c r="B1" s="129" t="s">
        <v>753</v>
      </c>
      <c r="C1" s="144" t="s">
        <v>756</v>
      </c>
      <c r="D1" s="145" t="s">
        <v>757</v>
      </c>
      <c r="E1" s="129" t="s">
        <v>755</v>
      </c>
      <c r="F1" s="145" t="s">
        <v>759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6" ht="15.75" customHeight="1" x14ac:dyDescent="0.15">
      <c r="A2" s="158" t="s">
        <v>760</v>
      </c>
      <c r="B2" s="132" t="s">
        <v>3</v>
      </c>
      <c r="C2" s="133" t="s">
        <v>3</v>
      </c>
      <c r="D2" s="134" t="s">
        <v>3</v>
      </c>
      <c r="E2" s="156" t="s">
        <v>754</v>
      </c>
      <c r="F2" s="156" t="s">
        <v>824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s="44" customFormat="1" x14ac:dyDescent="0.15">
      <c r="A3" s="158"/>
      <c r="B3" s="132" t="s">
        <v>761</v>
      </c>
      <c r="C3" s="133" t="str">
        <f>'Buyer registration form'!B1</f>
        <v>Title</v>
      </c>
      <c r="D3" s="134" t="str">
        <f>'Buyer application form'!B2</f>
        <v>Title</v>
      </c>
      <c r="E3" s="156"/>
      <c r="F3" s="156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s="44" customFormat="1" x14ac:dyDescent="0.15">
      <c r="A4" s="158"/>
      <c r="B4" s="36" t="s">
        <v>762</v>
      </c>
      <c r="C4" s="133" t="str">
        <f>'Buyer registration form'!C1</f>
        <v>First Name</v>
      </c>
      <c r="D4" s="134" t="str">
        <f>'Buyer application form'!C2</f>
        <v>First name</v>
      </c>
      <c r="E4" s="156"/>
      <c r="F4" s="156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s="44" customFormat="1" x14ac:dyDescent="0.15">
      <c r="A5" s="158"/>
      <c r="B5" s="132" t="s">
        <v>763</v>
      </c>
      <c r="C5" s="133" t="str">
        <f>'Buyer registration form'!D1</f>
        <v>Last Name</v>
      </c>
      <c r="D5" s="134" t="str">
        <f>'Buyer application form'!D2</f>
        <v>Last name</v>
      </c>
      <c r="E5" s="156"/>
      <c r="F5" s="156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16" s="44" customFormat="1" x14ac:dyDescent="0.15">
      <c r="A6" s="158"/>
      <c r="B6" s="132" t="s">
        <v>764</v>
      </c>
      <c r="C6" s="133" t="str">
        <f>'Buyer registration form'!K1</f>
        <v>Invest as</v>
      </c>
      <c r="D6" s="134" t="str">
        <f>'Buyer application form'!F2</f>
        <v>Invest as</v>
      </c>
      <c r="E6" s="156"/>
      <c r="F6" s="156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15">
      <c r="A7" s="158"/>
      <c r="B7" s="132" t="s">
        <v>765</v>
      </c>
      <c r="C7" s="133" t="str">
        <f>'Buyer registration form'!E1</f>
        <v>Phone</v>
      </c>
      <c r="D7" s="134" t="str">
        <f>'Buyer application form'!M2</f>
        <v>Phone</v>
      </c>
      <c r="E7" s="156"/>
      <c r="F7" s="156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15">
      <c r="A8" s="158"/>
      <c r="B8" s="132" t="s">
        <v>767</v>
      </c>
      <c r="C8" s="133" t="str">
        <f>'Buyer registration form'!F1</f>
        <v>Mobile phone</v>
      </c>
      <c r="D8" s="134" t="str">
        <f>'Buyer application form'!N2</f>
        <v>Mobile phone</v>
      </c>
      <c r="E8" s="156"/>
      <c r="F8" s="156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s="44" customFormat="1" x14ac:dyDescent="0.15">
      <c r="A9" s="158" t="s">
        <v>792</v>
      </c>
      <c r="B9" s="132" t="s">
        <v>790</v>
      </c>
      <c r="C9" s="133" t="str">
        <f>'Buyer registration form'!G1</f>
        <v>Email</v>
      </c>
      <c r="D9" s="134" t="str">
        <f>'Buyer registration form'!H1</f>
        <v>Confirm Email</v>
      </c>
      <c r="E9" s="156" t="s">
        <v>788</v>
      </c>
      <c r="F9" s="156" t="s">
        <v>793</v>
      </c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s="44" customFormat="1" x14ac:dyDescent="0.15">
      <c r="A10" s="158"/>
      <c r="B10" s="132" t="s">
        <v>791</v>
      </c>
      <c r="C10" s="133" t="str">
        <f>'Buyer registration form'!I1</f>
        <v>Password</v>
      </c>
      <c r="D10" s="134" t="str">
        <f>'Buyer registration form'!J1</f>
        <v>Confirm Password</v>
      </c>
      <c r="E10" s="156"/>
      <c r="F10" s="156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s="44" customFormat="1" ht="27" x14ac:dyDescent="0.15">
      <c r="A11" s="158" t="s">
        <v>760</v>
      </c>
      <c r="B11" s="155" t="s">
        <v>796</v>
      </c>
      <c r="C11" s="133" t="str">
        <f>'Buyer registration form'!K2</f>
        <v>Company/Institution</v>
      </c>
      <c r="D11" s="134" t="s">
        <v>794</v>
      </c>
      <c r="E11" s="156" t="s">
        <v>797</v>
      </c>
      <c r="F11" s="156" t="s">
        <v>798</v>
      </c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s="44" customFormat="1" ht="27" x14ac:dyDescent="0.15">
      <c r="A12" s="158"/>
      <c r="B12" s="155"/>
      <c r="C12" s="133" t="str">
        <f>'Buyer registration form'!K3</f>
        <v>Private Investor</v>
      </c>
      <c r="D12" s="134" t="s">
        <v>795</v>
      </c>
      <c r="E12" s="156"/>
      <c r="F12" s="156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s="44" customFormat="1" x14ac:dyDescent="0.15">
      <c r="A13" s="158" t="s">
        <v>800</v>
      </c>
      <c r="B13" s="132" t="s">
        <v>799</v>
      </c>
      <c r="C13" s="159" t="str">
        <f>'Buyer application form'!AN2</f>
        <v>Different mailing address</v>
      </c>
      <c r="D13" s="133" t="str">
        <f>'Buyer application form'!AO2</f>
        <v>Mailing address</v>
      </c>
      <c r="E13" s="156" t="s">
        <v>797</v>
      </c>
      <c r="F13" s="156" t="s">
        <v>798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s="44" customFormat="1" x14ac:dyDescent="0.15">
      <c r="A14" s="158"/>
      <c r="B14" s="132" t="s">
        <v>139</v>
      </c>
      <c r="C14" s="159"/>
      <c r="D14" s="133" t="str">
        <f>'Buyer application form'!AP2</f>
        <v>District</v>
      </c>
      <c r="E14" s="156"/>
      <c r="F14" s="156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s="44" customFormat="1" x14ac:dyDescent="0.15">
      <c r="A15" s="158"/>
      <c r="B15" s="132" t="s">
        <v>140</v>
      </c>
      <c r="C15" s="159"/>
      <c r="D15" s="133" t="str">
        <f>'Buyer application form'!AQ2</f>
        <v>City</v>
      </c>
      <c r="E15" s="156"/>
      <c r="F15" s="156"/>
      <c r="G15" s="131"/>
      <c r="H15" s="131"/>
      <c r="I15" s="131"/>
      <c r="J15" s="131"/>
      <c r="K15" s="131"/>
      <c r="L15" s="131"/>
      <c r="M15" s="131"/>
      <c r="N15" s="131"/>
      <c r="O15" s="131"/>
      <c r="P15" s="131"/>
    </row>
    <row r="16" spans="1:16" s="44" customFormat="1" x14ac:dyDescent="0.15">
      <c r="A16" s="158"/>
      <c r="B16" s="132" t="s">
        <v>141</v>
      </c>
      <c r="C16" s="159"/>
      <c r="D16" s="133" t="str">
        <f>'Buyer application form'!AR2</f>
        <v>Region, state or county</v>
      </c>
      <c r="E16" s="156"/>
      <c r="F16" s="156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6" s="44" customFormat="1" x14ac:dyDescent="0.15">
      <c r="A17" s="158"/>
      <c r="B17" s="132" t="s">
        <v>127</v>
      </c>
      <c r="C17" s="159"/>
      <c r="D17" s="133" t="str">
        <f>'Buyer application form'!AS2</f>
        <v>Country</v>
      </c>
      <c r="E17" s="156"/>
      <c r="F17" s="156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6" s="44" customFormat="1" x14ac:dyDescent="0.15">
      <c r="A18" s="158"/>
      <c r="B18" s="132" t="s">
        <v>801</v>
      </c>
      <c r="C18" s="159"/>
      <c r="D18" s="133" t="str">
        <f>'Buyer application form'!AT2</f>
        <v>Postcode</v>
      </c>
      <c r="E18" s="156"/>
      <c r="F18" s="156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x14ac:dyDescent="0.15">
      <c r="A19" s="158" t="s">
        <v>768</v>
      </c>
      <c r="B19" s="132" t="s">
        <v>0</v>
      </c>
      <c r="C19" s="133" t="str">
        <f>'SME registration form'!B1</f>
        <v>Title</v>
      </c>
      <c r="D19" s="134" t="str">
        <f>'SME application form'!B2</f>
        <v>Title</v>
      </c>
      <c r="E19" s="156" t="s">
        <v>754</v>
      </c>
      <c r="F19" s="156" t="s">
        <v>824</v>
      </c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6" s="44" customFormat="1" x14ac:dyDescent="0.15">
      <c r="A20" s="158"/>
      <c r="B20" s="132" t="s">
        <v>1</v>
      </c>
      <c r="C20" s="133" t="str">
        <f>'SME registration form'!C1</f>
        <v>First Name</v>
      </c>
      <c r="D20" s="134" t="str">
        <f>'SME application form'!C2</f>
        <v>First name</v>
      </c>
      <c r="E20" s="156"/>
      <c r="F20" s="156"/>
      <c r="G20" s="131"/>
      <c r="H20" s="131"/>
      <c r="I20" s="131"/>
      <c r="J20" s="131"/>
      <c r="K20" s="131"/>
      <c r="L20" s="131"/>
      <c r="M20" s="131"/>
      <c r="N20" s="131"/>
      <c r="O20" s="131"/>
      <c r="P20" s="131"/>
    </row>
    <row r="21" spans="1:16" s="44" customFormat="1" x14ac:dyDescent="0.15">
      <c r="A21" s="158"/>
      <c r="B21" s="132" t="s">
        <v>2</v>
      </c>
      <c r="C21" s="133" t="str">
        <f>'SME registration form'!D1</f>
        <v>Last Name</v>
      </c>
      <c r="D21" s="134" t="str">
        <f>'SME application form'!D2</f>
        <v>Last name</v>
      </c>
      <c r="E21" s="156"/>
      <c r="F21" s="156"/>
      <c r="G21" s="131"/>
      <c r="H21" s="131"/>
      <c r="I21" s="131"/>
      <c r="J21" s="131"/>
      <c r="K21" s="131"/>
      <c r="L21" s="131"/>
      <c r="M21" s="131"/>
      <c r="N21" s="131"/>
      <c r="O21" s="131"/>
      <c r="P21" s="131"/>
    </row>
    <row r="22" spans="1:16" s="44" customFormat="1" x14ac:dyDescent="0.15">
      <c r="A22" s="158"/>
      <c r="B22" s="132" t="s">
        <v>3</v>
      </c>
      <c r="C22" s="133" t="str">
        <f>'SME registration form'!H1</f>
        <v>Email</v>
      </c>
      <c r="D22" s="134" t="str">
        <f>'SME application form'!E2</f>
        <v>Email</v>
      </c>
      <c r="E22" s="156"/>
      <c r="F22" s="156"/>
      <c r="G22" s="131"/>
      <c r="H22" s="131"/>
      <c r="I22" s="131"/>
      <c r="J22" s="131"/>
      <c r="K22" s="131"/>
      <c r="L22" s="131"/>
      <c r="M22" s="131"/>
      <c r="N22" s="131"/>
      <c r="O22" s="131"/>
      <c r="P22" s="131"/>
    </row>
    <row r="23" spans="1:16" s="44" customFormat="1" x14ac:dyDescent="0.15">
      <c r="A23" s="158"/>
      <c r="B23" s="132" t="s">
        <v>769</v>
      </c>
      <c r="C23" s="133" t="str">
        <f>'SME registration form'!E1</f>
        <v>Work Phone</v>
      </c>
      <c r="D23" s="134" t="str">
        <f>'SME application form'!K2</f>
        <v>Work Phone</v>
      </c>
      <c r="E23" s="156"/>
      <c r="F23" s="156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6" s="44" customFormat="1" x14ac:dyDescent="0.15">
      <c r="A24" s="158"/>
      <c r="B24" s="132" t="s">
        <v>766</v>
      </c>
      <c r="C24" s="133" t="str">
        <f>'SME registration form'!F1</f>
        <v>Mobile Phone</v>
      </c>
      <c r="D24" s="134" t="str">
        <f>'SME application form'!L2</f>
        <v>Mobile phone</v>
      </c>
      <c r="E24" s="156"/>
      <c r="F24" s="156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6" s="44" customFormat="1" x14ac:dyDescent="0.15">
      <c r="A25" s="158"/>
      <c r="B25" s="132" t="s">
        <v>770</v>
      </c>
      <c r="C25" s="133" t="str">
        <f>'SME registration form'!G1</f>
        <v>Position</v>
      </c>
      <c r="D25" s="134" t="str">
        <f>'SME application form'!M2</f>
        <v>Position</v>
      </c>
      <c r="E25" s="156"/>
      <c r="F25" s="156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6" s="44" customFormat="1" x14ac:dyDescent="0.15">
      <c r="A26" s="158" t="s">
        <v>768</v>
      </c>
      <c r="B26" s="155" t="s">
        <v>784</v>
      </c>
      <c r="C26" s="133" t="str">
        <f>'SME registration form'!B1</f>
        <v>Title</v>
      </c>
      <c r="D26" s="157" t="str">
        <f>'Invoice Upload'!C2</f>
        <v>Represented by</v>
      </c>
      <c r="E26" s="156" t="s">
        <v>785</v>
      </c>
      <c r="F26" s="156" t="s">
        <v>786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6" s="44" customFormat="1" x14ac:dyDescent="0.15">
      <c r="A27" s="158"/>
      <c r="B27" s="155"/>
      <c r="C27" s="133" t="str">
        <f>'SME registration form'!C1</f>
        <v>First Name</v>
      </c>
      <c r="D27" s="157"/>
      <c r="E27" s="156"/>
      <c r="F27" s="156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6" s="44" customFormat="1" x14ac:dyDescent="0.15">
      <c r="A28" s="158"/>
      <c r="B28" s="155"/>
      <c r="C28" s="133" t="str">
        <f>'SME registration form'!D1</f>
        <v>Last Name</v>
      </c>
      <c r="D28" s="157"/>
      <c r="E28" s="156"/>
      <c r="F28" s="156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6" s="44" customFormat="1" x14ac:dyDescent="0.15">
      <c r="A29" s="158" t="s">
        <v>768</v>
      </c>
      <c r="B29" s="132" t="s">
        <v>790</v>
      </c>
      <c r="C29" s="133" t="str">
        <f>'SME registration form'!H1</f>
        <v>Email</v>
      </c>
      <c r="D29" s="134" t="str">
        <f>'SME registration form'!I1</f>
        <v>Confirm Email</v>
      </c>
      <c r="E29" s="156" t="s">
        <v>788</v>
      </c>
      <c r="F29" s="156" t="s">
        <v>793</v>
      </c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6" s="44" customFormat="1" x14ac:dyDescent="0.15">
      <c r="A30" s="158"/>
      <c r="B30" s="132" t="s">
        <v>791</v>
      </c>
      <c r="C30" s="133" t="str">
        <f>'SME registration form'!J1</f>
        <v>Password</v>
      </c>
      <c r="D30" s="134" t="str">
        <f>'SME registration form'!K1</f>
        <v>Confirm Password</v>
      </c>
      <c r="E30" s="156"/>
      <c r="F30" s="156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6" s="44" customFormat="1" x14ac:dyDescent="0.15">
      <c r="A31" s="158" t="s">
        <v>802</v>
      </c>
      <c r="B31" s="132" t="s">
        <v>799</v>
      </c>
      <c r="C31" s="159" t="str">
        <f>'SME application form'!Y2</f>
        <v>Different mailing address</v>
      </c>
      <c r="D31" s="133" t="str">
        <f>'SME application form'!Z2</f>
        <v>Mailing address</v>
      </c>
      <c r="E31" s="156" t="s">
        <v>797</v>
      </c>
      <c r="F31" s="156" t="s">
        <v>798</v>
      </c>
      <c r="G31" s="131"/>
      <c r="H31" s="131"/>
      <c r="I31" s="131"/>
      <c r="J31" s="131"/>
      <c r="K31" s="131"/>
      <c r="L31" s="131"/>
      <c r="M31" s="131"/>
      <c r="N31" s="131"/>
      <c r="O31" s="131"/>
      <c r="P31" s="131"/>
    </row>
    <row r="32" spans="1:16" s="44" customFormat="1" x14ac:dyDescent="0.15">
      <c r="A32" s="158"/>
      <c r="B32" s="132" t="s">
        <v>139</v>
      </c>
      <c r="C32" s="159"/>
      <c r="D32" s="133" t="str">
        <f>'SME application form'!AA2</f>
        <v>District</v>
      </c>
      <c r="E32" s="156"/>
      <c r="F32" s="156"/>
      <c r="G32" s="131"/>
      <c r="H32" s="131"/>
      <c r="I32" s="131"/>
      <c r="J32" s="131"/>
      <c r="K32" s="131"/>
      <c r="L32" s="131"/>
      <c r="M32" s="131"/>
      <c r="N32" s="131"/>
      <c r="O32" s="131"/>
      <c r="P32" s="131"/>
    </row>
    <row r="33" spans="1:16" x14ac:dyDescent="0.15">
      <c r="A33" s="158"/>
      <c r="B33" s="132" t="s">
        <v>140</v>
      </c>
      <c r="C33" s="159"/>
      <c r="D33" s="133" t="str">
        <f>'SME application form'!AB2</f>
        <v>City</v>
      </c>
      <c r="E33" s="156"/>
      <c r="F33" s="156"/>
      <c r="G33" s="131"/>
      <c r="H33" s="131"/>
      <c r="I33" s="131"/>
      <c r="J33" s="131"/>
      <c r="K33" s="131"/>
      <c r="L33" s="131"/>
      <c r="M33" s="131"/>
      <c r="N33" s="131"/>
      <c r="O33" s="131"/>
      <c r="P33" s="131"/>
    </row>
    <row r="34" spans="1:16" x14ac:dyDescent="0.15">
      <c r="A34" s="158"/>
      <c r="B34" s="132" t="s">
        <v>141</v>
      </c>
      <c r="C34" s="159"/>
      <c r="D34" s="133" t="str">
        <f>'SME application form'!AC2</f>
        <v>Region, state or county</v>
      </c>
      <c r="E34" s="156"/>
      <c r="F34" s="156"/>
      <c r="G34" s="131"/>
      <c r="H34" s="131"/>
      <c r="I34" s="131"/>
      <c r="J34" s="131"/>
      <c r="K34" s="131"/>
      <c r="L34" s="131"/>
      <c r="M34" s="131"/>
      <c r="N34" s="131"/>
      <c r="O34" s="131"/>
      <c r="P34" s="131"/>
    </row>
    <row r="35" spans="1:16" s="44" customFormat="1" x14ac:dyDescent="0.15">
      <c r="A35" s="158"/>
      <c r="B35" s="132" t="s">
        <v>127</v>
      </c>
      <c r="C35" s="159"/>
      <c r="D35" s="133" t="str">
        <f>'SME application form'!AD2</f>
        <v>Country</v>
      </c>
      <c r="E35" s="156"/>
      <c r="F35" s="156"/>
      <c r="G35" s="131"/>
      <c r="H35" s="131"/>
      <c r="I35" s="131"/>
      <c r="J35" s="131"/>
      <c r="K35" s="131"/>
      <c r="L35" s="131"/>
      <c r="M35" s="131"/>
      <c r="N35" s="131"/>
      <c r="O35" s="131"/>
      <c r="P35" s="131"/>
    </row>
    <row r="36" spans="1:16" s="44" customFormat="1" x14ac:dyDescent="0.15">
      <c r="A36" s="158"/>
      <c r="B36" s="132" t="s">
        <v>142</v>
      </c>
      <c r="C36" s="159"/>
      <c r="D36" s="133" t="str">
        <f>'SME application form'!AE2</f>
        <v>Postcode</v>
      </c>
      <c r="E36" s="156"/>
      <c r="F36" s="156"/>
      <c r="G36" s="131"/>
      <c r="H36" s="131"/>
      <c r="I36" s="131"/>
      <c r="J36" s="131"/>
      <c r="K36" s="131"/>
      <c r="L36" s="131"/>
      <c r="M36" s="131"/>
      <c r="N36" s="131"/>
      <c r="O36" s="131"/>
      <c r="P36" s="131"/>
    </row>
    <row r="37" spans="1:16" s="44" customFormat="1" ht="54" x14ac:dyDescent="0.15">
      <c r="A37" s="136" t="s">
        <v>781</v>
      </c>
      <c r="B37" s="132" t="s">
        <v>782</v>
      </c>
      <c r="C37" s="133" t="str">
        <f>'SME application form'!N2</f>
        <v>Company name</v>
      </c>
      <c r="D37" s="134" t="str">
        <f>'Invoice Upload'!B2</f>
        <v>Name of your Company</v>
      </c>
      <c r="E37" s="135" t="s">
        <v>783</v>
      </c>
      <c r="F37" s="135" t="s">
        <v>826</v>
      </c>
      <c r="G37" s="131"/>
      <c r="H37" s="131"/>
      <c r="I37" s="131"/>
      <c r="J37" s="131"/>
      <c r="K37" s="131"/>
      <c r="L37" s="131"/>
      <c r="M37" s="131"/>
      <c r="N37" s="131"/>
      <c r="O37" s="131"/>
      <c r="P37" s="131"/>
    </row>
    <row r="38" spans="1:16" x14ac:dyDescent="0.15">
      <c r="A38" s="158" t="s">
        <v>771</v>
      </c>
      <c r="B38" s="161" t="s">
        <v>776</v>
      </c>
      <c r="C38" s="146"/>
      <c r="D38" s="134" t="s">
        <v>774</v>
      </c>
      <c r="E38" s="156" t="s">
        <v>773</v>
      </c>
      <c r="F38" s="156" t="s">
        <v>827</v>
      </c>
    </row>
    <row r="39" spans="1:16" x14ac:dyDescent="0.15">
      <c r="A39" s="158"/>
      <c r="B39" s="162"/>
      <c r="C39" s="146"/>
      <c r="D39" s="134" t="s">
        <v>775</v>
      </c>
      <c r="E39" s="156"/>
      <c r="F39" s="156"/>
    </row>
    <row r="40" spans="1:16" s="44" customFormat="1" ht="15.75" customHeight="1" x14ac:dyDescent="0.15">
      <c r="A40" s="158" t="s">
        <v>771</v>
      </c>
      <c r="B40" s="160" t="str">
        <f>'SME Profile'!G1</f>
        <v>Max invoice amount /1 invoice (Billion VND)</v>
      </c>
      <c r="C40" s="133" t="str">
        <f>FS!B2</f>
        <v>SME</v>
      </c>
      <c r="D40" s="134">
        <f>'SME Profile'!G2</f>
        <v>1</v>
      </c>
      <c r="E40" s="156" t="s">
        <v>773</v>
      </c>
      <c r="F40" s="156" t="s">
        <v>827</v>
      </c>
    </row>
    <row r="41" spans="1:16" s="44" customFormat="1" x14ac:dyDescent="0.15">
      <c r="A41" s="158"/>
      <c r="B41" s="160"/>
      <c r="C41" s="133" t="str">
        <f>FS!B3</f>
        <v>MSME</v>
      </c>
      <c r="D41" s="134">
        <f>'SME Profile'!G3</f>
        <v>0.8</v>
      </c>
      <c r="E41" s="156"/>
      <c r="F41" s="156"/>
    </row>
    <row r="42" spans="1:16" s="44" customFormat="1" ht="15.75" customHeight="1" x14ac:dyDescent="0.15">
      <c r="A42" s="158" t="s">
        <v>771</v>
      </c>
      <c r="B42" s="160" t="str">
        <f>'SME Profile'!H1</f>
        <v>Revolving limit for 1 customer (Billion VND)</v>
      </c>
      <c r="C42" s="133" t="str">
        <f>FS!B2</f>
        <v>SME</v>
      </c>
      <c r="D42" s="134">
        <f>'SME Profile'!H2</f>
        <v>2</v>
      </c>
      <c r="E42" s="156" t="s">
        <v>773</v>
      </c>
      <c r="F42" s="156" t="s">
        <v>827</v>
      </c>
    </row>
    <row r="43" spans="1:16" s="44" customFormat="1" x14ac:dyDescent="0.15">
      <c r="A43" s="158"/>
      <c r="B43" s="160"/>
      <c r="C43" s="133" t="str">
        <f>FS!B3</f>
        <v>MSME</v>
      </c>
      <c r="D43" s="134">
        <f>'SME Profile'!H3</f>
        <v>1.7</v>
      </c>
      <c r="E43" s="156"/>
      <c r="F43" s="156"/>
    </row>
    <row r="44" spans="1:16" ht="54" x14ac:dyDescent="0.15">
      <c r="A44" s="158" t="s">
        <v>777</v>
      </c>
      <c r="B44" s="147" t="s">
        <v>778</v>
      </c>
      <c r="C44" s="133" t="str">
        <f>'Apply Rating'!B1</f>
        <v>Rating</v>
      </c>
      <c r="D44" s="134" t="str">
        <f>'SME Profile'!C1</f>
        <v>Rating</v>
      </c>
      <c r="E44" s="135" t="s">
        <v>780</v>
      </c>
      <c r="F44" s="135" t="s">
        <v>824</v>
      </c>
    </row>
    <row r="45" spans="1:16" x14ac:dyDescent="0.15">
      <c r="A45" s="158"/>
      <c r="B45" s="155" t="s">
        <v>749</v>
      </c>
      <c r="C45" s="133" t="s">
        <v>190</v>
      </c>
      <c r="D45" s="134" t="s">
        <v>90</v>
      </c>
      <c r="E45" s="155" t="s">
        <v>772</v>
      </c>
      <c r="F45" s="156" t="s">
        <v>827</v>
      </c>
    </row>
    <row r="46" spans="1:16" x14ac:dyDescent="0.15">
      <c r="A46" s="158"/>
      <c r="B46" s="155"/>
      <c r="C46" s="133" t="s">
        <v>700</v>
      </c>
      <c r="D46" s="134" t="s">
        <v>88</v>
      </c>
      <c r="E46" s="155"/>
      <c r="F46" s="156"/>
    </row>
    <row r="47" spans="1:16" s="44" customFormat="1" ht="27" x14ac:dyDescent="0.15">
      <c r="A47" s="158" t="s">
        <v>809</v>
      </c>
      <c r="B47" s="155" t="s">
        <v>810</v>
      </c>
      <c r="C47" s="148" t="str">
        <f>'SME Profile'!F1</f>
        <v>Min invoice amount/1 invoice (Billion VND)</v>
      </c>
      <c r="D47" s="157" t="str">
        <f>'Invoice Upload'!P2</f>
        <v>Invoice amount</v>
      </c>
      <c r="E47" s="155" t="s">
        <v>788</v>
      </c>
      <c r="F47" s="156" t="s">
        <v>793</v>
      </c>
    </row>
    <row r="48" spans="1:16" s="44" customFormat="1" ht="27" x14ac:dyDescent="0.15">
      <c r="A48" s="158"/>
      <c r="B48" s="155"/>
      <c r="C48" s="148" t="str">
        <f>'SME Profile'!G1</f>
        <v>Max invoice amount /1 invoice (Billion VND)</v>
      </c>
      <c r="D48" s="157"/>
      <c r="E48" s="155"/>
      <c r="F48" s="156"/>
    </row>
    <row r="49" spans="1:6" s="44" customFormat="1" ht="27" x14ac:dyDescent="0.15">
      <c r="A49" s="158"/>
      <c r="B49" s="155"/>
      <c r="C49" s="148" t="str">
        <f>'SME Profile'!H1</f>
        <v>Revolving limit for 1 customer (Billion VND)</v>
      </c>
      <c r="D49" s="157"/>
      <c r="E49" s="155"/>
      <c r="F49" s="156"/>
    </row>
    <row r="50" spans="1:6" ht="27" x14ac:dyDescent="0.15">
      <c r="A50" s="158" t="s">
        <v>787</v>
      </c>
      <c r="B50" s="132" t="str">
        <f>'Invoice Upload'!S2</f>
        <v>Expected Payment Date</v>
      </c>
      <c r="C50" s="133" t="str">
        <f>'Invoice Upload'!R2</f>
        <v>Due date according to the contract</v>
      </c>
      <c r="D50" s="134" t="str">
        <f>'Invoice Upload'!S2</f>
        <v>Expected Payment Date</v>
      </c>
      <c r="E50" s="132" t="s">
        <v>788</v>
      </c>
      <c r="F50" s="135" t="s">
        <v>793</v>
      </c>
    </row>
    <row r="51" spans="1:6" ht="54" x14ac:dyDescent="0.15">
      <c r="A51" s="158"/>
      <c r="B51" s="132" t="str">
        <f>'Invoice Upload'!T2</f>
        <v>Remaining maturity term</v>
      </c>
      <c r="C51" s="133" t="str">
        <f>'Invoice Upload'!S2</f>
        <v>Expected Payment Date</v>
      </c>
      <c r="D51" s="134" t="str">
        <f>'Invoice Upload'!T2</f>
        <v>Remaining maturity term</v>
      </c>
      <c r="E51" s="132" t="s">
        <v>789</v>
      </c>
      <c r="F51" s="135" t="s">
        <v>828</v>
      </c>
    </row>
    <row r="52" spans="1:6" x14ac:dyDescent="0.15">
      <c r="A52" s="158" t="s">
        <v>811</v>
      </c>
      <c r="B52" s="132" t="s">
        <v>751</v>
      </c>
      <c r="C52" s="133" t="str">
        <f>'Existing Bid'!B1</f>
        <v>Advance %</v>
      </c>
      <c r="D52" s="134" t="str">
        <f>'Place Bid'!B1</f>
        <v>Advance %</v>
      </c>
      <c r="E52" s="155" t="s">
        <v>788</v>
      </c>
      <c r="F52" s="156" t="s">
        <v>793</v>
      </c>
    </row>
    <row r="53" spans="1:6" s="44" customFormat="1" x14ac:dyDescent="0.15">
      <c r="A53" s="158"/>
      <c r="B53" s="132" t="s">
        <v>812</v>
      </c>
      <c r="C53" s="133" t="str">
        <f>'Existing Bid'!C1</f>
        <v>Interest %</v>
      </c>
      <c r="D53" s="134" t="str">
        <f>'Place Bid'!C1</f>
        <v>Interest %</v>
      </c>
      <c r="E53" s="155"/>
      <c r="F53" s="156"/>
    </row>
    <row r="54" spans="1:6" x14ac:dyDescent="0.15">
      <c r="A54" s="155" t="s">
        <v>813</v>
      </c>
      <c r="B54" s="156" t="s">
        <v>814</v>
      </c>
      <c r="C54" s="133" t="str">
        <f>'Invoice Upload'!P2</f>
        <v>Invoice amount</v>
      </c>
      <c r="D54" s="157" t="str">
        <f>'Buyer Auction Result (Bid)'!B1</f>
        <v>Amount needs to be transferred by Buyer (Financing amount plus transaction fees)</v>
      </c>
      <c r="E54" s="155" t="s">
        <v>758</v>
      </c>
      <c r="F54" s="156" t="s">
        <v>828</v>
      </c>
    </row>
    <row r="55" spans="1:6" x14ac:dyDescent="0.15">
      <c r="A55" s="155"/>
      <c r="B55" s="156"/>
      <c r="C55" s="138" t="str">
        <f>'Place Bid'!B1</f>
        <v>Advance %</v>
      </c>
      <c r="D55" s="157"/>
      <c r="E55" s="155"/>
      <c r="F55" s="156"/>
    </row>
    <row r="56" spans="1:6" x14ac:dyDescent="0.15">
      <c r="A56" s="155"/>
      <c r="B56" s="156"/>
      <c r="C56" s="138" t="str">
        <f>Rules!A13</f>
        <v>Transaction fee on Buyer</v>
      </c>
      <c r="D56" s="157"/>
      <c r="E56" s="155"/>
      <c r="F56" s="156"/>
    </row>
    <row r="57" spans="1:6" ht="54" x14ac:dyDescent="0.15">
      <c r="A57" s="140" t="s">
        <v>816</v>
      </c>
      <c r="B57" s="140" t="s">
        <v>815</v>
      </c>
      <c r="C57" s="23" t="str">
        <f>'Place Bid'!C1</f>
        <v>Interest %</v>
      </c>
      <c r="D57" s="23" t="str">
        <f>'Buyer Auction Result (Bid)'!C1</f>
        <v>Interest rate</v>
      </c>
      <c r="E57" s="142" t="s">
        <v>780</v>
      </c>
      <c r="F57" s="143" t="s">
        <v>824</v>
      </c>
    </row>
    <row r="58" spans="1:6" x14ac:dyDescent="0.15">
      <c r="A58" s="151" t="s">
        <v>816</v>
      </c>
      <c r="B58" s="151" t="s">
        <v>817</v>
      </c>
      <c r="C58" s="23" t="str">
        <f>Rules!A17</f>
        <v>Auction date</v>
      </c>
      <c r="D58" s="154" t="str">
        <f>'Buyer Auction Result (Bid)'!D1</f>
        <v>Invoice term</v>
      </c>
      <c r="E58" s="149" t="s">
        <v>789</v>
      </c>
      <c r="F58" s="150" t="s">
        <v>828</v>
      </c>
    </row>
    <row r="59" spans="1:6" x14ac:dyDescent="0.15">
      <c r="A59" s="151"/>
      <c r="B59" s="151"/>
      <c r="C59" s="23" t="str">
        <f>'Invoice Upload'!S2</f>
        <v>Expected Payment Date</v>
      </c>
      <c r="D59" s="154"/>
      <c r="E59" s="149"/>
      <c r="F59" s="150"/>
    </row>
    <row r="60" spans="1:6" ht="31.5" customHeight="1" x14ac:dyDescent="0.15">
      <c r="A60" s="151" t="s">
        <v>816</v>
      </c>
      <c r="B60" s="152" t="s">
        <v>818</v>
      </c>
      <c r="C60" s="23" t="str">
        <f>'Invoice Upload'!P2</f>
        <v>Invoice amount</v>
      </c>
      <c r="D60" s="153" t="str">
        <f>'Buyer Auction Result (Bid)'!E1</f>
        <v>Estimated Profit from interest if the debtor pays on the expected payment date</v>
      </c>
      <c r="E60" s="149" t="s">
        <v>789</v>
      </c>
      <c r="F60" s="150" t="s">
        <v>828</v>
      </c>
    </row>
    <row r="61" spans="1:6" x14ac:dyDescent="0.15">
      <c r="A61" s="151"/>
      <c r="B61" s="152"/>
      <c r="C61" s="139" t="str">
        <f>'Place Bid'!B1</f>
        <v>Advance %</v>
      </c>
      <c r="D61" s="153"/>
      <c r="E61" s="149"/>
      <c r="F61" s="150"/>
    </row>
    <row r="62" spans="1:6" x14ac:dyDescent="0.15">
      <c r="A62" s="151"/>
      <c r="B62" s="152"/>
      <c r="C62" s="139" t="str">
        <f>'Buyer Auction Result (Bid)'!C1</f>
        <v>Interest rate</v>
      </c>
      <c r="D62" s="153"/>
      <c r="E62" s="149"/>
      <c r="F62" s="150"/>
    </row>
    <row r="63" spans="1:6" x14ac:dyDescent="0.15">
      <c r="A63" s="151"/>
      <c r="B63" s="152"/>
      <c r="C63" s="23" t="str">
        <f>'Buyer Auction Result (Bid)'!D1</f>
        <v>Invoice term</v>
      </c>
      <c r="D63" s="153"/>
      <c r="E63" s="149"/>
      <c r="F63" s="150"/>
    </row>
    <row r="64" spans="1:6" x14ac:dyDescent="0.15">
      <c r="A64" s="155" t="s">
        <v>819</v>
      </c>
      <c r="B64" s="156" t="s">
        <v>750</v>
      </c>
      <c r="C64" s="133" t="str">
        <f>'Invoice Upload'!P2</f>
        <v>Invoice amount</v>
      </c>
      <c r="D64" s="157" t="str">
        <f>'Seller Auction Result (Bid)'!B1</f>
        <v>Amount to be received by seller (Financing amount minus transaction fees)</v>
      </c>
      <c r="E64" s="155" t="s">
        <v>758</v>
      </c>
      <c r="F64" s="156" t="s">
        <v>828</v>
      </c>
    </row>
    <row r="65" spans="1:6" x14ac:dyDescent="0.15">
      <c r="A65" s="155"/>
      <c r="B65" s="156"/>
      <c r="C65" s="138" t="str">
        <f>'Place Bid'!B1</f>
        <v>Advance %</v>
      </c>
      <c r="D65" s="157"/>
      <c r="E65" s="155"/>
      <c r="F65" s="156"/>
    </row>
    <row r="66" spans="1:6" x14ac:dyDescent="0.15">
      <c r="A66" s="155"/>
      <c r="B66" s="156"/>
      <c r="C66" s="138" t="str">
        <f>Rules!A14</f>
        <v>Transaction fee on Seller</v>
      </c>
      <c r="D66" s="157"/>
      <c r="E66" s="155"/>
      <c r="F66" s="156"/>
    </row>
    <row r="67" spans="1:6" ht="54" x14ac:dyDescent="0.15">
      <c r="A67" s="140" t="s">
        <v>819</v>
      </c>
      <c r="B67" s="140" t="s">
        <v>815</v>
      </c>
      <c r="C67" s="23" t="str">
        <f>'Place Bid'!C1</f>
        <v>Interest %</v>
      </c>
      <c r="D67" s="23" t="str">
        <f>'Seller Auction Result (Bid)'!C1</f>
        <v>Interest rate</v>
      </c>
      <c r="E67" s="142" t="s">
        <v>780</v>
      </c>
      <c r="F67" s="143" t="s">
        <v>824</v>
      </c>
    </row>
    <row r="68" spans="1:6" x14ac:dyDescent="0.15">
      <c r="A68" s="151" t="s">
        <v>820</v>
      </c>
      <c r="B68" s="151" t="s">
        <v>817</v>
      </c>
      <c r="C68" s="23" t="str">
        <f>Rules!A17</f>
        <v>Auction date</v>
      </c>
      <c r="D68" s="154" t="str">
        <f>'Seller Auction Result (Bid)'!D1</f>
        <v>Invoice term</v>
      </c>
      <c r="E68" s="149" t="s">
        <v>789</v>
      </c>
      <c r="F68" s="150" t="s">
        <v>828</v>
      </c>
    </row>
    <row r="69" spans="1:6" x14ac:dyDescent="0.15">
      <c r="A69" s="151"/>
      <c r="B69" s="151"/>
      <c r="C69" s="23" t="str">
        <f>'Invoice Upload'!S2</f>
        <v>Expected Payment Date</v>
      </c>
      <c r="D69" s="154"/>
      <c r="E69" s="149"/>
      <c r="F69" s="150"/>
    </row>
    <row r="70" spans="1:6" x14ac:dyDescent="0.15">
      <c r="A70" s="151" t="s">
        <v>819</v>
      </c>
      <c r="B70" s="152" t="s">
        <v>818</v>
      </c>
      <c r="C70" s="23" t="str">
        <f>'Invoice Upload'!P2</f>
        <v>Invoice amount</v>
      </c>
      <c r="D70" s="153" t="str">
        <f>'Seller Auction Result (Bid)'!E1</f>
        <v>Estimated Interest amount if the debtor pays on the expected payment date</v>
      </c>
      <c r="E70" s="149" t="s">
        <v>789</v>
      </c>
      <c r="F70" s="150" t="s">
        <v>828</v>
      </c>
    </row>
    <row r="71" spans="1:6" x14ac:dyDescent="0.15">
      <c r="A71" s="151"/>
      <c r="B71" s="152"/>
      <c r="C71" s="139" t="str">
        <f>'Place Bid'!B1</f>
        <v>Advance %</v>
      </c>
      <c r="D71" s="153"/>
      <c r="E71" s="149"/>
      <c r="F71" s="150"/>
    </row>
    <row r="72" spans="1:6" x14ac:dyDescent="0.15">
      <c r="A72" s="151"/>
      <c r="B72" s="152"/>
      <c r="C72" s="139" t="str">
        <f>'Seller Auction Result (Bid)'!C1</f>
        <v>Interest rate</v>
      </c>
      <c r="D72" s="153"/>
      <c r="E72" s="149"/>
      <c r="F72" s="150"/>
    </row>
    <row r="73" spans="1:6" x14ac:dyDescent="0.15">
      <c r="A73" s="151"/>
      <c r="B73" s="152"/>
      <c r="C73" s="23" t="str">
        <f>'Seller Auction Result (Bid)'!D1</f>
        <v>Invoice term</v>
      </c>
      <c r="D73" s="153"/>
      <c r="E73" s="149"/>
      <c r="F73" s="150"/>
    </row>
    <row r="74" spans="1:6" s="44" customFormat="1" x14ac:dyDescent="0.15">
      <c r="A74" s="149" t="s">
        <v>830</v>
      </c>
      <c r="B74" s="141" t="s">
        <v>751</v>
      </c>
      <c r="C74" s="23" t="str">
        <f>'Invoice Upload'!U2</f>
        <v>Advance</v>
      </c>
      <c r="D74" s="134" t="str">
        <f>'Accepting Ready-to-sell'!B1</f>
        <v>Advance %</v>
      </c>
      <c r="E74" s="149" t="s">
        <v>779</v>
      </c>
      <c r="F74" s="150" t="s">
        <v>823</v>
      </c>
    </row>
    <row r="75" spans="1:6" s="44" customFormat="1" ht="30" customHeight="1" x14ac:dyDescent="0.15">
      <c r="A75" s="149"/>
      <c r="B75" s="141" t="s">
        <v>812</v>
      </c>
      <c r="C75" s="23" t="str">
        <f>'Invoice Upload'!V2</f>
        <v>Interest</v>
      </c>
      <c r="D75" s="134" t="str">
        <f>'Accepting Ready-to-sell'!C1</f>
        <v>Interest %</v>
      </c>
      <c r="E75" s="149"/>
      <c r="F75" s="150"/>
    </row>
    <row r="76" spans="1:6" x14ac:dyDescent="0.15">
      <c r="A76" s="155" t="s">
        <v>821</v>
      </c>
      <c r="B76" s="156" t="s">
        <v>814</v>
      </c>
      <c r="C76" s="133" t="str">
        <f>'Invoice Upload'!P2</f>
        <v>Invoice amount</v>
      </c>
      <c r="D76" s="157" t="str">
        <f>'Buyer Auction Result (RTS)'!B1</f>
        <v>Amount needs to be transferred by Buyer (Financing amount plus transaction fees)</v>
      </c>
      <c r="E76" s="155" t="s">
        <v>758</v>
      </c>
      <c r="F76" s="156" t="s">
        <v>828</v>
      </c>
    </row>
    <row r="77" spans="1:6" x14ac:dyDescent="0.15">
      <c r="A77" s="155"/>
      <c r="B77" s="156"/>
      <c r="C77" s="138" t="str">
        <f>'Accepting Ready-to-sell'!B1</f>
        <v>Advance %</v>
      </c>
      <c r="D77" s="157"/>
      <c r="E77" s="155"/>
      <c r="F77" s="156"/>
    </row>
    <row r="78" spans="1:6" x14ac:dyDescent="0.15">
      <c r="A78" s="155"/>
      <c r="B78" s="156"/>
      <c r="C78" s="138" t="str">
        <f>Rules!A13</f>
        <v>Transaction fee on Buyer</v>
      </c>
      <c r="D78" s="157"/>
      <c r="E78" s="155"/>
      <c r="F78" s="156"/>
    </row>
    <row r="79" spans="1:6" ht="54" x14ac:dyDescent="0.15">
      <c r="A79" s="140" t="s">
        <v>821</v>
      </c>
      <c r="B79" s="140" t="s">
        <v>815</v>
      </c>
      <c r="C79" s="23" t="str">
        <f>'Accepting Ready-to-sell'!C1</f>
        <v>Interest %</v>
      </c>
      <c r="D79" s="23" t="str">
        <f>'Buyer Auction Result (RTS)'!C1</f>
        <v>Interest rate</v>
      </c>
      <c r="E79" s="142" t="s">
        <v>780</v>
      </c>
      <c r="F79" s="143" t="s">
        <v>824</v>
      </c>
    </row>
    <row r="80" spans="1:6" x14ac:dyDescent="0.15">
      <c r="A80" s="151" t="s">
        <v>821</v>
      </c>
      <c r="B80" s="151" t="s">
        <v>817</v>
      </c>
      <c r="C80" s="23" t="str">
        <f>Rules!A17</f>
        <v>Auction date</v>
      </c>
      <c r="D80" s="154" t="str">
        <f>'Buyer Auction Result (RTS)'!D1</f>
        <v>Invoice term</v>
      </c>
      <c r="E80" s="149" t="s">
        <v>789</v>
      </c>
      <c r="F80" s="150" t="s">
        <v>829</v>
      </c>
    </row>
    <row r="81" spans="1:6" x14ac:dyDescent="0.15">
      <c r="A81" s="151"/>
      <c r="B81" s="151"/>
      <c r="C81" s="23" t="str">
        <f>'Invoice Upload'!S2</f>
        <v>Expected Payment Date</v>
      </c>
      <c r="D81" s="154"/>
      <c r="E81" s="149"/>
      <c r="F81" s="150"/>
    </row>
    <row r="82" spans="1:6" x14ac:dyDescent="0.15">
      <c r="A82" s="151" t="s">
        <v>821</v>
      </c>
      <c r="B82" s="152" t="s">
        <v>818</v>
      </c>
      <c r="C82" s="23" t="str">
        <f>'Invoice Upload'!P2</f>
        <v>Invoice amount</v>
      </c>
      <c r="D82" s="153" t="str">
        <f>'Buyer Auction Result (RTS)'!E1</f>
        <v>Estimated Profit from interest if the debtor pays on the expected payment date</v>
      </c>
      <c r="E82" s="149" t="s">
        <v>789</v>
      </c>
      <c r="F82" s="150" t="s">
        <v>828</v>
      </c>
    </row>
    <row r="83" spans="1:6" x14ac:dyDescent="0.15">
      <c r="A83" s="151"/>
      <c r="B83" s="152"/>
      <c r="C83" s="139" t="str">
        <f>'Accepting Ready-to-sell'!B1</f>
        <v>Advance %</v>
      </c>
      <c r="D83" s="153"/>
      <c r="E83" s="149"/>
      <c r="F83" s="150"/>
    </row>
    <row r="84" spans="1:6" x14ac:dyDescent="0.15">
      <c r="A84" s="151"/>
      <c r="B84" s="152"/>
      <c r="C84" s="139" t="str">
        <f>'Accepting Ready-to-sell'!C1</f>
        <v>Interest %</v>
      </c>
      <c r="D84" s="153"/>
      <c r="E84" s="149"/>
      <c r="F84" s="150"/>
    </row>
    <row r="85" spans="1:6" x14ac:dyDescent="0.15">
      <c r="A85" s="151"/>
      <c r="B85" s="152"/>
      <c r="C85" s="23" t="str">
        <f>'Buyer Auction Result (RTS)'!D1</f>
        <v>Invoice term</v>
      </c>
      <c r="D85" s="153"/>
      <c r="E85" s="149"/>
      <c r="F85" s="150"/>
    </row>
    <row r="86" spans="1:6" x14ac:dyDescent="0.15">
      <c r="A86" s="155" t="s">
        <v>822</v>
      </c>
      <c r="B86" s="156" t="s">
        <v>750</v>
      </c>
      <c r="C86" s="133" t="str">
        <f>'Invoice Upload'!P2</f>
        <v>Invoice amount</v>
      </c>
      <c r="D86" s="157" t="str">
        <f>'Seller Auction Result (RTS)'!B1</f>
        <v>Amount to be received by seller (Financing amount minus transaction fees)</v>
      </c>
      <c r="E86" s="155" t="s">
        <v>758</v>
      </c>
      <c r="F86" s="156" t="s">
        <v>828</v>
      </c>
    </row>
    <row r="87" spans="1:6" x14ac:dyDescent="0.15">
      <c r="A87" s="155"/>
      <c r="B87" s="156"/>
      <c r="C87" s="138" t="str">
        <f>'Accepting Ready-to-sell'!B1</f>
        <v>Advance %</v>
      </c>
      <c r="D87" s="157"/>
      <c r="E87" s="155"/>
      <c r="F87" s="156"/>
    </row>
    <row r="88" spans="1:6" x14ac:dyDescent="0.15">
      <c r="A88" s="155"/>
      <c r="B88" s="156"/>
      <c r="C88" s="138" t="str">
        <f>Rules!A14</f>
        <v>Transaction fee on Seller</v>
      </c>
      <c r="D88" s="157"/>
      <c r="E88" s="155"/>
      <c r="F88" s="156"/>
    </row>
    <row r="89" spans="1:6" ht="54" x14ac:dyDescent="0.15">
      <c r="A89" s="140" t="s">
        <v>822</v>
      </c>
      <c r="B89" s="140" t="s">
        <v>815</v>
      </c>
      <c r="C89" s="23" t="str">
        <f>'Accepting Ready-to-sell'!C1</f>
        <v>Interest %</v>
      </c>
      <c r="D89" s="23" t="str">
        <f>'Seller Auction Result (RTS)'!C1</f>
        <v>Interest rate</v>
      </c>
      <c r="E89" s="142" t="s">
        <v>780</v>
      </c>
      <c r="F89" s="143" t="s">
        <v>825</v>
      </c>
    </row>
    <row r="90" spans="1:6" x14ac:dyDescent="0.15">
      <c r="A90" s="151" t="s">
        <v>822</v>
      </c>
      <c r="B90" s="151" t="s">
        <v>817</v>
      </c>
      <c r="C90" s="23" t="str">
        <f>Rules!A17</f>
        <v>Auction date</v>
      </c>
      <c r="D90" s="154" t="str">
        <f>'Seller Auction Result (RTS)'!D1</f>
        <v>Invoice term</v>
      </c>
      <c r="E90" s="149" t="s">
        <v>789</v>
      </c>
      <c r="F90" s="150" t="s">
        <v>828</v>
      </c>
    </row>
    <row r="91" spans="1:6" x14ac:dyDescent="0.15">
      <c r="A91" s="151"/>
      <c r="B91" s="151"/>
      <c r="C91" s="23" t="str">
        <f>'Invoice Upload'!S2</f>
        <v>Expected Payment Date</v>
      </c>
      <c r="D91" s="154"/>
      <c r="E91" s="149"/>
      <c r="F91" s="150"/>
    </row>
    <row r="92" spans="1:6" x14ac:dyDescent="0.15">
      <c r="A92" s="151" t="s">
        <v>822</v>
      </c>
      <c r="B92" s="152" t="s">
        <v>818</v>
      </c>
      <c r="C92" s="23" t="str">
        <f>'Invoice Upload'!P2</f>
        <v>Invoice amount</v>
      </c>
      <c r="D92" s="153" t="str">
        <f>'Seller Auction Result (RTS)'!E1</f>
        <v>Estimated Interest amount if the debtor pays on the expected payment date</v>
      </c>
      <c r="E92" s="149" t="s">
        <v>789</v>
      </c>
      <c r="F92" s="150" t="s">
        <v>828</v>
      </c>
    </row>
    <row r="93" spans="1:6" x14ac:dyDescent="0.15">
      <c r="A93" s="151"/>
      <c r="B93" s="152"/>
      <c r="C93" s="139" t="str">
        <f>'Accepting Ready-to-sell'!B1</f>
        <v>Advance %</v>
      </c>
      <c r="D93" s="153"/>
      <c r="E93" s="149"/>
      <c r="F93" s="150"/>
    </row>
    <row r="94" spans="1:6" x14ac:dyDescent="0.15">
      <c r="A94" s="151"/>
      <c r="B94" s="152"/>
      <c r="C94" s="139" t="str">
        <f>'Seller Auction Result (RTS)'!C1</f>
        <v>Interest rate</v>
      </c>
      <c r="D94" s="153"/>
      <c r="E94" s="149"/>
      <c r="F94" s="150"/>
    </row>
    <row r="95" spans="1:6" x14ac:dyDescent="0.15">
      <c r="A95" s="151"/>
      <c r="B95" s="152"/>
      <c r="C95" s="23" t="str">
        <f>'Seller Auction Result (RTS)'!D1</f>
        <v>Invoice term</v>
      </c>
      <c r="D95" s="153"/>
      <c r="E95" s="149"/>
      <c r="F95" s="150"/>
    </row>
  </sheetData>
  <mergeCells count="117">
    <mergeCell ref="F2:F8"/>
    <mergeCell ref="A54:A56"/>
    <mergeCell ref="B54:B56"/>
    <mergeCell ref="D54:D56"/>
    <mergeCell ref="E54:E56"/>
    <mergeCell ref="F54:F56"/>
    <mergeCell ref="B45:B46"/>
    <mergeCell ref="E45:E46"/>
    <mergeCell ref="F45:F46"/>
    <mergeCell ref="F40:F41"/>
    <mergeCell ref="F42:F43"/>
    <mergeCell ref="E40:E41"/>
    <mergeCell ref="E42:E43"/>
    <mergeCell ref="F19:F25"/>
    <mergeCell ref="E38:E39"/>
    <mergeCell ref="F38:F39"/>
    <mergeCell ref="A38:A39"/>
    <mergeCell ref="B38:B39"/>
    <mergeCell ref="E26:E28"/>
    <mergeCell ref="F26:F28"/>
    <mergeCell ref="E31:E36"/>
    <mergeCell ref="F31:F36"/>
    <mergeCell ref="A26:A28"/>
    <mergeCell ref="C31:C36"/>
    <mergeCell ref="B40:B41"/>
    <mergeCell ref="B42:B43"/>
    <mergeCell ref="A40:A41"/>
    <mergeCell ref="A42:A43"/>
    <mergeCell ref="A2:A8"/>
    <mergeCell ref="A19:A25"/>
    <mergeCell ref="E19:E25"/>
    <mergeCell ref="E2:E8"/>
    <mergeCell ref="D47:D49"/>
    <mergeCell ref="B47:B49"/>
    <mergeCell ref="A47:A49"/>
    <mergeCell ref="E47:E49"/>
    <mergeCell ref="F47:F49"/>
    <mergeCell ref="A50:A51"/>
    <mergeCell ref="A9:A10"/>
    <mergeCell ref="F9:F10"/>
    <mergeCell ref="E9:E10"/>
    <mergeCell ref="A29:A30"/>
    <mergeCell ref="E29:E30"/>
    <mergeCell ref="F29:F30"/>
    <mergeCell ref="A11:A12"/>
    <mergeCell ref="B11:B12"/>
    <mergeCell ref="E11:E12"/>
    <mergeCell ref="F11:F12"/>
    <mergeCell ref="C13:C18"/>
    <mergeCell ref="E13:E18"/>
    <mergeCell ref="F13:F18"/>
    <mergeCell ref="A13:A18"/>
    <mergeCell ref="A31:A36"/>
    <mergeCell ref="A44:A46"/>
    <mergeCell ref="D26:D28"/>
    <mergeCell ref="B26:B28"/>
    <mergeCell ref="A64:A66"/>
    <mergeCell ref="B64:B66"/>
    <mergeCell ref="D64:D66"/>
    <mergeCell ref="E64:E66"/>
    <mergeCell ref="F64:F66"/>
    <mergeCell ref="A52:A53"/>
    <mergeCell ref="E52:E53"/>
    <mergeCell ref="F52:F53"/>
    <mergeCell ref="D60:D63"/>
    <mergeCell ref="A60:A63"/>
    <mergeCell ref="A58:A59"/>
    <mergeCell ref="B58:B59"/>
    <mergeCell ref="D58:D59"/>
    <mergeCell ref="B60:B63"/>
    <mergeCell ref="E58:E59"/>
    <mergeCell ref="F58:F59"/>
    <mergeCell ref="E60:E63"/>
    <mergeCell ref="F60:F63"/>
    <mergeCell ref="A70:A73"/>
    <mergeCell ref="B70:B73"/>
    <mergeCell ref="D70:D73"/>
    <mergeCell ref="E70:E73"/>
    <mergeCell ref="F70:F73"/>
    <mergeCell ref="A68:A69"/>
    <mergeCell ref="B68:B69"/>
    <mergeCell ref="D68:D69"/>
    <mergeCell ref="E68:E69"/>
    <mergeCell ref="F68:F69"/>
    <mergeCell ref="B80:B81"/>
    <mergeCell ref="D80:D81"/>
    <mergeCell ref="E80:E81"/>
    <mergeCell ref="F80:F81"/>
    <mergeCell ref="A76:A78"/>
    <mergeCell ref="B76:B78"/>
    <mergeCell ref="D76:D78"/>
    <mergeCell ref="E76:E78"/>
    <mergeCell ref="F76:F78"/>
    <mergeCell ref="A74:A75"/>
    <mergeCell ref="E74:E75"/>
    <mergeCell ref="F74:F75"/>
    <mergeCell ref="A92:A95"/>
    <mergeCell ref="B92:B95"/>
    <mergeCell ref="D92:D95"/>
    <mergeCell ref="E92:E95"/>
    <mergeCell ref="F92:F95"/>
    <mergeCell ref="A90:A91"/>
    <mergeCell ref="B90:B91"/>
    <mergeCell ref="D90:D91"/>
    <mergeCell ref="E90:E91"/>
    <mergeCell ref="F90:F91"/>
    <mergeCell ref="A86:A88"/>
    <mergeCell ref="B86:B88"/>
    <mergeCell ref="D86:D88"/>
    <mergeCell ref="E86:E88"/>
    <mergeCell ref="F86:F88"/>
    <mergeCell ref="A82:A85"/>
    <mergeCell ref="B82:B85"/>
    <mergeCell ref="D82:D85"/>
    <mergeCell ref="E82:E85"/>
    <mergeCell ref="F82:F85"/>
    <mergeCell ref="A80:A81"/>
  </mergeCells>
  <phoneticPr fontId="4" type="noConversion"/>
  <hyperlinks>
    <hyperlink ref="C2" location="'Buyer registration form'!G1" display="Email"/>
    <hyperlink ref="D2" location="'Buyer application form'!E2" display="Email"/>
    <hyperlink ref="C45" location="'Apply Rating'!B2" display="Low-Risk"/>
    <hyperlink ref="D45" location="'SME Profile'!D2" display="No"/>
    <hyperlink ref="C46" location="'Apply Rating'!B3" display="High-Risk"/>
    <hyperlink ref="D46" location="'SME Profile'!D3" display="Yes"/>
    <hyperlink ref="C54" location="'Invoice Upload'!P2" display="'Invoice Upload'!P2"/>
    <hyperlink ref="C55" location="'Place Bid'!B1" display="'Place Bid'!B1"/>
    <hyperlink ref="C56" location="Rules!A13" display="Rules!A13"/>
    <hyperlink ref="C3" location="'Buyer registeration form'!G1" display="Email"/>
    <hyperlink ref="D3" location="'Buyer application form'!B2" display="'Buyer application form'!B2"/>
    <hyperlink ref="C3" location="'Buyer registration form'!B1" display="'Buyer registration form'!B1"/>
    <hyperlink ref="C4" location="'Buyer registration form'!C1" display="'Buyer registration form'!C1"/>
    <hyperlink ref="C5" location="'Buyer registration form'!D1" display="'Buyer registration form'!D1"/>
    <hyperlink ref="C7" location="'Buyer registration form'!E1" display="'Buyer registration form'!E1"/>
    <hyperlink ref="C8" location="'Field relation list'!F1" display="'Field relation list'!F1"/>
    <hyperlink ref="D7" location="'Buyer application form'!M2" display="'Buyer application form'!M2"/>
    <hyperlink ref="D8" location="'Buyer application form'!N2" display="'Buyer application form'!N2"/>
    <hyperlink ref="C19" location="'SME registration form'!B1" display="'SME registration form'!B1"/>
    <hyperlink ref="C20" location="'SME registration form'!C1" display="'SME registration form'!C1"/>
    <hyperlink ref="C21" location="'SME registration form'!D1" display="'SME registration form'!D1"/>
    <hyperlink ref="C22" location="'SME registration form'!H1" display="'SME registration form'!H1"/>
    <hyperlink ref="C23" location="'SME registration form'!E1" display="'SME registration form'!E1"/>
    <hyperlink ref="C24" location="'SME registration form'!F1" display="'SME registration form'!F1"/>
    <hyperlink ref="C25" location="'SME registration form'!G1" display="'SME registration form'!G1"/>
    <hyperlink ref="D25" location="'SME application form'!M2" display="'SME application form'!M2"/>
    <hyperlink ref="D24" location="'SME application form'!M2" display="'SME application form'!M2"/>
    <hyperlink ref="D23" location="'SME application form'!K2" display="'SME application form'!K2"/>
    <hyperlink ref="D22" location="'SME application form'!E2" display="'SME application form'!E2"/>
    <hyperlink ref="D21" location="'SME application form'!D2" display="'SME application form'!D2"/>
    <hyperlink ref="D20" location="'SME application form'!C2" display="'SME application form'!C2"/>
    <hyperlink ref="D19" location="'SME application form'!B2" display="'SME application form'!B2"/>
    <hyperlink ref="D38" location="FS!B2" display="SME"/>
    <hyperlink ref="D39" location="FS!B3" display="MSME"/>
    <hyperlink ref="C44" location="'Apply Rating'!B1" display="'Apply Rating'!B1"/>
    <hyperlink ref="D44" location="'SME Profile'!C1" display="'SME Profile'!C1"/>
    <hyperlink ref="C37" location="'SME application form'!N2" display="'SME application form'!N2"/>
    <hyperlink ref="D37" location="'Invoice Upload'!B2" display="'Invoice Upload'!B2"/>
    <hyperlink ref="D26:D28" location="'Invoice Upload'!C2" display="'Invoice Upload'!C2"/>
    <hyperlink ref="D9" location="'Buyer registration form'!H1" display="'Buyer registration form'!H1"/>
    <hyperlink ref="C9" location="'Buyer registration form'!G1" display="'Buyer registration form'!G1"/>
    <hyperlink ref="C10" location="'Buyer registration form'!I1" display="'Buyer registration form'!I1"/>
    <hyperlink ref="D10" location="'Buyer registration form'!J1" display="'Buyer registration form'!J1"/>
    <hyperlink ref="C6" location="'Buyer registration form'!K1" display="'Buyer registration form'!K1"/>
    <hyperlink ref="D6" location="'Buyer application form'!F2" display="'Buyer application form'!F2"/>
    <hyperlink ref="D29" location="'SME registration form'!I1" display="'SME registration form'!I1"/>
    <hyperlink ref="C29" location="'SME registration form'!H1" display="'SME registration form'!H1"/>
    <hyperlink ref="C30" location="'SME registration form'!J1" display="'SME registration form'!J1"/>
    <hyperlink ref="D30" location="'SME registration form'!K1" display="'SME registration form'!K1"/>
    <hyperlink ref="C11" location="'Buyer registration form'!K2" display="'Buyer registration form'!K2"/>
    <hyperlink ref="C12" location="'Buyer registration form'!K3" display="'Buyer registration form'!K3"/>
    <hyperlink ref="D12" location="'Buyer application form'!T1" display="Further Details (Option 1: Invest as private investor)"/>
    <hyperlink ref="D11" location="'Buyer application form'!AL1" display="Further Details (Option 2: Invest as company/Instituion)"/>
    <hyperlink ref="C13:C18" location="'Buyer application form'!AN2" display="'Buyer application form'!AN2"/>
    <hyperlink ref="D13" location="'Buyer application form'!AO2" display="'Buyer application form'!AO2"/>
    <hyperlink ref="D14" location="'Buyer application form'!AP2" display="'Buyer application form'!AP2"/>
    <hyperlink ref="D15" location="'Buyer application form'!AQ2" display="'Buyer application form'!AQ2"/>
    <hyperlink ref="D16" location="'Buyer application form'!AR2" display="'Buyer application form'!AR2"/>
    <hyperlink ref="D17" location="'Buyer application form'!AS1" display="'Buyer application form'!AS1"/>
    <hyperlink ref="D18" location="'Buyer application form'!AT1" display="'Buyer application form'!AT1"/>
    <hyperlink ref="C26" location="'SME registration form'!B1" display="'SME registration form'!B1"/>
    <hyperlink ref="C27" location="'SME registration form'!C1" display="'SME registration form'!C1"/>
    <hyperlink ref="C28" location="'SME registration form'!D1" display="'SME registration form'!D1"/>
    <hyperlink ref="C31:C36" location="'SME application form'!Y2" display="'SME application form'!Y2"/>
    <hyperlink ref="D31" location="'SME application form'!Z2" display="'SME application form'!Z2"/>
    <hyperlink ref="D32" location="'SME application form'!AA2" display="'SME application form'!AA2"/>
    <hyperlink ref="D33" location="'SME application form'!AB2" display="'SME application form'!AB2"/>
    <hyperlink ref="D34" location="'SME application form'!AC2" display="'SME application form'!AC2"/>
    <hyperlink ref="D35" location="'SME application form'!AD2" display="'SME application form'!AD2"/>
    <hyperlink ref="D36" location="'SME application form'!AE2" display="'SME application form'!AE2"/>
    <hyperlink ref="C40" location="FS!B2" display="FS!B2"/>
    <hyperlink ref="C41" location="FS!B3" display="FS!B3"/>
    <hyperlink ref="C42" location="FS!B2" display="FS!B2"/>
    <hyperlink ref="C43" location="FS!B3" display="FS!B3"/>
    <hyperlink ref="D47:D49" location="'Invoice Upload'!P2" display="'Invoice Upload'!P2"/>
    <hyperlink ref="C47" location="'SME Profile'!F1" display="'SME Profile'!F1"/>
    <hyperlink ref="C48" location="'SME Profile'!G1" display="'SME Profile'!G1"/>
    <hyperlink ref="C49" location="'SME Profile'!H1" display="'SME Profile'!H1"/>
    <hyperlink ref="C50" location="'Invoice Upload'!R2" display="'Invoice Upload'!R2"/>
    <hyperlink ref="D50" location="'Invoice Upload'!S2" display="'Invoice Upload'!S2"/>
    <hyperlink ref="C51" location="'Invoice Upload'!S2" display="'Invoice Upload'!S2"/>
    <hyperlink ref="D51" location="'Invoice Upload'!T2" display="'Invoice Upload'!T2"/>
    <hyperlink ref="C52" location="'Existing Bid'!B1" display="'Existing Bid'!B1"/>
    <hyperlink ref="C53" location="'Existing Bid'!C1" display="'Existing Bid'!C1"/>
    <hyperlink ref="D52" location="'Place Bid'!B1" display="'Place Bid'!B1"/>
    <hyperlink ref="D53" location="'Place Bid'!C1" display="'Place Bid'!C1"/>
    <hyperlink ref="D54:D56" location="'Buyer Auction Result (Bid)'!B1" display="'Buyer Auction Result (Bid)'!B1"/>
    <hyperlink ref="C60" location="'Invoice Upload'!P2" display="'Invoice Upload'!P2"/>
    <hyperlink ref="C61" location="'Place Bid'!B1" display="'Place Bid'!B1"/>
    <hyperlink ref="D57" location="'Buyer Auction Result (Bid)'!C1" display="'Buyer Auction Result (Bid)'!C1"/>
    <hyperlink ref="C57" location="'Place Bid'!C1" display="'Place Bid'!C1"/>
    <hyperlink ref="D58:D59" location="'Buyer Auction Result (Bid)'!D1" display="'Buyer Auction Result (Bid)'!D1"/>
    <hyperlink ref="D60:D63" location="'Buyer Auction Result (Bid)'!E1" display="'Buyer Auction Result (Bid)'!E1"/>
    <hyperlink ref="C63" location="'Buyer Auction Result (Bid)'!D1" display="'Buyer Auction Result (Bid)'!D1"/>
    <hyperlink ref="C62" location="'Buyer Auction Result (Bid)'!C1" display="'Buyer Auction Result (Bid)'!C1"/>
    <hyperlink ref="C59" location="'Invoice Upload'!S2" display="'Invoice Upload'!S2"/>
    <hyperlink ref="C58" location="Rules!A17" display="Rules!A17"/>
    <hyperlink ref="C64" location="'Invoice Upload'!P2" display="'Invoice Upload'!P2"/>
    <hyperlink ref="C65" location="'Place Bid'!B1" display="'Place Bid'!B1"/>
    <hyperlink ref="C66" location="Rules!A14" display="Rules!A14"/>
    <hyperlink ref="D64:D66" location="'Seller Auction Result (Bid)'!B1" display="'Seller Auction Result (Bid)'!B1"/>
    <hyperlink ref="C67" location="'Place Bid'!C1" display="'Place Bid'!C1"/>
    <hyperlink ref="D67" location="'Seller Auction Result (Bid)'!C1" display="'Seller Auction Result (Bid)'!C1"/>
    <hyperlink ref="D68:D69" location="'Seller Auction Result (Bid)'!D1" display="'Seller Auction Result (Bid)'!D1"/>
    <hyperlink ref="C69" location="'Invoice Upload'!S2" display="'Invoice Upload'!S2"/>
    <hyperlink ref="C68" location="Rules!A17" display="Rules!A17"/>
    <hyperlink ref="C70" location="'Invoice Upload'!P2" display="'Invoice Upload'!P2"/>
    <hyperlink ref="C71" location="'Place Bid'!B1" display="'Place Bid'!B1"/>
    <hyperlink ref="D70:D73" location="'Buyer Auction Result (Bid)'!E1" display="'Buyer Auction Result (Bid)'!E1"/>
    <hyperlink ref="C73" location="'Seller Auction Result (Bid)'!D1" display="'Seller Auction Result (Bid)'!D1"/>
    <hyperlink ref="C72" location="'Seller Auction Result (Bid)'!C1" display="'Seller Auction Result (Bid)'!C1"/>
    <hyperlink ref="C76" location="'Invoice Upload'!P2" display="'Invoice Upload'!P2"/>
    <hyperlink ref="C77" location="'Accepting Ready-to-sell'!B1" display="'Accepting Ready-to-sell'!B1"/>
    <hyperlink ref="C78" location="Rules!A13" display="Rules!A13"/>
    <hyperlink ref="D76:D78" location="'Buyer Auction Result (RTS)'!B1" display="'Buyer Auction Result (RTS)'!B1"/>
    <hyperlink ref="C82" location="'Invoice Upload'!P2" display="'Invoice Upload'!P2"/>
    <hyperlink ref="C83" location="'Accepting Ready-to-sell'!B1" display="'Accepting Ready-to-sell'!B1"/>
    <hyperlink ref="D79" location="'Buyer Auction Result (RTS)'!C1" display="'Buyer Auction Result (RTS)'!C1"/>
    <hyperlink ref="C79" location="'Accepting Ready-to-sell'!C1" display="'Accepting Ready-to-sell'!C1"/>
    <hyperlink ref="D80:D81" location="'Buyer Auction Result (RTS)'!D1" display="'Buyer Auction Result (RTS)'!D1"/>
    <hyperlink ref="D82:D85" location="'Buyer Auction Result (RTS)'!E1" display="'Buyer Auction Result (RTS)'!E1"/>
    <hyperlink ref="C85" location="'Buyer Auction Result (RTS)'!D1" display="'Buyer Auction Result (RTS)'!D1"/>
    <hyperlink ref="C84" location="'Accepting Ready-to-sell'!C1" display="'Accepting Ready-to-sell'!C1"/>
    <hyperlink ref="C81" location="'Invoice Upload'!S2" display="'Invoice Upload'!S2"/>
    <hyperlink ref="C80" location="Rules!A17" display="Rules!A17"/>
    <hyperlink ref="C86" location="'Invoice Upload'!P2" display="'Invoice Upload'!P2"/>
    <hyperlink ref="C87" location="'Accepting Ready-to-sell'!B1" display="'Accepting Ready-to-sell'!B1"/>
    <hyperlink ref="C88" location="Rules!A14" display="Rules!A14"/>
    <hyperlink ref="D86:D88" location="'Seller Auction Result (RTS)'!B1" display="'Seller Auction Result (RTS)'!B1"/>
    <hyperlink ref="C89" location="'Accepting Ready-to-sell'!C1" display="'Accepting Ready-to-sell'!C1"/>
    <hyperlink ref="D89" location="'Seller Auction Result (RTS)'!C1" display="'Seller Auction Result (RTS)'!C1"/>
    <hyperlink ref="D90:D91" location="'Seller Auction Result (RTS)'!D1" display="'Seller Auction Result (RTS)'!D1"/>
    <hyperlink ref="C91" location="'Invoice Upload'!S2" display="'Invoice Upload'!S2"/>
    <hyperlink ref="C90" location="Rules!A17" display="Rules!A17"/>
    <hyperlink ref="C92" location="'Invoice Upload'!P2" display="'Invoice Upload'!P2"/>
    <hyperlink ref="C93" location="'Accepting Ready-to-sell'!B1" display="'Accepting Ready-to-sell'!B1"/>
    <hyperlink ref="D92:D95" location="'Seller Auction Result (RTS)'!E1" display="'Seller Auction Result (RTS)'!E1"/>
    <hyperlink ref="C95" location="'Seller Auction Result (RTS)'!D1" display="'Seller Auction Result (RTS)'!D1"/>
    <hyperlink ref="C94" location="'Seller Auction Result (RTS)'!C1" display="'Seller Auction Result (RTS)'!C1"/>
    <hyperlink ref="C74" location="'Invoice Upload'!U2" display="'Invoice Upload'!U2"/>
    <hyperlink ref="C75" location="'Invoice Upload'!V2" display="'Invoice Upload'!V2"/>
    <hyperlink ref="D74" location="'Accepting Ready-to-sell'!B1" display="'Accepting Ready-to-sell'!B1"/>
    <hyperlink ref="D75" location="'Accepting Ready-to-sell'!C1" display="'Accepting Ready-to-sell'!C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5" zoomScaleNormal="85" zoomScalePageLayoutView="85" workbookViewId="0">
      <selection activeCell="E13" sqref="E13"/>
    </sheetView>
  </sheetViews>
  <sheetFormatPr defaultColWidth="8.875" defaultRowHeight="13.5" x14ac:dyDescent="0.15"/>
  <cols>
    <col min="2" max="5" width="35.75" customWidth="1"/>
  </cols>
  <sheetData>
    <row r="1" spans="1:5" ht="36" x14ac:dyDescent="0.15">
      <c r="A1" s="16" t="s">
        <v>20</v>
      </c>
      <c r="B1" s="39" t="s">
        <v>182</v>
      </c>
      <c r="C1" s="39" t="s">
        <v>183</v>
      </c>
      <c r="D1" s="39" t="s">
        <v>184</v>
      </c>
      <c r="E1" s="39" t="s">
        <v>185</v>
      </c>
    </row>
    <row r="2" spans="1:5" x14ac:dyDescent="0.15">
      <c r="A2" s="20" t="s">
        <v>21</v>
      </c>
      <c r="B2" s="40" t="s">
        <v>90</v>
      </c>
      <c r="C2" s="40" t="s">
        <v>90</v>
      </c>
      <c r="D2" s="40">
        <v>0</v>
      </c>
      <c r="E2" s="41">
        <v>4</v>
      </c>
    </row>
    <row r="3" spans="1:5" x14ac:dyDescent="0.15">
      <c r="A3" s="20" t="s">
        <v>260</v>
      </c>
      <c r="B3" s="40" t="s">
        <v>90</v>
      </c>
      <c r="C3" s="40" t="s">
        <v>90</v>
      </c>
      <c r="D3" s="40">
        <v>1</v>
      </c>
      <c r="E3" s="41">
        <v>2</v>
      </c>
    </row>
    <row r="4" spans="1:5" x14ac:dyDescent="0.15">
      <c r="A4" s="20" t="s">
        <v>261</v>
      </c>
      <c r="B4" s="112"/>
      <c r="C4" s="112"/>
      <c r="D4" s="112"/>
      <c r="E4" s="112"/>
    </row>
    <row r="5" spans="1:5" x14ac:dyDescent="0.15">
      <c r="A5" s="20" t="s">
        <v>262</v>
      </c>
      <c r="B5" s="112"/>
      <c r="C5" s="112"/>
      <c r="D5" s="112"/>
      <c r="E5" s="112"/>
    </row>
    <row r="6" spans="1:5" x14ac:dyDescent="0.15">
      <c r="A6" s="20" t="s">
        <v>263</v>
      </c>
      <c r="B6" s="112"/>
      <c r="C6" s="112"/>
      <c r="D6" s="112"/>
      <c r="E6" s="112"/>
    </row>
    <row r="7" spans="1:5" x14ac:dyDescent="0.15">
      <c r="A7" s="20" t="s">
        <v>264</v>
      </c>
      <c r="B7" s="112"/>
      <c r="C7" s="112"/>
      <c r="D7" s="112"/>
      <c r="E7" s="112"/>
    </row>
    <row r="8" spans="1:5" x14ac:dyDescent="0.15">
      <c r="A8" s="20" t="s">
        <v>265</v>
      </c>
      <c r="B8" s="112"/>
      <c r="C8" s="112"/>
      <c r="D8" s="112"/>
      <c r="E8" s="112"/>
    </row>
    <row r="9" spans="1:5" x14ac:dyDescent="0.15">
      <c r="A9" s="20" t="s">
        <v>266</v>
      </c>
      <c r="B9" s="112"/>
      <c r="C9" s="112"/>
      <c r="D9" s="112"/>
      <c r="E9" s="112"/>
    </row>
    <row r="10" spans="1:5" x14ac:dyDescent="0.15">
      <c r="A10" s="20" t="s">
        <v>267</v>
      </c>
      <c r="B10" s="112"/>
      <c r="C10" s="112"/>
      <c r="D10" s="112"/>
      <c r="E10" s="112"/>
    </row>
    <row r="11" spans="1:5" x14ac:dyDescent="0.15">
      <c r="A11" s="20" t="s">
        <v>268</v>
      </c>
      <c r="B11" s="112"/>
      <c r="C11" s="112"/>
      <c r="D11" s="112"/>
      <c r="E11" s="112"/>
    </row>
    <row r="12" spans="1:5" x14ac:dyDescent="0.15">
      <c r="A12" s="20" t="s">
        <v>269</v>
      </c>
      <c r="B12" s="40" t="str">
        <f>B$2</f>
        <v>No</v>
      </c>
      <c r="C12" s="113" t="s">
        <v>88</v>
      </c>
      <c r="D12" s="40">
        <f>D$2</f>
        <v>0</v>
      </c>
      <c r="E12" s="40">
        <f>E$2</f>
        <v>4</v>
      </c>
    </row>
    <row r="13" spans="1:5" x14ac:dyDescent="0.15">
      <c r="A13" s="20" t="s">
        <v>270</v>
      </c>
      <c r="B13" s="40" t="str">
        <f>B$3</f>
        <v>No</v>
      </c>
      <c r="C13" s="40" t="str">
        <f>C$3</f>
        <v>No</v>
      </c>
      <c r="D13" s="113">
        <v>2</v>
      </c>
      <c r="E13" s="36">
        <f>E$3</f>
        <v>2</v>
      </c>
    </row>
    <row r="14" spans="1:5" x14ac:dyDescent="0.15">
      <c r="A14" s="20" t="s">
        <v>271</v>
      </c>
      <c r="B14" s="40" t="str">
        <f>B$2</f>
        <v>No</v>
      </c>
      <c r="C14" s="40" t="str">
        <f t="shared" ref="C14:E14" si="0">C$2</f>
        <v>No</v>
      </c>
      <c r="D14" s="40">
        <f t="shared" si="0"/>
        <v>0</v>
      </c>
      <c r="E14" s="40">
        <f t="shared" si="0"/>
        <v>4</v>
      </c>
    </row>
    <row r="15" spans="1:5" x14ac:dyDescent="0.15">
      <c r="A15" s="20" t="s">
        <v>272</v>
      </c>
      <c r="B15" s="36" t="str">
        <f>B$3</f>
        <v>No</v>
      </c>
      <c r="C15" s="36" t="str">
        <f t="shared" ref="C15:E15" si="1">C$3</f>
        <v>No</v>
      </c>
      <c r="D15" s="36">
        <f t="shared" si="1"/>
        <v>1</v>
      </c>
      <c r="E15" s="36">
        <f t="shared" si="1"/>
        <v>2</v>
      </c>
    </row>
    <row r="16" spans="1:5" x14ac:dyDescent="0.15">
      <c r="A16" s="20" t="s">
        <v>273</v>
      </c>
      <c r="B16" s="40" t="str">
        <f>B$2</f>
        <v>No</v>
      </c>
      <c r="C16" s="40" t="str">
        <f t="shared" ref="C16:E20" si="2">C$2</f>
        <v>No</v>
      </c>
      <c r="D16" s="40">
        <f t="shared" si="2"/>
        <v>0</v>
      </c>
      <c r="E16" s="40">
        <f t="shared" si="2"/>
        <v>4</v>
      </c>
    </row>
    <row r="17" spans="1:5" x14ac:dyDescent="0.15">
      <c r="A17" s="20" t="s">
        <v>710</v>
      </c>
      <c r="B17" s="36" t="str">
        <f>B$3</f>
        <v>No</v>
      </c>
      <c r="C17" s="36" t="str">
        <f t="shared" ref="C17:E21" si="3">C$3</f>
        <v>No</v>
      </c>
      <c r="D17" s="36">
        <f t="shared" si="3"/>
        <v>1</v>
      </c>
      <c r="E17" s="36">
        <f t="shared" si="3"/>
        <v>2</v>
      </c>
    </row>
    <row r="18" spans="1:5" x14ac:dyDescent="0.15">
      <c r="A18" s="20" t="s">
        <v>714</v>
      </c>
      <c r="B18" s="40" t="str">
        <f t="shared" ref="B18" si="4">B$2</f>
        <v>No</v>
      </c>
      <c r="C18" s="40" t="str">
        <f t="shared" si="2"/>
        <v>No</v>
      </c>
      <c r="D18" s="40">
        <f t="shared" si="2"/>
        <v>0</v>
      </c>
      <c r="E18" s="40">
        <f t="shared" si="2"/>
        <v>4</v>
      </c>
    </row>
    <row r="19" spans="1:5" x14ac:dyDescent="0.15">
      <c r="A19" s="20" t="s">
        <v>715</v>
      </c>
      <c r="B19" s="36" t="str">
        <f t="shared" ref="B19" si="5">B$3</f>
        <v>No</v>
      </c>
      <c r="C19" s="36" t="str">
        <f t="shared" si="3"/>
        <v>No</v>
      </c>
      <c r="D19" s="36">
        <f t="shared" si="3"/>
        <v>1</v>
      </c>
      <c r="E19" s="36">
        <f t="shared" si="3"/>
        <v>2</v>
      </c>
    </row>
    <row r="20" spans="1:5" x14ac:dyDescent="0.15">
      <c r="A20" s="20" t="s">
        <v>716</v>
      </c>
      <c r="B20" s="40" t="str">
        <f t="shared" ref="B20" si="6">B$2</f>
        <v>No</v>
      </c>
      <c r="C20" s="40" t="str">
        <f t="shared" si="2"/>
        <v>No</v>
      </c>
      <c r="D20" s="40">
        <f t="shared" si="2"/>
        <v>0</v>
      </c>
      <c r="E20" s="40">
        <f t="shared" si="2"/>
        <v>4</v>
      </c>
    </row>
    <row r="21" spans="1:5" x14ac:dyDescent="0.15">
      <c r="A21" s="20" t="s">
        <v>717</v>
      </c>
      <c r="B21" s="36" t="str">
        <f t="shared" ref="B21" si="7">B$3</f>
        <v>No</v>
      </c>
      <c r="C21" s="36" t="str">
        <f t="shared" si="3"/>
        <v>No</v>
      </c>
      <c r="D21" s="36">
        <f t="shared" si="3"/>
        <v>1</v>
      </c>
      <c r="E21" s="36">
        <f t="shared" si="3"/>
        <v>2</v>
      </c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'Drop-down'!$P$2:$P$4</xm:f>
          </x14:formula1>
          <xm:sqref>B2:C3 B12:C14 D14:E14 B16:E16 B18:E18 B20:E20</xm:sqref>
        </x14:dataValidation>
        <x14:dataValidation type="list" allowBlank="1" showInputMessage="1" showErrorMessage="1">
          <x14:formula1>
            <xm:f>'Drop-down'!$Q$2:$Q$15</xm:f>
          </x14:formula1>
          <xm:sqref>D2:D3 E12 D12:D13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"/>
  <sheetViews>
    <sheetView zoomScale="85" zoomScaleNormal="85" zoomScalePageLayoutView="85" workbookViewId="0">
      <selection activeCell="B14" sqref="B14"/>
    </sheetView>
  </sheetViews>
  <sheetFormatPr defaultColWidth="8.875" defaultRowHeight="13.5" x14ac:dyDescent="0.15"/>
  <cols>
    <col min="2" max="2" width="28" customWidth="1"/>
  </cols>
  <sheetData>
    <row r="1" spans="1:2" x14ac:dyDescent="0.15">
      <c r="A1" s="16" t="s">
        <v>20</v>
      </c>
      <c r="B1" s="17" t="s">
        <v>188</v>
      </c>
    </row>
    <row r="2" spans="1:2" x14ac:dyDescent="0.15">
      <c r="A2" s="20" t="s">
        <v>21</v>
      </c>
      <c r="B2" s="42" t="s">
        <v>190</v>
      </c>
    </row>
    <row r="3" spans="1:2" x14ac:dyDescent="0.15">
      <c r="A3" s="20" t="s">
        <v>275</v>
      </c>
      <c r="B3" s="42" t="s">
        <v>700</v>
      </c>
    </row>
    <row r="4" spans="1:2" x14ac:dyDescent="0.15">
      <c r="A4" s="20" t="s">
        <v>261</v>
      </c>
      <c r="B4" s="93"/>
    </row>
    <row r="5" spans="1:2" x14ac:dyDescent="0.15">
      <c r="A5" s="20" t="s">
        <v>262</v>
      </c>
      <c r="B5" s="93"/>
    </row>
    <row r="6" spans="1:2" x14ac:dyDescent="0.15">
      <c r="A6" s="20" t="s">
        <v>263</v>
      </c>
      <c r="B6" s="93"/>
    </row>
    <row r="7" spans="1:2" x14ac:dyDescent="0.15">
      <c r="A7" s="20" t="s">
        <v>264</v>
      </c>
      <c r="B7" s="93"/>
    </row>
    <row r="8" spans="1:2" x14ac:dyDescent="0.15">
      <c r="A8" s="20" t="s">
        <v>265</v>
      </c>
      <c r="B8" s="93"/>
    </row>
    <row r="9" spans="1:2" x14ac:dyDescent="0.15">
      <c r="A9" s="20" t="s">
        <v>266</v>
      </c>
      <c r="B9" s="93"/>
    </row>
    <row r="10" spans="1:2" x14ac:dyDescent="0.15">
      <c r="A10" s="20" t="s">
        <v>267</v>
      </c>
      <c r="B10" s="93"/>
    </row>
    <row r="11" spans="1:2" x14ac:dyDescent="0.15">
      <c r="A11" s="20" t="s">
        <v>268</v>
      </c>
      <c r="B11" s="93"/>
    </row>
    <row r="12" spans="1:2" x14ac:dyDescent="0.15">
      <c r="A12" s="20" t="s">
        <v>269</v>
      </c>
      <c r="B12" s="93"/>
    </row>
    <row r="13" spans="1:2" x14ac:dyDescent="0.15">
      <c r="A13" s="20" t="s">
        <v>270</v>
      </c>
      <c r="B13" s="93"/>
    </row>
    <row r="14" spans="1:2" x14ac:dyDescent="0.15">
      <c r="A14" s="20" t="s">
        <v>271</v>
      </c>
      <c r="B14" s="113" t="s">
        <v>735</v>
      </c>
    </row>
    <row r="15" spans="1:2" x14ac:dyDescent="0.15">
      <c r="A15" s="20" t="s">
        <v>272</v>
      </c>
      <c r="B15" s="42" t="s">
        <v>700</v>
      </c>
    </row>
    <row r="16" spans="1:2" x14ac:dyDescent="0.15">
      <c r="A16" s="20" t="s">
        <v>273</v>
      </c>
      <c r="B16" s="42" t="s">
        <v>190</v>
      </c>
    </row>
    <row r="17" spans="1:2" x14ac:dyDescent="0.15">
      <c r="A17" s="20" t="s">
        <v>710</v>
      </c>
      <c r="B17" s="42" t="s">
        <v>700</v>
      </c>
    </row>
    <row r="18" spans="1:2" x14ac:dyDescent="0.15">
      <c r="A18" s="20" t="s">
        <v>714</v>
      </c>
      <c r="B18" s="42" t="s">
        <v>190</v>
      </c>
    </row>
    <row r="19" spans="1:2" x14ac:dyDescent="0.15">
      <c r="A19" s="20" t="s">
        <v>715</v>
      </c>
      <c r="B19" s="42" t="s">
        <v>700</v>
      </c>
    </row>
    <row r="20" spans="1:2" x14ac:dyDescent="0.15">
      <c r="A20" s="20" t="s">
        <v>716</v>
      </c>
      <c r="B20" s="42" t="s">
        <v>190</v>
      </c>
    </row>
    <row r="21" spans="1:2" x14ac:dyDescent="0.15">
      <c r="A21" s="20" t="s">
        <v>717</v>
      </c>
      <c r="B21" s="42" t="s">
        <v>700</v>
      </c>
    </row>
  </sheetData>
  <phoneticPr fontId="1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'Drop-down'!$R$2:$R$4</xm:f>
          </x14:formula1>
          <xm:sqref>B3 B5 B7 B9 B11 B13 B15 B17 B19 B21</xm:sqref>
        </x14:dataValidation>
        <x14:dataValidation type="list" allowBlank="1" showInputMessage="1" showErrorMessage="1">
          <x14:formula1>
            <xm:f>'Drop-down'!$R$2:$R$4</xm:f>
          </x14:formula1>
          <xm:sqref>B2 B4 B6 B8 B10 B12 B14 B16 B18 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topLeftCell="F1" zoomScale="85" zoomScaleNormal="85" zoomScalePageLayoutView="85" workbookViewId="0">
      <selection activeCell="G13" sqref="G13:K23"/>
    </sheetView>
  </sheetViews>
  <sheetFormatPr defaultColWidth="8.875" defaultRowHeight="13.5" x14ac:dyDescent="0.15"/>
  <cols>
    <col min="2" max="2" width="24.375" customWidth="1"/>
    <col min="3" max="8" width="24.375" style="44" customWidth="1"/>
    <col min="9" max="14" width="23.75" customWidth="1"/>
  </cols>
  <sheetData>
    <row r="1" spans="1:14" ht="24" x14ac:dyDescent="0.15">
      <c r="A1" s="16" t="s">
        <v>20</v>
      </c>
      <c r="B1" s="17" t="s">
        <v>203</v>
      </c>
      <c r="C1" s="17" t="s">
        <v>188</v>
      </c>
      <c r="D1" s="39" t="s">
        <v>204</v>
      </c>
      <c r="E1" s="39" t="s">
        <v>205</v>
      </c>
      <c r="F1" s="39" t="str">
        <f>Rules!A7</f>
        <v>Min invoice amount/1 invoice (Billion VND)</v>
      </c>
      <c r="G1" s="39" t="str">
        <f>Rules!A4</f>
        <v>Max invoice amount /1 invoice (Billion VND)</v>
      </c>
      <c r="H1" s="39" t="str">
        <f>Rules!A1</f>
        <v>Revolving limit for 1 customer (Billion VND)</v>
      </c>
      <c r="I1" s="17" t="str">
        <f>'SME application form'!N2</f>
        <v>Company name</v>
      </c>
      <c r="J1" s="17" t="str">
        <f>'SME application form'!O2</f>
        <v>Company establishment date</v>
      </c>
      <c r="K1" s="17" t="str">
        <f>'SME application form'!P2</f>
        <v>Company registration number</v>
      </c>
      <c r="L1" s="17" t="str">
        <f>'SME application form'!Q2</f>
        <v>Industry sector company operates in</v>
      </c>
      <c r="M1" s="17" t="str">
        <f>'SME application form'!R2</f>
        <v>Company tax code</v>
      </c>
      <c r="N1" s="17" t="str">
        <f>'SME application form'!S2</f>
        <v xml:space="preserve">Company address </v>
      </c>
    </row>
    <row r="2" spans="1:14" x14ac:dyDescent="0.15">
      <c r="A2" s="20" t="s">
        <v>21</v>
      </c>
      <c r="B2" s="42"/>
      <c r="C2" s="30" t="str">
        <f>'Apply Rating'!B2</f>
        <v>Low-Risk</v>
      </c>
      <c r="D2" s="30" t="str">
        <f>IF(C2="High-Risk", "Yes", "No")</f>
        <v>No</v>
      </c>
      <c r="E2" s="42">
        <v>1</v>
      </c>
      <c r="F2" s="42">
        <f>Rules!$A$8</f>
        <v>0.1</v>
      </c>
      <c r="G2" s="42">
        <f>IF(FS!B2="SME", Rules!$C$6, 0.8)</f>
        <v>1</v>
      </c>
      <c r="H2" s="42">
        <f>IF(FS!B2="SME",Rules!$C$3,1.7)</f>
        <v>2</v>
      </c>
      <c r="I2" s="45" t="str">
        <f>'SME application form'!N3</f>
        <v>Invoice Company</v>
      </c>
      <c r="J2" s="46">
        <f>'SME application form'!O3</f>
        <v>40858</v>
      </c>
      <c r="K2" s="45">
        <f>'SME application form'!P3</f>
        <v>1472583690</v>
      </c>
      <c r="L2" s="45" t="str">
        <f>'SME application form'!Q3</f>
        <v>Fishing</v>
      </c>
      <c r="M2" s="45">
        <f>'SME application form'!R3</f>
        <v>1472583691</v>
      </c>
      <c r="N2" s="45" t="str">
        <f>'SME application form'!S3</f>
        <v>73 Tran Hung Dao</v>
      </c>
    </row>
    <row r="3" spans="1:14" s="44" customFormat="1" x14ac:dyDescent="0.15">
      <c r="A3" s="20" t="s">
        <v>699</v>
      </c>
      <c r="B3" s="42"/>
      <c r="C3" s="30" t="str">
        <f>'Apply Rating'!B3</f>
        <v>High-Risk</v>
      </c>
      <c r="D3" s="30" t="str">
        <f>IF(C3="High-Risk", "Yes", "No")</f>
        <v>Yes</v>
      </c>
      <c r="E3" s="42">
        <v>1</v>
      </c>
      <c r="F3" s="42">
        <f>Rules!$A$8</f>
        <v>0.1</v>
      </c>
      <c r="G3" s="42">
        <f>IF(FS!B3="SME", Rules!$C$6, 0.8)</f>
        <v>0.8</v>
      </c>
      <c r="H3" s="42">
        <f>IF(FS!B3="SME",Rules!$C$3,1.7)</f>
        <v>1.7</v>
      </c>
      <c r="I3" s="45" t="str">
        <f>'SME application form'!N4</f>
        <v>Food Company</v>
      </c>
      <c r="J3" s="46">
        <f>'SME application form'!O4</f>
        <v>38697</v>
      </c>
      <c r="K3" s="45">
        <f>'SME application form'!P4</f>
        <v>5354358678</v>
      </c>
      <c r="L3" s="45" t="str">
        <f>'SME application form'!Q4</f>
        <v>Growing of cashew nuts</v>
      </c>
      <c r="M3" s="45">
        <f>'SME application form'!R4</f>
        <v>8758573487</v>
      </c>
      <c r="N3" s="45" t="str">
        <f>'SME application form'!S4</f>
        <v>78 Tran Hung Dao</v>
      </c>
    </row>
    <row r="4" spans="1:14" x14ac:dyDescent="0.15">
      <c r="A4" s="20" t="s">
        <v>261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x14ac:dyDescent="0.15">
      <c r="A5" s="20" t="s">
        <v>262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 x14ac:dyDescent="0.15">
      <c r="A6" s="20" t="s">
        <v>263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4" x14ac:dyDescent="0.15">
      <c r="A7" s="20" t="s">
        <v>264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4" x14ac:dyDescent="0.15">
      <c r="A8" s="20" t="s">
        <v>265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4" x14ac:dyDescent="0.15">
      <c r="A9" s="20" t="s">
        <v>266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x14ac:dyDescent="0.15">
      <c r="A10" s="20" t="s">
        <v>267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x14ac:dyDescent="0.15">
      <c r="A11" s="20" t="s">
        <v>268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 x14ac:dyDescent="0.15">
      <c r="A12" s="20" t="s">
        <v>269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 x14ac:dyDescent="0.15">
      <c r="A13" s="20" t="s">
        <v>270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 x14ac:dyDescent="0.15">
      <c r="A14" s="20" t="s">
        <v>271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4" x14ac:dyDescent="0.15">
      <c r="A15" s="20" t="s">
        <v>272</v>
      </c>
      <c r="B15" s="42"/>
      <c r="C15" s="30" t="str">
        <f>'Apply Rating'!B15</f>
        <v>High-Risk</v>
      </c>
      <c r="D15" s="30" t="str">
        <f>IF(C15="High-Risk", "Yes", "No")</f>
        <v>Yes</v>
      </c>
      <c r="E15" s="42">
        <v>1</v>
      </c>
      <c r="F15" s="42">
        <f>Rules!$A$8</f>
        <v>0.1</v>
      </c>
      <c r="G15" s="42">
        <f>IF(FS!B15="SME", Rules!$C$6, 0.8)</f>
        <v>0.8</v>
      </c>
      <c r="H15" s="42">
        <f>IF(FS!B15="SME",Rules!$C$3,1.7)</f>
        <v>1.7</v>
      </c>
      <c r="I15" s="45" t="str">
        <f>'SME application form'!N16</f>
        <v>Food Company</v>
      </c>
      <c r="J15" s="46">
        <f>'SME application form'!O16</f>
        <v>38697</v>
      </c>
      <c r="K15" s="45">
        <f>'SME application form'!P16</f>
        <v>5354358678</v>
      </c>
      <c r="L15" s="45" t="str">
        <f>'SME application form'!Q16</f>
        <v>Growing of cashew nuts</v>
      </c>
      <c r="M15" s="45">
        <f>'SME application form'!R16</f>
        <v>8758573487</v>
      </c>
      <c r="N15" s="45" t="str">
        <f>'SME application form'!S16</f>
        <v>78 Tran Hung Dao</v>
      </c>
    </row>
    <row r="16" spans="1:14" x14ac:dyDescent="0.15">
      <c r="A16" s="20" t="s">
        <v>273</v>
      </c>
      <c r="B16" s="42"/>
      <c r="C16" s="30" t="str">
        <f>'Apply Rating'!B16</f>
        <v>Low-Risk</v>
      </c>
      <c r="D16" s="30" t="str">
        <f>IF(C16="High-Risk", "Yes", "No")</f>
        <v>No</v>
      </c>
      <c r="E16" s="42">
        <v>1</v>
      </c>
      <c r="F16" s="42">
        <f>Rules!$A$8</f>
        <v>0.1</v>
      </c>
      <c r="G16" s="42">
        <f>IF(FS!B16="SME", Rules!$C$6, 0.8)</f>
        <v>1</v>
      </c>
      <c r="H16" s="42">
        <f>IF(FS!B16="SME",Rules!$C$3,1.7)</f>
        <v>2</v>
      </c>
      <c r="I16" s="45" t="str">
        <f>'SME application form'!N17</f>
        <v>Invoice Company</v>
      </c>
      <c r="J16" s="46">
        <f>'SME application form'!O17</f>
        <v>40858</v>
      </c>
      <c r="K16" s="45">
        <f>'SME application form'!P17</f>
        <v>1472583690</v>
      </c>
      <c r="L16" s="45" t="str">
        <f>'SME application form'!Q17</f>
        <v>Fishing</v>
      </c>
      <c r="M16" s="45">
        <f>'SME application form'!R17</f>
        <v>1472583691</v>
      </c>
      <c r="N16" s="45" t="str">
        <f>'SME application form'!S17</f>
        <v>73 Tran Hung Dao</v>
      </c>
    </row>
    <row r="17" spans="1:14" x14ac:dyDescent="0.15">
      <c r="A17" s="20" t="s">
        <v>710</v>
      </c>
      <c r="B17" s="42"/>
      <c r="C17" s="30" t="str">
        <f>'Apply Rating'!B17</f>
        <v>High-Risk</v>
      </c>
      <c r="D17" s="30" t="str">
        <f>IF(C17="High-Risk", "Yes", "No")</f>
        <v>Yes</v>
      </c>
      <c r="E17" s="42">
        <v>1</v>
      </c>
      <c r="F17" s="42">
        <f>Rules!$A$8</f>
        <v>0.1</v>
      </c>
      <c r="G17" s="42">
        <f>IF(FS!B17="SME", Rules!$C$6, 0.8)</f>
        <v>0.8</v>
      </c>
      <c r="H17" s="42">
        <f>IF(FS!B17="SME",Rules!$C$3,1.7)</f>
        <v>1.7</v>
      </c>
      <c r="I17" s="45" t="str">
        <f>'SME application form'!N18</f>
        <v>Food Company</v>
      </c>
      <c r="J17" s="46">
        <f>'SME application form'!O18</f>
        <v>38697</v>
      </c>
      <c r="K17" s="45">
        <f>'SME application form'!P18</f>
        <v>5354358678</v>
      </c>
      <c r="L17" s="45" t="str">
        <f>'SME application form'!Q18</f>
        <v>Growing of cashew nuts</v>
      </c>
      <c r="M17" s="45">
        <f>'SME application form'!R18</f>
        <v>8758573487</v>
      </c>
      <c r="N17" s="45" t="str">
        <f>'SME application form'!S18</f>
        <v>78 Tran Hung Dao</v>
      </c>
    </row>
    <row r="18" spans="1:14" x14ac:dyDescent="0.15">
      <c r="A18" s="20" t="s">
        <v>714</v>
      </c>
      <c r="B18" s="57"/>
      <c r="C18" s="30" t="str">
        <f>'Apply Rating'!B18</f>
        <v>Low-Risk</v>
      </c>
      <c r="D18" s="30" t="str">
        <f t="shared" ref="D18:D21" si="0">IF(C18="High-Risk", "Yes", "No")</f>
        <v>No</v>
      </c>
      <c r="E18" s="42">
        <v>1</v>
      </c>
      <c r="F18" s="42">
        <f>Rules!$A$8</f>
        <v>0.1</v>
      </c>
      <c r="G18" s="42">
        <f>IF(FS!B18="SME", Rules!$C$6, 0.8)</f>
        <v>1</v>
      </c>
      <c r="H18" s="42">
        <f>IF(FS!B18="SME",Rules!$C$3,1.7)</f>
        <v>2</v>
      </c>
      <c r="I18" s="45" t="str">
        <f>'SME application form'!N19</f>
        <v>Invoice Company</v>
      </c>
      <c r="J18" s="46">
        <f>'SME application form'!O19</f>
        <v>40858</v>
      </c>
      <c r="K18" s="45">
        <f>'SME application form'!P19</f>
        <v>1472583690</v>
      </c>
      <c r="L18" s="45" t="str">
        <f>'SME application form'!Q19</f>
        <v>Fishing</v>
      </c>
      <c r="M18" s="45">
        <f>'SME application form'!R19</f>
        <v>1472583691</v>
      </c>
      <c r="N18" s="45" t="str">
        <f>'SME application form'!S19</f>
        <v>73 Tran Hung Dao</v>
      </c>
    </row>
    <row r="19" spans="1:14" x14ac:dyDescent="0.15">
      <c r="A19" s="20" t="s">
        <v>715</v>
      </c>
      <c r="B19" s="57"/>
      <c r="C19" s="30" t="str">
        <f>'Apply Rating'!B19</f>
        <v>High-Risk</v>
      </c>
      <c r="D19" s="30" t="str">
        <f t="shared" si="0"/>
        <v>Yes</v>
      </c>
      <c r="E19" s="42">
        <v>1</v>
      </c>
      <c r="F19" s="42">
        <f>Rules!$A$8</f>
        <v>0.1</v>
      </c>
      <c r="G19" s="42">
        <f>IF(FS!B19="SME", Rules!$C$6, 0.8)</f>
        <v>0.8</v>
      </c>
      <c r="H19" s="42">
        <f>IF(FS!B19="SME",Rules!$C$3,1.7)</f>
        <v>1.7</v>
      </c>
      <c r="I19" s="45" t="str">
        <f>'SME application form'!N20</f>
        <v>Food Company</v>
      </c>
      <c r="J19" s="46">
        <f>'SME application form'!O20</f>
        <v>38697</v>
      </c>
      <c r="K19" s="45">
        <f>'SME application form'!P20</f>
        <v>5354358678</v>
      </c>
      <c r="L19" s="45" t="str">
        <f>'SME application form'!Q20</f>
        <v>Growing of cashew nuts</v>
      </c>
      <c r="M19" s="45">
        <f>'SME application form'!R20</f>
        <v>8758573487</v>
      </c>
      <c r="N19" s="45" t="str">
        <f>'SME application form'!S20</f>
        <v>78 Tran Hung Dao</v>
      </c>
    </row>
    <row r="20" spans="1:14" x14ac:dyDescent="0.15">
      <c r="A20" s="20" t="s">
        <v>716</v>
      </c>
      <c r="B20" s="57"/>
      <c r="C20" s="30" t="str">
        <f>'Apply Rating'!B20</f>
        <v>Low-Risk</v>
      </c>
      <c r="D20" s="30" t="str">
        <f t="shared" si="0"/>
        <v>No</v>
      </c>
      <c r="E20" s="42">
        <v>1</v>
      </c>
      <c r="F20" s="42">
        <f>Rules!$A$8</f>
        <v>0.1</v>
      </c>
      <c r="G20" s="42">
        <f>IF(FS!B20="SME", Rules!$C$6, 0.8)</f>
        <v>1</v>
      </c>
      <c r="H20" s="42">
        <f>IF(FS!B20="SME",Rules!$C$3,1.7)</f>
        <v>2</v>
      </c>
      <c r="I20" s="45" t="str">
        <f>'SME application form'!N21</f>
        <v>Invoice Company</v>
      </c>
      <c r="J20" s="46">
        <f>'SME application form'!O21</f>
        <v>40858</v>
      </c>
      <c r="K20" s="45">
        <f>'SME application form'!P21</f>
        <v>1472583690</v>
      </c>
      <c r="L20" s="45" t="str">
        <f>'SME application form'!Q21</f>
        <v>Fishing</v>
      </c>
      <c r="M20" s="45">
        <f>'SME application form'!R21</f>
        <v>1472583691</v>
      </c>
      <c r="N20" s="45" t="str">
        <f>'SME application form'!S21</f>
        <v>73 Tran Hung Dao</v>
      </c>
    </row>
    <row r="21" spans="1:14" x14ac:dyDescent="0.15">
      <c r="A21" s="20" t="s">
        <v>717</v>
      </c>
      <c r="B21" s="57"/>
      <c r="C21" s="30" t="str">
        <f>'Apply Rating'!B21</f>
        <v>High-Risk</v>
      </c>
      <c r="D21" s="30" t="str">
        <f t="shared" si="0"/>
        <v>Yes</v>
      </c>
      <c r="E21" s="42">
        <v>1</v>
      </c>
      <c r="F21" s="42">
        <f>Rules!$A$8</f>
        <v>0.1</v>
      </c>
      <c r="G21" s="42">
        <f>IF(FS!B21="SME", Rules!$C$6, 0.8)</f>
        <v>0.8</v>
      </c>
      <c r="H21" s="42">
        <f>IF(FS!B21="SME",Rules!$C$3,1.7)</f>
        <v>1.7</v>
      </c>
      <c r="I21" s="45" t="str">
        <f>'SME application form'!N22</f>
        <v>Food Company</v>
      </c>
      <c r="J21" s="46">
        <f>'SME application form'!O22</f>
        <v>38697</v>
      </c>
      <c r="K21" s="45">
        <f>'SME application form'!P22</f>
        <v>5354358678</v>
      </c>
      <c r="L21" s="45" t="str">
        <f>'SME application form'!Q22</f>
        <v>Growing of cashew nuts</v>
      </c>
      <c r="M21" s="45">
        <f>'SME application form'!R22</f>
        <v>8758573487</v>
      </c>
      <c r="N21" s="45" t="str">
        <f>'SME application form'!S22</f>
        <v>78 Tran Hung Dao</v>
      </c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topLeftCell="L1" zoomScale="70" zoomScaleNormal="70" zoomScalePageLayoutView="70" workbookViewId="0">
      <selection activeCell="P2" sqref="P2"/>
    </sheetView>
  </sheetViews>
  <sheetFormatPr defaultColWidth="8.875" defaultRowHeight="13.5" x14ac:dyDescent="0.15"/>
  <cols>
    <col min="2" max="5" width="23.75" customWidth="1"/>
    <col min="6" max="10" width="23.75" style="44" customWidth="1"/>
    <col min="11" max="28" width="23.75" customWidth="1"/>
  </cols>
  <sheetData>
    <row r="1" spans="1:22" s="44" customFormat="1" x14ac:dyDescent="0.15">
      <c r="A1" s="36"/>
      <c r="B1" s="198" t="s">
        <v>227</v>
      </c>
      <c r="C1" s="199"/>
      <c r="D1" s="195" t="s">
        <v>228</v>
      </c>
      <c r="E1" s="196"/>
      <c r="F1" s="196"/>
      <c r="G1" s="196"/>
      <c r="H1" s="196"/>
      <c r="I1" s="196"/>
      <c r="J1" s="196"/>
      <c r="K1" s="196"/>
      <c r="L1" s="197"/>
      <c r="M1" s="195" t="s">
        <v>232</v>
      </c>
      <c r="N1" s="201"/>
      <c r="O1" s="201"/>
      <c r="P1" s="201"/>
      <c r="Q1" s="201"/>
      <c r="R1" s="201"/>
      <c r="S1" s="201"/>
      <c r="T1" s="200"/>
      <c r="U1" s="195" t="s">
        <v>231</v>
      </c>
      <c r="V1" s="200"/>
    </row>
    <row r="2" spans="1:22" x14ac:dyDescent="0.15">
      <c r="A2" s="16" t="s">
        <v>20</v>
      </c>
      <c r="B2" s="17" t="s">
        <v>214</v>
      </c>
      <c r="C2" s="17" t="s">
        <v>215</v>
      </c>
      <c r="D2" s="17" t="s">
        <v>216</v>
      </c>
      <c r="E2" s="17" t="s">
        <v>234</v>
      </c>
      <c r="F2" s="17" t="s">
        <v>91</v>
      </c>
      <c r="G2" s="17" t="s">
        <v>235</v>
      </c>
      <c r="H2" s="17" t="s">
        <v>236</v>
      </c>
      <c r="I2" s="17" t="s">
        <v>130</v>
      </c>
      <c r="J2" s="17" t="s">
        <v>237</v>
      </c>
      <c r="K2" s="17" t="s">
        <v>217</v>
      </c>
      <c r="L2" s="17" t="s">
        <v>218</v>
      </c>
      <c r="M2" s="17" t="s">
        <v>219</v>
      </c>
      <c r="N2" s="17" t="s">
        <v>220</v>
      </c>
      <c r="O2" s="17" t="s">
        <v>221</v>
      </c>
      <c r="P2" s="17" t="s">
        <v>222</v>
      </c>
      <c r="Q2" s="17" t="s">
        <v>223</v>
      </c>
      <c r="R2" s="17" t="s">
        <v>224</v>
      </c>
      <c r="S2" s="17" t="s">
        <v>225</v>
      </c>
      <c r="T2" s="17" t="s">
        <v>226</v>
      </c>
      <c r="U2" s="17" t="s">
        <v>229</v>
      </c>
      <c r="V2" s="17" t="s">
        <v>230</v>
      </c>
    </row>
    <row r="3" spans="1:22" x14ac:dyDescent="0.15">
      <c r="A3" s="20" t="s">
        <v>21</v>
      </c>
      <c r="B3" s="30" t="str">
        <f>'SME application form'!N3</f>
        <v>Invoice Company</v>
      </c>
      <c r="C3" s="30" t="str">
        <f>CONCATENATE('SME registration form'!B2, " ", 'SME registration form'!C2, " ", 'SME registration form'!D2)</f>
        <v>Mr Company Representative</v>
      </c>
      <c r="D3" s="36" t="s">
        <v>233</v>
      </c>
      <c r="E3" s="36" t="s">
        <v>238</v>
      </c>
      <c r="F3" s="36">
        <v>74</v>
      </c>
      <c r="G3" s="36" t="s">
        <v>239</v>
      </c>
      <c r="H3" s="36" t="s">
        <v>240</v>
      </c>
      <c r="I3" s="36" t="s">
        <v>241</v>
      </c>
      <c r="J3" s="36">
        <v>84</v>
      </c>
      <c r="K3" s="36">
        <v>1231231234</v>
      </c>
      <c r="L3" s="36">
        <v>4564564567</v>
      </c>
      <c r="M3" s="36">
        <v>123456</v>
      </c>
      <c r="N3" s="36">
        <v>1</v>
      </c>
      <c r="O3" s="49">
        <v>41828</v>
      </c>
      <c r="P3" s="36">
        <v>500000000</v>
      </c>
      <c r="Q3" s="36" t="s">
        <v>242</v>
      </c>
      <c r="R3" s="49">
        <v>41937</v>
      </c>
      <c r="S3" s="49">
        <v>41957</v>
      </c>
      <c r="T3" s="116">
        <f>S3-Rules!$B$16</f>
        <v>117</v>
      </c>
      <c r="U3" s="52">
        <v>0.8</v>
      </c>
      <c r="V3" s="52">
        <v>0.12</v>
      </c>
    </row>
    <row r="4" spans="1:22" s="44" customFormat="1" x14ac:dyDescent="0.15">
      <c r="A4" s="20" t="s">
        <v>275</v>
      </c>
      <c r="B4" s="30" t="str">
        <f>'SME application form'!N4</f>
        <v>Food Company</v>
      </c>
      <c r="C4" s="30" t="str">
        <f>CONCATENATE('SME registration form'!B3, " ", 'SME registration form'!C3, " ", 'SME registration form'!D3)</f>
        <v>Mrs Company Director</v>
      </c>
      <c r="D4" s="36" t="s">
        <v>162</v>
      </c>
      <c r="E4" s="36" t="s">
        <v>701</v>
      </c>
      <c r="F4" s="36">
        <v>1</v>
      </c>
      <c r="G4" s="36" t="s">
        <v>239</v>
      </c>
      <c r="H4" s="36" t="s">
        <v>239</v>
      </c>
      <c r="I4" s="36" t="s">
        <v>241</v>
      </c>
      <c r="J4" s="36">
        <v>84</v>
      </c>
      <c r="K4" s="36">
        <v>5879575674</v>
      </c>
      <c r="L4" s="36">
        <v>8769534769</v>
      </c>
      <c r="M4" s="36">
        <v>654321</v>
      </c>
      <c r="N4" s="36">
        <v>10</v>
      </c>
      <c r="O4" s="49">
        <v>41829</v>
      </c>
      <c r="P4" s="36">
        <v>600000000</v>
      </c>
      <c r="Q4" s="36" t="s">
        <v>702</v>
      </c>
      <c r="R4" s="49">
        <v>41937</v>
      </c>
      <c r="S4" s="49">
        <v>41957</v>
      </c>
      <c r="T4" s="116">
        <f>S4-Rules!$B$16</f>
        <v>117</v>
      </c>
      <c r="U4" s="52">
        <v>0.85</v>
      </c>
      <c r="V4" s="52">
        <v>0.1</v>
      </c>
    </row>
    <row r="5" spans="1:22" x14ac:dyDescent="0.15">
      <c r="A5" s="20" t="s">
        <v>261</v>
      </c>
      <c r="B5" s="137"/>
      <c r="C5" s="93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6" spans="1:22" x14ac:dyDescent="0.15">
      <c r="A6" s="20" t="s">
        <v>262</v>
      </c>
      <c r="B6" s="137"/>
      <c r="C6" s="93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</row>
    <row r="7" spans="1:22" x14ac:dyDescent="0.15">
      <c r="A7" s="20" t="s">
        <v>263</v>
      </c>
      <c r="B7" s="137"/>
      <c r="C7" s="93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</row>
    <row r="8" spans="1:22" x14ac:dyDescent="0.15">
      <c r="A8" s="20" t="s">
        <v>264</v>
      </c>
      <c r="B8" s="137"/>
      <c r="C8" s="93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</row>
    <row r="9" spans="1:22" x14ac:dyDescent="0.15">
      <c r="A9" s="20" t="s">
        <v>265</v>
      </c>
      <c r="B9" s="137"/>
      <c r="C9" s="93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</row>
    <row r="10" spans="1:22" x14ac:dyDescent="0.15">
      <c r="A10" s="20" t="s">
        <v>266</v>
      </c>
      <c r="B10" s="137"/>
      <c r="C10" s="93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</row>
    <row r="11" spans="1:22" x14ac:dyDescent="0.15">
      <c r="A11" s="20" t="s">
        <v>267</v>
      </c>
      <c r="B11" s="137"/>
      <c r="C11" s="93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</row>
    <row r="12" spans="1:22" x14ac:dyDescent="0.15">
      <c r="A12" s="20" t="s">
        <v>268</v>
      </c>
      <c r="B12" s="137"/>
      <c r="C12" s="93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</row>
    <row r="13" spans="1:22" x14ac:dyDescent="0.15">
      <c r="A13" s="20" t="s">
        <v>269</v>
      </c>
      <c r="B13" s="137"/>
      <c r="C13" s="93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</row>
    <row r="14" spans="1:22" x14ac:dyDescent="0.15">
      <c r="A14" s="20" t="s">
        <v>270</v>
      </c>
      <c r="B14" s="137"/>
      <c r="C14" s="93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</row>
    <row r="15" spans="1:22" x14ac:dyDescent="0.15">
      <c r="A15" s="20" t="s">
        <v>271</v>
      </c>
      <c r="B15" s="137"/>
      <c r="C15" s="93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</row>
    <row r="16" spans="1:22" x14ac:dyDescent="0.15">
      <c r="A16" s="20" t="s">
        <v>272</v>
      </c>
      <c r="B16" s="30" t="str">
        <f>'SME application form'!N16</f>
        <v>Food Company</v>
      </c>
      <c r="C16" s="30" t="str">
        <f>CONCATENATE('SME registration form'!B15, " ", 'SME registration form'!C15, " ", 'SME registration form'!D15)</f>
        <v>Mrs Company Director</v>
      </c>
      <c r="D16" s="36" t="str">
        <f>D$4</f>
        <v>Debtor 5</v>
      </c>
      <c r="E16" s="36" t="str">
        <f t="shared" ref="E16:V22" si="0">E$4</f>
        <v>Trang Tien</v>
      </c>
      <c r="F16" s="36">
        <f t="shared" si="0"/>
        <v>1</v>
      </c>
      <c r="G16" s="36" t="str">
        <f t="shared" si="0"/>
        <v>Hanoi</v>
      </c>
      <c r="H16" s="36" t="str">
        <f t="shared" si="0"/>
        <v>Hanoi</v>
      </c>
      <c r="I16" s="36" t="str">
        <f t="shared" si="0"/>
        <v>Vietnam</v>
      </c>
      <c r="J16" s="36">
        <f t="shared" si="0"/>
        <v>84</v>
      </c>
      <c r="K16" s="36">
        <f t="shared" si="0"/>
        <v>5879575674</v>
      </c>
      <c r="L16" s="36">
        <f t="shared" si="0"/>
        <v>8769534769</v>
      </c>
      <c r="M16" s="101">
        <v>5345669</v>
      </c>
      <c r="N16" s="36">
        <f t="shared" si="0"/>
        <v>10</v>
      </c>
      <c r="O16" s="49">
        <f t="shared" si="0"/>
        <v>41829</v>
      </c>
      <c r="P16" s="36">
        <f t="shared" si="0"/>
        <v>600000000</v>
      </c>
      <c r="Q16" s="36" t="str">
        <f t="shared" si="0"/>
        <v>Goods Delivery - Nonperishable</v>
      </c>
      <c r="R16" s="49">
        <f t="shared" si="0"/>
        <v>41937</v>
      </c>
      <c r="S16" s="49">
        <f t="shared" si="0"/>
        <v>41957</v>
      </c>
      <c r="T16" s="116">
        <f>S16-Rules!$B$16</f>
        <v>117</v>
      </c>
      <c r="U16" s="52">
        <f t="shared" si="0"/>
        <v>0.85</v>
      </c>
      <c r="V16" s="52">
        <f t="shared" si="0"/>
        <v>0.1</v>
      </c>
    </row>
    <row r="17" spans="1:22" x14ac:dyDescent="0.15">
      <c r="A17" s="20" t="s">
        <v>273</v>
      </c>
      <c r="B17" s="30" t="str">
        <f>'SME application form'!N17</f>
        <v>Invoice Company</v>
      </c>
      <c r="C17" s="30" t="str">
        <f>CONCATENATE('SME registration form'!B16, " ", 'SME registration form'!C16, " ", 'SME registration form'!D16)</f>
        <v>Mr Company Representative</v>
      </c>
      <c r="D17" s="36" t="str">
        <f>D$3</f>
        <v>Debtor 1</v>
      </c>
      <c r="E17" s="36" t="str">
        <f t="shared" ref="E17:V21" si="1">E$3</f>
        <v>Tran Hung Dao</v>
      </c>
      <c r="F17" s="36">
        <f t="shared" si="1"/>
        <v>74</v>
      </c>
      <c r="G17" s="36" t="str">
        <f t="shared" si="1"/>
        <v>Hanoi</v>
      </c>
      <c r="H17" s="36" t="str">
        <f t="shared" si="1"/>
        <v>Hanoi</v>
      </c>
      <c r="I17" s="36" t="str">
        <f t="shared" si="1"/>
        <v>Vietnam</v>
      </c>
      <c r="J17" s="36">
        <f t="shared" si="1"/>
        <v>84</v>
      </c>
      <c r="K17" s="36">
        <f t="shared" si="1"/>
        <v>1231231234</v>
      </c>
      <c r="L17" s="36">
        <f t="shared" si="1"/>
        <v>4564564567</v>
      </c>
      <c r="M17" s="36">
        <f t="shared" si="1"/>
        <v>123456</v>
      </c>
      <c r="N17" s="36">
        <f t="shared" si="1"/>
        <v>1</v>
      </c>
      <c r="O17" s="49">
        <f t="shared" si="1"/>
        <v>41828</v>
      </c>
      <c r="P17" s="36">
        <f t="shared" si="1"/>
        <v>500000000</v>
      </c>
      <c r="Q17" s="36" t="str">
        <f t="shared" si="1"/>
        <v>Service Delivery</v>
      </c>
      <c r="R17" s="49">
        <f t="shared" si="1"/>
        <v>41937</v>
      </c>
      <c r="S17" s="126">
        <v>41987</v>
      </c>
      <c r="T17" s="119">
        <f>S17-Rules!$B$16</f>
        <v>147</v>
      </c>
      <c r="U17" s="52">
        <f t="shared" si="1"/>
        <v>0.8</v>
      </c>
      <c r="V17" s="52">
        <f t="shared" si="1"/>
        <v>0.12</v>
      </c>
    </row>
    <row r="18" spans="1:22" x14ac:dyDescent="0.15">
      <c r="A18" s="20" t="s">
        <v>710</v>
      </c>
      <c r="B18" s="30" t="str">
        <f>'SME application form'!N18</f>
        <v>Food Company</v>
      </c>
      <c r="C18" s="30" t="str">
        <f>CONCATENATE('SME registration form'!B17, " ", 'SME registration form'!C17, " ", 'SME registration form'!D17)</f>
        <v>Mrs Company Director</v>
      </c>
      <c r="D18" s="36" t="str">
        <f>D$4</f>
        <v>Debtor 5</v>
      </c>
      <c r="E18" s="36" t="str">
        <f t="shared" si="0"/>
        <v>Trang Tien</v>
      </c>
      <c r="F18" s="36">
        <f t="shared" si="0"/>
        <v>1</v>
      </c>
      <c r="G18" s="36" t="str">
        <f t="shared" si="0"/>
        <v>Hanoi</v>
      </c>
      <c r="H18" s="36" t="str">
        <f t="shared" si="0"/>
        <v>Hanoi</v>
      </c>
      <c r="I18" s="36" t="str">
        <f t="shared" si="0"/>
        <v>Vietnam</v>
      </c>
      <c r="J18" s="36">
        <f t="shared" si="0"/>
        <v>84</v>
      </c>
      <c r="K18" s="36">
        <f t="shared" si="0"/>
        <v>5879575674</v>
      </c>
      <c r="L18" s="36">
        <f t="shared" si="0"/>
        <v>8769534769</v>
      </c>
      <c r="M18" s="36">
        <f t="shared" si="0"/>
        <v>654321</v>
      </c>
      <c r="N18" s="36">
        <f t="shared" si="0"/>
        <v>10</v>
      </c>
      <c r="O18" s="49">
        <f t="shared" si="0"/>
        <v>41829</v>
      </c>
      <c r="P18" s="101">
        <f>5000000</f>
        <v>5000000</v>
      </c>
      <c r="Q18" s="36" t="str">
        <f t="shared" si="0"/>
        <v>Goods Delivery - Nonperishable</v>
      </c>
      <c r="R18" s="49">
        <f t="shared" si="0"/>
        <v>41937</v>
      </c>
      <c r="S18" s="49">
        <f t="shared" si="0"/>
        <v>41957</v>
      </c>
      <c r="T18" s="116">
        <f>S18-Rules!$B$16</f>
        <v>117</v>
      </c>
      <c r="U18" s="52">
        <f>U$4</f>
        <v>0.85</v>
      </c>
      <c r="V18" s="52">
        <f t="shared" si="0"/>
        <v>0.1</v>
      </c>
    </row>
    <row r="19" spans="1:22" x14ac:dyDescent="0.15">
      <c r="A19" s="20" t="s">
        <v>714</v>
      </c>
      <c r="B19" s="30" t="str">
        <f>'SME application form'!N19</f>
        <v>Invoice Company</v>
      </c>
      <c r="C19" s="30" t="str">
        <f>CONCATENATE('SME registration form'!B18, " ", 'SME registration form'!C18, " ", 'SME registration form'!D18)</f>
        <v>Mr Company Representative</v>
      </c>
      <c r="D19" s="36" t="str">
        <f t="shared" ref="D19" si="2">D$3</f>
        <v>Debtor 1</v>
      </c>
      <c r="E19" s="36" t="str">
        <f t="shared" si="1"/>
        <v>Tran Hung Dao</v>
      </c>
      <c r="F19" s="36">
        <f t="shared" si="1"/>
        <v>74</v>
      </c>
      <c r="G19" s="36" t="str">
        <f t="shared" si="1"/>
        <v>Hanoi</v>
      </c>
      <c r="H19" s="36" t="str">
        <f t="shared" si="1"/>
        <v>Hanoi</v>
      </c>
      <c r="I19" s="36" t="str">
        <f t="shared" si="1"/>
        <v>Vietnam</v>
      </c>
      <c r="J19" s="36">
        <f t="shared" si="1"/>
        <v>84</v>
      </c>
      <c r="K19" s="36">
        <f t="shared" si="1"/>
        <v>1231231234</v>
      </c>
      <c r="L19" s="36">
        <f t="shared" si="1"/>
        <v>4564564567</v>
      </c>
      <c r="M19" s="36">
        <f t="shared" si="1"/>
        <v>123456</v>
      </c>
      <c r="N19" s="36">
        <f t="shared" si="1"/>
        <v>1</v>
      </c>
      <c r="O19" s="49">
        <f t="shared" si="1"/>
        <v>41828</v>
      </c>
      <c r="P19" s="36">
        <f t="shared" si="1"/>
        <v>500000000</v>
      </c>
      <c r="Q19" s="36" t="str">
        <f t="shared" si="1"/>
        <v>Service Delivery</v>
      </c>
      <c r="R19" s="49">
        <f t="shared" si="1"/>
        <v>41937</v>
      </c>
      <c r="S19" s="49">
        <f t="shared" si="1"/>
        <v>41957</v>
      </c>
      <c r="T19" s="116">
        <f>S19-Rules!$B$16</f>
        <v>117</v>
      </c>
      <c r="U19" s="52">
        <f t="shared" si="1"/>
        <v>0.8</v>
      </c>
      <c r="V19" s="52">
        <f t="shared" si="1"/>
        <v>0.12</v>
      </c>
    </row>
    <row r="20" spans="1:22" x14ac:dyDescent="0.15">
      <c r="A20" s="20" t="s">
        <v>715</v>
      </c>
      <c r="B20" s="30" t="str">
        <f>'SME application form'!N20</f>
        <v>Food Company</v>
      </c>
      <c r="C20" s="30" t="str">
        <f>CONCATENATE('SME registration form'!B19, " ", 'SME registration form'!C19, " ", 'SME registration form'!D19)</f>
        <v>Mrs Company Director</v>
      </c>
      <c r="D20" s="36" t="str">
        <f t="shared" ref="D20" si="3">D$4</f>
        <v>Debtor 5</v>
      </c>
      <c r="E20" s="36" t="str">
        <f t="shared" si="0"/>
        <v>Trang Tien</v>
      </c>
      <c r="F20" s="36">
        <f t="shared" si="0"/>
        <v>1</v>
      </c>
      <c r="G20" s="36" t="str">
        <f t="shared" si="0"/>
        <v>Hanoi</v>
      </c>
      <c r="H20" s="36" t="str">
        <f t="shared" si="0"/>
        <v>Hanoi</v>
      </c>
      <c r="I20" s="36" t="str">
        <f t="shared" si="0"/>
        <v>Vietnam</v>
      </c>
      <c r="J20" s="36">
        <f t="shared" si="0"/>
        <v>84</v>
      </c>
      <c r="K20" s="36">
        <f t="shared" si="0"/>
        <v>5879575674</v>
      </c>
      <c r="L20" s="36">
        <f t="shared" si="0"/>
        <v>8769534769</v>
      </c>
      <c r="M20" s="36">
        <f t="shared" si="0"/>
        <v>654321</v>
      </c>
      <c r="N20" s="36">
        <f t="shared" si="0"/>
        <v>10</v>
      </c>
      <c r="O20" s="49">
        <f t="shared" si="0"/>
        <v>41829</v>
      </c>
      <c r="P20" s="36">
        <f t="shared" si="0"/>
        <v>600000000</v>
      </c>
      <c r="Q20" s="36" t="str">
        <f t="shared" si="0"/>
        <v>Goods Delivery - Nonperishable</v>
      </c>
      <c r="R20" s="49">
        <f t="shared" si="0"/>
        <v>41937</v>
      </c>
      <c r="S20" s="49">
        <f t="shared" si="0"/>
        <v>41957</v>
      </c>
      <c r="T20" s="116">
        <f>S20-Rules!$B$16</f>
        <v>117</v>
      </c>
      <c r="U20" s="52">
        <f t="shared" si="0"/>
        <v>0.85</v>
      </c>
      <c r="V20" s="52">
        <f t="shared" si="0"/>
        <v>0.1</v>
      </c>
    </row>
    <row r="21" spans="1:22" x14ac:dyDescent="0.15">
      <c r="A21" s="20" t="s">
        <v>716</v>
      </c>
      <c r="B21" s="30" t="str">
        <f>'SME application form'!N21</f>
        <v>Invoice Company</v>
      </c>
      <c r="C21" s="30" t="str">
        <f>CONCATENATE('SME registration form'!B20, " ", 'SME registration form'!C20, " ", 'SME registration form'!D20)</f>
        <v>Mr Company Representative</v>
      </c>
      <c r="D21" s="36" t="str">
        <f t="shared" ref="D21" si="4">D$3</f>
        <v>Debtor 1</v>
      </c>
      <c r="E21" s="36" t="str">
        <f t="shared" si="1"/>
        <v>Tran Hung Dao</v>
      </c>
      <c r="F21" s="36">
        <f t="shared" si="1"/>
        <v>74</v>
      </c>
      <c r="G21" s="36" t="str">
        <f t="shared" si="1"/>
        <v>Hanoi</v>
      </c>
      <c r="H21" s="36" t="str">
        <f t="shared" si="1"/>
        <v>Hanoi</v>
      </c>
      <c r="I21" s="36" t="str">
        <f t="shared" si="1"/>
        <v>Vietnam</v>
      </c>
      <c r="J21" s="36">
        <f t="shared" si="1"/>
        <v>84</v>
      </c>
      <c r="K21" s="36">
        <f t="shared" si="1"/>
        <v>1231231234</v>
      </c>
      <c r="L21" s="36">
        <f t="shared" si="1"/>
        <v>4564564567</v>
      </c>
      <c r="M21" s="36">
        <f t="shared" si="1"/>
        <v>123456</v>
      </c>
      <c r="N21" s="36">
        <f t="shared" si="1"/>
        <v>1</v>
      </c>
      <c r="O21" s="49">
        <f t="shared" si="1"/>
        <v>41828</v>
      </c>
      <c r="P21" s="36">
        <f t="shared" si="1"/>
        <v>500000000</v>
      </c>
      <c r="Q21" s="36" t="str">
        <f t="shared" si="1"/>
        <v>Service Delivery</v>
      </c>
      <c r="R21" s="49">
        <f t="shared" si="1"/>
        <v>41937</v>
      </c>
      <c r="S21" s="49">
        <f t="shared" si="1"/>
        <v>41957</v>
      </c>
      <c r="T21" s="116">
        <f>S21-Rules!$B$16</f>
        <v>117</v>
      </c>
      <c r="U21" s="52">
        <f t="shared" si="1"/>
        <v>0.8</v>
      </c>
      <c r="V21" s="52">
        <f t="shared" si="1"/>
        <v>0.12</v>
      </c>
    </row>
    <row r="22" spans="1:22" x14ac:dyDescent="0.15">
      <c r="A22" s="20" t="s">
        <v>717</v>
      </c>
      <c r="B22" s="30" t="str">
        <f>'SME application form'!N22</f>
        <v>Food Company</v>
      </c>
      <c r="C22" s="30" t="str">
        <f>CONCATENATE('SME registration form'!B21, " ", 'SME registration form'!C21, " ", 'SME registration form'!D21)</f>
        <v>Mrs Company Director</v>
      </c>
      <c r="D22" s="36" t="str">
        <f t="shared" ref="D22" si="5">D$4</f>
        <v>Debtor 5</v>
      </c>
      <c r="E22" s="36" t="str">
        <f t="shared" si="0"/>
        <v>Trang Tien</v>
      </c>
      <c r="F22" s="36">
        <f t="shared" si="0"/>
        <v>1</v>
      </c>
      <c r="G22" s="36" t="str">
        <f t="shared" si="0"/>
        <v>Hanoi</v>
      </c>
      <c r="H22" s="36" t="str">
        <f t="shared" si="0"/>
        <v>Hanoi</v>
      </c>
      <c r="I22" s="36" t="str">
        <f t="shared" si="0"/>
        <v>Vietnam</v>
      </c>
      <c r="J22" s="36">
        <f t="shared" si="0"/>
        <v>84</v>
      </c>
      <c r="K22" s="36">
        <f t="shared" si="0"/>
        <v>5879575674</v>
      </c>
      <c r="L22" s="36">
        <f t="shared" si="0"/>
        <v>8769534769</v>
      </c>
      <c r="M22" s="36">
        <f t="shared" si="0"/>
        <v>654321</v>
      </c>
      <c r="N22" s="36">
        <f t="shared" si="0"/>
        <v>10</v>
      </c>
      <c r="O22" s="49">
        <f t="shared" si="0"/>
        <v>41829</v>
      </c>
      <c r="P22" s="36">
        <f t="shared" si="0"/>
        <v>600000000</v>
      </c>
      <c r="Q22" s="36" t="str">
        <f t="shared" si="0"/>
        <v>Goods Delivery - Nonperishable</v>
      </c>
      <c r="R22" s="49">
        <f t="shared" si="0"/>
        <v>41937</v>
      </c>
      <c r="S22" s="49">
        <f t="shared" si="0"/>
        <v>41957</v>
      </c>
      <c r="T22" s="116">
        <f>S22-Rules!$B$16</f>
        <v>117</v>
      </c>
      <c r="U22" s="52">
        <f t="shared" si="0"/>
        <v>0.85</v>
      </c>
      <c r="V22" s="52">
        <f t="shared" si="0"/>
        <v>0.1</v>
      </c>
    </row>
  </sheetData>
  <mergeCells count="4">
    <mergeCell ref="D1:L1"/>
    <mergeCell ref="B1:C1"/>
    <mergeCell ref="U1:V1"/>
    <mergeCell ref="M1:T1"/>
  </mergeCells>
  <phoneticPr fontId="11" type="noConversion"/>
  <dataValidations count="3">
    <dataValidation type="date" allowBlank="1" showInputMessage="1" showErrorMessage="1" sqref="S3:S4">
      <formula1>R3</formula1>
      <formula2>R3+30</formula2>
    </dataValidation>
    <dataValidation type="date" operator="lessThanOrEqual" allowBlank="1" showInputMessage="1" showErrorMessage="1" sqref="O3:O4">
      <formula1>TODAY()</formula1>
    </dataValidation>
    <dataValidation type="decimal" operator="greaterThanOrEqual" allowBlank="1" showInputMessage="1" showErrorMessage="1" sqref="T3:T4 T16:T22">
      <formula1>25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'Drop-down'!$N$2:$N$11</xm:f>
          </x14:formula1>
          <xm:sqref>D3:D4</xm:sqref>
        </x14:dataValidation>
        <x14:dataValidation type="list" allowBlank="1" showInputMessage="1" showErrorMessage="1">
          <x14:formula1>
            <xm:f>'Drop-down'!$T$2:$T$4</xm:f>
          </x14:formula1>
          <xm:sqref>Q3:Q4</xm:sqref>
        </x14:dataValidation>
        <x14:dataValidation type="list" allowBlank="1" showInputMessage="1" showErrorMessage="1">
          <x14:formula1>
            <xm:f>'Drop-down'!$U$2:$U$10</xm:f>
          </x14:formula1>
          <xm:sqref>U3:U4 U18</xm:sqref>
        </x14:dataValidation>
        <x14:dataValidation type="list" allowBlank="1" showInputMessage="1" showErrorMessage="1">
          <x14:formula1>
            <xm:f>'Drop-down'!$V$2:$V$81</xm:f>
          </x14:formula1>
          <xm:sqref>V3:V4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zoomScale="85" zoomScaleNormal="85" zoomScalePageLayoutView="85" workbookViewId="0">
      <selection activeCell="B20" sqref="B20"/>
    </sheetView>
  </sheetViews>
  <sheetFormatPr defaultColWidth="8.875" defaultRowHeight="13.5" x14ac:dyDescent="0.15"/>
  <cols>
    <col min="2" max="3" width="23.75" customWidth="1"/>
  </cols>
  <sheetData>
    <row r="1" spans="1:3" x14ac:dyDescent="0.15">
      <c r="A1" s="16" t="s">
        <v>20</v>
      </c>
      <c r="B1" s="17" t="s">
        <v>246</v>
      </c>
      <c r="C1" s="17" t="s">
        <v>247</v>
      </c>
    </row>
    <row r="2" spans="1:3" x14ac:dyDescent="0.15">
      <c r="A2" s="20" t="s">
        <v>21</v>
      </c>
      <c r="B2" s="54">
        <v>0.7</v>
      </c>
      <c r="C2" s="54">
        <v>0.15</v>
      </c>
    </row>
    <row r="3" spans="1:3" x14ac:dyDescent="0.15">
      <c r="A3" s="20" t="s">
        <v>275</v>
      </c>
      <c r="B3" s="54">
        <v>0.7</v>
      </c>
      <c r="C3" s="54">
        <v>0.15</v>
      </c>
    </row>
    <row r="4" spans="1:3" x14ac:dyDescent="0.15">
      <c r="A4" s="20" t="s">
        <v>261</v>
      </c>
      <c r="B4" s="123">
        <v>0.7</v>
      </c>
      <c r="C4" s="123">
        <v>0.15</v>
      </c>
    </row>
    <row r="5" spans="1:3" x14ac:dyDescent="0.15">
      <c r="A5" s="20" t="s">
        <v>262</v>
      </c>
      <c r="B5" s="123">
        <v>0.7</v>
      </c>
      <c r="C5" s="123">
        <v>0.15</v>
      </c>
    </row>
    <row r="6" spans="1:3" x14ac:dyDescent="0.15">
      <c r="A6" s="20" t="s">
        <v>263</v>
      </c>
      <c r="B6" s="123">
        <v>0.7</v>
      </c>
      <c r="C6" s="123">
        <v>0.15</v>
      </c>
    </row>
    <row r="7" spans="1:3" x14ac:dyDescent="0.15">
      <c r="A7" s="20" t="s">
        <v>264</v>
      </c>
      <c r="B7" s="123">
        <v>0.7</v>
      </c>
      <c r="C7" s="123">
        <v>0.15</v>
      </c>
    </row>
    <row r="8" spans="1:3" x14ac:dyDescent="0.15">
      <c r="A8" s="20" t="s">
        <v>265</v>
      </c>
      <c r="B8" s="123">
        <v>0.7</v>
      </c>
      <c r="C8" s="123">
        <v>0.15</v>
      </c>
    </row>
    <row r="9" spans="1:3" x14ac:dyDescent="0.15">
      <c r="A9" s="20" t="s">
        <v>266</v>
      </c>
      <c r="B9" s="123">
        <v>0.7</v>
      </c>
      <c r="C9" s="123">
        <v>0.15</v>
      </c>
    </row>
    <row r="10" spans="1:3" x14ac:dyDescent="0.15">
      <c r="A10" s="20" t="s">
        <v>267</v>
      </c>
      <c r="B10" s="123">
        <v>0.7</v>
      </c>
      <c r="C10" s="123">
        <v>0.15</v>
      </c>
    </row>
    <row r="11" spans="1:3" x14ac:dyDescent="0.15">
      <c r="A11" s="20" t="s">
        <v>268</v>
      </c>
      <c r="B11" s="123">
        <v>0.7</v>
      </c>
      <c r="C11" s="123">
        <v>0.15</v>
      </c>
    </row>
    <row r="12" spans="1:3" x14ac:dyDescent="0.15">
      <c r="A12" s="20" t="s">
        <v>269</v>
      </c>
      <c r="B12" s="123">
        <v>0.7</v>
      </c>
      <c r="C12" s="123">
        <v>0.15</v>
      </c>
    </row>
    <row r="13" spans="1:3" x14ac:dyDescent="0.15">
      <c r="A13" s="20" t="s">
        <v>270</v>
      </c>
      <c r="B13" s="123">
        <v>0.7</v>
      </c>
      <c r="C13" s="123">
        <v>0.15</v>
      </c>
    </row>
    <row r="14" spans="1:3" x14ac:dyDescent="0.15">
      <c r="A14" s="20" t="s">
        <v>271</v>
      </c>
      <c r="B14" s="123">
        <v>0.7</v>
      </c>
      <c r="C14" s="123">
        <v>0.15</v>
      </c>
    </row>
    <row r="15" spans="1:3" x14ac:dyDescent="0.15">
      <c r="A15" s="20" t="s">
        <v>272</v>
      </c>
      <c r="B15" s="123">
        <v>0.7</v>
      </c>
      <c r="C15" s="123">
        <v>0.15</v>
      </c>
    </row>
    <row r="16" spans="1:3" x14ac:dyDescent="0.15">
      <c r="A16" s="20" t="s">
        <v>273</v>
      </c>
      <c r="B16" s="123">
        <v>0.7</v>
      </c>
      <c r="C16" s="123">
        <v>0.15</v>
      </c>
    </row>
    <row r="17" spans="1:3" x14ac:dyDescent="0.15">
      <c r="A17" s="20" t="s">
        <v>710</v>
      </c>
      <c r="B17" s="123">
        <v>0.7</v>
      </c>
      <c r="C17" s="123">
        <v>0.15</v>
      </c>
    </row>
    <row r="18" spans="1:3" x14ac:dyDescent="0.15">
      <c r="A18" s="20" t="s">
        <v>714</v>
      </c>
      <c r="B18" s="54">
        <v>0.7</v>
      </c>
      <c r="C18" s="54">
        <v>0.15</v>
      </c>
    </row>
    <row r="19" spans="1:3" x14ac:dyDescent="0.15">
      <c r="A19" s="20" t="s">
        <v>715</v>
      </c>
      <c r="B19" s="54">
        <v>0.7</v>
      </c>
      <c r="C19" s="54">
        <v>0.15</v>
      </c>
    </row>
    <row r="20" spans="1:3" x14ac:dyDescent="0.15">
      <c r="A20" s="20" t="s">
        <v>716</v>
      </c>
      <c r="B20" s="54">
        <v>0.7</v>
      </c>
      <c r="C20" s="54">
        <v>0.15</v>
      </c>
    </row>
    <row r="21" spans="1:3" x14ac:dyDescent="0.15">
      <c r="A21" s="20" t="s">
        <v>717</v>
      </c>
      <c r="B21" s="54">
        <v>0.7</v>
      </c>
      <c r="C21" s="54">
        <v>0.15</v>
      </c>
    </row>
  </sheetData>
  <phoneticPr fontId="1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'Drop-down'!$U$2:$U$10</xm:f>
          </x14:formula1>
          <xm:sqref>B2:B21</xm:sqref>
        </x14:dataValidation>
        <x14:dataValidation type="list" allowBlank="1" showInputMessage="1" showErrorMessage="1">
          <x14:formula1>
            <xm:f>'Drop-down'!$V$2:$V$81</xm:f>
          </x14:formula1>
          <xm:sqref>C2:C21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85" zoomScaleNormal="85" zoomScalePageLayoutView="85" workbookViewId="0">
      <selection activeCell="E20" sqref="E20"/>
    </sheetView>
  </sheetViews>
  <sheetFormatPr defaultColWidth="8.875" defaultRowHeight="13.5" x14ac:dyDescent="0.15"/>
  <cols>
    <col min="2" max="3" width="23.75" customWidth="1"/>
  </cols>
  <sheetData>
    <row r="1" spans="1:3" x14ac:dyDescent="0.15">
      <c r="A1" s="16" t="s">
        <v>20</v>
      </c>
      <c r="B1" s="17" t="s">
        <v>246</v>
      </c>
      <c r="C1" s="17" t="s">
        <v>247</v>
      </c>
    </row>
    <row r="2" spans="1:3" x14ac:dyDescent="0.15">
      <c r="A2" s="20" t="s">
        <v>21</v>
      </c>
      <c r="B2" s="53">
        <v>0.8</v>
      </c>
      <c r="C2" s="53">
        <v>0.15</v>
      </c>
    </row>
    <row r="3" spans="1:3" x14ac:dyDescent="0.15">
      <c r="A3" s="20" t="s">
        <v>275</v>
      </c>
      <c r="B3" s="53">
        <v>0.75</v>
      </c>
      <c r="C3" s="53">
        <v>0.14000000000000001</v>
      </c>
    </row>
    <row r="4" spans="1:3" x14ac:dyDescent="0.15">
      <c r="A4" s="20" t="s">
        <v>261</v>
      </c>
      <c r="B4" s="117"/>
      <c r="C4" s="117"/>
    </row>
    <row r="5" spans="1:3" x14ac:dyDescent="0.15">
      <c r="A5" s="20" t="s">
        <v>262</v>
      </c>
      <c r="B5" s="117"/>
      <c r="C5" s="117"/>
    </row>
    <row r="6" spans="1:3" x14ac:dyDescent="0.15">
      <c r="A6" s="20" t="s">
        <v>263</v>
      </c>
      <c r="B6" s="117"/>
      <c r="C6" s="117"/>
    </row>
    <row r="7" spans="1:3" x14ac:dyDescent="0.15">
      <c r="A7" s="20" t="s">
        <v>264</v>
      </c>
      <c r="B7" s="117"/>
      <c r="C7" s="117"/>
    </row>
    <row r="8" spans="1:3" x14ac:dyDescent="0.15">
      <c r="A8" s="20" t="s">
        <v>265</v>
      </c>
      <c r="B8" s="117"/>
      <c r="C8" s="117"/>
    </row>
    <row r="9" spans="1:3" x14ac:dyDescent="0.15">
      <c r="A9" s="20" t="s">
        <v>266</v>
      </c>
      <c r="B9" s="117"/>
      <c r="C9" s="117"/>
    </row>
    <row r="10" spans="1:3" x14ac:dyDescent="0.15">
      <c r="A10" s="20" t="s">
        <v>267</v>
      </c>
      <c r="B10" s="117"/>
      <c r="C10" s="117"/>
    </row>
    <row r="11" spans="1:3" x14ac:dyDescent="0.15">
      <c r="A11" s="20" t="s">
        <v>268</v>
      </c>
      <c r="B11" s="117"/>
      <c r="C11" s="117"/>
    </row>
    <row r="12" spans="1:3" x14ac:dyDescent="0.15">
      <c r="A12" s="20" t="s">
        <v>269</v>
      </c>
      <c r="B12" s="117"/>
      <c r="C12" s="117"/>
    </row>
    <row r="13" spans="1:3" x14ac:dyDescent="0.15">
      <c r="A13" s="20" t="s">
        <v>270</v>
      </c>
      <c r="B13" s="117"/>
      <c r="C13" s="117"/>
    </row>
    <row r="14" spans="1:3" x14ac:dyDescent="0.15">
      <c r="A14" s="20" t="s">
        <v>271</v>
      </c>
      <c r="B14" s="118"/>
      <c r="C14" s="118"/>
    </row>
    <row r="15" spans="1:3" x14ac:dyDescent="0.15">
      <c r="A15" s="20" t="s">
        <v>272</v>
      </c>
      <c r="B15" s="112"/>
      <c r="C15" s="112"/>
    </row>
    <row r="16" spans="1:3" x14ac:dyDescent="0.15">
      <c r="A16" s="20" t="s">
        <v>273</v>
      </c>
      <c r="B16" s="112"/>
      <c r="C16" s="112"/>
    </row>
    <row r="17" spans="1:3" x14ac:dyDescent="0.15">
      <c r="A17" s="20" t="s">
        <v>710</v>
      </c>
      <c r="B17" s="112"/>
      <c r="C17" s="112"/>
    </row>
    <row r="18" spans="1:3" x14ac:dyDescent="0.15">
      <c r="A18" s="20" t="s">
        <v>714</v>
      </c>
      <c r="B18" s="127">
        <v>0.7</v>
      </c>
      <c r="C18" s="127">
        <v>0.15</v>
      </c>
    </row>
    <row r="19" spans="1:3" x14ac:dyDescent="0.15">
      <c r="A19" s="20" t="s">
        <v>715</v>
      </c>
      <c r="B19" s="127">
        <v>0.65</v>
      </c>
      <c r="C19" s="127">
        <v>7.0000000000000007E-2</v>
      </c>
    </row>
    <row r="20" spans="1:3" x14ac:dyDescent="0.15">
      <c r="A20" s="20" t="s">
        <v>716</v>
      </c>
      <c r="B20" s="123"/>
      <c r="C20" s="123"/>
    </row>
    <row r="21" spans="1:3" x14ac:dyDescent="0.15">
      <c r="A21" s="20" t="s">
        <v>717</v>
      </c>
      <c r="B21" s="123"/>
      <c r="C21" s="123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'Drop-down'!$U$2:$U$10</xm:f>
          </x14:formula1>
          <xm:sqref>B2:B13 B18:B21</xm:sqref>
        </x14:dataValidation>
        <x14:dataValidation type="list" allowBlank="1" showInputMessage="1" showErrorMessage="1">
          <x14:formula1>
            <xm:f>'Drop-down'!$V$2:$V$81</xm:f>
          </x14:formula1>
          <xm:sqref>C2:C13 C18:C21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zoomScale="85" zoomScaleNormal="85" zoomScalePageLayoutView="85" workbookViewId="0">
      <selection activeCell="E1" sqref="E1"/>
    </sheetView>
  </sheetViews>
  <sheetFormatPr defaultColWidth="8.875" defaultRowHeight="13.5" x14ac:dyDescent="0.15"/>
  <cols>
    <col min="2" max="5" width="23.75" customWidth="1"/>
  </cols>
  <sheetData>
    <row r="1" spans="1:8" ht="48" x14ac:dyDescent="0.15">
      <c r="A1" s="16" t="s">
        <v>20</v>
      </c>
      <c r="B1" s="39" t="s">
        <v>255</v>
      </c>
      <c r="C1" s="17" t="s">
        <v>251</v>
      </c>
      <c r="D1" s="17" t="s">
        <v>253</v>
      </c>
      <c r="E1" s="39" t="s">
        <v>256</v>
      </c>
      <c r="F1" s="44"/>
      <c r="G1" s="44"/>
      <c r="H1" s="44"/>
    </row>
    <row r="2" spans="1:8" x14ac:dyDescent="0.15">
      <c r="A2" s="20" t="s">
        <v>21</v>
      </c>
      <c r="B2" s="57">
        <f>'Invoice Upload'!P3*'Place Bid'!B2*(1+Rules!$B$13)</f>
        <v>401999999.99999994</v>
      </c>
      <c r="C2" s="56">
        <f>'Place Bid'!C2</f>
        <v>0.15</v>
      </c>
      <c r="D2" s="57">
        <f>'Invoice Upload'!S3-Rules!$B$17</f>
        <v>105</v>
      </c>
      <c r="E2" s="57">
        <f>'Invoice Upload'!P3*'Place Bid'!B2*D2*(C2/360)</f>
        <v>17500000</v>
      </c>
    </row>
    <row r="3" spans="1:8" s="44" customFormat="1" x14ac:dyDescent="0.15">
      <c r="A3" s="20" t="s">
        <v>275</v>
      </c>
      <c r="B3" s="57">
        <f>'Invoice Upload'!P4*'Place Bid'!B3*(1+Rules!$B$13)</f>
        <v>452249999.99999994</v>
      </c>
      <c r="C3" s="56">
        <f>'Place Bid'!C3</f>
        <v>0.14000000000000001</v>
      </c>
      <c r="D3" s="57">
        <f>'Invoice Upload'!S4-Rules!$B$17</f>
        <v>105</v>
      </c>
      <c r="E3" s="57">
        <f>'Invoice Upload'!P4*'Place Bid'!B3*D3*(C3/360)</f>
        <v>18375000</v>
      </c>
    </row>
    <row r="4" spans="1:8" x14ac:dyDescent="0.15">
      <c r="A4" s="20" t="s">
        <v>261</v>
      </c>
      <c r="B4" s="112"/>
      <c r="C4" s="112"/>
      <c r="D4" s="112"/>
      <c r="E4" s="112"/>
    </row>
    <row r="5" spans="1:8" x14ac:dyDescent="0.15">
      <c r="A5" s="20" t="s">
        <v>262</v>
      </c>
      <c r="B5" s="112"/>
      <c r="C5" s="112"/>
      <c r="D5" s="112"/>
      <c r="E5" s="112"/>
    </row>
    <row r="6" spans="1:8" x14ac:dyDescent="0.15">
      <c r="A6" s="20" t="s">
        <v>263</v>
      </c>
      <c r="B6" s="112"/>
      <c r="C6" s="112"/>
      <c r="D6" s="112"/>
      <c r="E6" s="112"/>
    </row>
    <row r="7" spans="1:8" x14ac:dyDescent="0.15">
      <c r="A7" s="20" t="s">
        <v>264</v>
      </c>
      <c r="B7" s="112"/>
      <c r="C7" s="112"/>
      <c r="D7" s="112"/>
      <c r="E7" s="112"/>
    </row>
    <row r="8" spans="1:8" x14ac:dyDescent="0.15">
      <c r="A8" s="20" t="s">
        <v>265</v>
      </c>
      <c r="B8" s="112"/>
      <c r="C8" s="112"/>
      <c r="D8" s="112"/>
      <c r="E8" s="112"/>
    </row>
    <row r="9" spans="1:8" x14ac:dyDescent="0.15">
      <c r="A9" s="20" t="s">
        <v>266</v>
      </c>
      <c r="B9" s="112"/>
      <c r="C9" s="112"/>
      <c r="D9" s="112"/>
      <c r="E9" s="112"/>
    </row>
    <row r="10" spans="1:8" x14ac:dyDescent="0.15">
      <c r="A10" s="20" t="s">
        <v>267</v>
      </c>
      <c r="B10" s="112"/>
      <c r="C10" s="112"/>
      <c r="D10" s="112"/>
      <c r="E10" s="112"/>
    </row>
    <row r="11" spans="1:8" x14ac:dyDescent="0.15">
      <c r="A11" s="20" t="s">
        <v>268</v>
      </c>
      <c r="B11" s="112"/>
      <c r="C11" s="112"/>
      <c r="D11" s="112"/>
      <c r="E11" s="112"/>
    </row>
    <row r="12" spans="1:8" x14ac:dyDescent="0.15">
      <c r="A12" s="20" t="s">
        <v>269</v>
      </c>
      <c r="B12" s="112"/>
      <c r="C12" s="112"/>
      <c r="D12" s="112"/>
      <c r="E12" s="112"/>
    </row>
    <row r="13" spans="1:8" x14ac:dyDescent="0.15">
      <c r="A13" s="20" t="s">
        <v>270</v>
      </c>
      <c r="B13" s="112"/>
      <c r="C13" s="112"/>
      <c r="D13" s="112"/>
      <c r="E13" s="112"/>
    </row>
    <row r="14" spans="1:8" x14ac:dyDescent="0.15">
      <c r="A14" s="20" t="s">
        <v>271</v>
      </c>
      <c r="B14" s="112"/>
      <c r="C14" s="112"/>
      <c r="D14" s="112"/>
      <c r="E14" s="112"/>
    </row>
    <row r="15" spans="1:8" x14ac:dyDescent="0.15">
      <c r="A15" s="20" t="s">
        <v>272</v>
      </c>
      <c r="B15" s="112"/>
      <c r="C15" s="112"/>
      <c r="D15" s="112"/>
      <c r="E15" s="112"/>
    </row>
    <row r="16" spans="1:8" x14ac:dyDescent="0.15">
      <c r="A16" s="20" t="s">
        <v>273</v>
      </c>
      <c r="B16" s="112"/>
      <c r="C16" s="112"/>
      <c r="D16" s="112"/>
      <c r="E16" s="112"/>
    </row>
    <row r="17" spans="1:5" x14ac:dyDescent="0.15">
      <c r="A17" s="20" t="s">
        <v>710</v>
      </c>
      <c r="B17" s="112"/>
      <c r="C17" s="112"/>
      <c r="D17" s="112"/>
      <c r="E17" s="112"/>
    </row>
    <row r="18" spans="1:5" x14ac:dyDescent="0.15">
      <c r="A18" s="20" t="s">
        <v>714</v>
      </c>
      <c r="B18" s="112"/>
      <c r="C18" s="112"/>
      <c r="D18" s="128"/>
      <c r="E18" s="112"/>
    </row>
    <row r="19" spans="1:5" x14ac:dyDescent="0.15">
      <c r="A19" s="20" t="s">
        <v>715</v>
      </c>
      <c r="B19" s="112"/>
      <c r="C19" s="112"/>
      <c r="D19" s="112"/>
      <c r="E19" s="112"/>
    </row>
    <row r="20" spans="1:5" x14ac:dyDescent="0.15">
      <c r="A20" s="20" t="s">
        <v>716</v>
      </c>
      <c r="B20" s="112"/>
      <c r="C20" s="112"/>
      <c r="D20" s="112"/>
      <c r="E20" s="112"/>
    </row>
    <row r="21" spans="1:5" x14ac:dyDescent="0.15">
      <c r="A21" s="20" t="s">
        <v>717</v>
      </c>
      <c r="B21" s="112"/>
      <c r="C21" s="112"/>
      <c r="D21" s="112"/>
      <c r="E21" s="112"/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zoomScale="85" zoomScaleNormal="85" zoomScalePageLayoutView="85" workbookViewId="0">
      <selection activeCell="B1" sqref="B1"/>
    </sheetView>
  </sheetViews>
  <sheetFormatPr defaultColWidth="8.875" defaultRowHeight="13.5" x14ac:dyDescent="0.15"/>
  <cols>
    <col min="2" max="5" width="23.75" customWidth="1"/>
  </cols>
  <sheetData>
    <row r="1" spans="1:8" ht="36" x14ac:dyDescent="0.15">
      <c r="A1" s="16" t="s">
        <v>20</v>
      </c>
      <c r="B1" s="39" t="s">
        <v>250</v>
      </c>
      <c r="C1" s="17" t="s">
        <v>252</v>
      </c>
      <c r="D1" s="17" t="s">
        <v>253</v>
      </c>
      <c r="E1" s="39" t="s">
        <v>254</v>
      </c>
    </row>
    <row r="2" spans="1:8" x14ac:dyDescent="0.15">
      <c r="A2" s="20" t="s">
        <v>21</v>
      </c>
      <c r="B2" s="57">
        <f>'Invoice Upload'!P3*'Place Bid'!B2*(1-Rules!$B$14)</f>
        <v>394000000</v>
      </c>
      <c r="C2" s="56">
        <f>'Place Bid'!C2</f>
        <v>0.15</v>
      </c>
      <c r="D2" s="57">
        <f>'Invoice Upload'!S3-Rules!$B$17</f>
        <v>105</v>
      </c>
      <c r="E2" s="57">
        <f>'Invoice Upload'!P3*'Place Bid'!B2*D2*(C2/360)</f>
        <v>17500000</v>
      </c>
      <c r="F2" s="44"/>
      <c r="G2" s="44"/>
      <c r="H2" s="44"/>
    </row>
    <row r="3" spans="1:8" x14ac:dyDescent="0.15">
      <c r="A3" s="20" t="s">
        <v>275</v>
      </c>
      <c r="B3" s="57">
        <f>'Invoice Upload'!P4*'Place Bid'!B3*(1-Rules!$B$14)</f>
        <v>443250000</v>
      </c>
      <c r="C3" s="56">
        <f>'Place Bid'!C3</f>
        <v>0.14000000000000001</v>
      </c>
      <c r="D3" s="57">
        <f>'Invoice Upload'!S4-Rules!$B$17</f>
        <v>105</v>
      </c>
      <c r="E3" s="57">
        <f>'Invoice Upload'!P4*'Place Bid'!B3*D3*(C3/360)</f>
        <v>18375000</v>
      </c>
    </row>
    <row r="4" spans="1:8" x14ac:dyDescent="0.15">
      <c r="A4" s="20" t="s">
        <v>261</v>
      </c>
      <c r="B4" s="112"/>
      <c r="C4" s="112"/>
      <c r="D4" s="112"/>
      <c r="E4" s="112"/>
    </row>
    <row r="5" spans="1:8" x14ac:dyDescent="0.15">
      <c r="A5" s="20" t="s">
        <v>262</v>
      </c>
      <c r="B5" s="112"/>
      <c r="C5" s="112"/>
      <c r="D5" s="112"/>
      <c r="E5" s="112"/>
    </row>
    <row r="6" spans="1:8" x14ac:dyDescent="0.15">
      <c r="A6" s="20" t="s">
        <v>263</v>
      </c>
      <c r="B6" s="112"/>
      <c r="C6" s="112"/>
      <c r="D6" s="112"/>
      <c r="E6" s="112"/>
    </row>
    <row r="7" spans="1:8" x14ac:dyDescent="0.15">
      <c r="A7" s="20" t="s">
        <v>264</v>
      </c>
      <c r="B7" s="112"/>
      <c r="C7" s="112"/>
      <c r="D7" s="112"/>
      <c r="E7" s="112"/>
    </row>
    <row r="8" spans="1:8" x14ac:dyDescent="0.15">
      <c r="A8" s="20" t="s">
        <v>265</v>
      </c>
      <c r="B8" s="112"/>
      <c r="C8" s="112"/>
      <c r="D8" s="112"/>
      <c r="E8" s="112"/>
    </row>
    <row r="9" spans="1:8" x14ac:dyDescent="0.15">
      <c r="A9" s="20" t="s">
        <v>266</v>
      </c>
      <c r="B9" s="112"/>
      <c r="C9" s="112"/>
      <c r="D9" s="112"/>
      <c r="E9" s="112"/>
    </row>
    <row r="10" spans="1:8" x14ac:dyDescent="0.15">
      <c r="A10" s="20" t="s">
        <v>267</v>
      </c>
      <c r="B10" s="112"/>
      <c r="C10" s="112"/>
      <c r="D10" s="112"/>
      <c r="E10" s="112"/>
    </row>
    <row r="11" spans="1:8" x14ac:dyDescent="0.15">
      <c r="A11" s="20" t="s">
        <v>268</v>
      </c>
      <c r="B11" s="112"/>
      <c r="C11" s="112"/>
      <c r="D11" s="112"/>
      <c r="E11" s="112"/>
    </row>
    <row r="12" spans="1:8" x14ac:dyDescent="0.15">
      <c r="A12" s="20" t="s">
        <v>269</v>
      </c>
      <c r="B12" s="112"/>
      <c r="C12" s="112"/>
      <c r="D12" s="112"/>
      <c r="E12" s="112"/>
    </row>
    <row r="13" spans="1:8" x14ac:dyDescent="0.15">
      <c r="A13" s="20" t="s">
        <v>270</v>
      </c>
      <c r="B13" s="112"/>
      <c r="C13" s="112"/>
      <c r="D13" s="112"/>
      <c r="E13" s="112"/>
    </row>
    <row r="14" spans="1:8" x14ac:dyDescent="0.15">
      <c r="A14" s="20" t="s">
        <v>271</v>
      </c>
      <c r="B14" s="112"/>
      <c r="C14" s="112"/>
      <c r="D14" s="112"/>
      <c r="E14" s="112"/>
    </row>
    <row r="15" spans="1:8" x14ac:dyDescent="0.15">
      <c r="A15" s="20" t="s">
        <v>272</v>
      </c>
      <c r="B15" s="112"/>
      <c r="C15" s="112"/>
      <c r="D15" s="112"/>
      <c r="E15" s="112"/>
    </row>
    <row r="16" spans="1:8" x14ac:dyDescent="0.15">
      <c r="A16" s="20" t="s">
        <v>273</v>
      </c>
      <c r="B16" s="112"/>
      <c r="C16" s="112"/>
      <c r="D16" s="112"/>
      <c r="E16" s="112"/>
    </row>
    <row r="17" spans="1:5" x14ac:dyDescent="0.15">
      <c r="A17" s="20" t="s">
        <v>710</v>
      </c>
      <c r="B17" s="112"/>
      <c r="C17" s="112"/>
      <c r="D17" s="112"/>
      <c r="E17" s="112"/>
    </row>
    <row r="18" spans="1:5" x14ac:dyDescent="0.15">
      <c r="A18" s="20" t="s">
        <v>714</v>
      </c>
      <c r="B18" s="112"/>
      <c r="C18" s="112"/>
      <c r="D18" s="128"/>
      <c r="E18" s="112"/>
    </row>
    <row r="19" spans="1:5" x14ac:dyDescent="0.15">
      <c r="A19" s="20" t="s">
        <v>715</v>
      </c>
      <c r="B19" s="112"/>
      <c r="C19" s="112"/>
      <c r="D19" s="112"/>
      <c r="E19" s="112"/>
    </row>
    <row r="20" spans="1:5" x14ac:dyDescent="0.15">
      <c r="A20" s="20" t="s">
        <v>716</v>
      </c>
      <c r="B20" s="112"/>
      <c r="C20" s="112"/>
      <c r="D20" s="112"/>
      <c r="E20" s="112"/>
    </row>
    <row r="21" spans="1:5" x14ac:dyDescent="0.15">
      <c r="A21" s="20" t="s">
        <v>717</v>
      </c>
      <c r="B21" s="112"/>
      <c r="C21" s="112"/>
      <c r="D21" s="112"/>
      <c r="E21" s="112"/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85" zoomScaleNormal="85" zoomScalePageLayoutView="85" workbookViewId="0"/>
  </sheetViews>
  <sheetFormatPr defaultColWidth="8.875" defaultRowHeight="13.5" x14ac:dyDescent="0.15"/>
  <cols>
    <col min="2" max="3" width="23.75" customWidth="1"/>
  </cols>
  <sheetData>
    <row r="1" spans="1:3" x14ac:dyDescent="0.15">
      <c r="A1" s="16" t="s">
        <v>20</v>
      </c>
      <c r="B1" s="17" t="s">
        <v>246</v>
      </c>
      <c r="C1" s="17" t="s">
        <v>247</v>
      </c>
    </row>
    <row r="2" spans="1:3" x14ac:dyDescent="0.15">
      <c r="A2" s="20" t="s">
        <v>21</v>
      </c>
      <c r="B2" s="54">
        <f>'Invoice Upload'!U3</f>
        <v>0.8</v>
      </c>
      <c r="C2" s="54">
        <f>'Invoice Upload'!V3</f>
        <v>0.12</v>
      </c>
    </row>
    <row r="3" spans="1:3" x14ac:dyDescent="0.15">
      <c r="A3" s="20" t="s">
        <v>275</v>
      </c>
      <c r="B3" s="54">
        <f>'Invoice Upload'!U4</f>
        <v>0.85</v>
      </c>
      <c r="C3" s="54">
        <f>'Invoice Upload'!V4</f>
        <v>0.1</v>
      </c>
    </row>
    <row r="4" spans="1:3" x14ac:dyDescent="0.15">
      <c r="A4" s="20" t="s">
        <v>261</v>
      </c>
      <c r="B4" s="123"/>
      <c r="C4" s="123"/>
    </row>
    <row r="5" spans="1:3" x14ac:dyDescent="0.15">
      <c r="A5" s="20" t="s">
        <v>262</v>
      </c>
      <c r="B5" s="123"/>
      <c r="C5" s="123"/>
    </row>
    <row r="6" spans="1:3" x14ac:dyDescent="0.15">
      <c r="A6" s="20" t="s">
        <v>263</v>
      </c>
      <c r="B6" s="123"/>
      <c r="C6" s="123"/>
    </row>
    <row r="7" spans="1:3" x14ac:dyDescent="0.15">
      <c r="A7" s="20" t="s">
        <v>264</v>
      </c>
      <c r="B7" s="123"/>
      <c r="C7" s="123"/>
    </row>
    <row r="8" spans="1:3" x14ac:dyDescent="0.15">
      <c r="A8" s="20" t="s">
        <v>265</v>
      </c>
      <c r="B8" s="123"/>
      <c r="C8" s="123"/>
    </row>
    <row r="9" spans="1:3" x14ac:dyDescent="0.15">
      <c r="A9" s="20" t="s">
        <v>266</v>
      </c>
      <c r="B9" s="123"/>
      <c r="C9" s="123"/>
    </row>
    <row r="10" spans="1:3" x14ac:dyDescent="0.15">
      <c r="A10" s="20" t="s">
        <v>267</v>
      </c>
      <c r="B10" s="123"/>
      <c r="C10" s="123"/>
    </row>
    <row r="11" spans="1:3" x14ac:dyDescent="0.15">
      <c r="A11" s="20" t="s">
        <v>268</v>
      </c>
      <c r="B11" s="123"/>
      <c r="C11" s="123"/>
    </row>
    <row r="12" spans="1:3" x14ac:dyDescent="0.15">
      <c r="A12" s="20" t="s">
        <v>269</v>
      </c>
      <c r="B12" s="123"/>
      <c r="C12" s="123"/>
    </row>
    <row r="13" spans="1:3" x14ac:dyDescent="0.15">
      <c r="A13" s="20" t="s">
        <v>270</v>
      </c>
      <c r="B13" s="123"/>
      <c r="C13" s="123"/>
    </row>
    <row r="14" spans="1:3" x14ac:dyDescent="0.15">
      <c r="A14" s="20" t="s">
        <v>271</v>
      </c>
      <c r="B14" s="123"/>
      <c r="C14" s="123"/>
    </row>
    <row r="15" spans="1:3" x14ac:dyDescent="0.15">
      <c r="A15" s="20" t="s">
        <v>272</v>
      </c>
      <c r="B15" s="88"/>
      <c r="C15" s="88"/>
    </row>
    <row r="16" spans="1:3" x14ac:dyDescent="0.15">
      <c r="A16" s="20" t="s">
        <v>273</v>
      </c>
      <c r="B16" s="88"/>
      <c r="C16" s="88"/>
    </row>
    <row r="17" spans="1:3" x14ac:dyDescent="0.15">
      <c r="A17" s="20" t="s">
        <v>710</v>
      </c>
      <c r="B17" s="88"/>
      <c r="C17" s="88"/>
    </row>
    <row r="18" spans="1:3" x14ac:dyDescent="0.15">
      <c r="A18" s="20" t="s">
        <v>714</v>
      </c>
      <c r="B18" s="112"/>
      <c r="C18" s="112"/>
    </row>
    <row r="19" spans="1:3" x14ac:dyDescent="0.15">
      <c r="A19" s="20" t="s">
        <v>715</v>
      </c>
      <c r="B19" s="112"/>
      <c r="C19" s="112"/>
    </row>
    <row r="20" spans="1:3" x14ac:dyDescent="0.15">
      <c r="A20" s="20" t="s">
        <v>716</v>
      </c>
      <c r="B20" s="112"/>
      <c r="C20" s="112"/>
    </row>
    <row r="21" spans="1:3" x14ac:dyDescent="0.15">
      <c r="A21" s="20" t="s">
        <v>717</v>
      </c>
      <c r="B21" s="112"/>
      <c r="C21" s="112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'Invoice Upload'!$V$3</xm:f>
          </x14:formula1>
          <xm:sqref>C2:C14</xm:sqref>
        </x14:dataValidation>
        <x14:dataValidation type="list" allowBlank="1" showInputMessage="1" showErrorMessage="1">
          <x14:formula1>
            <xm:f>'Invoice Upload'!$U$3</xm:f>
          </x14:formula1>
          <xm:sqref>B2:B14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85" zoomScaleNormal="85" zoomScalePageLayoutView="85" workbookViewId="0">
      <selection activeCell="B2" sqref="B2"/>
    </sheetView>
  </sheetViews>
  <sheetFormatPr defaultColWidth="8.875" defaultRowHeight="13.5" x14ac:dyDescent="0.15"/>
  <cols>
    <col min="2" max="5" width="23.75" customWidth="1"/>
  </cols>
  <sheetData>
    <row r="1" spans="1:5" ht="48" x14ac:dyDescent="0.15">
      <c r="A1" s="16" t="s">
        <v>20</v>
      </c>
      <c r="B1" s="39" t="s">
        <v>255</v>
      </c>
      <c r="C1" s="17" t="s">
        <v>251</v>
      </c>
      <c r="D1" s="17" t="s">
        <v>253</v>
      </c>
      <c r="E1" s="39" t="s">
        <v>256</v>
      </c>
    </row>
    <row r="2" spans="1:5" x14ac:dyDescent="0.15">
      <c r="A2" s="20" t="s">
        <v>21</v>
      </c>
      <c r="B2" s="57">
        <f>'Invoice Upload'!P3*'Accepting Ready-to-sell'!B2*(1+Rules!$B$13)</f>
        <v>401999999.99999994</v>
      </c>
      <c r="C2" s="56">
        <f>'Accepting Ready-to-sell'!C2</f>
        <v>0.12</v>
      </c>
      <c r="D2" s="57">
        <f>'Invoice Upload'!S3-Rules!$B$17</f>
        <v>105</v>
      </c>
      <c r="E2" s="57">
        <f>'Invoice Upload'!P3*'Accepting Ready-to-sell'!B2*D2*(C2/360)</f>
        <v>14000000</v>
      </c>
    </row>
    <row r="3" spans="1:5" s="44" customFormat="1" x14ac:dyDescent="0.15">
      <c r="A3" s="20" t="s">
        <v>275</v>
      </c>
      <c r="B3" s="57">
        <f>'Invoice Upload'!P4*'Accepting Ready-to-sell'!B3*(1+Rules!$B$13)</f>
        <v>512549999.99999994</v>
      </c>
      <c r="C3" s="56">
        <f>'Accepting Ready-to-sell'!C3</f>
        <v>0.1</v>
      </c>
      <c r="D3" s="57">
        <f>'Invoice Upload'!S4-Rules!$B$17</f>
        <v>105</v>
      </c>
      <c r="E3" s="57">
        <f>'Invoice Upload'!P4*'Accepting Ready-to-sell'!B3*D3*(C3/360)</f>
        <v>14875000</v>
      </c>
    </row>
    <row r="4" spans="1:5" x14ac:dyDescent="0.15">
      <c r="A4" s="20" t="s">
        <v>261</v>
      </c>
      <c r="B4" s="112"/>
      <c r="C4" s="112"/>
      <c r="D4" s="112"/>
      <c r="E4" s="112"/>
    </row>
    <row r="5" spans="1:5" x14ac:dyDescent="0.15">
      <c r="A5" s="20" t="s">
        <v>262</v>
      </c>
      <c r="B5" s="112"/>
      <c r="C5" s="112"/>
      <c r="D5" s="112"/>
      <c r="E5" s="112"/>
    </row>
    <row r="6" spans="1:5" x14ac:dyDescent="0.15">
      <c r="A6" s="20" t="s">
        <v>263</v>
      </c>
      <c r="B6" s="112"/>
      <c r="C6" s="112"/>
      <c r="D6" s="112"/>
      <c r="E6" s="112"/>
    </row>
    <row r="7" spans="1:5" x14ac:dyDescent="0.15">
      <c r="A7" s="20" t="s">
        <v>264</v>
      </c>
      <c r="B7" s="112"/>
      <c r="C7" s="112"/>
      <c r="D7" s="112"/>
      <c r="E7" s="112"/>
    </row>
    <row r="8" spans="1:5" x14ac:dyDescent="0.15">
      <c r="A8" s="20" t="s">
        <v>265</v>
      </c>
      <c r="B8" s="112"/>
      <c r="C8" s="112"/>
      <c r="D8" s="112"/>
      <c r="E8" s="112"/>
    </row>
    <row r="9" spans="1:5" x14ac:dyDescent="0.15">
      <c r="A9" s="20" t="s">
        <v>266</v>
      </c>
      <c r="B9" s="112"/>
      <c r="C9" s="112"/>
      <c r="D9" s="112"/>
      <c r="E9" s="112"/>
    </row>
    <row r="10" spans="1:5" x14ac:dyDescent="0.15">
      <c r="A10" s="20" t="s">
        <v>267</v>
      </c>
      <c r="B10" s="112"/>
      <c r="C10" s="112"/>
      <c r="D10" s="112"/>
      <c r="E10" s="112"/>
    </row>
    <row r="11" spans="1:5" x14ac:dyDescent="0.15">
      <c r="A11" s="20" t="s">
        <v>268</v>
      </c>
      <c r="B11" s="112"/>
      <c r="C11" s="112"/>
      <c r="D11" s="112"/>
      <c r="E11" s="112"/>
    </row>
    <row r="12" spans="1:5" x14ac:dyDescent="0.15">
      <c r="A12" s="20" t="s">
        <v>269</v>
      </c>
      <c r="B12" s="112"/>
      <c r="C12" s="112"/>
      <c r="D12" s="112"/>
      <c r="E12" s="112"/>
    </row>
    <row r="13" spans="1:5" x14ac:dyDescent="0.15">
      <c r="A13" s="20" t="s">
        <v>270</v>
      </c>
      <c r="B13" s="112"/>
      <c r="C13" s="112"/>
      <c r="D13" s="112"/>
      <c r="E13" s="112"/>
    </row>
    <row r="14" spans="1:5" x14ac:dyDescent="0.15">
      <c r="A14" s="20" t="s">
        <v>271</v>
      </c>
      <c r="B14" s="112"/>
      <c r="C14" s="112"/>
      <c r="D14" s="112"/>
      <c r="E14" s="112"/>
    </row>
    <row r="15" spans="1:5" x14ac:dyDescent="0.15">
      <c r="A15" s="20" t="s">
        <v>272</v>
      </c>
      <c r="B15" s="112"/>
      <c r="C15" s="112"/>
      <c r="D15" s="112"/>
      <c r="E15" s="112"/>
    </row>
    <row r="16" spans="1:5" x14ac:dyDescent="0.15">
      <c r="A16" s="20" t="s">
        <v>273</v>
      </c>
      <c r="B16" s="112"/>
      <c r="C16" s="112"/>
      <c r="D16" s="112"/>
      <c r="E16" s="112"/>
    </row>
    <row r="17" spans="1:5" x14ac:dyDescent="0.15">
      <c r="A17" s="20" t="s">
        <v>710</v>
      </c>
      <c r="B17" s="112"/>
      <c r="C17" s="112"/>
      <c r="D17" s="112"/>
      <c r="E17" s="112"/>
    </row>
    <row r="18" spans="1:5" x14ac:dyDescent="0.15">
      <c r="A18" s="20" t="s">
        <v>714</v>
      </c>
      <c r="B18" s="112"/>
      <c r="C18" s="112"/>
      <c r="D18" s="128"/>
      <c r="E18" s="112"/>
    </row>
    <row r="19" spans="1:5" x14ac:dyDescent="0.15">
      <c r="A19" s="20" t="s">
        <v>715</v>
      </c>
      <c r="B19" s="112"/>
      <c r="C19" s="112"/>
      <c r="D19" s="112"/>
      <c r="E19" s="112"/>
    </row>
    <row r="20" spans="1:5" x14ac:dyDescent="0.15">
      <c r="A20" s="20" t="s">
        <v>716</v>
      </c>
      <c r="B20" s="112"/>
      <c r="C20" s="112"/>
      <c r="D20" s="112"/>
      <c r="E20" s="112"/>
    </row>
    <row r="21" spans="1:5" x14ac:dyDescent="0.15">
      <c r="A21" s="20" t="s">
        <v>717</v>
      </c>
      <c r="B21" s="112"/>
      <c r="C21" s="112"/>
      <c r="D21" s="112"/>
      <c r="E21" s="112"/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9" sqref="C19"/>
    </sheetView>
  </sheetViews>
  <sheetFormatPr defaultColWidth="8.875" defaultRowHeight="13.5" x14ac:dyDescent="0.15"/>
  <cols>
    <col min="2" max="2" width="20.875" style="44" customWidth="1"/>
    <col min="3" max="3" width="67.25" customWidth="1"/>
    <col min="4" max="4" width="10.375" customWidth="1"/>
    <col min="6" max="6" width="54" bestFit="1" customWidth="1"/>
  </cols>
  <sheetData>
    <row r="1" spans="1:6" x14ac:dyDescent="0.15">
      <c r="A1" s="103" t="s">
        <v>20</v>
      </c>
      <c r="B1" s="103" t="s">
        <v>707</v>
      </c>
      <c r="C1" s="104" t="s">
        <v>259</v>
      </c>
      <c r="E1" s="44" t="s">
        <v>208</v>
      </c>
      <c r="F1" s="44" t="s">
        <v>211</v>
      </c>
    </row>
    <row r="2" spans="1:6" x14ac:dyDescent="0.15">
      <c r="A2" s="10" t="s">
        <v>21</v>
      </c>
      <c r="B2" s="102" t="s">
        <v>706</v>
      </c>
      <c r="C2" s="14" t="s">
        <v>274</v>
      </c>
      <c r="E2" s="48" t="s">
        <v>209</v>
      </c>
      <c r="F2" s="44" t="s">
        <v>212</v>
      </c>
    </row>
    <row r="3" spans="1:6" x14ac:dyDescent="0.15">
      <c r="A3" s="10" t="s">
        <v>260</v>
      </c>
      <c r="B3" s="102" t="s">
        <v>706</v>
      </c>
      <c r="C3" s="4" t="s">
        <v>274</v>
      </c>
      <c r="E3" s="47" t="s">
        <v>210</v>
      </c>
      <c r="F3" s="44" t="s">
        <v>213</v>
      </c>
    </row>
    <row r="4" spans="1:6" x14ac:dyDescent="0.15">
      <c r="A4" s="10" t="s">
        <v>261</v>
      </c>
      <c r="B4" s="102" t="s">
        <v>709</v>
      </c>
      <c r="C4" s="4" t="s">
        <v>708</v>
      </c>
      <c r="E4" s="87" t="s">
        <v>703</v>
      </c>
      <c r="F4" t="s">
        <v>704</v>
      </c>
    </row>
    <row r="5" spans="1:6" ht="24" x14ac:dyDescent="0.15">
      <c r="A5" s="10" t="s">
        <v>262</v>
      </c>
      <c r="B5" s="102" t="s">
        <v>709</v>
      </c>
      <c r="C5" s="4" t="s">
        <v>711</v>
      </c>
      <c r="E5" s="91" t="s">
        <v>713</v>
      </c>
      <c r="F5" t="s">
        <v>712</v>
      </c>
    </row>
    <row r="6" spans="1:6" ht="24" x14ac:dyDescent="0.15">
      <c r="A6" s="10" t="s">
        <v>263</v>
      </c>
      <c r="B6" s="102" t="s">
        <v>718</v>
      </c>
      <c r="C6" s="4" t="s">
        <v>719</v>
      </c>
    </row>
    <row r="7" spans="1:6" x14ac:dyDescent="0.15">
      <c r="A7" s="10" t="s">
        <v>264</v>
      </c>
      <c r="B7" s="102" t="s">
        <v>718</v>
      </c>
      <c r="C7" s="4" t="s">
        <v>731</v>
      </c>
    </row>
    <row r="8" spans="1:6" ht="24" x14ac:dyDescent="0.15">
      <c r="A8" s="10" t="s">
        <v>265</v>
      </c>
      <c r="B8" s="102" t="s">
        <v>722</v>
      </c>
      <c r="C8" s="4" t="s">
        <v>726</v>
      </c>
    </row>
    <row r="9" spans="1:6" ht="24" x14ac:dyDescent="0.15">
      <c r="A9" s="10" t="s">
        <v>266</v>
      </c>
      <c r="B9" s="102" t="s">
        <v>722</v>
      </c>
      <c r="C9" s="4" t="s">
        <v>727</v>
      </c>
    </row>
    <row r="10" spans="1:6" ht="24" x14ac:dyDescent="0.15">
      <c r="A10" s="10" t="s">
        <v>267</v>
      </c>
      <c r="B10" s="102" t="s">
        <v>723</v>
      </c>
      <c r="C10" s="4" t="s">
        <v>729</v>
      </c>
    </row>
    <row r="11" spans="1:6" x14ac:dyDescent="0.15">
      <c r="A11" s="10" t="s">
        <v>268</v>
      </c>
      <c r="B11" s="102" t="s">
        <v>724</v>
      </c>
      <c r="C11" s="4" t="s">
        <v>730</v>
      </c>
    </row>
    <row r="12" spans="1:6" ht="24" x14ac:dyDescent="0.15">
      <c r="A12" s="10" t="s">
        <v>269</v>
      </c>
      <c r="B12" s="102" t="s">
        <v>732</v>
      </c>
      <c r="C12" s="4" t="s">
        <v>733</v>
      </c>
    </row>
    <row r="13" spans="1:6" ht="24" x14ac:dyDescent="0.15">
      <c r="A13" s="10" t="s">
        <v>270</v>
      </c>
      <c r="B13" s="102" t="s">
        <v>732</v>
      </c>
      <c r="C13" s="4" t="s">
        <v>734</v>
      </c>
    </row>
    <row r="14" spans="1:6" x14ac:dyDescent="0.15">
      <c r="A14" s="10" t="s">
        <v>271</v>
      </c>
      <c r="B14" s="102" t="s">
        <v>737</v>
      </c>
      <c r="C14" s="4" t="s">
        <v>738</v>
      </c>
    </row>
    <row r="15" spans="1:6" x14ac:dyDescent="0.15">
      <c r="A15" s="10" t="s">
        <v>272</v>
      </c>
      <c r="B15" s="102" t="s">
        <v>741</v>
      </c>
      <c r="C15" s="4" t="s">
        <v>742</v>
      </c>
    </row>
    <row r="16" spans="1:6" ht="24" x14ac:dyDescent="0.15">
      <c r="A16" s="10" t="s">
        <v>273</v>
      </c>
      <c r="B16" s="102" t="s">
        <v>741</v>
      </c>
      <c r="C16" s="4" t="s">
        <v>746</v>
      </c>
    </row>
    <row r="17" spans="1:3" ht="24" x14ac:dyDescent="0.15">
      <c r="A17" s="10" t="s">
        <v>710</v>
      </c>
      <c r="B17" s="102" t="s">
        <v>741</v>
      </c>
      <c r="C17" s="4" t="s">
        <v>743</v>
      </c>
    </row>
    <row r="18" spans="1:3" ht="24" x14ac:dyDescent="0.15">
      <c r="A18" s="10" t="s">
        <v>714</v>
      </c>
      <c r="B18" s="102" t="s">
        <v>744</v>
      </c>
      <c r="C18" s="4" t="s">
        <v>747</v>
      </c>
    </row>
    <row r="19" spans="1:3" ht="24" x14ac:dyDescent="0.15">
      <c r="A19" s="10" t="s">
        <v>715</v>
      </c>
      <c r="B19" s="102" t="s">
        <v>744</v>
      </c>
      <c r="C19" s="4" t="s">
        <v>748</v>
      </c>
    </row>
    <row r="20" spans="1:3" x14ac:dyDescent="0.15">
      <c r="A20" s="10" t="s">
        <v>716</v>
      </c>
      <c r="B20" s="122" t="s">
        <v>745</v>
      </c>
      <c r="C20" s="121"/>
    </row>
    <row r="21" spans="1:3" x14ac:dyDescent="0.15">
      <c r="A21" s="120" t="s">
        <v>717</v>
      </c>
      <c r="B21" s="122" t="s">
        <v>745</v>
      </c>
      <c r="C21" s="21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85" zoomScaleNormal="85" zoomScalePageLayoutView="85" workbookViewId="0">
      <selection activeCell="E21" sqref="B20:E21"/>
    </sheetView>
  </sheetViews>
  <sheetFormatPr defaultColWidth="8.875" defaultRowHeight="13.5" x14ac:dyDescent="0.15"/>
  <cols>
    <col min="2" max="5" width="23.75" customWidth="1"/>
  </cols>
  <sheetData>
    <row r="1" spans="1:5" ht="36" x14ac:dyDescent="0.15">
      <c r="A1" s="16" t="s">
        <v>20</v>
      </c>
      <c r="B1" s="39" t="s">
        <v>250</v>
      </c>
      <c r="C1" s="17" t="s">
        <v>252</v>
      </c>
      <c r="D1" s="17" t="s">
        <v>253</v>
      </c>
      <c r="E1" s="39" t="s">
        <v>254</v>
      </c>
    </row>
    <row r="2" spans="1:5" x14ac:dyDescent="0.15">
      <c r="A2" s="20" t="s">
        <v>21</v>
      </c>
      <c r="B2" s="57">
        <f>'Invoice Upload'!P3*'Accepting Ready-to-sell'!B2*(1-Rules!$B$14)</f>
        <v>394000000</v>
      </c>
      <c r="C2" s="56">
        <f>'Accepting Ready-to-sell'!C2</f>
        <v>0.12</v>
      </c>
      <c r="D2" s="57">
        <f>'Invoice Upload'!S3-Rules!$B$17</f>
        <v>105</v>
      </c>
      <c r="E2" s="57">
        <f>'Invoice Upload'!P3*'Accepting Ready-to-sell'!B2*D2*(C2/360)</f>
        <v>14000000</v>
      </c>
    </row>
    <row r="3" spans="1:5" x14ac:dyDescent="0.15">
      <c r="A3" s="20" t="s">
        <v>699</v>
      </c>
      <c r="B3" s="57">
        <f>'Invoice Upload'!P4*'Accepting Ready-to-sell'!B3*(1-Rules!$B$14)</f>
        <v>502350000</v>
      </c>
      <c r="C3" s="56">
        <f>'Accepting Ready-to-sell'!C3</f>
        <v>0.1</v>
      </c>
      <c r="D3" s="57">
        <f>'Invoice Upload'!S4-Rules!$B$17</f>
        <v>105</v>
      </c>
      <c r="E3" s="57">
        <f>'Invoice Upload'!P4*'Accepting Ready-to-sell'!B3*D3*(C3/360)</f>
        <v>14875000</v>
      </c>
    </row>
    <row r="4" spans="1:5" x14ac:dyDescent="0.15">
      <c r="A4" s="20" t="s">
        <v>261</v>
      </c>
      <c r="B4" s="112"/>
      <c r="C4" s="112"/>
      <c r="D4" s="112"/>
      <c r="E4" s="112"/>
    </row>
    <row r="5" spans="1:5" x14ac:dyDescent="0.15">
      <c r="A5" s="20" t="s">
        <v>262</v>
      </c>
      <c r="B5" s="112"/>
      <c r="C5" s="112"/>
      <c r="D5" s="112"/>
      <c r="E5" s="112"/>
    </row>
    <row r="6" spans="1:5" x14ac:dyDescent="0.15">
      <c r="A6" s="20" t="s">
        <v>263</v>
      </c>
      <c r="B6" s="112"/>
      <c r="C6" s="112"/>
      <c r="D6" s="112"/>
      <c r="E6" s="112"/>
    </row>
    <row r="7" spans="1:5" x14ac:dyDescent="0.15">
      <c r="A7" s="20" t="s">
        <v>264</v>
      </c>
      <c r="B7" s="112"/>
      <c r="C7" s="112"/>
      <c r="D7" s="112"/>
      <c r="E7" s="112"/>
    </row>
    <row r="8" spans="1:5" x14ac:dyDescent="0.15">
      <c r="A8" s="20" t="s">
        <v>265</v>
      </c>
      <c r="B8" s="112"/>
      <c r="C8" s="112"/>
      <c r="D8" s="112"/>
      <c r="E8" s="112"/>
    </row>
    <row r="9" spans="1:5" x14ac:dyDescent="0.15">
      <c r="A9" s="20" t="s">
        <v>266</v>
      </c>
      <c r="B9" s="112"/>
      <c r="C9" s="112"/>
      <c r="D9" s="112"/>
      <c r="E9" s="112"/>
    </row>
    <row r="10" spans="1:5" x14ac:dyDescent="0.15">
      <c r="A10" s="20" t="s">
        <v>267</v>
      </c>
      <c r="B10" s="112"/>
      <c r="C10" s="112"/>
      <c r="D10" s="112"/>
      <c r="E10" s="112"/>
    </row>
    <row r="11" spans="1:5" x14ac:dyDescent="0.15">
      <c r="A11" s="20" t="s">
        <v>268</v>
      </c>
      <c r="B11" s="112"/>
      <c r="C11" s="112"/>
      <c r="D11" s="112"/>
      <c r="E11" s="112"/>
    </row>
    <row r="12" spans="1:5" x14ac:dyDescent="0.15">
      <c r="A12" s="20" t="s">
        <v>269</v>
      </c>
      <c r="B12" s="112"/>
      <c r="C12" s="112"/>
      <c r="D12" s="112"/>
      <c r="E12" s="112"/>
    </row>
    <row r="13" spans="1:5" x14ac:dyDescent="0.15">
      <c r="A13" s="20" t="s">
        <v>270</v>
      </c>
      <c r="B13" s="112"/>
      <c r="C13" s="112"/>
      <c r="D13" s="112"/>
      <c r="E13" s="112"/>
    </row>
    <row r="14" spans="1:5" x14ac:dyDescent="0.15">
      <c r="A14" s="20" t="s">
        <v>271</v>
      </c>
      <c r="B14" s="112"/>
      <c r="C14" s="112"/>
      <c r="D14" s="112"/>
      <c r="E14" s="112"/>
    </row>
    <row r="15" spans="1:5" x14ac:dyDescent="0.15">
      <c r="A15" s="20" t="s">
        <v>272</v>
      </c>
      <c r="B15" s="112"/>
      <c r="C15" s="112"/>
      <c r="D15" s="112"/>
      <c r="E15" s="112"/>
    </row>
    <row r="16" spans="1:5" x14ac:dyDescent="0.15">
      <c r="A16" s="20" t="s">
        <v>273</v>
      </c>
      <c r="B16" s="112"/>
      <c r="C16" s="112"/>
      <c r="D16" s="112"/>
      <c r="E16" s="112"/>
    </row>
    <row r="17" spans="1:5" x14ac:dyDescent="0.15">
      <c r="A17" s="20" t="s">
        <v>710</v>
      </c>
      <c r="B17" s="112"/>
      <c r="C17" s="112"/>
      <c r="D17" s="112"/>
      <c r="E17" s="112"/>
    </row>
    <row r="18" spans="1:5" x14ac:dyDescent="0.15">
      <c r="A18" s="20" t="s">
        <v>714</v>
      </c>
      <c r="B18" s="112"/>
      <c r="C18" s="112"/>
      <c r="D18" s="128"/>
      <c r="E18" s="128"/>
    </row>
    <row r="19" spans="1:5" x14ac:dyDescent="0.15">
      <c r="A19" s="20" t="s">
        <v>715</v>
      </c>
      <c r="B19" s="112"/>
      <c r="C19" s="112"/>
      <c r="D19" s="112"/>
      <c r="E19" s="112"/>
    </row>
    <row r="20" spans="1:5" x14ac:dyDescent="0.15">
      <c r="A20" s="20" t="s">
        <v>716</v>
      </c>
      <c r="B20" s="112"/>
      <c r="C20" s="112"/>
      <c r="D20" s="112"/>
      <c r="E20" s="112"/>
    </row>
    <row r="21" spans="1:5" x14ac:dyDescent="0.15">
      <c r="A21" s="20" t="s">
        <v>717</v>
      </c>
      <c r="B21" s="112"/>
      <c r="C21" s="112"/>
      <c r="D21" s="112"/>
      <c r="E21" s="112"/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opLeftCell="C1" workbookViewId="0">
      <selection activeCell="R5" sqref="R5"/>
    </sheetView>
  </sheetViews>
  <sheetFormatPr defaultColWidth="8.875" defaultRowHeight="13.5" x14ac:dyDescent="0.15"/>
  <cols>
    <col min="2" max="2" width="34.75" bestFit="1" customWidth="1"/>
    <col min="3" max="3" width="12.875" bestFit="1" customWidth="1"/>
  </cols>
  <sheetData>
    <row r="1" spans="1:22" ht="15.75" customHeight="1" x14ac:dyDescent="0.15"/>
    <row r="2" spans="1:22" ht="15.75" customHeight="1" x14ac:dyDescent="0.15">
      <c r="A2" t="s">
        <v>71</v>
      </c>
      <c r="B2" t="s">
        <v>75</v>
      </c>
      <c r="C2" t="s">
        <v>78</v>
      </c>
      <c r="D2" t="s">
        <v>84</v>
      </c>
      <c r="E2" t="s">
        <v>89</v>
      </c>
      <c r="F2" t="s">
        <v>95</v>
      </c>
      <c r="G2" t="s">
        <v>89</v>
      </c>
      <c r="H2" s="44" t="s">
        <v>295</v>
      </c>
      <c r="I2" t="s">
        <v>89</v>
      </c>
      <c r="J2" s="28" t="s">
        <v>108</v>
      </c>
      <c r="K2" t="s">
        <v>110</v>
      </c>
      <c r="L2" s="58" t="s">
        <v>365</v>
      </c>
      <c r="M2" t="s">
        <v>150</v>
      </c>
      <c r="N2" t="s">
        <v>158</v>
      </c>
      <c r="O2" t="s">
        <v>168</v>
      </c>
      <c r="P2" t="s">
        <v>89</v>
      </c>
      <c r="Q2">
        <v>0</v>
      </c>
      <c r="R2" t="s">
        <v>189</v>
      </c>
      <c r="S2" t="s">
        <v>201</v>
      </c>
      <c r="T2" t="s">
        <v>243</v>
      </c>
      <c r="U2" s="50">
        <v>0.9</v>
      </c>
      <c r="V2" s="51">
        <v>2.5000000000000001E-3</v>
      </c>
    </row>
    <row r="3" spans="1:22" ht="15.75" customHeight="1" x14ac:dyDescent="0.15">
      <c r="A3" t="s">
        <v>72</v>
      </c>
      <c r="B3" t="s">
        <v>77</v>
      </c>
      <c r="C3" t="s">
        <v>80</v>
      </c>
      <c r="D3" t="s">
        <v>85</v>
      </c>
      <c r="E3" t="s">
        <v>91</v>
      </c>
      <c r="F3" t="s">
        <v>96</v>
      </c>
      <c r="G3" t="s">
        <v>103</v>
      </c>
      <c r="H3" s="44" t="s">
        <v>296</v>
      </c>
      <c r="I3" t="s">
        <v>91</v>
      </c>
      <c r="J3" s="28" t="s">
        <v>105</v>
      </c>
      <c r="K3" t="s">
        <v>112</v>
      </c>
      <c r="L3" s="59" t="s">
        <v>366</v>
      </c>
      <c r="M3" t="s">
        <v>91</v>
      </c>
      <c r="N3" t="s">
        <v>159</v>
      </c>
      <c r="O3" t="s">
        <v>169</v>
      </c>
      <c r="P3" t="s">
        <v>91</v>
      </c>
      <c r="Q3">
        <v>1</v>
      </c>
      <c r="R3" t="s">
        <v>191</v>
      </c>
      <c r="S3" t="s">
        <v>202</v>
      </c>
      <c r="T3" t="s">
        <v>244</v>
      </c>
      <c r="U3" s="50">
        <v>0.85</v>
      </c>
      <c r="V3" s="51">
        <v>5.0000000000000001E-3</v>
      </c>
    </row>
    <row r="4" spans="1:22" ht="15.75" customHeight="1" x14ac:dyDescent="0.15">
      <c r="A4" t="s">
        <v>73</v>
      </c>
      <c r="C4" t="s">
        <v>79</v>
      </c>
      <c r="F4" t="s">
        <v>97</v>
      </c>
      <c r="H4" s="44" t="s">
        <v>297</v>
      </c>
      <c r="J4" s="28" t="s">
        <v>106</v>
      </c>
      <c r="K4" t="s">
        <v>113</v>
      </c>
      <c r="L4" s="60" t="s">
        <v>367</v>
      </c>
      <c r="N4" t="s">
        <v>160</v>
      </c>
      <c r="O4" t="s">
        <v>170</v>
      </c>
      <c r="P4" t="s">
        <v>186</v>
      </c>
      <c r="Q4">
        <v>2</v>
      </c>
      <c r="R4" t="s">
        <v>736</v>
      </c>
      <c r="T4" t="s">
        <v>245</v>
      </c>
      <c r="U4" s="50">
        <v>0.8</v>
      </c>
      <c r="V4" s="51">
        <v>7.4999999999999997E-3</v>
      </c>
    </row>
    <row r="5" spans="1:22" ht="15.75" customHeight="1" x14ac:dyDescent="0.15">
      <c r="A5" t="s">
        <v>74</v>
      </c>
      <c r="C5" t="s">
        <v>81</v>
      </c>
      <c r="F5" t="s">
        <v>98</v>
      </c>
      <c r="H5" s="44" t="s">
        <v>298</v>
      </c>
      <c r="J5" s="28" t="s">
        <v>109</v>
      </c>
      <c r="K5" t="s">
        <v>114</v>
      </c>
      <c r="L5" s="60" t="s">
        <v>368</v>
      </c>
      <c r="N5" t="s">
        <v>161</v>
      </c>
      <c r="O5" t="s">
        <v>171</v>
      </c>
      <c r="Q5">
        <v>3</v>
      </c>
      <c r="U5" s="50">
        <v>0.75</v>
      </c>
      <c r="V5" s="51">
        <v>0.01</v>
      </c>
    </row>
    <row r="6" spans="1:22" ht="15.75" customHeight="1" x14ac:dyDescent="0.15">
      <c r="C6" t="s">
        <v>82</v>
      </c>
      <c r="F6" t="s">
        <v>99</v>
      </c>
      <c r="H6" s="44" t="s">
        <v>299</v>
      </c>
      <c r="L6" s="60" t="s">
        <v>369</v>
      </c>
      <c r="N6" t="s">
        <v>162</v>
      </c>
      <c r="O6" t="s">
        <v>172</v>
      </c>
      <c r="Q6">
        <v>4</v>
      </c>
      <c r="U6" s="50">
        <v>0.7</v>
      </c>
      <c r="V6" s="51">
        <v>1.2500000000000001E-2</v>
      </c>
    </row>
    <row r="7" spans="1:22" ht="15.75" customHeight="1" x14ac:dyDescent="0.15">
      <c r="C7" t="s">
        <v>83</v>
      </c>
      <c r="H7" s="44" t="s">
        <v>300</v>
      </c>
      <c r="L7" s="60" t="s">
        <v>370</v>
      </c>
      <c r="N7" t="s">
        <v>163</v>
      </c>
      <c r="O7" t="s">
        <v>173</v>
      </c>
      <c r="Q7">
        <v>5</v>
      </c>
      <c r="U7" s="50">
        <v>0.65</v>
      </c>
      <c r="V7" s="51">
        <v>1.4999999999999999E-2</v>
      </c>
    </row>
    <row r="8" spans="1:22" ht="15.75" customHeight="1" x14ac:dyDescent="0.15">
      <c r="H8" s="44" t="s">
        <v>301</v>
      </c>
      <c r="L8" s="60" t="s">
        <v>371</v>
      </c>
      <c r="N8" t="s">
        <v>164</v>
      </c>
      <c r="O8" t="s">
        <v>174</v>
      </c>
      <c r="Q8">
        <v>6</v>
      </c>
      <c r="U8" s="50">
        <v>0.6</v>
      </c>
      <c r="V8" s="51">
        <v>1.7500000000000002E-2</v>
      </c>
    </row>
    <row r="9" spans="1:22" ht="15.75" customHeight="1" x14ac:dyDescent="0.15">
      <c r="H9" s="44" t="s">
        <v>302</v>
      </c>
      <c r="L9" s="60" t="s">
        <v>372</v>
      </c>
      <c r="N9" t="s">
        <v>165</v>
      </c>
      <c r="Q9">
        <v>7</v>
      </c>
      <c r="U9" s="50">
        <v>0.55000000000000004</v>
      </c>
      <c r="V9" s="51">
        <v>0.02</v>
      </c>
    </row>
    <row r="10" spans="1:22" ht="15.75" customHeight="1" x14ac:dyDescent="0.15">
      <c r="H10" s="44" t="s">
        <v>303</v>
      </c>
      <c r="L10" s="61" t="s">
        <v>373</v>
      </c>
      <c r="N10" t="s">
        <v>166</v>
      </c>
      <c r="Q10">
        <v>8</v>
      </c>
      <c r="U10" s="50">
        <v>0.5</v>
      </c>
      <c r="V10" s="51">
        <v>2.2499999999999999E-2</v>
      </c>
    </row>
    <row r="11" spans="1:22" ht="15.75" customHeight="1" x14ac:dyDescent="0.15">
      <c r="H11" s="44" t="s">
        <v>304</v>
      </c>
      <c r="L11" s="60" t="s">
        <v>374</v>
      </c>
      <c r="N11" t="s">
        <v>167</v>
      </c>
      <c r="Q11">
        <v>9</v>
      </c>
      <c r="V11" s="51">
        <v>2.5000000000000001E-2</v>
      </c>
    </row>
    <row r="12" spans="1:22" ht="15.75" customHeight="1" x14ac:dyDescent="0.15">
      <c r="H12" s="44" t="s">
        <v>305</v>
      </c>
      <c r="L12" s="60" t="s">
        <v>375</v>
      </c>
      <c r="Q12">
        <v>10</v>
      </c>
      <c r="V12" s="51">
        <v>2.75E-2</v>
      </c>
    </row>
    <row r="13" spans="1:22" ht="15.75" customHeight="1" x14ac:dyDescent="0.15">
      <c r="H13" s="44" t="s">
        <v>306</v>
      </c>
      <c r="L13" s="62" t="s">
        <v>376</v>
      </c>
      <c r="Q13">
        <v>11</v>
      </c>
      <c r="V13" s="51">
        <v>0.03</v>
      </c>
    </row>
    <row r="14" spans="1:22" ht="15.75" customHeight="1" x14ac:dyDescent="0.15">
      <c r="H14" s="44" t="s">
        <v>307</v>
      </c>
      <c r="L14" s="63" t="s">
        <v>377</v>
      </c>
      <c r="Q14">
        <v>12</v>
      </c>
      <c r="V14" s="51">
        <v>3.2500000000000001E-2</v>
      </c>
    </row>
    <row r="15" spans="1:22" ht="15.75" customHeight="1" x14ac:dyDescent="0.15">
      <c r="H15" s="44" t="s">
        <v>308</v>
      </c>
      <c r="L15" s="63" t="s">
        <v>378</v>
      </c>
      <c r="Q15" t="s">
        <v>187</v>
      </c>
      <c r="V15" s="51">
        <v>3.5000000000000003E-2</v>
      </c>
    </row>
    <row r="16" spans="1:22" ht="15.75" customHeight="1" x14ac:dyDescent="0.15">
      <c r="H16" s="44" t="s">
        <v>309</v>
      </c>
      <c r="L16" s="63" t="s">
        <v>379</v>
      </c>
      <c r="V16" s="51">
        <v>3.7499999999999999E-2</v>
      </c>
    </row>
    <row r="17" spans="8:22" ht="15.75" customHeight="1" x14ac:dyDescent="0.15">
      <c r="H17" s="44" t="s">
        <v>310</v>
      </c>
      <c r="L17" s="63" t="s">
        <v>380</v>
      </c>
      <c r="V17" s="51">
        <v>0.04</v>
      </c>
    </row>
    <row r="18" spans="8:22" ht="15.75" customHeight="1" x14ac:dyDescent="0.15">
      <c r="H18" s="44" t="s">
        <v>311</v>
      </c>
      <c r="L18" s="63" t="s">
        <v>381</v>
      </c>
      <c r="V18" s="51">
        <v>4.2500000000000003E-2</v>
      </c>
    </row>
    <row r="19" spans="8:22" ht="15.75" customHeight="1" x14ac:dyDescent="0.15">
      <c r="H19" s="44" t="s">
        <v>312</v>
      </c>
      <c r="L19" s="62" t="s">
        <v>382</v>
      </c>
      <c r="V19" s="51">
        <v>4.4999999999999998E-2</v>
      </c>
    </row>
    <row r="20" spans="8:22" ht="15.75" customHeight="1" x14ac:dyDescent="0.15">
      <c r="H20" s="44" t="s">
        <v>313</v>
      </c>
      <c r="L20" s="63" t="s">
        <v>383</v>
      </c>
      <c r="V20" s="51">
        <v>4.7500000000000001E-2</v>
      </c>
    </row>
    <row r="21" spans="8:22" ht="15.75" customHeight="1" x14ac:dyDescent="0.15">
      <c r="H21" s="44" t="s">
        <v>314</v>
      </c>
      <c r="L21" s="63" t="s">
        <v>384</v>
      </c>
      <c r="V21" s="51">
        <v>0.05</v>
      </c>
    </row>
    <row r="22" spans="8:22" ht="15.75" customHeight="1" x14ac:dyDescent="0.15">
      <c r="H22" s="44" t="s">
        <v>315</v>
      </c>
      <c r="L22" s="64" t="s">
        <v>385</v>
      </c>
      <c r="V22" s="51">
        <v>5.2499999999999998E-2</v>
      </c>
    </row>
    <row r="23" spans="8:22" ht="15.75" customHeight="1" x14ac:dyDescent="0.15">
      <c r="H23" s="44" t="s">
        <v>316</v>
      </c>
      <c r="L23" s="65" t="s">
        <v>386</v>
      </c>
      <c r="V23" s="51">
        <v>5.5E-2</v>
      </c>
    </row>
    <row r="24" spans="8:22" ht="15.75" customHeight="1" x14ac:dyDescent="0.15">
      <c r="H24" s="44" t="s">
        <v>317</v>
      </c>
      <c r="L24" s="65" t="s">
        <v>387</v>
      </c>
      <c r="V24" s="51">
        <v>5.7500000000000002E-2</v>
      </c>
    </row>
    <row r="25" spans="8:22" ht="15.75" customHeight="1" x14ac:dyDescent="0.15">
      <c r="H25" s="44" t="s">
        <v>318</v>
      </c>
      <c r="L25" s="65" t="s">
        <v>388</v>
      </c>
      <c r="V25" s="51">
        <v>0.06</v>
      </c>
    </row>
    <row r="26" spans="8:22" ht="15.75" customHeight="1" x14ac:dyDescent="0.15">
      <c r="H26" s="44" t="s">
        <v>319</v>
      </c>
      <c r="L26" s="65" t="s">
        <v>389</v>
      </c>
      <c r="V26" s="51">
        <v>6.25E-2</v>
      </c>
    </row>
    <row r="27" spans="8:22" ht="15.75" customHeight="1" x14ac:dyDescent="0.15">
      <c r="H27" s="44" t="s">
        <v>320</v>
      </c>
      <c r="L27" s="65" t="s">
        <v>390</v>
      </c>
      <c r="V27" s="51">
        <v>6.5000000000000002E-2</v>
      </c>
    </row>
    <row r="28" spans="8:22" ht="15.75" customHeight="1" x14ac:dyDescent="0.15">
      <c r="H28" s="44" t="s">
        <v>321</v>
      </c>
      <c r="L28" s="62" t="s">
        <v>391</v>
      </c>
      <c r="V28" s="51">
        <v>6.7500000000000004E-2</v>
      </c>
    </row>
    <row r="29" spans="8:22" ht="15.75" customHeight="1" x14ac:dyDescent="0.15">
      <c r="H29" s="44" t="s">
        <v>322</v>
      </c>
      <c r="L29" s="66" t="s">
        <v>392</v>
      </c>
      <c r="V29" s="51">
        <v>7.0000000000000007E-2</v>
      </c>
    </row>
    <row r="30" spans="8:22" ht="15.75" customHeight="1" x14ac:dyDescent="0.15">
      <c r="H30" s="44" t="s">
        <v>323</v>
      </c>
      <c r="L30" s="67" t="s">
        <v>393</v>
      </c>
      <c r="V30" s="51">
        <v>7.2499999999999995E-2</v>
      </c>
    </row>
    <row r="31" spans="8:22" ht="15.75" customHeight="1" x14ac:dyDescent="0.15">
      <c r="H31" s="44" t="s">
        <v>324</v>
      </c>
      <c r="L31" s="67" t="s">
        <v>394</v>
      </c>
      <c r="V31" s="51">
        <v>7.4999999999999997E-2</v>
      </c>
    </row>
    <row r="32" spans="8:22" ht="15.75" customHeight="1" x14ac:dyDescent="0.15">
      <c r="H32" s="44" t="s">
        <v>325</v>
      </c>
      <c r="L32" s="67" t="s">
        <v>395</v>
      </c>
      <c r="V32" s="51">
        <v>7.7499999999999999E-2</v>
      </c>
    </row>
    <row r="33" spans="8:22" ht="15.75" customHeight="1" x14ac:dyDescent="0.15">
      <c r="H33" s="44" t="s">
        <v>326</v>
      </c>
      <c r="L33" s="67" t="s">
        <v>396</v>
      </c>
      <c r="V33" s="51">
        <v>0.08</v>
      </c>
    </row>
    <row r="34" spans="8:22" ht="15.75" customHeight="1" x14ac:dyDescent="0.15">
      <c r="H34" s="44" t="s">
        <v>327</v>
      </c>
      <c r="L34" s="65" t="s">
        <v>397</v>
      </c>
      <c r="V34" s="51">
        <v>8.2500000000000004E-2</v>
      </c>
    </row>
    <row r="35" spans="8:22" ht="15.75" customHeight="1" x14ac:dyDescent="0.15">
      <c r="H35" s="44" t="s">
        <v>328</v>
      </c>
      <c r="L35" s="67" t="s">
        <v>398</v>
      </c>
      <c r="V35" s="51">
        <v>8.5000000000000006E-2</v>
      </c>
    </row>
    <row r="36" spans="8:22" ht="15.75" customHeight="1" x14ac:dyDescent="0.15">
      <c r="H36" s="44" t="s">
        <v>329</v>
      </c>
      <c r="L36" s="67" t="s">
        <v>399</v>
      </c>
      <c r="V36" s="51">
        <v>8.7499999999999994E-2</v>
      </c>
    </row>
    <row r="37" spans="8:22" ht="15.75" customHeight="1" x14ac:dyDescent="0.15">
      <c r="H37" s="44" t="s">
        <v>330</v>
      </c>
      <c r="L37" s="68" t="s">
        <v>400</v>
      </c>
      <c r="V37" s="51">
        <v>0.09</v>
      </c>
    </row>
    <row r="38" spans="8:22" ht="15.75" customHeight="1" x14ac:dyDescent="0.15">
      <c r="H38" s="44" t="s">
        <v>331</v>
      </c>
      <c r="L38" s="67" t="s">
        <v>401</v>
      </c>
      <c r="V38" s="51">
        <v>9.2499999999999999E-2</v>
      </c>
    </row>
    <row r="39" spans="8:22" ht="15.75" customHeight="1" x14ac:dyDescent="0.15">
      <c r="H39" s="44" t="s">
        <v>332</v>
      </c>
      <c r="L39" s="67" t="s">
        <v>402</v>
      </c>
      <c r="V39" s="51">
        <v>9.5000000000000001E-2</v>
      </c>
    </row>
    <row r="40" spans="8:22" ht="15.75" customHeight="1" x14ac:dyDescent="0.15">
      <c r="H40" s="44" t="s">
        <v>333</v>
      </c>
      <c r="L40" s="67" t="s">
        <v>403</v>
      </c>
      <c r="V40" s="51">
        <v>9.7500000000000003E-2</v>
      </c>
    </row>
    <row r="41" spans="8:22" ht="15.75" customHeight="1" x14ac:dyDescent="0.15">
      <c r="H41" s="44" t="s">
        <v>334</v>
      </c>
      <c r="L41" s="67" t="s">
        <v>404</v>
      </c>
      <c r="V41" s="51">
        <v>0.1</v>
      </c>
    </row>
    <row r="42" spans="8:22" ht="15.75" customHeight="1" x14ac:dyDescent="0.15">
      <c r="H42" s="44" t="s">
        <v>335</v>
      </c>
      <c r="L42" s="66" t="s">
        <v>405</v>
      </c>
      <c r="V42" s="51">
        <v>0.10249999999999999</v>
      </c>
    </row>
    <row r="43" spans="8:22" ht="15.75" customHeight="1" x14ac:dyDescent="0.15">
      <c r="H43" s="44" t="s">
        <v>336</v>
      </c>
      <c r="L43" s="65" t="s">
        <v>406</v>
      </c>
      <c r="V43" s="51">
        <v>0.105</v>
      </c>
    </row>
    <row r="44" spans="8:22" ht="15.75" customHeight="1" x14ac:dyDescent="0.15">
      <c r="H44" s="44" t="s">
        <v>337</v>
      </c>
      <c r="L44" s="63" t="s">
        <v>407</v>
      </c>
      <c r="V44" s="51">
        <v>0.1075</v>
      </c>
    </row>
    <row r="45" spans="8:22" ht="15.75" customHeight="1" x14ac:dyDescent="0.15">
      <c r="H45" s="44" t="s">
        <v>338</v>
      </c>
      <c r="L45" s="63" t="s">
        <v>408</v>
      </c>
      <c r="V45" s="51">
        <v>0.11</v>
      </c>
    </row>
    <row r="46" spans="8:22" ht="15.75" customHeight="1" x14ac:dyDescent="0.15">
      <c r="H46" s="44" t="s">
        <v>339</v>
      </c>
      <c r="L46" s="65" t="s">
        <v>409</v>
      </c>
      <c r="V46" s="51">
        <v>0.1125</v>
      </c>
    </row>
    <row r="47" spans="8:22" ht="15.75" customHeight="1" x14ac:dyDescent="0.15">
      <c r="H47" s="44" t="s">
        <v>340</v>
      </c>
      <c r="L47" s="62" t="s">
        <v>410</v>
      </c>
      <c r="V47" s="51">
        <v>0.115</v>
      </c>
    </row>
    <row r="48" spans="8:22" ht="15.75" customHeight="1" x14ac:dyDescent="0.15">
      <c r="H48" s="44" t="s">
        <v>341</v>
      </c>
      <c r="L48" s="62" t="s">
        <v>411</v>
      </c>
      <c r="V48" s="51">
        <v>0.11749999999999999</v>
      </c>
    </row>
    <row r="49" spans="8:22" ht="15.75" customHeight="1" x14ac:dyDescent="0.15">
      <c r="H49" s="44" t="s">
        <v>342</v>
      </c>
      <c r="L49" s="63" t="s">
        <v>412</v>
      </c>
      <c r="V49" s="51">
        <v>0.12</v>
      </c>
    </row>
    <row r="50" spans="8:22" ht="15.75" customHeight="1" x14ac:dyDescent="0.15">
      <c r="H50" s="44" t="s">
        <v>343</v>
      </c>
      <c r="L50" s="63" t="s">
        <v>413</v>
      </c>
      <c r="V50" s="51">
        <v>0.1225</v>
      </c>
    </row>
    <row r="51" spans="8:22" ht="15.75" customHeight="1" x14ac:dyDescent="0.15">
      <c r="H51" s="44" t="s">
        <v>344</v>
      </c>
      <c r="L51" s="62" t="s">
        <v>414</v>
      </c>
      <c r="V51" s="51">
        <v>0.125</v>
      </c>
    </row>
    <row r="52" spans="8:22" ht="15.75" customHeight="1" x14ac:dyDescent="0.15">
      <c r="H52" s="44" t="s">
        <v>345</v>
      </c>
      <c r="L52" s="63" t="s">
        <v>415</v>
      </c>
      <c r="V52" s="51">
        <v>0.1275</v>
      </c>
    </row>
    <row r="53" spans="8:22" ht="15.75" customHeight="1" x14ac:dyDescent="0.15">
      <c r="H53" s="44" t="s">
        <v>346</v>
      </c>
      <c r="L53" s="63" t="s">
        <v>416</v>
      </c>
      <c r="V53" s="51">
        <v>0.13</v>
      </c>
    </row>
    <row r="54" spans="8:22" ht="15.75" customHeight="1" x14ac:dyDescent="0.15">
      <c r="H54" s="44" t="s">
        <v>347</v>
      </c>
      <c r="L54" s="62" t="s">
        <v>417</v>
      </c>
      <c r="V54" s="51">
        <v>0.13250000000000001</v>
      </c>
    </row>
    <row r="55" spans="8:22" ht="15.75" customHeight="1" x14ac:dyDescent="0.15">
      <c r="H55" s="44" t="s">
        <v>348</v>
      </c>
      <c r="L55" s="65" t="s">
        <v>418</v>
      </c>
      <c r="V55" s="51">
        <v>0.13500000000000001</v>
      </c>
    </row>
    <row r="56" spans="8:22" ht="15.75" customHeight="1" x14ac:dyDescent="0.15">
      <c r="H56" s="44" t="s">
        <v>349</v>
      </c>
      <c r="L56" s="65" t="s">
        <v>419</v>
      </c>
      <c r="V56" s="51">
        <v>0.13750000000000001</v>
      </c>
    </row>
    <row r="57" spans="8:22" ht="15.75" customHeight="1" x14ac:dyDescent="0.15">
      <c r="H57" s="44" t="s">
        <v>350</v>
      </c>
      <c r="L57" s="63" t="s">
        <v>420</v>
      </c>
      <c r="V57" s="51">
        <v>0.14000000000000001</v>
      </c>
    </row>
    <row r="58" spans="8:22" ht="15.75" customHeight="1" x14ac:dyDescent="0.15">
      <c r="H58" s="44" t="s">
        <v>351</v>
      </c>
      <c r="L58" s="63" t="s">
        <v>421</v>
      </c>
      <c r="V58" s="51">
        <v>0.14249999999999999</v>
      </c>
    </row>
    <row r="59" spans="8:22" ht="15.75" customHeight="1" x14ac:dyDescent="0.15">
      <c r="H59" s="44" t="s">
        <v>352</v>
      </c>
      <c r="L59" s="63" t="s">
        <v>422</v>
      </c>
      <c r="V59" s="51">
        <v>0.14499999999999999</v>
      </c>
    </row>
    <row r="60" spans="8:22" ht="15.75" customHeight="1" x14ac:dyDescent="0.15">
      <c r="H60" s="44" t="s">
        <v>353</v>
      </c>
      <c r="L60" s="63" t="s">
        <v>423</v>
      </c>
      <c r="V60" s="51">
        <v>0.14749999999999999</v>
      </c>
    </row>
    <row r="61" spans="8:22" ht="15.75" customHeight="1" x14ac:dyDescent="0.15">
      <c r="L61" s="63" t="s">
        <v>424</v>
      </c>
      <c r="V61" s="51">
        <v>0.15</v>
      </c>
    </row>
    <row r="62" spans="8:22" ht="15.75" customHeight="1" x14ac:dyDescent="0.15">
      <c r="L62" s="62" t="s">
        <v>425</v>
      </c>
      <c r="V62" s="51">
        <v>0.1525</v>
      </c>
    </row>
    <row r="63" spans="8:22" ht="15.75" customHeight="1" x14ac:dyDescent="0.15">
      <c r="L63" s="65" t="s">
        <v>426</v>
      </c>
      <c r="V63" s="51">
        <v>0.155</v>
      </c>
    </row>
    <row r="64" spans="8:22" ht="15.75" customHeight="1" x14ac:dyDescent="0.15">
      <c r="L64" s="63" t="s">
        <v>427</v>
      </c>
      <c r="V64" s="51">
        <v>0.1575</v>
      </c>
    </row>
    <row r="65" spans="12:22" ht="15.75" customHeight="1" x14ac:dyDescent="0.15">
      <c r="L65" s="63" t="s">
        <v>428</v>
      </c>
      <c r="V65" s="51">
        <v>0.16</v>
      </c>
    </row>
    <row r="66" spans="12:22" ht="15.75" customHeight="1" x14ac:dyDescent="0.15">
      <c r="L66" s="63" t="s">
        <v>429</v>
      </c>
      <c r="V66" s="51">
        <v>0.16250000000000001</v>
      </c>
    </row>
    <row r="67" spans="12:22" ht="15.75" customHeight="1" x14ac:dyDescent="0.15">
      <c r="L67" s="65" t="s">
        <v>430</v>
      </c>
      <c r="V67" s="51">
        <v>0.16500000000000001</v>
      </c>
    </row>
    <row r="68" spans="12:22" ht="15.75" customHeight="1" x14ac:dyDescent="0.15">
      <c r="L68" s="63" t="s">
        <v>431</v>
      </c>
      <c r="V68" s="51">
        <v>0.16750000000000001</v>
      </c>
    </row>
    <row r="69" spans="12:22" ht="15.75" customHeight="1" x14ac:dyDescent="0.15">
      <c r="L69" s="63" t="s">
        <v>432</v>
      </c>
      <c r="V69" s="51">
        <v>0.17</v>
      </c>
    </row>
    <row r="70" spans="12:22" ht="15.75" customHeight="1" x14ac:dyDescent="0.15">
      <c r="L70" s="65" t="s">
        <v>433</v>
      </c>
      <c r="V70" s="51">
        <v>0.17249999999999999</v>
      </c>
    </row>
    <row r="71" spans="12:22" ht="15.75" customHeight="1" x14ac:dyDescent="0.15">
      <c r="L71" s="62" t="s">
        <v>434</v>
      </c>
      <c r="V71" s="51">
        <v>0.17499999999999999</v>
      </c>
    </row>
    <row r="72" spans="12:22" ht="15.75" customHeight="1" x14ac:dyDescent="0.15">
      <c r="L72" s="62" t="s">
        <v>435</v>
      </c>
      <c r="V72" s="51">
        <v>0.17749999999999999</v>
      </c>
    </row>
    <row r="73" spans="12:22" ht="15.75" customHeight="1" x14ac:dyDescent="0.15">
      <c r="L73" s="65" t="s">
        <v>436</v>
      </c>
      <c r="V73" s="51">
        <v>0.18</v>
      </c>
    </row>
    <row r="74" spans="12:22" ht="15.75" customHeight="1" x14ac:dyDescent="0.15">
      <c r="L74" s="65" t="s">
        <v>437</v>
      </c>
      <c r="V74" s="51">
        <v>0.1825</v>
      </c>
    </row>
    <row r="75" spans="12:22" ht="15.75" customHeight="1" x14ac:dyDescent="0.15">
      <c r="L75" s="63" t="s">
        <v>438</v>
      </c>
      <c r="V75" s="51">
        <v>0.185</v>
      </c>
    </row>
    <row r="76" spans="12:22" ht="15.75" customHeight="1" x14ac:dyDescent="0.15">
      <c r="L76" s="63" t="s">
        <v>439</v>
      </c>
      <c r="V76" s="51">
        <v>0.1875</v>
      </c>
    </row>
    <row r="77" spans="12:22" ht="15.75" customHeight="1" x14ac:dyDescent="0.15">
      <c r="L77" s="63" t="s">
        <v>440</v>
      </c>
      <c r="V77" s="51">
        <v>0.19</v>
      </c>
    </row>
    <row r="78" spans="12:22" ht="15.75" customHeight="1" x14ac:dyDescent="0.15">
      <c r="L78" s="63" t="s">
        <v>441</v>
      </c>
      <c r="V78" s="51">
        <v>0.1925</v>
      </c>
    </row>
    <row r="79" spans="12:22" ht="15.75" customHeight="1" x14ac:dyDescent="0.15">
      <c r="L79" s="63" t="s">
        <v>442</v>
      </c>
      <c r="V79" s="51">
        <v>0.19500000000000001</v>
      </c>
    </row>
    <row r="80" spans="12:22" ht="15.75" customHeight="1" x14ac:dyDescent="0.15">
      <c r="L80" s="63" t="s">
        <v>443</v>
      </c>
      <c r="V80" s="51">
        <v>0.19750000000000001</v>
      </c>
    </row>
    <row r="81" spans="12:22" ht="15.75" customHeight="1" x14ac:dyDescent="0.15">
      <c r="L81" s="62" t="s">
        <v>444</v>
      </c>
      <c r="V81" s="51">
        <v>0.2</v>
      </c>
    </row>
    <row r="82" spans="12:22" ht="15.75" customHeight="1" x14ac:dyDescent="0.15">
      <c r="L82" s="65" t="s">
        <v>445</v>
      </c>
    </row>
    <row r="83" spans="12:22" ht="15.75" customHeight="1" x14ac:dyDescent="0.15">
      <c r="L83" s="69" t="s">
        <v>446</v>
      </c>
    </row>
    <row r="84" spans="12:22" ht="15.75" customHeight="1" x14ac:dyDescent="0.15">
      <c r="L84" s="69" t="s">
        <v>447</v>
      </c>
    </row>
    <row r="85" spans="12:22" ht="15.75" customHeight="1" x14ac:dyDescent="0.15">
      <c r="L85" s="62" t="s">
        <v>448</v>
      </c>
    </row>
    <row r="86" spans="12:22" ht="15.75" customHeight="1" x14ac:dyDescent="0.15">
      <c r="L86" s="65" t="s">
        <v>449</v>
      </c>
    </row>
    <row r="87" spans="12:22" ht="15.75" customHeight="1" x14ac:dyDescent="0.15">
      <c r="L87" s="62" t="s">
        <v>450</v>
      </c>
    </row>
    <row r="88" spans="12:22" ht="15.75" customHeight="1" x14ac:dyDescent="0.15">
      <c r="L88" s="62" t="s">
        <v>451</v>
      </c>
    </row>
    <row r="89" spans="12:22" ht="15.75" customHeight="1" x14ac:dyDescent="0.15">
      <c r="L89" s="62" t="s">
        <v>452</v>
      </c>
    </row>
    <row r="90" spans="12:22" ht="15.75" customHeight="1" x14ac:dyDescent="0.15">
      <c r="L90" s="62" t="s">
        <v>453</v>
      </c>
    </row>
    <row r="91" spans="12:22" ht="15.75" customHeight="1" x14ac:dyDescent="0.15">
      <c r="L91" s="62" t="s">
        <v>454</v>
      </c>
    </row>
    <row r="92" spans="12:22" ht="15.75" customHeight="1" x14ac:dyDescent="0.15">
      <c r="L92" s="65" t="s">
        <v>455</v>
      </c>
    </row>
    <row r="93" spans="12:22" ht="15.75" customHeight="1" x14ac:dyDescent="0.15">
      <c r="L93" s="63" t="s">
        <v>456</v>
      </c>
    </row>
    <row r="94" spans="12:22" ht="15.75" customHeight="1" x14ac:dyDescent="0.15">
      <c r="L94" s="63" t="s">
        <v>457</v>
      </c>
    </row>
    <row r="95" spans="12:22" ht="15.75" customHeight="1" x14ac:dyDescent="0.15">
      <c r="L95" s="63" t="s">
        <v>458</v>
      </c>
    </row>
    <row r="96" spans="12:22" ht="15.75" customHeight="1" x14ac:dyDescent="0.15">
      <c r="L96" s="63" t="s">
        <v>459</v>
      </c>
    </row>
    <row r="97" spans="12:12" ht="15.75" customHeight="1" x14ac:dyDescent="0.15">
      <c r="L97" s="63" t="s">
        <v>460</v>
      </c>
    </row>
    <row r="98" spans="12:12" ht="15.75" customHeight="1" x14ac:dyDescent="0.15">
      <c r="L98" s="60" t="s">
        <v>461</v>
      </c>
    </row>
    <row r="99" spans="12:12" ht="15.75" customHeight="1" x14ac:dyDescent="0.15">
      <c r="L99" s="63" t="s">
        <v>462</v>
      </c>
    </row>
    <row r="100" spans="12:12" ht="15.75" customHeight="1" x14ac:dyDescent="0.15">
      <c r="L100" s="62" t="s">
        <v>463</v>
      </c>
    </row>
    <row r="101" spans="12:12" ht="15.75" customHeight="1" x14ac:dyDescent="0.15">
      <c r="L101" s="62" t="s">
        <v>464</v>
      </c>
    </row>
    <row r="102" spans="12:12" ht="15.75" customHeight="1" x14ac:dyDescent="0.15">
      <c r="L102" s="60" t="s">
        <v>465</v>
      </c>
    </row>
    <row r="103" spans="12:12" ht="15.75" customHeight="1" x14ac:dyDescent="0.15">
      <c r="L103" s="60" t="s">
        <v>466</v>
      </c>
    </row>
    <row r="104" spans="12:12" ht="15.75" customHeight="1" x14ac:dyDescent="0.15">
      <c r="L104" s="62" t="s">
        <v>467</v>
      </c>
    </row>
    <row r="105" spans="12:12" ht="15.75" customHeight="1" x14ac:dyDescent="0.15">
      <c r="L105" s="62" t="s">
        <v>468</v>
      </c>
    </row>
    <row r="106" spans="12:12" ht="15.75" customHeight="1" x14ac:dyDescent="0.15">
      <c r="L106" s="65" t="s">
        <v>469</v>
      </c>
    </row>
    <row r="107" spans="12:12" ht="15.75" customHeight="1" x14ac:dyDescent="0.15">
      <c r="L107" s="63" t="s">
        <v>470</v>
      </c>
    </row>
    <row r="108" spans="12:12" ht="15.75" customHeight="1" x14ac:dyDescent="0.15">
      <c r="L108" s="63" t="s">
        <v>471</v>
      </c>
    </row>
    <row r="109" spans="12:12" ht="15.75" customHeight="1" x14ac:dyDescent="0.15">
      <c r="L109" s="65" t="s">
        <v>472</v>
      </c>
    </row>
    <row r="110" spans="12:12" ht="15.75" customHeight="1" x14ac:dyDescent="0.15">
      <c r="L110" s="70" t="s">
        <v>473</v>
      </c>
    </row>
    <row r="111" spans="12:12" ht="15.75" customHeight="1" x14ac:dyDescent="0.15">
      <c r="L111" s="70" t="s">
        <v>474</v>
      </c>
    </row>
    <row r="112" spans="12:12" ht="15.75" customHeight="1" x14ac:dyDescent="0.15">
      <c r="L112" s="63" t="s">
        <v>475</v>
      </c>
    </row>
    <row r="113" spans="12:12" ht="15.75" customHeight="1" x14ac:dyDescent="0.15">
      <c r="L113" s="63" t="s">
        <v>476</v>
      </c>
    </row>
    <row r="114" spans="12:12" ht="15.75" customHeight="1" x14ac:dyDescent="0.15">
      <c r="L114" s="63" t="s">
        <v>477</v>
      </c>
    </row>
    <row r="115" spans="12:12" ht="15.75" customHeight="1" x14ac:dyDescent="0.15">
      <c r="L115" s="65" t="s">
        <v>478</v>
      </c>
    </row>
    <row r="116" spans="12:12" ht="15.75" customHeight="1" x14ac:dyDescent="0.15">
      <c r="L116" s="63" t="s">
        <v>479</v>
      </c>
    </row>
    <row r="117" spans="12:12" ht="15.75" customHeight="1" x14ac:dyDescent="0.15">
      <c r="L117" s="63" t="s">
        <v>480</v>
      </c>
    </row>
    <row r="118" spans="12:12" ht="15.75" customHeight="1" x14ac:dyDescent="0.15">
      <c r="L118" s="63" t="s">
        <v>481</v>
      </c>
    </row>
    <row r="119" spans="12:12" ht="15.75" customHeight="1" x14ac:dyDescent="0.15">
      <c r="L119" s="63" t="s">
        <v>482</v>
      </c>
    </row>
    <row r="120" spans="12:12" ht="15.75" customHeight="1" x14ac:dyDescent="0.15">
      <c r="L120" s="62" t="s">
        <v>483</v>
      </c>
    </row>
    <row r="121" spans="12:12" ht="15.75" customHeight="1" x14ac:dyDescent="0.15">
      <c r="L121" s="63" t="s">
        <v>484</v>
      </c>
    </row>
    <row r="122" spans="12:12" ht="15.75" customHeight="1" x14ac:dyDescent="0.15">
      <c r="L122" s="60" t="s">
        <v>485</v>
      </c>
    </row>
    <row r="123" spans="12:12" ht="15.75" customHeight="1" x14ac:dyDescent="0.15">
      <c r="L123" s="63" t="s">
        <v>486</v>
      </c>
    </row>
    <row r="124" spans="12:12" ht="15.75" customHeight="1" x14ac:dyDescent="0.15">
      <c r="L124" s="62" t="s">
        <v>487</v>
      </c>
    </row>
    <row r="125" spans="12:12" ht="15.75" customHeight="1" x14ac:dyDescent="0.15">
      <c r="L125" s="63" t="s">
        <v>488</v>
      </c>
    </row>
    <row r="126" spans="12:12" ht="15.75" customHeight="1" x14ac:dyDescent="0.15">
      <c r="L126" s="71" t="s">
        <v>487</v>
      </c>
    </row>
    <row r="127" spans="12:12" ht="15.75" customHeight="1" x14ac:dyDescent="0.15">
      <c r="L127" s="62" t="s">
        <v>489</v>
      </c>
    </row>
    <row r="128" spans="12:12" ht="15.75" customHeight="1" x14ac:dyDescent="0.15">
      <c r="L128" s="62" t="s">
        <v>490</v>
      </c>
    </row>
    <row r="129" spans="12:12" ht="15.75" customHeight="1" x14ac:dyDescent="0.15">
      <c r="L129" s="65" t="s">
        <v>491</v>
      </c>
    </row>
    <row r="130" spans="12:12" ht="15.75" customHeight="1" x14ac:dyDescent="0.15">
      <c r="L130" s="63" t="s">
        <v>492</v>
      </c>
    </row>
    <row r="131" spans="12:12" ht="15.75" customHeight="1" x14ac:dyDescent="0.15">
      <c r="L131" s="63" t="s">
        <v>493</v>
      </c>
    </row>
    <row r="132" spans="12:12" ht="15.75" customHeight="1" x14ac:dyDescent="0.15">
      <c r="L132" s="62" t="s">
        <v>494</v>
      </c>
    </row>
    <row r="133" spans="12:12" ht="15.75" customHeight="1" x14ac:dyDescent="0.15">
      <c r="L133" s="63" t="s">
        <v>495</v>
      </c>
    </row>
    <row r="134" spans="12:12" ht="15.75" customHeight="1" x14ac:dyDescent="0.15">
      <c r="L134" s="63" t="s">
        <v>496</v>
      </c>
    </row>
    <row r="135" spans="12:12" ht="15.75" customHeight="1" x14ac:dyDescent="0.15">
      <c r="L135" s="63" t="s">
        <v>497</v>
      </c>
    </row>
    <row r="136" spans="12:12" ht="15.75" customHeight="1" x14ac:dyDescent="0.15">
      <c r="L136" s="62" t="s">
        <v>498</v>
      </c>
    </row>
    <row r="137" spans="12:12" ht="15.75" customHeight="1" x14ac:dyDescent="0.15">
      <c r="L137" s="65" t="s">
        <v>499</v>
      </c>
    </row>
    <row r="138" spans="12:12" ht="15.75" customHeight="1" x14ac:dyDescent="0.15">
      <c r="L138" s="63" t="s">
        <v>500</v>
      </c>
    </row>
    <row r="139" spans="12:12" ht="15.75" customHeight="1" x14ac:dyDescent="0.15">
      <c r="L139" s="63" t="s">
        <v>501</v>
      </c>
    </row>
    <row r="140" spans="12:12" ht="15.75" customHeight="1" x14ac:dyDescent="0.15">
      <c r="L140" s="62" t="s">
        <v>502</v>
      </c>
    </row>
    <row r="141" spans="12:12" ht="15.75" customHeight="1" x14ac:dyDescent="0.15">
      <c r="L141" s="65" t="s">
        <v>503</v>
      </c>
    </row>
    <row r="142" spans="12:12" ht="15.75" customHeight="1" x14ac:dyDescent="0.15">
      <c r="L142" s="63" t="s">
        <v>504</v>
      </c>
    </row>
    <row r="143" spans="12:12" ht="15.75" customHeight="1" x14ac:dyDescent="0.15">
      <c r="L143" s="63" t="s">
        <v>505</v>
      </c>
    </row>
    <row r="144" spans="12:12" ht="15.75" customHeight="1" x14ac:dyDescent="0.15">
      <c r="L144" s="63" t="s">
        <v>506</v>
      </c>
    </row>
    <row r="145" spans="12:12" ht="15.75" customHeight="1" x14ac:dyDescent="0.15">
      <c r="L145" s="63" t="s">
        <v>507</v>
      </c>
    </row>
    <row r="146" spans="12:12" ht="15.75" customHeight="1" x14ac:dyDescent="0.15">
      <c r="L146" s="65" t="s">
        <v>508</v>
      </c>
    </row>
    <row r="147" spans="12:12" ht="15.75" customHeight="1" x14ac:dyDescent="0.15">
      <c r="L147" s="63" t="s">
        <v>509</v>
      </c>
    </row>
    <row r="148" spans="12:12" ht="15.75" customHeight="1" x14ac:dyDescent="0.15">
      <c r="L148" s="63" t="s">
        <v>510</v>
      </c>
    </row>
    <row r="149" spans="12:12" ht="15.75" customHeight="1" x14ac:dyDescent="0.15">
      <c r="L149" s="63" t="s">
        <v>511</v>
      </c>
    </row>
    <row r="150" spans="12:12" ht="15.75" customHeight="1" x14ac:dyDescent="0.15">
      <c r="L150" s="63" t="s">
        <v>512</v>
      </c>
    </row>
    <row r="151" spans="12:12" ht="15.75" customHeight="1" x14ac:dyDescent="0.15">
      <c r="L151" s="63" t="s">
        <v>513</v>
      </c>
    </row>
    <row r="152" spans="12:12" ht="15.75" customHeight="1" x14ac:dyDescent="0.15">
      <c r="L152" s="63" t="s">
        <v>514</v>
      </c>
    </row>
    <row r="153" spans="12:12" ht="15.75" customHeight="1" x14ac:dyDescent="0.15">
      <c r="L153" s="62" t="s">
        <v>515</v>
      </c>
    </row>
    <row r="154" spans="12:12" ht="15.75" customHeight="1" x14ac:dyDescent="0.15">
      <c r="L154" s="72" t="s">
        <v>516</v>
      </c>
    </row>
    <row r="155" spans="12:12" ht="15.75" customHeight="1" x14ac:dyDescent="0.15">
      <c r="L155" s="63" t="s">
        <v>517</v>
      </c>
    </row>
    <row r="156" spans="12:12" ht="15.75" customHeight="1" x14ac:dyDescent="0.15">
      <c r="L156" s="63" t="s">
        <v>518</v>
      </c>
    </row>
    <row r="157" spans="12:12" ht="15.75" customHeight="1" x14ac:dyDescent="0.15">
      <c r="L157" s="72" t="s">
        <v>519</v>
      </c>
    </row>
    <row r="158" spans="12:12" ht="15.75" customHeight="1" x14ac:dyDescent="0.15">
      <c r="L158" s="65" t="s">
        <v>520</v>
      </c>
    </row>
    <row r="159" spans="12:12" ht="15.75" customHeight="1" x14ac:dyDescent="0.15">
      <c r="L159" s="65" t="s">
        <v>521</v>
      </c>
    </row>
    <row r="160" spans="12:12" ht="15.75" customHeight="1" x14ac:dyDescent="0.15">
      <c r="L160" s="63" t="s">
        <v>522</v>
      </c>
    </row>
    <row r="161" spans="12:12" ht="15.75" customHeight="1" x14ac:dyDescent="0.15">
      <c r="L161" s="63" t="s">
        <v>523</v>
      </c>
    </row>
    <row r="162" spans="12:12" ht="15.75" customHeight="1" x14ac:dyDescent="0.15">
      <c r="L162" s="65" t="s">
        <v>524</v>
      </c>
    </row>
    <row r="163" spans="12:12" ht="15.75" customHeight="1" x14ac:dyDescent="0.15">
      <c r="L163" s="65" t="s">
        <v>525</v>
      </c>
    </row>
    <row r="164" spans="12:12" ht="15.75" customHeight="1" x14ac:dyDescent="0.15">
      <c r="L164" s="63" t="s">
        <v>526</v>
      </c>
    </row>
    <row r="165" spans="12:12" ht="15.75" customHeight="1" x14ac:dyDescent="0.15">
      <c r="L165" s="63" t="s">
        <v>527</v>
      </c>
    </row>
    <row r="166" spans="12:12" ht="15.75" customHeight="1" x14ac:dyDescent="0.15">
      <c r="L166" s="65" t="s">
        <v>528</v>
      </c>
    </row>
    <row r="167" spans="12:12" ht="15.75" customHeight="1" x14ac:dyDescent="0.15">
      <c r="L167" s="62" t="s">
        <v>529</v>
      </c>
    </row>
    <row r="168" spans="12:12" ht="15.75" customHeight="1" x14ac:dyDescent="0.15">
      <c r="L168" s="63" t="s">
        <v>530</v>
      </c>
    </row>
    <row r="169" spans="12:12" ht="15.75" customHeight="1" x14ac:dyDescent="0.15">
      <c r="L169" s="63" t="s">
        <v>531</v>
      </c>
    </row>
    <row r="170" spans="12:12" ht="15.75" customHeight="1" x14ac:dyDescent="0.15">
      <c r="L170" s="63" t="s">
        <v>532</v>
      </c>
    </row>
    <row r="171" spans="12:12" ht="15.75" customHeight="1" x14ac:dyDescent="0.15">
      <c r="L171" s="62" t="s">
        <v>533</v>
      </c>
    </row>
    <row r="172" spans="12:12" ht="15.75" customHeight="1" x14ac:dyDescent="0.15">
      <c r="L172" s="63" t="s">
        <v>534</v>
      </c>
    </row>
    <row r="173" spans="12:12" ht="15.75" customHeight="1" x14ac:dyDescent="0.15">
      <c r="L173" s="63" t="s">
        <v>535</v>
      </c>
    </row>
    <row r="174" spans="12:12" ht="15.75" customHeight="1" x14ac:dyDescent="0.15">
      <c r="L174" s="63" t="s">
        <v>536</v>
      </c>
    </row>
    <row r="175" spans="12:12" ht="15.75" customHeight="1" x14ac:dyDescent="0.15">
      <c r="L175" s="63" t="s">
        <v>537</v>
      </c>
    </row>
    <row r="176" spans="12:12" ht="15.75" customHeight="1" x14ac:dyDescent="0.15">
      <c r="L176" s="65" t="s">
        <v>538</v>
      </c>
    </row>
    <row r="177" spans="12:12" ht="15.75" customHeight="1" x14ac:dyDescent="0.15">
      <c r="L177" s="65" t="s">
        <v>539</v>
      </c>
    </row>
    <row r="178" spans="12:12" ht="15.75" customHeight="1" x14ac:dyDescent="0.15">
      <c r="L178" s="65" t="s">
        <v>540</v>
      </c>
    </row>
    <row r="179" spans="12:12" ht="15.75" customHeight="1" x14ac:dyDescent="0.15">
      <c r="L179" s="63" t="s">
        <v>541</v>
      </c>
    </row>
    <row r="180" spans="12:12" ht="15.75" customHeight="1" x14ac:dyDescent="0.15">
      <c r="L180" s="63" t="s">
        <v>542</v>
      </c>
    </row>
    <row r="181" spans="12:12" ht="15.75" customHeight="1" x14ac:dyDescent="0.15">
      <c r="L181" s="63" t="s">
        <v>543</v>
      </c>
    </row>
    <row r="182" spans="12:12" ht="15.75" customHeight="1" x14ac:dyDescent="0.15">
      <c r="L182" s="65" t="s">
        <v>544</v>
      </c>
    </row>
    <row r="183" spans="12:12" ht="15.75" customHeight="1" x14ac:dyDescent="0.15">
      <c r="L183" s="63" t="s">
        <v>545</v>
      </c>
    </row>
    <row r="184" spans="12:12" ht="15.75" customHeight="1" x14ac:dyDescent="0.15">
      <c r="L184" s="63" t="s">
        <v>546</v>
      </c>
    </row>
    <row r="185" spans="12:12" ht="15.75" customHeight="1" x14ac:dyDescent="0.15">
      <c r="L185" s="63" t="s">
        <v>547</v>
      </c>
    </row>
    <row r="186" spans="12:12" ht="15.75" customHeight="1" x14ac:dyDescent="0.15">
      <c r="L186" s="63" t="s">
        <v>548</v>
      </c>
    </row>
    <row r="187" spans="12:12" ht="15.75" customHeight="1" x14ac:dyDescent="0.15">
      <c r="L187" s="62" t="s">
        <v>549</v>
      </c>
    </row>
    <row r="188" spans="12:12" ht="15.75" customHeight="1" x14ac:dyDescent="0.15">
      <c r="L188" s="59" t="s">
        <v>550</v>
      </c>
    </row>
    <row r="189" spans="12:12" ht="15.75" customHeight="1" x14ac:dyDescent="0.25">
      <c r="L189" s="73" t="s">
        <v>551</v>
      </c>
    </row>
    <row r="190" spans="12:12" ht="15.75" customHeight="1" x14ac:dyDescent="0.15">
      <c r="L190" s="60" t="s">
        <v>552</v>
      </c>
    </row>
    <row r="191" spans="12:12" ht="15.75" customHeight="1" x14ac:dyDescent="0.15">
      <c r="L191" s="60" t="s">
        <v>553</v>
      </c>
    </row>
    <row r="192" spans="12:12" ht="15.75" customHeight="1" x14ac:dyDescent="0.15">
      <c r="L192" s="60" t="s">
        <v>554</v>
      </c>
    </row>
    <row r="193" spans="12:12" ht="15.75" customHeight="1" x14ac:dyDescent="0.15">
      <c r="L193" s="74" t="s">
        <v>555</v>
      </c>
    </row>
    <row r="194" spans="12:12" ht="15.75" customHeight="1" x14ac:dyDescent="0.15">
      <c r="L194" s="63" t="s">
        <v>556</v>
      </c>
    </row>
    <row r="195" spans="12:12" ht="15.75" customHeight="1" x14ac:dyDescent="0.15">
      <c r="L195" s="74" t="s">
        <v>557</v>
      </c>
    </row>
    <row r="196" spans="12:12" ht="15.75" customHeight="1" x14ac:dyDescent="0.15">
      <c r="L196" s="63" t="s">
        <v>556</v>
      </c>
    </row>
    <row r="197" spans="12:12" ht="15.75" customHeight="1" x14ac:dyDescent="0.15">
      <c r="L197" s="59" t="s">
        <v>558</v>
      </c>
    </row>
    <row r="198" spans="12:12" ht="15.75" customHeight="1" x14ac:dyDescent="0.15">
      <c r="L198" s="75" t="s">
        <v>559</v>
      </c>
    </row>
    <row r="199" spans="12:12" ht="15.75" customHeight="1" x14ac:dyDescent="0.15">
      <c r="L199" s="60" t="s">
        <v>560</v>
      </c>
    </row>
    <row r="200" spans="12:12" ht="15.75" customHeight="1" x14ac:dyDescent="0.15">
      <c r="L200" s="60" t="s">
        <v>561</v>
      </c>
    </row>
    <row r="201" spans="12:12" ht="15.75" customHeight="1" x14ac:dyDescent="0.15">
      <c r="L201" s="63" t="s">
        <v>562</v>
      </c>
    </row>
    <row r="202" spans="12:12" ht="15.75" customHeight="1" x14ac:dyDescent="0.15">
      <c r="L202" s="63" t="s">
        <v>563</v>
      </c>
    </row>
    <row r="203" spans="12:12" ht="15.75" customHeight="1" x14ac:dyDescent="0.15">
      <c r="L203" s="62" t="s">
        <v>564</v>
      </c>
    </row>
    <row r="204" spans="12:12" ht="15.75" customHeight="1" x14ac:dyDescent="0.15">
      <c r="L204" s="59" t="s">
        <v>565</v>
      </c>
    </row>
    <row r="205" spans="12:12" ht="15.75" customHeight="1" x14ac:dyDescent="0.15">
      <c r="L205" s="60" t="s">
        <v>566</v>
      </c>
    </row>
    <row r="206" spans="12:12" ht="15.75" customHeight="1" x14ac:dyDescent="0.15">
      <c r="L206" s="76" t="s">
        <v>565</v>
      </c>
    </row>
    <row r="207" spans="12:12" ht="15.75" customHeight="1" x14ac:dyDescent="0.15">
      <c r="L207" s="62" t="s">
        <v>567</v>
      </c>
    </row>
    <row r="208" spans="12:12" ht="15.75" customHeight="1" x14ac:dyDescent="0.15">
      <c r="L208" s="63" t="s">
        <v>568</v>
      </c>
    </row>
    <row r="209" spans="12:12" ht="15.75" customHeight="1" x14ac:dyDescent="0.15">
      <c r="L209" s="63" t="s">
        <v>569</v>
      </c>
    </row>
    <row r="210" spans="12:12" ht="15.75" customHeight="1" x14ac:dyDescent="0.15">
      <c r="L210" s="77" t="s">
        <v>570</v>
      </c>
    </row>
    <row r="211" spans="12:12" ht="15.75" customHeight="1" x14ac:dyDescent="0.15">
      <c r="L211" s="60" t="s">
        <v>571</v>
      </c>
    </row>
    <row r="212" spans="12:12" ht="15.75" customHeight="1" x14ac:dyDescent="0.15">
      <c r="L212" s="60" t="s">
        <v>572</v>
      </c>
    </row>
    <row r="213" spans="12:12" ht="15.75" customHeight="1" x14ac:dyDescent="0.15">
      <c r="L213" s="78" t="s">
        <v>573</v>
      </c>
    </row>
    <row r="214" spans="12:12" ht="15.75" customHeight="1" x14ac:dyDescent="0.15">
      <c r="L214" s="79" t="s">
        <v>574</v>
      </c>
    </row>
    <row r="215" spans="12:12" ht="15.75" customHeight="1" x14ac:dyDescent="0.15">
      <c r="L215" s="79" t="s">
        <v>575</v>
      </c>
    </row>
    <row r="216" spans="12:12" ht="15.75" customHeight="1" x14ac:dyDescent="0.15">
      <c r="L216" s="59" t="s">
        <v>576</v>
      </c>
    </row>
    <row r="217" spans="12:12" ht="15.75" customHeight="1" x14ac:dyDescent="0.15">
      <c r="L217" s="62" t="s">
        <v>577</v>
      </c>
    </row>
    <row r="218" spans="12:12" ht="15.75" customHeight="1" x14ac:dyDescent="0.15">
      <c r="L218" s="59" t="s">
        <v>578</v>
      </c>
    </row>
    <row r="219" spans="12:12" ht="15.75" customHeight="1" x14ac:dyDescent="0.15">
      <c r="L219" s="80" t="s">
        <v>579</v>
      </c>
    </row>
    <row r="220" spans="12:12" ht="15.75" customHeight="1" x14ac:dyDescent="0.15">
      <c r="L220" s="63" t="s">
        <v>580</v>
      </c>
    </row>
    <row r="221" spans="12:12" ht="15.75" customHeight="1" x14ac:dyDescent="0.15">
      <c r="L221" s="74" t="s">
        <v>581</v>
      </c>
    </row>
    <row r="222" spans="12:12" ht="15.75" customHeight="1" x14ac:dyDescent="0.15">
      <c r="L222" s="81" t="s">
        <v>582</v>
      </c>
    </row>
    <row r="223" spans="12:12" ht="15.75" customHeight="1" x14ac:dyDescent="0.15">
      <c r="L223" s="63" t="s">
        <v>583</v>
      </c>
    </row>
    <row r="224" spans="12:12" ht="15.75" customHeight="1" x14ac:dyDescent="0.15">
      <c r="L224" s="62" t="s">
        <v>584</v>
      </c>
    </row>
    <row r="225" spans="12:12" ht="15.75" customHeight="1" x14ac:dyDescent="0.15">
      <c r="L225" s="82" t="s">
        <v>585</v>
      </c>
    </row>
    <row r="226" spans="12:12" ht="15.75" customHeight="1" x14ac:dyDescent="0.15">
      <c r="L226" s="63" t="s">
        <v>586</v>
      </c>
    </row>
    <row r="227" spans="12:12" ht="15.75" customHeight="1" x14ac:dyDescent="0.15">
      <c r="L227" s="80" t="s">
        <v>587</v>
      </c>
    </row>
    <row r="228" spans="12:12" ht="15.75" customHeight="1" x14ac:dyDescent="0.15">
      <c r="L228" s="80" t="s">
        <v>588</v>
      </c>
    </row>
    <row r="229" spans="12:12" ht="15.75" customHeight="1" x14ac:dyDescent="0.15">
      <c r="L229" s="60" t="s">
        <v>589</v>
      </c>
    </row>
    <row r="230" spans="12:12" ht="15.75" customHeight="1" x14ac:dyDescent="0.15">
      <c r="L230" s="60" t="s">
        <v>590</v>
      </c>
    </row>
    <row r="231" spans="12:12" ht="15.75" customHeight="1" x14ac:dyDescent="0.15">
      <c r="L231" s="63" t="s">
        <v>591</v>
      </c>
    </row>
    <row r="232" spans="12:12" ht="15.75" customHeight="1" x14ac:dyDescent="0.15">
      <c r="L232" s="62" t="s">
        <v>592</v>
      </c>
    </row>
    <row r="233" spans="12:12" ht="15.75" customHeight="1" x14ac:dyDescent="0.15">
      <c r="L233" s="80" t="s">
        <v>593</v>
      </c>
    </row>
    <row r="234" spans="12:12" ht="15.75" customHeight="1" x14ac:dyDescent="0.15">
      <c r="L234" s="82" t="s">
        <v>594</v>
      </c>
    </row>
    <row r="235" spans="12:12" ht="15.75" customHeight="1" x14ac:dyDescent="0.15">
      <c r="L235" s="83" t="s">
        <v>595</v>
      </c>
    </row>
    <row r="236" spans="12:12" ht="15.75" customHeight="1" x14ac:dyDescent="0.15">
      <c r="L236" s="74" t="s">
        <v>596</v>
      </c>
    </row>
    <row r="237" spans="12:12" ht="15.75" customHeight="1" x14ac:dyDescent="0.15">
      <c r="L237" s="78" t="s">
        <v>597</v>
      </c>
    </row>
    <row r="238" spans="12:12" ht="15.75" customHeight="1" x14ac:dyDescent="0.15">
      <c r="L238" s="78" t="s">
        <v>598</v>
      </c>
    </row>
    <row r="239" spans="12:12" ht="15.75" customHeight="1" x14ac:dyDescent="0.15">
      <c r="L239" s="78" t="s">
        <v>599</v>
      </c>
    </row>
    <row r="240" spans="12:12" ht="15.75" customHeight="1" x14ac:dyDescent="0.15">
      <c r="L240" s="62" t="s">
        <v>600</v>
      </c>
    </row>
    <row r="241" spans="12:12" ht="15.75" customHeight="1" x14ac:dyDescent="0.15">
      <c r="L241" s="62" t="s">
        <v>601</v>
      </c>
    </row>
    <row r="242" spans="12:12" ht="15.75" customHeight="1" x14ac:dyDescent="0.15">
      <c r="L242" s="62" t="s">
        <v>602</v>
      </c>
    </row>
    <row r="243" spans="12:12" ht="15.75" customHeight="1" x14ac:dyDescent="0.15">
      <c r="L243" s="78" t="s">
        <v>603</v>
      </c>
    </row>
    <row r="244" spans="12:12" ht="15.75" customHeight="1" x14ac:dyDescent="0.15">
      <c r="L244" s="74" t="s">
        <v>604</v>
      </c>
    </row>
    <row r="245" spans="12:12" ht="15.75" customHeight="1" x14ac:dyDescent="0.15">
      <c r="L245" s="74" t="s">
        <v>605</v>
      </c>
    </row>
    <row r="246" spans="12:12" ht="15.75" customHeight="1" x14ac:dyDescent="0.15">
      <c r="L246" s="62" t="s">
        <v>606</v>
      </c>
    </row>
    <row r="247" spans="12:12" ht="15.75" customHeight="1" x14ac:dyDescent="0.15">
      <c r="L247" s="78" t="s">
        <v>607</v>
      </c>
    </row>
    <row r="248" spans="12:12" ht="15.75" customHeight="1" x14ac:dyDescent="0.15">
      <c r="L248" s="62" t="s">
        <v>608</v>
      </c>
    </row>
    <row r="249" spans="12:12" ht="15.75" customHeight="1" x14ac:dyDescent="0.15">
      <c r="L249" s="65" t="s">
        <v>609</v>
      </c>
    </row>
    <row r="250" spans="12:12" ht="15.75" customHeight="1" x14ac:dyDescent="0.15">
      <c r="L250" s="65" t="s">
        <v>610</v>
      </c>
    </row>
    <row r="251" spans="12:12" ht="15.75" customHeight="1" x14ac:dyDescent="0.15">
      <c r="L251" s="63" t="s">
        <v>611</v>
      </c>
    </row>
    <row r="252" spans="12:12" ht="15.75" customHeight="1" x14ac:dyDescent="0.15">
      <c r="L252" s="63" t="s">
        <v>612</v>
      </c>
    </row>
    <row r="253" spans="12:12" ht="15.75" customHeight="1" x14ac:dyDescent="0.15">
      <c r="L253" s="63" t="s">
        <v>613</v>
      </c>
    </row>
    <row r="254" spans="12:12" ht="15.75" customHeight="1" x14ac:dyDescent="0.15">
      <c r="L254" s="63" t="s">
        <v>614</v>
      </c>
    </row>
    <row r="255" spans="12:12" ht="15.75" customHeight="1" x14ac:dyDescent="0.15">
      <c r="L255" s="65" t="s">
        <v>615</v>
      </c>
    </row>
    <row r="256" spans="12:12" ht="15.75" customHeight="1" x14ac:dyDescent="0.15">
      <c r="L256" s="63" t="s">
        <v>616</v>
      </c>
    </row>
    <row r="257" spans="12:12" ht="15.75" customHeight="1" x14ac:dyDescent="0.15">
      <c r="L257" s="63" t="s">
        <v>617</v>
      </c>
    </row>
    <row r="258" spans="12:12" ht="15.75" customHeight="1" x14ac:dyDescent="0.15">
      <c r="L258" s="65" t="s">
        <v>618</v>
      </c>
    </row>
    <row r="259" spans="12:12" ht="15.75" customHeight="1" x14ac:dyDescent="0.15">
      <c r="L259" s="65" t="s">
        <v>619</v>
      </c>
    </row>
    <row r="260" spans="12:12" ht="15.75" customHeight="1" x14ac:dyDescent="0.15">
      <c r="L260" s="63" t="s">
        <v>620</v>
      </c>
    </row>
    <row r="261" spans="12:12" ht="15.75" customHeight="1" x14ac:dyDescent="0.15">
      <c r="L261" s="63" t="s">
        <v>621</v>
      </c>
    </row>
    <row r="262" spans="12:12" ht="15.75" customHeight="1" x14ac:dyDescent="0.15">
      <c r="L262" s="65" t="s">
        <v>622</v>
      </c>
    </row>
    <row r="263" spans="12:12" ht="15.75" customHeight="1" x14ac:dyDescent="0.15">
      <c r="L263" s="65" t="s">
        <v>623</v>
      </c>
    </row>
    <row r="264" spans="12:12" ht="15.75" customHeight="1" x14ac:dyDescent="0.15">
      <c r="L264" s="65" t="s">
        <v>624</v>
      </c>
    </row>
    <row r="265" spans="12:12" ht="15.75" customHeight="1" x14ac:dyDescent="0.15">
      <c r="L265" s="63" t="s">
        <v>625</v>
      </c>
    </row>
    <row r="266" spans="12:12" ht="15.75" customHeight="1" x14ac:dyDescent="0.15">
      <c r="L266" s="63" t="s">
        <v>626</v>
      </c>
    </row>
    <row r="267" spans="12:12" ht="15.75" customHeight="1" x14ac:dyDescent="0.15">
      <c r="L267" s="63" t="s">
        <v>627</v>
      </c>
    </row>
    <row r="268" spans="12:12" ht="15.75" customHeight="1" x14ac:dyDescent="0.15">
      <c r="L268" s="65" t="s">
        <v>628</v>
      </c>
    </row>
    <row r="269" spans="12:12" ht="15.75" customHeight="1" x14ac:dyDescent="0.15">
      <c r="L269" s="63" t="s">
        <v>629</v>
      </c>
    </row>
    <row r="270" spans="12:12" ht="15.75" customHeight="1" x14ac:dyDescent="0.15">
      <c r="L270" s="63" t="s">
        <v>630</v>
      </c>
    </row>
    <row r="271" spans="12:12" ht="15.75" customHeight="1" x14ac:dyDescent="0.15">
      <c r="L271" s="63" t="s">
        <v>631</v>
      </c>
    </row>
    <row r="272" spans="12:12" ht="15.75" customHeight="1" x14ac:dyDescent="0.15">
      <c r="L272" s="58" t="s">
        <v>632</v>
      </c>
    </row>
    <row r="273" spans="12:12" ht="15.75" customHeight="1" x14ac:dyDescent="0.15">
      <c r="L273" s="62" t="s">
        <v>633</v>
      </c>
    </row>
    <row r="274" spans="12:12" ht="15.75" customHeight="1" x14ac:dyDescent="0.15">
      <c r="L274" s="65" t="s">
        <v>634</v>
      </c>
    </row>
    <row r="275" spans="12:12" ht="15.75" customHeight="1" x14ac:dyDescent="0.15">
      <c r="L275" s="65" t="s">
        <v>635</v>
      </c>
    </row>
    <row r="276" spans="12:12" ht="15.75" customHeight="1" x14ac:dyDescent="0.15">
      <c r="L276" s="70" t="s">
        <v>636</v>
      </c>
    </row>
    <row r="277" spans="12:12" ht="15.75" customHeight="1" x14ac:dyDescent="0.15">
      <c r="L277" s="84" t="s">
        <v>637</v>
      </c>
    </row>
    <row r="278" spans="12:12" ht="15.75" customHeight="1" x14ac:dyDescent="0.15">
      <c r="L278" s="65" t="s">
        <v>638</v>
      </c>
    </row>
    <row r="279" spans="12:12" ht="15.75" customHeight="1" x14ac:dyDescent="0.15">
      <c r="L279" s="65" t="s">
        <v>639</v>
      </c>
    </row>
    <row r="280" spans="12:12" ht="15.75" customHeight="1" x14ac:dyDescent="0.15">
      <c r="L280" s="65" t="s">
        <v>640</v>
      </c>
    </row>
    <row r="281" spans="12:12" ht="15.75" customHeight="1" x14ac:dyDescent="0.15">
      <c r="L281" s="65" t="s">
        <v>641</v>
      </c>
    </row>
    <row r="282" spans="12:12" ht="15.75" customHeight="1" x14ac:dyDescent="0.15">
      <c r="L282" s="65" t="s">
        <v>642</v>
      </c>
    </row>
    <row r="283" spans="12:12" ht="15.75" customHeight="1" x14ac:dyDescent="0.15">
      <c r="L283" s="65" t="s">
        <v>643</v>
      </c>
    </row>
    <row r="284" spans="12:12" ht="15.75" customHeight="1" x14ac:dyDescent="0.15">
      <c r="L284" s="58" t="s">
        <v>644</v>
      </c>
    </row>
    <row r="285" spans="12:12" ht="15.75" customHeight="1" x14ac:dyDescent="0.15">
      <c r="L285" s="85" t="s">
        <v>645</v>
      </c>
    </row>
    <row r="286" spans="12:12" ht="15.75" customHeight="1" x14ac:dyDescent="0.15">
      <c r="L286" s="65" t="s">
        <v>646</v>
      </c>
    </row>
    <row r="287" spans="12:12" ht="15.75" customHeight="1" x14ac:dyDescent="0.15">
      <c r="L287" s="65" t="s">
        <v>647</v>
      </c>
    </row>
    <row r="288" spans="12:12" ht="15.75" customHeight="1" x14ac:dyDescent="0.15">
      <c r="L288" s="58" t="s">
        <v>648</v>
      </c>
    </row>
    <row r="289" spans="12:12" ht="15.75" customHeight="1" x14ac:dyDescent="0.15">
      <c r="L289" s="59" t="s">
        <v>649</v>
      </c>
    </row>
    <row r="290" spans="12:12" ht="15.75" customHeight="1" x14ac:dyDescent="0.15">
      <c r="L290" s="70" t="s">
        <v>650</v>
      </c>
    </row>
    <row r="291" spans="12:12" ht="15.75" customHeight="1" x14ac:dyDescent="0.15">
      <c r="L291" s="63" t="s">
        <v>651</v>
      </c>
    </row>
    <row r="292" spans="12:12" ht="15.75" customHeight="1" x14ac:dyDescent="0.15">
      <c r="L292" s="63" t="s">
        <v>652</v>
      </c>
    </row>
    <row r="293" spans="12:12" ht="15.75" customHeight="1" x14ac:dyDescent="0.15">
      <c r="L293" s="63" t="s">
        <v>653</v>
      </c>
    </row>
    <row r="294" spans="12:12" ht="15.75" customHeight="1" x14ac:dyDescent="0.15">
      <c r="L294" s="63" t="s">
        <v>654</v>
      </c>
    </row>
    <row r="295" spans="12:12" ht="15.75" customHeight="1" x14ac:dyDescent="0.15">
      <c r="L295" s="60" t="s">
        <v>655</v>
      </c>
    </row>
    <row r="296" spans="12:12" ht="15.75" customHeight="1" x14ac:dyDescent="0.15">
      <c r="L296" s="63" t="s">
        <v>656</v>
      </c>
    </row>
    <row r="297" spans="12:12" ht="15.75" customHeight="1" x14ac:dyDescent="0.15">
      <c r="L297" s="59" t="s">
        <v>657</v>
      </c>
    </row>
    <row r="298" spans="12:12" ht="15.75" customHeight="1" x14ac:dyDescent="0.15">
      <c r="L298" s="63" t="s">
        <v>658</v>
      </c>
    </row>
    <row r="299" spans="12:12" ht="15.75" customHeight="1" x14ac:dyDescent="0.15">
      <c r="L299" s="63" t="s">
        <v>659</v>
      </c>
    </row>
    <row r="300" spans="12:12" ht="15.75" customHeight="1" x14ac:dyDescent="0.15">
      <c r="L300" s="63" t="s">
        <v>660</v>
      </c>
    </row>
    <row r="301" spans="12:12" ht="15.75" customHeight="1" x14ac:dyDescent="0.15">
      <c r="L301" s="63" t="s">
        <v>661</v>
      </c>
    </row>
    <row r="302" spans="12:12" ht="15.75" customHeight="1" x14ac:dyDescent="0.15">
      <c r="L302" s="63" t="s">
        <v>662</v>
      </c>
    </row>
    <row r="303" spans="12:12" ht="15.75" customHeight="1" x14ac:dyDescent="0.15">
      <c r="L303" s="63" t="s">
        <v>663</v>
      </c>
    </row>
    <row r="304" spans="12:12" ht="15.75" customHeight="1" x14ac:dyDescent="0.15">
      <c r="L304" s="63" t="s">
        <v>664</v>
      </c>
    </row>
    <row r="305" spans="12:12" ht="15.75" customHeight="1" x14ac:dyDescent="0.15">
      <c r="L305" s="79" t="s">
        <v>665</v>
      </c>
    </row>
    <row r="306" spans="12:12" ht="15.75" customHeight="1" x14ac:dyDescent="0.15">
      <c r="L306" s="62" t="s">
        <v>666</v>
      </c>
    </row>
    <row r="307" spans="12:12" ht="15.75" customHeight="1" x14ac:dyDescent="0.15">
      <c r="L307" s="62" t="s">
        <v>667</v>
      </c>
    </row>
    <row r="308" spans="12:12" ht="15.75" customHeight="1" x14ac:dyDescent="0.15">
      <c r="L308" s="63" t="s">
        <v>668</v>
      </c>
    </row>
    <row r="309" spans="12:12" ht="15.75" customHeight="1" x14ac:dyDescent="0.15">
      <c r="L309" s="63" t="s">
        <v>669</v>
      </c>
    </row>
    <row r="310" spans="12:12" ht="15.75" customHeight="1" x14ac:dyDescent="0.15">
      <c r="L310" s="59" t="s">
        <v>670</v>
      </c>
    </row>
    <row r="311" spans="12:12" ht="15.75" customHeight="1" x14ac:dyDescent="0.15">
      <c r="L311" s="59" t="s">
        <v>671</v>
      </c>
    </row>
    <row r="312" spans="12:12" ht="15.75" customHeight="1" x14ac:dyDescent="0.15">
      <c r="L312" s="63" t="s">
        <v>672</v>
      </c>
    </row>
    <row r="313" spans="12:12" ht="15.75" customHeight="1" x14ac:dyDescent="0.15">
      <c r="L313" s="63" t="s">
        <v>673</v>
      </c>
    </row>
    <row r="314" spans="12:12" ht="15.75" customHeight="1" x14ac:dyDescent="0.15">
      <c r="L314" s="63" t="s">
        <v>674</v>
      </c>
    </row>
    <row r="315" spans="12:12" ht="15.75" customHeight="1" x14ac:dyDescent="0.15">
      <c r="L315" s="62" t="s">
        <v>675</v>
      </c>
    </row>
    <row r="316" spans="12:12" ht="15.75" customHeight="1" x14ac:dyDescent="0.15">
      <c r="L316" s="59" t="s">
        <v>676</v>
      </c>
    </row>
    <row r="317" spans="12:12" ht="15.75" customHeight="1" x14ac:dyDescent="0.15">
      <c r="L317" s="65" t="s">
        <v>677</v>
      </c>
    </row>
    <row r="318" spans="12:12" ht="15.75" customHeight="1" x14ac:dyDescent="0.15">
      <c r="L318" s="65" t="s">
        <v>678</v>
      </c>
    </row>
    <row r="319" spans="12:12" ht="15.75" customHeight="1" x14ac:dyDescent="0.15">
      <c r="L319" s="65" t="s">
        <v>679</v>
      </c>
    </row>
    <row r="320" spans="12:12" ht="15.75" customHeight="1" x14ac:dyDescent="0.15">
      <c r="L320" s="70" t="s">
        <v>680</v>
      </c>
    </row>
    <row r="321" spans="12:12" ht="15.75" customHeight="1" x14ac:dyDescent="0.15">
      <c r="L321" s="70" t="s">
        <v>681</v>
      </c>
    </row>
    <row r="322" spans="12:12" ht="15.75" customHeight="1" x14ac:dyDescent="0.15">
      <c r="L322" s="65" t="s">
        <v>682</v>
      </c>
    </row>
    <row r="323" spans="12:12" ht="15.75" customHeight="1" x14ac:dyDescent="0.15">
      <c r="L323" s="65" t="s">
        <v>683</v>
      </c>
    </row>
    <row r="324" spans="12:12" ht="15.75" customHeight="1" x14ac:dyDescent="0.15">
      <c r="L324" s="58" t="s">
        <v>684</v>
      </c>
    </row>
    <row r="325" spans="12:12" ht="15.75" customHeight="1" x14ac:dyDescent="0.15">
      <c r="L325" s="65" t="s">
        <v>685</v>
      </c>
    </row>
    <row r="326" spans="12:12" ht="15.75" customHeight="1" x14ac:dyDescent="0.15">
      <c r="L326" s="65" t="s">
        <v>686</v>
      </c>
    </row>
    <row r="327" spans="12:12" ht="15.75" customHeight="1" x14ac:dyDescent="0.15">
      <c r="L327" s="65" t="s">
        <v>687</v>
      </c>
    </row>
    <row r="328" spans="12:12" ht="15.75" customHeight="1" x14ac:dyDescent="0.15">
      <c r="L328" s="70" t="s">
        <v>688</v>
      </c>
    </row>
    <row r="329" spans="12:12" ht="15.75" customHeight="1" x14ac:dyDescent="0.15">
      <c r="L329" s="86" t="s">
        <v>689</v>
      </c>
    </row>
    <row r="330" spans="12:12" ht="15.75" customHeight="1" x14ac:dyDescent="0.15">
      <c r="L330" s="58" t="s">
        <v>690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zoomScalePageLayoutView="85" workbookViewId="0">
      <selection activeCell="B14" sqref="B14"/>
    </sheetView>
  </sheetViews>
  <sheetFormatPr defaultColWidth="8.875" defaultRowHeight="13.5" x14ac:dyDescent="0.15"/>
  <cols>
    <col min="1" max="1" width="42.125" bestFit="1" customWidth="1"/>
    <col min="2" max="2" width="10" bestFit="1" customWidth="1"/>
    <col min="3" max="3" width="20.375" customWidth="1"/>
  </cols>
  <sheetData>
    <row r="1" spans="1:5" x14ac:dyDescent="0.15">
      <c r="A1" s="178" t="s">
        <v>207</v>
      </c>
      <c r="B1" s="179"/>
      <c r="C1" s="179"/>
      <c r="D1" s="179"/>
      <c r="E1" s="180"/>
    </row>
    <row r="2" spans="1:5" x14ac:dyDescent="0.15">
      <c r="A2" s="165" t="s">
        <v>192</v>
      </c>
      <c r="B2" s="165"/>
      <c r="C2" s="166" t="s">
        <v>193</v>
      </c>
      <c r="D2" s="166"/>
      <c r="E2" s="166"/>
    </row>
    <row r="3" spans="1:5" x14ac:dyDescent="0.15">
      <c r="A3" s="166">
        <v>1.7</v>
      </c>
      <c r="B3" s="166"/>
      <c r="C3" s="166">
        <v>2</v>
      </c>
      <c r="D3" s="166"/>
      <c r="E3" s="166"/>
    </row>
    <row r="4" spans="1:5" x14ac:dyDescent="0.15">
      <c r="A4" s="178" t="s">
        <v>194</v>
      </c>
      <c r="B4" s="179"/>
      <c r="C4" s="179"/>
      <c r="D4" s="179"/>
      <c r="E4" s="180"/>
    </row>
    <row r="5" spans="1:5" x14ac:dyDescent="0.15">
      <c r="A5" s="165" t="s">
        <v>206</v>
      </c>
      <c r="B5" s="165"/>
      <c r="C5" s="166" t="s">
        <v>193</v>
      </c>
      <c r="D5" s="166"/>
      <c r="E5" s="166"/>
    </row>
    <row r="6" spans="1:5" x14ac:dyDescent="0.15">
      <c r="A6" s="166">
        <v>0.8</v>
      </c>
      <c r="B6" s="166"/>
      <c r="C6" s="166">
        <v>1</v>
      </c>
      <c r="D6" s="166"/>
      <c r="E6" s="166"/>
    </row>
    <row r="7" spans="1:5" x14ac:dyDescent="0.15">
      <c r="A7" s="181" t="s">
        <v>195</v>
      </c>
      <c r="B7" s="182"/>
      <c r="C7" s="182"/>
      <c r="D7" s="182"/>
      <c r="E7" s="183"/>
    </row>
    <row r="8" spans="1:5" x14ac:dyDescent="0.15">
      <c r="A8" s="167">
        <v>0.1</v>
      </c>
      <c r="B8" s="168"/>
      <c r="C8" s="168"/>
      <c r="D8" s="168"/>
      <c r="E8" s="169"/>
    </row>
    <row r="9" spans="1:5" x14ac:dyDescent="0.15">
      <c r="A9" s="170" t="s">
        <v>196</v>
      </c>
      <c r="B9" s="171"/>
      <c r="C9" s="172" t="s">
        <v>197</v>
      </c>
      <c r="D9" s="173"/>
      <c r="E9" s="174"/>
    </row>
    <row r="10" spans="1:5" x14ac:dyDescent="0.15">
      <c r="A10" s="163" t="s">
        <v>198</v>
      </c>
      <c r="B10" s="164"/>
      <c r="C10" s="175" t="s">
        <v>199</v>
      </c>
      <c r="D10" s="176"/>
      <c r="E10" s="177"/>
    </row>
    <row r="13" spans="1:5" x14ac:dyDescent="0.15">
      <c r="A13" t="s">
        <v>257</v>
      </c>
      <c r="B13" s="51">
        <v>5.0000000000000001E-3</v>
      </c>
    </row>
    <row r="14" spans="1:5" x14ac:dyDescent="0.15">
      <c r="A14" t="s">
        <v>258</v>
      </c>
      <c r="B14" s="51">
        <v>1.4999999999999999E-2</v>
      </c>
    </row>
    <row r="16" spans="1:5" x14ac:dyDescent="0.15">
      <c r="A16" t="s">
        <v>739</v>
      </c>
      <c r="B16" s="55">
        <v>41840</v>
      </c>
    </row>
    <row r="17" spans="1:2" x14ac:dyDescent="0.15">
      <c r="A17" t="s">
        <v>740</v>
      </c>
      <c r="B17" s="55">
        <v>41852</v>
      </c>
    </row>
  </sheetData>
  <mergeCells count="16">
    <mergeCell ref="A1:E1"/>
    <mergeCell ref="A3:B3"/>
    <mergeCell ref="C3:E3"/>
    <mergeCell ref="A4:E4"/>
    <mergeCell ref="A7:E7"/>
    <mergeCell ref="A6:B6"/>
    <mergeCell ref="C6:E6"/>
    <mergeCell ref="A10:B10"/>
    <mergeCell ref="A2:B2"/>
    <mergeCell ref="C2:E2"/>
    <mergeCell ref="A5:B5"/>
    <mergeCell ref="C5:E5"/>
    <mergeCell ref="A8:E8"/>
    <mergeCell ref="A9:B9"/>
    <mergeCell ref="C9:E9"/>
    <mergeCell ref="C10:E10"/>
  </mergeCells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zoomScalePageLayoutView="85" workbookViewId="0"/>
  </sheetViews>
  <sheetFormatPr defaultColWidth="8.875" defaultRowHeight="14.1" customHeight="1" x14ac:dyDescent="0.15"/>
  <cols>
    <col min="1" max="1" width="9.375" style="12" customWidth="1"/>
    <col min="2" max="2" width="23.75" style="7" customWidth="1"/>
    <col min="3" max="13" width="23.75" style="2" customWidth="1"/>
    <col min="14" max="16384" width="8.875" style="2"/>
  </cols>
  <sheetData>
    <row r="1" spans="1:13" ht="14.1" customHeight="1" x14ac:dyDescent="0.15">
      <c r="A1" s="8" t="s">
        <v>25</v>
      </c>
      <c r="B1" s="9" t="s">
        <v>0</v>
      </c>
      <c r="C1" s="9" t="s">
        <v>1</v>
      </c>
      <c r="D1" s="9" t="s">
        <v>2</v>
      </c>
      <c r="E1" s="9" t="s">
        <v>11</v>
      </c>
      <c r="F1" s="9" t="s">
        <v>8</v>
      </c>
      <c r="G1" s="9" t="s">
        <v>3</v>
      </c>
      <c r="H1" s="9" t="s">
        <v>5</v>
      </c>
      <c r="I1" s="9" t="s">
        <v>4</v>
      </c>
      <c r="J1" s="9" t="s">
        <v>6</v>
      </c>
      <c r="K1" s="9" t="s">
        <v>14</v>
      </c>
      <c r="L1" s="9" t="s">
        <v>7</v>
      </c>
      <c r="M1" s="9" t="s">
        <v>16</v>
      </c>
    </row>
    <row r="2" spans="1:13" ht="14.1" customHeight="1" x14ac:dyDescent="0.15">
      <c r="A2" s="10" t="s">
        <v>21</v>
      </c>
      <c r="B2" s="14" t="s">
        <v>70</v>
      </c>
      <c r="C2" s="3" t="s">
        <v>22</v>
      </c>
      <c r="D2" s="3" t="s">
        <v>23</v>
      </c>
      <c r="E2" s="3">
        <v>9876543210</v>
      </c>
      <c r="F2" s="3">
        <v>1234567890</v>
      </c>
      <c r="G2" s="13" t="s">
        <v>26</v>
      </c>
      <c r="H2" s="13" t="s">
        <v>26</v>
      </c>
      <c r="I2" s="3" t="s">
        <v>27</v>
      </c>
      <c r="J2" s="3" t="s">
        <v>27</v>
      </c>
      <c r="K2" s="3" t="s">
        <v>76</v>
      </c>
      <c r="L2" s="3" t="s">
        <v>3</v>
      </c>
      <c r="M2" s="3"/>
    </row>
    <row r="3" spans="1:13" ht="14.1" customHeight="1" x14ac:dyDescent="0.15">
      <c r="A3" s="10" t="s">
        <v>275</v>
      </c>
      <c r="B3" s="14" t="s">
        <v>276</v>
      </c>
      <c r="C3" s="3" t="s">
        <v>277</v>
      </c>
      <c r="D3" s="3" t="s">
        <v>278</v>
      </c>
      <c r="E3" s="3">
        <v>8579437545</v>
      </c>
      <c r="F3" s="3">
        <v>5346754775</v>
      </c>
      <c r="G3" s="13" t="s">
        <v>279</v>
      </c>
      <c r="H3" s="13" t="s">
        <v>279</v>
      </c>
      <c r="I3" s="3" t="s">
        <v>86</v>
      </c>
      <c r="J3" s="3" t="s">
        <v>86</v>
      </c>
      <c r="K3" s="3" t="s">
        <v>280</v>
      </c>
      <c r="L3" s="3" t="s">
        <v>281</v>
      </c>
      <c r="M3" s="3" t="s">
        <v>282</v>
      </c>
    </row>
    <row r="4" spans="1:13" ht="14.1" customHeight="1" x14ac:dyDescent="0.15">
      <c r="A4" s="10" t="s">
        <v>261</v>
      </c>
      <c r="B4" s="4" t="str">
        <f>B2</f>
        <v>Mr</v>
      </c>
      <c r="C4" s="4" t="str">
        <f>C2</f>
        <v>Duan</v>
      </c>
      <c r="D4" s="4" t="str">
        <f t="shared" ref="D4:L4" si="0">D2</f>
        <v>AiGuo</v>
      </c>
      <c r="E4" s="4">
        <f t="shared" si="0"/>
        <v>9876543210</v>
      </c>
      <c r="F4" s="4">
        <f t="shared" si="0"/>
        <v>1234567890</v>
      </c>
      <c r="G4" s="4" t="str">
        <f>G2</f>
        <v>abc@abc.com</v>
      </c>
      <c r="H4" s="89" t="s">
        <v>705</v>
      </c>
      <c r="I4" s="4" t="str">
        <f t="shared" si="0"/>
        <v>password00</v>
      </c>
      <c r="J4" s="4" t="str">
        <f t="shared" si="0"/>
        <v>password00</v>
      </c>
      <c r="K4" s="4" t="str">
        <f t="shared" si="0"/>
        <v>Company/Institution</v>
      </c>
      <c r="L4" s="4" t="str">
        <f t="shared" si="0"/>
        <v>Email</v>
      </c>
      <c r="M4" s="4"/>
    </row>
    <row r="5" spans="1:13" ht="14.1" customHeight="1" x14ac:dyDescent="0.15">
      <c r="A5" s="10" t="s">
        <v>262</v>
      </c>
      <c r="B5" s="4" t="str">
        <f>B3</f>
        <v>Ms</v>
      </c>
      <c r="C5" s="4" t="str">
        <f t="shared" ref="C5:L5" si="1">C3</f>
        <v>Anna</v>
      </c>
      <c r="D5" s="4" t="str">
        <f t="shared" si="1"/>
        <v>An</v>
      </c>
      <c r="E5" s="4">
        <f t="shared" si="1"/>
        <v>8579437545</v>
      </c>
      <c r="F5" s="4">
        <f t="shared" si="1"/>
        <v>5346754775</v>
      </c>
      <c r="G5" s="4" t="str">
        <f t="shared" si="1"/>
        <v>anna@abc.com</v>
      </c>
      <c r="H5" s="4" t="str">
        <f t="shared" si="1"/>
        <v>anna@abc.com</v>
      </c>
      <c r="I5" s="4" t="str">
        <f t="shared" si="1"/>
        <v>password01</v>
      </c>
      <c r="J5" s="4" t="str">
        <f t="shared" si="1"/>
        <v>password01</v>
      </c>
      <c r="K5" s="4" t="str">
        <f t="shared" si="1"/>
        <v>Private Investor</v>
      </c>
      <c r="L5" s="4" t="str">
        <f t="shared" si="1"/>
        <v>Others:</v>
      </c>
      <c r="M5" s="90"/>
    </row>
    <row r="6" spans="1:13" ht="14.1" customHeight="1" x14ac:dyDescent="0.15">
      <c r="A6" s="10" t="s">
        <v>263</v>
      </c>
      <c r="B6" s="4" t="str">
        <f>B2</f>
        <v>Mr</v>
      </c>
      <c r="C6" s="4" t="str">
        <f t="shared" ref="C6:L6" si="2">C2</f>
        <v>Duan</v>
      </c>
      <c r="D6" s="4" t="str">
        <f t="shared" si="2"/>
        <v>AiGuo</v>
      </c>
      <c r="E6" s="4">
        <f t="shared" si="2"/>
        <v>9876543210</v>
      </c>
      <c r="F6" s="4">
        <f t="shared" si="2"/>
        <v>1234567890</v>
      </c>
      <c r="G6" s="4" t="str">
        <f t="shared" si="2"/>
        <v>abc@abc.com</v>
      </c>
      <c r="H6" s="4" t="str">
        <f t="shared" si="2"/>
        <v>abc@abc.com</v>
      </c>
      <c r="I6" s="4" t="str">
        <f t="shared" si="2"/>
        <v>password00</v>
      </c>
      <c r="J6" s="4" t="str">
        <f t="shared" si="2"/>
        <v>password00</v>
      </c>
      <c r="K6" s="4" t="str">
        <f t="shared" si="2"/>
        <v>Company/Institution</v>
      </c>
      <c r="L6" s="4" t="str">
        <f t="shared" si="2"/>
        <v>Email</v>
      </c>
      <c r="M6" s="4"/>
    </row>
    <row r="7" spans="1:13" ht="14.1" customHeight="1" x14ac:dyDescent="0.15">
      <c r="A7" s="10" t="s">
        <v>264</v>
      </c>
      <c r="B7" s="4" t="str">
        <f>B3</f>
        <v>Ms</v>
      </c>
      <c r="C7" s="4" t="str">
        <f t="shared" ref="C7:M7" si="3">C3</f>
        <v>Anna</v>
      </c>
      <c r="D7" s="4" t="str">
        <f t="shared" si="3"/>
        <v>An</v>
      </c>
      <c r="E7" s="4">
        <f t="shared" si="3"/>
        <v>8579437545</v>
      </c>
      <c r="F7" s="4">
        <f t="shared" si="3"/>
        <v>5346754775</v>
      </c>
      <c r="G7" s="4" t="str">
        <f t="shared" si="3"/>
        <v>anna@abc.com</v>
      </c>
      <c r="H7" s="4" t="str">
        <f t="shared" si="3"/>
        <v>anna@abc.com</v>
      </c>
      <c r="I7" s="4" t="str">
        <f t="shared" si="3"/>
        <v>password01</v>
      </c>
      <c r="J7" s="4" t="str">
        <f t="shared" si="3"/>
        <v>password01</v>
      </c>
      <c r="K7" s="4" t="str">
        <f t="shared" si="3"/>
        <v>Private Investor</v>
      </c>
      <c r="L7" s="4" t="str">
        <f t="shared" si="3"/>
        <v>Others:</v>
      </c>
      <c r="M7" s="4" t="str">
        <f t="shared" si="3"/>
        <v>Friends</v>
      </c>
    </row>
    <row r="8" spans="1:13" ht="14.1" customHeight="1" x14ac:dyDescent="0.15">
      <c r="A8" s="10" t="s">
        <v>265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ht="14.1" customHeight="1" x14ac:dyDescent="0.15">
      <c r="A9" s="10" t="s">
        <v>266</v>
      </c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14.1" customHeight="1" x14ac:dyDescent="0.15">
      <c r="A10" s="10" t="s">
        <v>267</v>
      </c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14.1" customHeight="1" x14ac:dyDescent="0.15">
      <c r="A11" s="10" t="s">
        <v>268</v>
      </c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ht="14.1" customHeight="1" x14ac:dyDescent="0.15">
      <c r="A12" s="10" t="s">
        <v>269</v>
      </c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3" ht="14.1" customHeight="1" x14ac:dyDescent="0.15">
      <c r="A13" s="10" t="s">
        <v>270</v>
      </c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3" ht="14.1" customHeight="1" x14ac:dyDescent="0.15">
      <c r="A14" s="10" t="s">
        <v>271</v>
      </c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ht="14.1" customHeight="1" x14ac:dyDescent="0.15">
      <c r="A15" s="10" t="s">
        <v>272</v>
      </c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</row>
    <row r="16" spans="1:13" ht="14.1" customHeight="1" x14ac:dyDescent="0.15">
      <c r="A16" s="10" t="s">
        <v>273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</row>
    <row r="17" spans="1:13" ht="14.1" customHeight="1" x14ac:dyDescent="0.15">
      <c r="A17" s="10" t="s">
        <v>710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</row>
    <row r="18" spans="1:13" ht="14.1" customHeight="1" x14ac:dyDescent="0.15">
      <c r="A18" s="10" t="s">
        <v>714</v>
      </c>
      <c r="B18" s="4" t="str">
        <f>B2</f>
        <v>Mr</v>
      </c>
      <c r="C18" s="4" t="str">
        <f t="shared" ref="C18:L18" si="4">C2</f>
        <v>Duan</v>
      </c>
      <c r="D18" s="4" t="str">
        <f t="shared" si="4"/>
        <v>AiGuo</v>
      </c>
      <c r="E18" s="4">
        <f t="shared" si="4"/>
        <v>9876543210</v>
      </c>
      <c r="F18" s="4">
        <f t="shared" si="4"/>
        <v>1234567890</v>
      </c>
      <c r="G18" s="4" t="str">
        <f t="shared" si="4"/>
        <v>abc@abc.com</v>
      </c>
      <c r="H18" s="4" t="str">
        <f t="shared" si="4"/>
        <v>abc@abc.com</v>
      </c>
      <c r="I18" s="4" t="str">
        <f t="shared" si="4"/>
        <v>password00</v>
      </c>
      <c r="J18" s="4" t="str">
        <f t="shared" si="4"/>
        <v>password00</v>
      </c>
      <c r="K18" s="4" t="str">
        <f t="shared" si="4"/>
        <v>Company/Institution</v>
      </c>
      <c r="L18" s="4" t="str">
        <f t="shared" si="4"/>
        <v>Email</v>
      </c>
      <c r="M18" s="4"/>
    </row>
    <row r="19" spans="1:13" ht="14.1" customHeight="1" x14ac:dyDescent="0.15">
      <c r="A19" s="10" t="s">
        <v>715</v>
      </c>
      <c r="B19" s="4" t="str">
        <f>B3</f>
        <v>Ms</v>
      </c>
      <c r="C19" s="4" t="str">
        <f t="shared" ref="C19:M19" si="5">C3</f>
        <v>Anna</v>
      </c>
      <c r="D19" s="4" t="str">
        <f t="shared" si="5"/>
        <v>An</v>
      </c>
      <c r="E19" s="4">
        <f t="shared" si="5"/>
        <v>8579437545</v>
      </c>
      <c r="F19" s="4">
        <f t="shared" si="5"/>
        <v>5346754775</v>
      </c>
      <c r="G19" s="4" t="str">
        <f t="shared" si="5"/>
        <v>anna@abc.com</v>
      </c>
      <c r="H19" s="4" t="str">
        <f t="shared" si="5"/>
        <v>anna@abc.com</v>
      </c>
      <c r="I19" s="4" t="str">
        <f t="shared" si="5"/>
        <v>password01</v>
      </c>
      <c r="J19" s="4" t="str">
        <f t="shared" si="5"/>
        <v>password01</v>
      </c>
      <c r="K19" s="4" t="str">
        <f t="shared" si="5"/>
        <v>Private Investor</v>
      </c>
      <c r="L19" s="4" t="str">
        <f t="shared" si="5"/>
        <v>Others:</v>
      </c>
      <c r="M19" s="4" t="str">
        <f t="shared" si="5"/>
        <v>Friends</v>
      </c>
    </row>
    <row r="20" spans="1:13" ht="14.1" customHeight="1" x14ac:dyDescent="0.15">
      <c r="A20" s="10" t="s">
        <v>716</v>
      </c>
      <c r="B20" s="4" t="str">
        <f>B2</f>
        <v>Mr</v>
      </c>
      <c r="C20" s="4" t="str">
        <f t="shared" ref="C20:L20" si="6">C2</f>
        <v>Duan</v>
      </c>
      <c r="D20" s="4" t="str">
        <f t="shared" si="6"/>
        <v>AiGuo</v>
      </c>
      <c r="E20" s="4">
        <f t="shared" si="6"/>
        <v>9876543210</v>
      </c>
      <c r="F20" s="4">
        <f t="shared" si="6"/>
        <v>1234567890</v>
      </c>
      <c r="G20" s="4" t="str">
        <f t="shared" si="6"/>
        <v>abc@abc.com</v>
      </c>
      <c r="H20" s="4" t="str">
        <f t="shared" si="6"/>
        <v>abc@abc.com</v>
      </c>
      <c r="I20" s="4" t="str">
        <f t="shared" si="6"/>
        <v>password00</v>
      </c>
      <c r="J20" s="4" t="str">
        <f t="shared" si="6"/>
        <v>password00</v>
      </c>
      <c r="K20" s="4" t="str">
        <f t="shared" si="6"/>
        <v>Company/Institution</v>
      </c>
      <c r="L20" s="4" t="str">
        <f t="shared" si="6"/>
        <v>Email</v>
      </c>
      <c r="M20" s="4"/>
    </row>
    <row r="21" spans="1:13" ht="14.1" customHeight="1" x14ac:dyDescent="0.15">
      <c r="A21" s="10" t="s">
        <v>717</v>
      </c>
      <c r="B21" s="4" t="str">
        <f>B3</f>
        <v>Ms</v>
      </c>
      <c r="C21" s="4" t="str">
        <f t="shared" ref="C21:M21" si="7">C3</f>
        <v>Anna</v>
      </c>
      <c r="D21" s="4" t="str">
        <f t="shared" si="7"/>
        <v>An</v>
      </c>
      <c r="E21" s="4">
        <f t="shared" si="7"/>
        <v>8579437545</v>
      </c>
      <c r="F21" s="4">
        <f t="shared" si="7"/>
        <v>5346754775</v>
      </c>
      <c r="G21" s="4" t="str">
        <f t="shared" si="7"/>
        <v>anna@abc.com</v>
      </c>
      <c r="H21" s="4" t="str">
        <f t="shared" si="7"/>
        <v>anna@abc.com</v>
      </c>
      <c r="I21" s="4" t="str">
        <f t="shared" si="7"/>
        <v>password01</v>
      </c>
      <c r="J21" s="4" t="str">
        <f t="shared" si="7"/>
        <v>password01</v>
      </c>
      <c r="K21" s="4" t="str">
        <f t="shared" si="7"/>
        <v>Private Investor</v>
      </c>
      <c r="L21" s="4" t="str">
        <f t="shared" si="7"/>
        <v>Others:</v>
      </c>
      <c r="M21" s="4" t="str">
        <f t="shared" si="7"/>
        <v>Friends</v>
      </c>
    </row>
    <row r="22" spans="1:13" ht="14.1" customHeight="1" x14ac:dyDescent="0.15">
      <c r="A22" s="11"/>
      <c r="B22" s="5"/>
      <c r="C22" s="6"/>
    </row>
    <row r="23" spans="1:13" ht="14.1" customHeight="1" x14ac:dyDescent="0.15">
      <c r="A23" s="11"/>
      <c r="B23" s="5"/>
      <c r="C23" s="6"/>
    </row>
    <row r="24" spans="1:13" ht="14.1" customHeight="1" x14ac:dyDescent="0.15">
      <c r="A24" s="11"/>
      <c r="B24" s="5"/>
      <c r="C24" s="6"/>
    </row>
    <row r="25" spans="1:13" ht="14.1" customHeight="1" x14ac:dyDescent="0.15">
      <c r="A25" s="11"/>
      <c r="B25" s="5"/>
      <c r="C25" s="6"/>
    </row>
    <row r="26" spans="1:13" ht="14.1" customHeight="1" x14ac:dyDescent="0.15">
      <c r="A26" s="11"/>
      <c r="B26" s="5"/>
      <c r="C26" s="6"/>
    </row>
    <row r="27" spans="1:13" ht="14.1" customHeight="1" x14ac:dyDescent="0.15">
      <c r="A27" s="11"/>
      <c r="B27" s="5"/>
      <c r="C27" s="6"/>
    </row>
    <row r="28" spans="1:13" ht="14.1" customHeight="1" x14ac:dyDescent="0.15">
      <c r="A28" s="11"/>
      <c r="B28" s="5"/>
      <c r="C28" s="6"/>
    </row>
  </sheetData>
  <phoneticPr fontId="4" type="noConversion"/>
  <dataValidations count="5">
    <dataValidation type="list" allowBlank="1" showDropDown="1" showInputMessage="1" showErrorMessage="1" error="Email does not match" sqref="H2">
      <formula1>$G$2</formula1>
    </dataValidation>
    <dataValidation type="list" allowBlank="1" showDropDown="1" showInputMessage="1" showErrorMessage="1" error="Password does not match" sqref="J2">
      <formula1>$I$2</formula1>
    </dataValidation>
    <dataValidation allowBlank="1" showInputMessage="1" showErrorMessage="1" prompt="Your password must be at least 8 characters long and include 1 or more non-alphabetic characters (symbols or numbers)" sqref="I2:I3"/>
    <dataValidation type="list" allowBlank="1" showDropDown="1" showInputMessage="1" showErrorMessage="1" error="Email does not match" sqref="H3">
      <formula1>$G$3</formula1>
    </dataValidation>
    <dataValidation type="list" allowBlank="1" showDropDown="1" showInputMessage="1" showErrorMessage="1" error="Password does not match" sqref="J3">
      <formula1>$I$3</formula1>
    </dataValidation>
  </dataValidations>
  <hyperlinks>
    <hyperlink ref="G2" r:id="rId1"/>
    <hyperlink ref="H2" r:id="rId2"/>
    <hyperlink ref="G3" r:id="rId3"/>
    <hyperlink ref="H3" r:id="rId4"/>
    <hyperlink ref="H4" r:id="rId5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'Drop-down'!$A$2:$A$5</xm:f>
          </x14:formula1>
          <xm:sqref>B2:B3</xm:sqref>
        </x14:dataValidation>
        <x14:dataValidation type="list" allowBlank="1" showInputMessage="1" showErrorMessage="1">
          <x14:formula1>
            <xm:f>'Drop-down'!$B$2:$B$3</xm:f>
          </x14:formula1>
          <xm:sqref>K2:K3</xm:sqref>
        </x14:dataValidation>
        <x14:dataValidation type="list" allowBlank="1" showInputMessage="1" showErrorMessage="1">
          <x14:formula1>
            <xm:f>'Drop-down'!$C$2:$C$7</xm:f>
          </x14:formula1>
          <xm:sqref>L2:L3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zoomScale="85" zoomScaleNormal="85" zoomScalePageLayoutView="85" workbookViewId="0"/>
  </sheetViews>
  <sheetFormatPr defaultColWidth="8.875" defaultRowHeight="14.1" customHeight="1" x14ac:dyDescent="0.15"/>
  <cols>
    <col min="1" max="1" width="9.375" style="1" customWidth="1"/>
    <col min="2" max="2" width="23.75" style="1" customWidth="1"/>
    <col min="3" max="3" width="23.75" style="7" customWidth="1"/>
    <col min="4" max="55" width="23.75" style="2" customWidth="1"/>
    <col min="56" max="56" width="18.125" style="2" bestFit="1" customWidth="1"/>
    <col min="57" max="16384" width="8.875" style="2"/>
  </cols>
  <sheetData>
    <row r="1" spans="1:56" ht="14.1" customHeight="1" x14ac:dyDescent="0.15">
      <c r="A1" s="15"/>
      <c r="B1" s="184" t="s">
        <v>31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 t="s">
        <v>32</v>
      </c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 t="s">
        <v>61</v>
      </c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25" t="s">
        <v>63</v>
      </c>
      <c r="AZ1" s="185" t="s">
        <v>64</v>
      </c>
      <c r="BA1" s="185"/>
      <c r="BB1" s="185"/>
      <c r="BC1" s="185"/>
      <c r="BD1" s="26" t="s">
        <v>69</v>
      </c>
    </row>
    <row r="2" spans="1:56" ht="48" x14ac:dyDescent="0.15">
      <c r="A2" s="16" t="s">
        <v>20</v>
      </c>
      <c r="B2" s="17" t="s">
        <v>24</v>
      </c>
      <c r="C2" s="17" t="s">
        <v>9</v>
      </c>
      <c r="D2" s="17" t="s">
        <v>10</v>
      </c>
      <c r="E2" s="17" t="s">
        <v>3</v>
      </c>
      <c r="F2" s="17" t="s">
        <v>14</v>
      </c>
      <c r="G2" s="17" t="s">
        <v>12</v>
      </c>
      <c r="H2" s="17" t="s">
        <v>17</v>
      </c>
      <c r="I2" s="17" t="s">
        <v>15</v>
      </c>
      <c r="J2" s="17" t="s">
        <v>18</v>
      </c>
      <c r="K2" s="17" t="s">
        <v>13</v>
      </c>
      <c r="L2" s="17" t="s">
        <v>19</v>
      </c>
      <c r="M2" s="17" t="s">
        <v>11</v>
      </c>
      <c r="N2" s="17" t="s">
        <v>8</v>
      </c>
      <c r="O2" s="18" t="s">
        <v>33</v>
      </c>
      <c r="P2" s="18" t="s">
        <v>34</v>
      </c>
      <c r="Q2" s="18" t="s">
        <v>35</v>
      </c>
      <c r="R2" s="19" t="s">
        <v>36</v>
      </c>
      <c r="S2" s="19" t="s">
        <v>37</v>
      </c>
      <c r="T2" s="19" t="s">
        <v>87</v>
      </c>
      <c r="U2" s="19" t="s">
        <v>38</v>
      </c>
      <c r="V2" s="19" t="s">
        <v>39</v>
      </c>
      <c r="W2" s="19" t="s">
        <v>40</v>
      </c>
      <c r="X2" s="19" t="s">
        <v>41</v>
      </c>
      <c r="Y2" s="19" t="s">
        <v>42</v>
      </c>
      <c r="Z2" s="19" t="s">
        <v>43</v>
      </c>
      <c r="AA2" s="19" t="s">
        <v>44</v>
      </c>
      <c r="AB2" s="19" t="s">
        <v>45</v>
      </c>
      <c r="AC2" s="19" t="s">
        <v>46</v>
      </c>
      <c r="AD2" s="19" t="s">
        <v>47</v>
      </c>
      <c r="AE2" s="19" t="s">
        <v>48</v>
      </c>
      <c r="AF2" s="19" t="s">
        <v>49</v>
      </c>
      <c r="AG2" s="19" t="s">
        <v>50</v>
      </c>
      <c r="AH2" s="19" t="s">
        <v>51</v>
      </c>
      <c r="AI2" s="19" t="s">
        <v>52</v>
      </c>
      <c r="AJ2" s="19" t="s">
        <v>53</v>
      </c>
      <c r="AK2" s="19" t="s">
        <v>54</v>
      </c>
      <c r="AL2" s="19" t="s">
        <v>37</v>
      </c>
      <c r="AM2" s="19" t="s">
        <v>55</v>
      </c>
      <c r="AN2" s="19" t="s">
        <v>56</v>
      </c>
      <c r="AO2" s="19" t="s">
        <v>57</v>
      </c>
      <c r="AP2" s="19" t="s">
        <v>52</v>
      </c>
      <c r="AQ2" s="19" t="s">
        <v>53</v>
      </c>
      <c r="AR2" s="19" t="s">
        <v>54</v>
      </c>
      <c r="AS2" s="19" t="s">
        <v>37</v>
      </c>
      <c r="AT2" s="19" t="s">
        <v>55</v>
      </c>
      <c r="AU2" s="19" t="s">
        <v>104</v>
      </c>
      <c r="AV2" s="19" t="s">
        <v>58</v>
      </c>
      <c r="AW2" s="19" t="s">
        <v>59</v>
      </c>
      <c r="AX2" s="19" t="s">
        <v>60</v>
      </c>
      <c r="AY2" s="19" t="s">
        <v>62</v>
      </c>
      <c r="AZ2" s="19" t="s">
        <v>65</v>
      </c>
      <c r="BA2" s="18" t="s">
        <v>66</v>
      </c>
      <c r="BB2" s="18" t="s">
        <v>67</v>
      </c>
      <c r="BC2" s="18" t="s">
        <v>68</v>
      </c>
      <c r="BD2" s="18" t="s">
        <v>69</v>
      </c>
    </row>
    <row r="3" spans="1:56" ht="14.1" customHeight="1" x14ac:dyDescent="0.15">
      <c r="A3" s="20" t="s">
        <v>21</v>
      </c>
      <c r="B3" s="29" t="str">
        <f>'Buyer registration form'!B2</f>
        <v>Mr</v>
      </c>
      <c r="C3" s="30" t="str">
        <f>'Buyer registration form'!C2</f>
        <v>Duan</v>
      </c>
      <c r="D3" s="31" t="str">
        <f>'Buyer registration form'!D2</f>
        <v>AiGuo</v>
      </c>
      <c r="E3" s="32" t="str">
        <f>'Buyer registration form'!G2</f>
        <v>abc@abc.com</v>
      </c>
      <c r="F3" s="31" t="str">
        <f>'Buyer registration form'!K2</f>
        <v>Company/Institution</v>
      </c>
      <c r="G3" s="22" t="s">
        <v>28</v>
      </c>
      <c r="H3" s="24">
        <v>27580</v>
      </c>
      <c r="I3" s="22" t="s">
        <v>29</v>
      </c>
      <c r="J3" s="22" t="s">
        <v>30</v>
      </c>
      <c r="K3" s="41" t="s">
        <v>248</v>
      </c>
      <c r="L3" s="41">
        <v>3456789</v>
      </c>
      <c r="M3" s="31">
        <f>'Buyer registration form'!E2</f>
        <v>9876543210</v>
      </c>
      <c r="N3" s="31">
        <f>'Buyer registration form'!F2</f>
        <v>1234567890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 t="s">
        <v>92</v>
      </c>
      <c r="AB3" s="22" t="s">
        <v>93</v>
      </c>
      <c r="AC3" s="22">
        <v>1357924680</v>
      </c>
      <c r="AD3" s="22">
        <v>2468013579</v>
      </c>
      <c r="AE3" s="24">
        <v>40179</v>
      </c>
      <c r="AF3" s="22" t="s">
        <v>94</v>
      </c>
      <c r="AG3" s="22"/>
      <c r="AH3" s="22" t="s">
        <v>100</v>
      </c>
      <c r="AI3" s="22" t="s">
        <v>101</v>
      </c>
      <c r="AJ3" s="22" t="s">
        <v>102</v>
      </c>
      <c r="AK3" s="22" t="s">
        <v>102</v>
      </c>
      <c r="AL3" s="22" t="s">
        <v>93</v>
      </c>
      <c r="AM3" s="22"/>
      <c r="AN3" s="22" t="s">
        <v>90</v>
      </c>
      <c r="AO3" s="22"/>
      <c r="AP3" s="22"/>
      <c r="AQ3" s="22"/>
      <c r="AR3" s="22"/>
      <c r="AS3" s="22"/>
      <c r="AT3" s="22"/>
      <c r="AU3" s="22" t="s">
        <v>292</v>
      </c>
      <c r="AV3" s="22" t="s">
        <v>88</v>
      </c>
      <c r="AW3" s="22" t="s">
        <v>107</v>
      </c>
      <c r="AX3" s="22" t="s">
        <v>111</v>
      </c>
      <c r="AY3" s="22"/>
      <c r="AZ3" s="22"/>
      <c r="BA3" s="22"/>
      <c r="BB3" s="22"/>
      <c r="BC3" s="22"/>
      <c r="BD3" s="22"/>
    </row>
    <row r="4" spans="1:56" ht="14.1" customHeight="1" x14ac:dyDescent="0.15">
      <c r="A4" s="20" t="s">
        <v>275</v>
      </c>
      <c r="B4" s="29" t="str">
        <f>'Buyer registration form'!B3</f>
        <v>Ms</v>
      </c>
      <c r="C4" s="30" t="str">
        <f>'Buyer registration form'!C3</f>
        <v>Anna</v>
      </c>
      <c r="D4" s="31" t="str">
        <f>'Buyer registration form'!D3</f>
        <v>An</v>
      </c>
      <c r="E4" s="32" t="str">
        <f>'Buyer registration form'!G3</f>
        <v>anna@abc.com</v>
      </c>
      <c r="F4" s="31" t="str">
        <f>'Buyer registration form'!K3</f>
        <v>Private Investor</v>
      </c>
      <c r="G4" s="22" t="s">
        <v>283</v>
      </c>
      <c r="H4" s="24">
        <v>26860</v>
      </c>
      <c r="I4" s="22" t="s">
        <v>29</v>
      </c>
      <c r="J4" s="22" t="s">
        <v>29</v>
      </c>
      <c r="K4" s="41" t="s">
        <v>248</v>
      </c>
      <c r="L4" s="41">
        <v>7858443</v>
      </c>
      <c r="M4" s="31">
        <f>'Buyer registration form'!E3</f>
        <v>8579437545</v>
      </c>
      <c r="N4" s="31">
        <f>'Buyer registration form'!F3</f>
        <v>5346754775</v>
      </c>
      <c r="O4" s="22" t="s">
        <v>284</v>
      </c>
      <c r="P4" s="22" t="s">
        <v>285</v>
      </c>
      <c r="Q4" s="22" t="s">
        <v>286</v>
      </c>
      <c r="R4" s="22" t="s">
        <v>287</v>
      </c>
      <c r="S4" s="22" t="s">
        <v>288</v>
      </c>
      <c r="T4" s="22" t="s">
        <v>291</v>
      </c>
      <c r="U4" s="22" t="s">
        <v>289</v>
      </c>
      <c r="V4" s="22" t="s">
        <v>290</v>
      </c>
      <c r="W4" s="22" t="s">
        <v>691</v>
      </c>
      <c r="X4" s="22" t="s">
        <v>90</v>
      </c>
      <c r="Y4" s="22" t="s">
        <v>354</v>
      </c>
      <c r="Z4" s="22" t="s">
        <v>355</v>
      </c>
      <c r="AA4" s="22"/>
      <c r="AB4" s="22"/>
      <c r="AC4" s="22"/>
      <c r="AD4" s="22"/>
      <c r="AE4" s="24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</row>
    <row r="5" spans="1:56" ht="14.1" customHeight="1" x14ac:dyDescent="0.15">
      <c r="A5" s="20" t="s">
        <v>261</v>
      </c>
      <c r="B5" s="92"/>
      <c r="C5" s="93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</row>
    <row r="6" spans="1:56" ht="14.1" customHeight="1" x14ac:dyDescent="0.15">
      <c r="A6" s="20" t="s">
        <v>262</v>
      </c>
      <c r="B6" s="92"/>
      <c r="C6" s="93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</row>
    <row r="7" spans="1:56" ht="14.1" customHeight="1" x14ac:dyDescent="0.15">
      <c r="A7" s="20" t="s">
        <v>263</v>
      </c>
      <c r="B7" s="29" t="str">
        <f>'Buyer registration form'!B6</f>
        <v>Mr</v>
      </c>
      <c r="C7" s="30" t="str">
        <f>'Buyer registration form'!C6</f>
        <v>Duan</v>
      </c>
      <c r="D7" s="31" t="str">
        <f>'Buyer registration form'!D6</f>
        <v>AiGuo</v>
      </c>
      <c r="E7" s="32" t="str">
        <f>'Buyer registration form'!G6</f>
        <v>abc@abc.com</v>
      </c>
      <c r="F7" s="31" t="str">
        <f>'Buyer registration form'!K6</f>
        <v>Company/Institution</v>
      </c>
      <c r="G7" s="22" t="str">
        <f>G3</f>
        <v>Male</v>
      </c>
      <c r="H7" s="24">
        <f>H3</f>
        <v>27580</v>
      </c>
      <c r="I7" s="24" t="str">
        <f>I3</f>
        <v>Vietnam</v>
      </c>
      <c r="J7" s="24" t="str">
        <f t="shared" ref="J7:AX7" si="0">J3</f>
        <v>Vietnam</v>
      </c>
      <c r="K7" s="24" t="str">
        <f t="shared" si="0"/>
        <v>Passport</v>
      </c>
      <c r="L7" s="95">
        <f t="shared" si="0"/>
        <v>3456789</v>
      </c>
      <c r="M7" s="31">
        <f>'Buyer registration form'!E6</f>
        <v>9876543210</v>
      </c>
      <c r="N7" s="31">
        <f>'Buyer registration form'!F6</f>
        <v>1234567890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 t="str">
        <f t="shared" si="0"/>
        <v>I-Factor Testing Company</v>
      </c>
      <c r="AB7" s="24" t="str">
        <f t="shared" si="0"/>
        <v>Vietnam</v>
      </c>
      <c r="AC7" s="95">
        <f t="shared" si="0"/>
        <v>1357924680</v>
      </c>
      <c r="AD7" s="95">
        <f t="shared" si="0"/>
        <v>2468013579</v>
      </c>
      <c r="AE7" s="24">
        <f t="shared" si="0"/>
        <v>40179</v>
      </c>
      <c r="AF7" s="24" t="str">
        <f t="shared" si="0"/>
        <v>Limited partnership</v>
      </c>
      <c r="AG7" s="24"/>
      <c r="AH7" s="24" t="str">
        <f t="shared" si="0"/>
        <v>72 Tran Hung Dao</v>
      </c>
      <c r="AI7" s="24" t="str">
        <f t="shared" si="0"/>
        <v>Hoan Kiem</v>
      </c>
      <c r="AJ7" s="24" t="str">
        <f t="shared" si="0"/>
        <v>Hanoi</v>
      </c>
      <c r="AK7" s="24" t="str">
        <f t="shared" si="0"/>
        <v>Hanoi</v>
      </c>
      <c r="AL7" s="24" t="str">
        <f t="shared" si="0"/>
        <v>Vietnam</v>
      </c>
      <c r="AM7" s="24"/>
      <c r="AN7" s="96" t="s">
        <v>88</v>
      </c>
      <c r="AO7" s="97"/>
      <c r="AP7" s="97"/>
      <c r="AQ7" s="97"/>
      <c r="AR7" s="97"/>
      <c r="AS7" s="97"/>
      <c r="AT7" s="97"/>
      <c r="AU7" s="24" t="str">
        <f t="shared" si="0"/>
        <v>Trung Hoa Nhan Chinh</v>
      </c>
      <c r="AV7" s="24" t="str">
        <f t="shared" si="0"/>
        <v>Yes</v>
      </c>
      <c r="AW7" s="24" t="str">
        <f t="shared" si="0"/>
        <v>Less than 1</v>
      </c>
      <c r="AX7" s="24" t="str">
        <f t="shared" si="0"/>
        <v>1 billion - 5 billion VND</v>
      </c>
      <c r="AY7" s="24"/>
      <c r="AZ7" s="24"/>
      <c r="BA7" s="24"/>
      <c r="BB7" s="24"/>
      <c r="BC7" s="24"/>
      <c r="BD7" s="24"/>
    </row>
    <row r="8" spans="1:56" ht="14.1" customHeight="1" x14ac:dyDescent="0.15">
      <c r="A8" s="20" t="s">
        <v>264</v>
      </c>
      <c r="B8" s="29" t="str">
        <f>'Buyer registration form'!B7</f>
        <v>Ms</v>
      </c>
      <c r="C8" s="30" t="str">
        <f>'Buyer registration form'!C7</f>
        <v>Anna</v>
      </c>
      <c r="D8" s="31" t="str">
        <f>'Buyer registration form'!D7</f>
        <v>An</v>
      </c>
      <c r="E8" s="32" t="str">
        <f>'Buyer registration form'!G7</f>
        <v>anna@abc.com</v>
      </c>
      <c r="F8" s="31" t="str">
        <f>'Buyer registration form'!K7</f>
        <v>Private Investor</v>
      </c>
      <c r="G8" s="22" t="str">
        <f>G4</f>
        <v>Female</v>
      </c>
      <c r="H8" s="24">
        <f>H4</f>
        <v>26860</v>
      </c>
      <c r="I8" s="22" t="str">
        <f t="shared" ref="I8:K8" si="1">I4</f>
        <v>Vietnam</v>
      </c>
      <c r="J8" s="22" t="str">
        <f t="shared" si="1"/>
        <v>Vietnam</v>
      </c>
      <c r="K8" s="22" t="str">
        <f t="shared" si="1"/>
        <v>Passport</v>
      </c>
      <c r="L8" s="96"/>
      <c r="M8" s="31">
        <f>'Buyer registration form'!E7</f>
        <v>8579437545</v>
      </c>
      <c r="N8" s="31">
        <f>'Buyer registration form'!F7</f>
        <v>5346754775</v>
      </c>
      <c r="O8" s="22" t="str">
        <f>O4</f>
        <v>77 Tran Hung Dao</v>
      </c>
      <c r="P8" s="22" t="str">
        <f t="shared" ref="P8:R8" si="2">P4</f>
        <v>Hoan Kiem</v>
      </c>
      <c r="Q8" s="22" t="str">
        <f t="shared" si="2"/>
        <v>Hanoi</v>
      </c>
      <c r="R8" s="22" t="str">
        <f t="shared" si="2"/>
        <v>Hanoi</v>
      </c>
      <c r="S8" s="22" t="str">
        <f>S4</f>
        <v>Vietnam</v>
      </c>
      <c r="T8" s="22" t="str">
        <f t="shared" ref="T8:Z8" si="3">T4</f>
        <v>Head office</v>
      </c>
      <c r="U8" s="22" t="str">
        <f t="shared" si="3"/>
        <v>Admin</v>
      </c>
      <c r="V8" s="22" t="str">
        <f t="shared" si="3"/>
        <v>VPBank</v>
      </c>
      <c r="W8" s="22" t="str">
        <f t="shared" si="3"/>
        <v>Financial service activities, except insurance and social security</v>
      </c>
      <c r="X8" s="22" t="str">
        <f t="shared" si="3"/>
        <v>No</v>
      </c>
      <c r="Y8" s="22" t="str">
        <f t="shared" si="3"/>
        <v>1-3</v>
      </c>
      <c r="Z8" s="22" t="str">
        <f t="shared" si="3"/>
        <v>5 billion - 20 billion VND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</row>
    <row r="9" spans="1:56" ht="14.1" customHeight="1" x14ac:dyDescent="0.15">
      <c r="A9" s="20" t="s">
        <v>265</v>
      </c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</row>
    <row r="10" spans="1:56" ht="14.1" customHeight="1" x14ac:dyDescent="0.15">
      <c r="A10" s="20" t="s">
        <v>266</v>
      </c>
      <c r="B10" s="92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</row>
    <row r="11" spans="1:56" ht="14.1" customHeight="1" x14ac:dyDescent="0.15">
      <c r="A11" s="20" t="s">
        <v>267</v>
      </c>
      <c r="B11" s="92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</row>
    <row r="12" spans="1:56" ht="14.1" customHeight="1" x14ac:dyDescent="0.15">
      <c r="A12" s="20" t="s">
        <v>268</v>
      </c>
      <c r="B12" s="92"/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</row>
    <row r="13" spans="1:56" ht="14.1" customHeight="1" x14ac:dyDescent="0.15">
      <c r="A13" s="20" t="s">
        <v>269</v>
      </c>
      <c r="B13" s="92"/>
      <c r="C13" s="93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</row>
    <row r="14" spans="1:56" ht="14.1" customHeight="1" x14ac:dyDescent="0.15">
      <c r="A14" s="20" t="s">
        <v>270</v>
      </c>
      <c r="B14" s="92"/>
      <c r="C14" s="93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</row>
    <row r="15" spans="1:56" ht="14.1" customHeight="1" x14ac:dyDescent="0.15">
      <c r="A15" s="20" t="s">
        <v>271</v>
      </c>
      <c r="B15" s="92"/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</row>
    <row r="16" spans="1:56" ht="14.1" customHeight="1" x14ac:dyDescent="0.15">
      <c r="A16" s="20" t="s">
        <v>272</v>
      </c>
      <c r="B16" s="92"/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</row>
    <row r="17" spans="1:56" ht="14.1" customHeight="1" x14ac:dyDescent="0.15">
      <c r="A17" s="20" t="s">
        <v>273</v>
      </c>
      <c r="B17" s="92"/>
      <c r="C17" s="93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</row>
    <row r="18" spans="1:56" ht="14.1" customHeight="1" x14ac:dyDescent="0.15">
      <c r="A18" s="20" t="s">
        <v>710</v>
      </c>
      <c r="B18" s="92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</row>
    <row r="19" spans="1:56" ht="14.1" customHeight="1" x14ac:dyDescent="0.15">
      <c r="A19" s="20" t="s">
        <v>714</v>
      </c>
      <c r="B19" s="29" t="str">
        <f>'Buyer registration form'!B18</f>
        <v>Mr</v>
      </c>
      <c r="C19" s="30" t="str">
        <f>'Buyer registration form'!C18</f>
        <v>Duan</v>
      </c>
      <c r="D19" s="31" t="str">
        <f>'Buyer registration form'!D18</f>
        <v>AiGuo</v>
      </c>
      <c r="E19" s="32" t="str">
        <f>'Buyer registration form'!G18</f>
        <v>abc@abc.com</v>
      </c>
      <c r="F19" s="31" t="str">
        <f>'Buyer registration form'!K18</f>
        <v>Company/Institution</v>
      </c>
      <c r="G19" s="21" t="str">
        <f t="shared" ref="G19:AX19" si="4">G3</f>
        <v>Male</v>
      </c>
      <c r="H19" s="124">
        <f t="shared" si="4"/>
        <v>27580</v>
      </c>
      <c r="I19" s="21" t="str">
        <f t="shared" si="4"/>
        <v>Vietnam</v>
      </c>
      <c r="J19" s="21" t="str">
        <f t="shared" si="4"/>
        <v>Vietnam</v>
      </c>
      <c r="K19" s="21" t="str">
        <f t="shared" si="4"/>
        <v>Passport</v>
      </c>
      <c r="L19" s="21">
        <f t="shared" si="4"/>
        <v>3456789</v>
      </c>
      <c r="M19" s="31">
        <f>'Buyer registration form'!E18</f>
        <v>9876543210</v>
      </c>
      <c r="N19" s="31">
        <f>'Buyer registration form'!F18</f>
        <v>1234567890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 t="str">
        <f t="shared" si="4"/>
        <v>I-Factor Testing Company</v>
      </c>
      <c r="AB19" s="21" t="str">
        <f t="shared" si="4"/>
        <v>Vietnam</v>
      </c>
      <c r="AC19" s="21">
        <f t="shared" si="4"/>
        <v>1357924680</v>
      </c>
      <c r="AD19" s="21">
        <f t="shared" si="4"/>
        <v>2468013579</v>
      </c>
      <c r="AE19" s="124">
        <f t="shared" si="4"/>
        <v>40179</v>
      </c>
      <c r="AF19" s="21" t="str">
        <f t="shared" si="4"/>
        <v>Limited partnership</v>
      </c>
      <c r="AG19" s="21"/>
      <c r="AH19" s="21" t="str">
        <f t="shared" si="4"/>
        <v>72 Tran Hung Dao</v>
      </c>
      <c r="AI19" s="21" t="str">
        <f t="shared" si="4"/>
        <v>Hoan Kiem</v>
      </c>
      <c r="AJ19" s="21" t="str">
        <f t="shared" si="4"/>
        <v>Hanoi</v>
      </c>
      <c r="AK19" s="21" t="str">
        <f t="shared" si="4"/>
        <v>Hanoi</v>
      </c>
      <c r="AL19" s="21" t="str">
        <f t="shared" si="4"/>
        <v>Vietnam</v>
      </c>
      <c r="AM19" s="21"/>
      <c r="AN19" s="21" t="str">
        <f t="shared" si="4"/>
        <v>No</v>
      </c>
      <c r="AO19" s="21"/>
      <c r="AP19" s="21"/>
      <c r="AQ19" s="21"/>
      <c r="AR19" s="21"/>
      <c r="AS19" s="21"/>
      <c r="AT19" s="21"/>
      <c r="AU19" s="21" t="str">
        <f t="shared" si="4"/>
        <v>Trung Hoa Nhan Chinh</v>
      </c>
      <c r="AV19" s="21" t="str">
        <f t="shared" si="4"/>
        <v>Yes</v>
      </c>
      <c r="AW19" s="21" t="str">
        <f t="shared" si="4"/>
        <v>Less than 1</v>
      </c>
      <c r="AX19" s="21" t="str">
        <f t="shared" si="4"/>
        <v>1 billion - 5 billion VND</v>
      </c>
      <c r="AY19" s="21"/>
      <c r="AZ19" s="21"/>
      <c r="BA19" s="21"/>
      <c r="BB19" s="21"/>
      <c r="BC19" s="21"/>
      <c r="BD19" s="21"/>
    </row>
    <row r="20" spans="1:56" ht="14.1" customHeight="1" x14ac:dyDescent="0.15">
      <c r="A20" s="20" t="s">
        <v>715</v>
      </c>
      <c r="B20" s="29" t="str">
        <f>'Buyer registration form'!B19</f>
        <v>Ms</v>
      </c>
      <c r="C20" s="30" t="str">
        <f>'Buyer registration form'!C19</f>
        <v>Anna</v>
      </c>
      <c r="D20" s="31" t="str">
        <f>'Buyer registration form'!D19</f>
        <v>An</v>
      </c>
      <c r="E20" s="32" t="str">
        <f>'Buyer registration form'!G19</f>
        <v>anna@abc.com</v>
      </c>
      <c r="F20" s="31" t="str">
        <f>'Buyer registration form'!K19</f>
        <v>Private Investor</v>
      </c>
      <c r="G20" s="21" t="str">
        <f t="shared" ref="G20:Z20" si="5">G4</f>
        <v>Female</v>
      </c>
      <c r="H20" s="124">
        <f t="shared" si="5"/>
        <v>26860</v>
      </c>
      <c r="I20" s="21" t="str">
        <f t="shared" si="5"/>
        <v>Vietnam</v>
      </c>
      <c r="J20" s="21" t="str">
        <f t="shared" si="5"/>
        <v>Vietnam</v>
      </c>
      <c r="K20" s="21" t="str">
        <f t="shared" si="5"/>
        <v>Passport</v>
      </c>
      <c r="L20" s="21">
        <f t="shared" si="5"/>
        <v>7858443</v>
      </c>
      <c r="M20" s="31">
        <f>'Buyer registration form'!E19</f>
        <v>8579437545</v>
      </c>
      <c r="N20" s="31">
        <f>'Buyer registration form'!F19</f>
        <v>5346754775</v>
      </c>
      <c r="O20" s="21" t="str">
        <f t="shared" si="5"/>
        <v>77 Tran Hung Dao</v>
      </c>
      <c r="P20" s="21" t="str">
        <f t="shared" si="5"/>
        <v>Hoan Kiem</v>
      </c>
      <c r="Q20" s="21" t="str">
        <f t="shared" si="5"/>
        <v>Hanoi</v>
      </c>
      <c r="R20" s="21" t="str">
        <f t="shared" si="5"/>
        <v>Hanoi</v>
      </c>
      <c r="S20" s="21" t="str">
        <f t="shared" si="5"/>
        <v>Vietnam</v>
      </c>
      <c r="T20" s="21" t="str">
        <f t="shared" si="5"/>
        <v>Head office</v>
      </c>
      <c r="U20" s="21" t="str">
        <f t="shared" si="5"/>
        <v>Admin</v>
      </c>
      <c r="V20" s="21" t="str">
        <f t="shared" si="5"/>
        <v>VPBank</v>
      </c>
      <c r="W20" s="21" t="str">
        <f t="shared" si="5"/>
        <v>Financial service activities, except insurance and social security</v>
      </c>
      <c r="X20" s="21" t="str">
        <f t="shared" si="5"/>
        <v>No</v>
      </c>
      <c r="Y20" s="21" t="str">
        <f t="shared" si="5"/>
        <v>1-3</v>
      </c>
      <c r="Z20" s="21" t="str">
        <f t="shared" si="5"/>
        <v>5 billion - 20 billion VND</v>
      </c>
      <c r="AA20" s="21"/>
      <c r="AB20" s="21"/>
      <c r="AC20" s="21"/>
      <c r="AD20" s="21"/>
      <c r="AE20" s="124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4.1" customHeight="1" x14ac:dyDescent="0.15">
      <c r="A21" s="20" t="s">
        <v>716</v>
      </c>
      <c r="B21" s="29" t="str">
        <f>'Buyer registration form'!B20</f>
        <v>Mr</v>
      </c>
      <c r="C21" s="30" t="str">
        <f>'Buyer registration form'!C20</f>
        <v>Duan</v>
      </c>
      <c r="D21" s="31" t="str">
        <f>'Buyer registration form'!D20</f>
        <v>AiGuo</v>
      </c>
      <c r="E21" s="32" t="str">
        <f>'Buyer registration form'!G20</f>
        <v>abc@abc.com</v>
      </c>
      <c r="F21" s="31" t="str">
        <f>'Buyer registration form'!K20</f>
        <v>Company/Institution</v>
      </c>
      <c r="G21" s="40" t="str">
        <f t="shared" ref="G21:AX21" si="6">G3</f>
        <v>Male</v>
      </c>
      <c r="H21" s="125">
        <f t="shared" si="6"/>
        <v>27580</v>
      </c>
      <c r="I21" s="40" t="str">
        <f t="shared" si="6"/>
        <v>Vietnam</v>
      </c>
      <c r="J21" s="40" t="str">
        <f t="shared" si="6"/>
        <v>Vietnam</v>
      </c>
      <c r="K21" s="40" t="str">
        <f t="shared" si="6"/>
        <v>Passport</v>
      </c>
      <c r="L21" s="40">
        <f t="shared" si="6"/>
        <v>3456789</v>
      </c>
      <c r="M21" s="31">
        <f>'Buyer registration form'!E20</f>
        <v>9876543210</v>
      </c>
      <c r="N21" s="31">
        <f>'Buyer registration form'!F20</f>
        <v>1234567890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 t="str">
        <f t="shared" si="6"/>
        <v>I-Factor Testing Company</v>
      </c>
      <c r="AB21" s="40" t="str">
        <f t="shared" si="6"/>
        <v>Vietnam</v>
      </c>
      <c r="AC21" s="40">
        <f t="shared" si="6"/>
        <v>1357924680</v>
      </c>
      <c r="AD21" s="40">
        <f t="shared" si="6"/>
        <v>2468013579</v>
      </c>
      <c r="AE21" s="125">
        <f t="shared" si="6"/>
        <v>40179</v>
      </c>
      <c r="AF21" s="40" t="str">
        <f t="shared" si="6"/>
        <v>Limited partnership</v>
      </c>
      <c r="AG21" s="40"/>
      <c r="AH21" s="40" t="str">
        <f t="shared" si="6"/>
        <v>72 Tran Hung Dao</v>
      </c>
      <c r="AI21" s="40" t="str">
        <f t="shared" si="6"/>
        <v>Hoan Kiem</v>
      </c>
      <c r="AJ21" s="40" t="str">
        <f t="shared" si="6"/>
        <v>Hanoi</v>
      </c>
      <c r="AK21" s="40" t="str">
        <f t="shared" si="6"/>
        <v>Hanoi</v>
      </c>
      <c r="AL21" s="40" t="str">
        <f t="shared" si="6"/>
        <v>Vietnam</v>
      </c>
      <c r="AM21" s="40"/>
      <c r="AN21" s="40" t="str">
        <f t="shared" si="6"/>
        <v>No</v>
      </c>
      <c r="AO21" s="40"/>
      <c r="AP21" s="40"/>
      <c r="AQ21" s="40"/>
      <c r="AR21" s="40"/>
      <c r="AS21" s="40"/>
      <c r="AT21" s="40"/>
      <c r="AU21" s="40" t="str">
        <f t="shared" si="6"/>
        <v>Trung Hoa Nhan Chinh</v>
      </c>
      <c r="AV21" s="40" t="str">
        <f t="shared" si="6"/>
        <v>Yes</v>
      </c>
      <c r="AW21" s="40" t="str">
        <f t="shared" si="6"/>
        <v>Less than 1</v>
      </c>
      <c r="AX21" s="40" t="str">
        <f t="shared" si="6"/>
        <v>1 billion - 5 billion VND</v>
      </c>
      <c r="AY21" s="40"/>
      <c r="AZ21" s="40"/>
      <c r="BA21" s="40"/>
      <c r="BB21" s="40"/>
      <c r="BC21" s="40"/>
      <c r="BD21" s="40"/>
    </row>
    <row r="22" spans="1:56" ht="14.1" customHeight="1" x14ac:dyDescent="0.15">
      <c r="A22" s="20" t="s">
        <v>717</v>
      </c>
      <c r="B22" s="29" t="str">
        <f>'Buyer registration form'!B21</f>
        <v>Ms</v>
      </c>
      <c r="C22" s="30" t="str">
        <f>'Buyer registration form'!C21</f>
        <v>Anna</v>
      </c>
      <c r="D22" s="31" t="str">
        <f>'Buyer registration form'!D21</f>
        <v>An</v>
      </c>
      <c r="E22" s="32" t="str">
        <f>'Buyer registration form'!G21</f>
        <v>anna@abc.com</v>
      </c>
      <c r="F22" s="31" t="str">
        <f>'Buyer registration form'!K21</f>
        <v>Private Investor</v>
      </c>
      <c r="G22" s="40" t="str">
        <f t="shared" ref="G22:Z22" si="7">G4</f>
        <v>Female</v>
      </c>
      <c r="H22" s="125">
        <f t="shared" si="7"/>
        <v>26860</v>
      </c>
      <c r="I22" s="40" t="str">
        <f t="shared" si="7"/>
        <v>Vietnam</v>
      </c>
      <c r="J22" s="40" t="str">
        <f t="shared" si="7"/>
        <v>Vietnam</v>
      </c>
      <c r="K22" s="40" t="str">
        <f t="shared" si="7"/>
        <v>Passport</v>
      </c>
      <c r="L22" s="40">
        <f t="shared" si="7"/>
        <v>7858443</v>
      </c>
      <c r="M22" s="31">
        <f>'Buyer registration form'!E21</f>
        <v>8579437545</v>
      </c>
      <c r="N22" s="31">
        <f>'Buyer registration form'!F21</f>
        <v>5346754775</v>
      </c>
      <c r="O22" s="40" t="str">
        <f t="shared" si="7"/>
        <v>77 Tran Hung Dao</v>
      </c>
      <c r="P22" s="40" t="str">
        <f t="shared" si="7"/>
        <v>Hoan Kiem</v>
      </c>
      <c r="Q22" s="40" t="str">
        <f t="shared" si="7"/>
        <v>Hanoi</v>
      </c>
      <c r="R22" s="40" t="str">
        <f t="shared" si="7"/>
        <v>Hanoi</v>
      </c>
      <c r="S22" s="40" t="str">
        <f t="shared" si="7"/>
        <v>Vietnam</v>
      </c>
      <c r="T22" s="40" t="str">
        <f t="shared" si="7"/>
        <v>Head office</v>
      </c>
      <c r="U22" s="40" t="str">
        <f t="shared" si="7"/>
        <v>Admin</v>
      </c>
      <c r="V22" s="40" t="str">
        <f t="shared" si="7"/>
        <v>VPBank</v>
      </c>
      <c r="W22" s="40" t="str">
        <f t="shared" si="7"/>
        <v>Financial service activities, except insurance and social security</v>
      </c>
      <c r="X22" s="40" t="str">
        <f t="shared" si="7"/>
        <v>No</v>
      </c>
      <c r="Y22" s="40" t="str">
        <f t="shared" si="7"/>
        <v>1-3</v>
      </c>
      <c r="Z22" s="40" t="str">
        <f t="shared" si="7"/>
        <v>5 billion - 20 billion VND</v>
      </c>
      <c r="AA22" s="40"/>
      <c r="AB22" s="40"/>
      <c r="AC22" s="40"/>
      <c r="AD22" s="40"/>
      <c r="AE22" s="125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</row>
  </sheetData>
  <mergeCells count="4">
    <mergeCell ref="B1:N1"/>
    <mergeCell ref="O1:Z1"/>
    <mergeCell ref="AA1:AX1"/>
    <mergeCell ref="AZ1:BC1"/>
  </mergeCells>
  <phoneticPr fontId="4" type="noConversion"/>
  <hyperlinks>
    <hyperlink ref="E3" r:id="rId1" display="abc@abc.com"/>
    <hyperlink ref="E4" r:id="rId2" display="abc@abc.com"/>
    <hyperlink ref="E7" r:id="rId3" display="abc@abc.com"/>
    <hyperlink ref="E8" r:id="rId4" display="abc@abc.com"/>
    <hyperlink ref="E19" r:id="rId5" display="abc@abc.com"/>
    <hyperlink ref="E20" r:id="rId6" display="abc@abc.com"/>
    <hyperlink ref="E21" r:id="rId7" display="abc@abc.com"/>
    <hyperlink ref="E22" r:id="rId8" display="abc@abc.com"/>
  </hyperlink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'Drop-down'!$D$2:$D$3</xm:f>
          </x14:formula1>
          <xm:sqref>G3:G4</xm:sqref>
        </x14:dataValidation>
        <x14:dataValidation type="list" allowBlank="1" showInputMessage="1" showErrorMessage="1">
          <x14:formula1>
            <xm:f>'Drop-down'!$E$2:$E$3</xm:f>
          </x14:formula1>
          <xm:sqref>X3:X4</xm:sqref>
        </x14:dataValidation>
        <x14:dataValidation type="list" allowBlank="1" showInputMessage="1" showErrorMessage="1">
          <x14:formula1>
            <xm:f>'Drop-down'!$F$2:$F$6</xm:f>
          </x14:formula1>
          <xm:sqref>AF3:AF4</xm:sqref>
        </x14:dataValidation>
        <x14:dataValidation type="list" allowBlank="1" showInputMessage="1" showErrorMessage="1">
          <x14:formula1>
            <xm:f>'Drop-down'!$G$2:$G$3</xm:f>
          </x14:formula1>
          <xm:sqref>AN3:AN4 AN7</xm:sqref>
        </x14:dataValidation>
        <x14:dataValidation type="list" allowBlank="1" showInputMessage="1" showErrorMessage="1">
          <x14:formula1>
            <xm:f>'Drop-down'!$I$2:$I$3</xm:f>
          </x14:formula1>
          <xm:sqref>AV3:AV4</xm:sqref>
        </x14:dataValidation>
        <x14:dataValidation type="list" allowBlank="1" showInputMessage="1" showErrorMessage="1">
          <x14:formula1>
            <xm:f>'Drop-down'!$J$2:$J$5</xm:f>
          </x14:formula1>
          <xm:sqref>AW3:AW4 Y4</xm:sqref>
        </x14:dataValidation>
        <x14:dataValidation type="list" allowBlank="1" showInputMessage="1" showErrorMessage="1">
          <x14:formula1>
            <xm:f>'Drop-down'!$K$2:$K$5</xm:f>
          </x14:formula1>
          <xm:sqref>AX3:AX4 Z4</xm:sqref>
        </x14:dataValidation>
        <x14:dataValidation type="list" allowBlank="1" showInputMessage="1" showErrorMessage="1">
          <x14:formula1>
            <xm:f>'Drop-down'!$H$2:$H$60</xm:f>
          </x14:formula1>
          <xm:sqref>T3:T4 AU3:AU4</xm:sqref>
        </x14:dataValidation>
        <x14:dataValidation type="list" allowBlank="1" showInputMessage="1" showErrorMessage="1">
          <x14:formula1>
            <xm:f>'Drop-down'!$L$2:$L$330</xm:f>
          </x14:formula1>
          <xm:sqref>W3:W4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zoomScaleNormal="85" zoomScalePageLayoutView="85" workbookViewId="0"/>
  </sheetViews>
  <sheetFormatPr defaultColWidth="8.875" defaultRowHeight="13.5" x14ac:dyDescent="0.15"/>
  <cols>
    <col min="2" max="13" width="23.75" customWidth="1"/>
    <col min="14" max="30" width="30.75" customWidth="1"/>
  </cols>
  <sheetData>
    <row r="1" spans="1:13" x14ac:dyDescent="0.15">
      <c r="A1" s="16" t="s">
        <v>20</v>
      </c>
      <c r="B1" s="17" t="s">
        <v>0</v>
      </c>
      <c r="C1" s="17" t="s">
        <v>1</v>
      </c>
      <c r="D1" s="17" t="s">
        <v>115</v>
      </c>
      <c r="E1" s="17" t="s">
        <v>116</v>
      </c>
      <c r="F1" s="17" t="s">
        <v>117</v>
      </c>
      <c r="G1" s="17" t="s">
        <v>118</v>
      </c>
      <c r="H1" s="17" t="s">
        <v>79</v>
      </c>
      <c r="I1" s="17" t="s">
        <v>119</v>
      </c>
      <c r="J1" s="17" t="s">
        <v>120</v>
      </c>
      <c r="K1" s="17" t="s">
        <v>121</v>
      </c>
      <c r="L1" s="17" t="s">
        <v>7</v>
      </c>
      <c r="M1" s="17" t="s">
        <v>16</v>
      </c>
    </row>
    <row r="2" spans="1:13" x14ac:dyDescent="0.15">
      <c r="A2" s="33" t="s">
        <v>21</v>
      </c>
      <c r="B2" s="34" t="s">
        <v>70</v>
      </c>
      <c r="C2" s="22" t="s">
        <v>123</v>
      </c>
      <c r="D2" s="22" t="s">
        <v>133</v>
      </c>
      <c r="E2" s="35" t="s">
        <v>124</v>
      </c>
      <c r="F2" s="35" t="s">
        <v>131</v>
      </c>
      <c r="G2" s="22" t="s">
        <v>122</v>
      </c>
      <c r="H2" s="23" t="s">
        <v>125</v>
      </c>
      <c r="I2" s="23" t="s">
        <v>125</v>
      </c>
      <c r="J2" s="22" t="s">
        <v>86</v>
      </c>
      <c r="K2" s="22" t="s">
        <v>86</v>
      </c>
      <c r="L2" s="36" t="s">
        <v>126</v>
      </c>
      <c r="M2" s="36"/>
    </row>
    <row r="3" spans="1:13" s="44" customFormat="1" x14ac:dyDescent="0.15">
      <c r="A3" s="33" t="s">
        <v>275</v>
      </c>
      <c r="B3" s="34" t="s">
        <v>356</v>
      </c>
      <c r="C3" s="22" t="s">
        <v>123</v>
      </c>
      <c r="D3" s="22" t="s">
        <v>357</v>
      </c>
      <c r="E3" s="35" t="s">
        <v>358</v>
      </c>
      <c r="F3" s="35" t="s">
        <v>359</v>
      </c>
      <c r="G3" s="22" t="s">
        <v>360</v>
      </c>
      <c r="H3" s="23" t="s">
        <v>361</v>
      </c>
      <c r="I3" s="23" t="s">
        <v>362</v>
      </c>
      <c r="J3" s="22" t="s">
        <v>363</v>
      </c>
      <c r="K3" s="22" t="s">
        <v>363</v>
      </c>
      <c r="L3" s="36" t="s">
        <v>3</v>
      </c>
      <c r="M3" s="36"/>
    </row>
    <row r="4" spans="1:13" x14ac:dyDescent="0.15">
      <c r="A4" s="33" t="s">
        <v>261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x14ac:dyDescent="0.15">
      <c r="A5" s="33" t="s">
        <v>262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x14ac:dyDescent="0.15">
      <c r="A6" s="33" t="s">
        <v>263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15">
      <c r="A7" s="33" t="s">
        <v>264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x14ac:dyDescent="0.15">
      <c r="A8" s="33" t="s">
        <v>265</v>
      </c>
      <c r="B8" s="36" t="str">
        <f>B2</f>
        <v>Mr</v>
      </c>
      <c r="C8" s="36" t="str">
        <f t="shared" ref="C8:L8" si="0">C2</f>
        <v>Company</v>
      </c>
      <c r="D8" s="36" t="str">
        <f t="shared" si="0"/>
        <v>Representative</v>
      </c>
      <c r="E8" s="36" t="str">
        <f t="shared" si="0"/>
        <v>0235678901</v>
      </c>
      <c r="F8" s="36" t="str">
        <f t="shared" si="0"/>
        <v>0235678902</v>
      </c>
      <c r="G8" s="36" t="str">
        <f t="shared" si="0"/>
        <v>Manager</v>
      </c>
      <c r="H8" s="36" t="str">
        <f t="shared" si="0"/>
        <v>def@abc.com</v>
      </c>
      <c r="I8" s="36" t="str">
        <f t="shared" si="0"/>
        <v>def@abc.com</v>
      </c>
      <c r="J8" s="101" t="s">
        <v>720</v>
      </c>
      <c r="K8" s="101" t="s">
        <v>721</v>
      </c>
      <c r="L8" s="36" t="str">
        <f t="shared" si="0"/>
        <v>Newspaper</v>
      </c>
      <c r="M8" s="36"/>
    </row>
    <row r="9" spans="1:13" x14ac:dyDescent="0.15">
      <c r="A9" s="33" t="s">
        <v>266</v>
      </c>
      <c r="B9" s="36" t="str">
        <f>B3</f>
        <v>Mrs</v>
      </c>
      <c r="C9" s="36" t="str">
        <f t="shared" ref="C9:L9" si="1">C3</f>
        <v>Company</v>
      </c>
      <c r="D9" s="36" t="str">
        <f t="shared" si="1"/>
        <v>Director</v>
      </c>
      <c r="E9" s="36" t="str">
        <f t="shared" si="1"/>
        <v>8739573854</v>
      </c>
      <c r="F9" s="101" t="s">
        <v>725</v>
      </c>
      <c r="G9" s="36" t="str">
        <f t="shared" si="1"/>
        <v>Director</v>
      </c>
      <c r="H9" s="36" t="str">
        <f t="shared" si="1"/>
        <v>director@invoice.com</v>
      </c>
      <c r="I9" s="36" t="str">
        <f t="shared" si="1"/>
        <v>director@invoice.com</v>
      </c>
      <c r="J9" s="36" t="str">
        <f t="shared" si="1"/>
        <v>Pass00worD</v>
      </c>
      <c r="K9" s="36" t="str">
        <f t="shared" si="1"/>
        <v>Pass00worD</v>
      </c>
      <c r="L9" s="36" t="str">
        <f t="shared" si="1"/>
        <v>Email</v>
      </c>
      <c r="M9" s="36"/>
    </row>
    <row r="10" spans="1:13" x14ac:dyDescent="0.15">
      <c r="A10" s="33" t="s">
        <v>267</v>
      </c>
      <c r="B10" s="36" t="str">
        <f>B$2</f>
        <v>Mr</v>
      </c>
      <c r="C10" s="36" t="str">
        <f>C$2</f>
        <v>Company</v>
      </c>
      <c r="D10" s="36" t="str">
        <f t="shared" ref="D10:L16" si="2">D$2</f>
        <v>Representative</v>
      </c>
      <c r="E10" s="36" t="str">
        <f t="shared" si="2"/>
        <v>0235678901</v>
      </c>
      <c r="F10" s="36" t="str">
        <f t="shared" si="2"/>
        <v>0235678902</v>
      </c>
      <c r="G10" s="36" t="str">
        <f t="shared" si="2"/>
        <v>Manager</v>
      </c>
      <c r="H10" s="36" t="str">
        <f t="shared" si="2"/>
        <v>def@abc.com</v>
      </c>
      <c r="I10" s="36" t="str">
        <f t="shared" si="2"/>
        <v>def@abc.com</v>
      </c>
      <c r="J10" s="36" t="str">
        <f t="shared" si="2"/>
        <v>password01</v>
      </c>
      <c r="K10" s="36" t="str">
        <f t="shared" si="2"/>
        <v>password01</v>
      </c>
      <c r="L10" s="36" t="str">
        <f t="shared" si="2"/>
        <v>Newspaper</v>
      </c>
      <c r="M10" s="36"/>
    </row>
    <row r="11" spans="1:13" x14ac:dyDescent="0.15">
      <c r="A11" s="33" t="s">
        <v>268</v>
      </c>
      <c r="B11" s="36" t="str">
        <f>B$3</f>
        <v>Mrs</v>
      </c>
      <c r="C11" s="36" t="str">
        <f t="shared" ref="C11:L17" si="3">C$3</f>
        <v>Company</v>
      </c>
      <c r="D11" s="36" t="str">
        <f t="shared" si="3"/>
        <v>Director</v>
      </c>
      <c r="E11" s="36" t="str">
        <f t="shared" si="3"/>
        <v>8739573854</v>
      </c>
      <c r="F11" s="36" t="str">
        <f t="shared" si="3"/>
        <v>5738769659</v>
      </c>
      <c r="G11" s="36" t="str">
        <f t="shared" si="3"/>
        <v>Director</v>
      </c>
      <c r="H11" s="36" t="str">
        <f t="shared" si="3"/>
        <v>director@invoice.com</v>
      </c>
      <c r="I11" s="36" t="str">
        <f t="shared" si="3"/>
        <v>director@invoice.com</v>
      </c>
      <c r="J11" s="36" t="str">
        <f t="shared" si="3"/>
        <v>Pass00worD</v>
      </c>
      <c r="K11" s="36" t="str">
        <f t="shared" si="3"/>
        <v>Pass00worD</v>
      </c>
      <c r="L11" s="36" t="str">
        <f t="shared" si="3"/>
        <v>Email</v>
      </c>
      <c r="M11" s="36"/>
    </row>
    <row r="12" spans="1:13" x14ac:dyDescent="0.15">
      <c r="A12" s="33" t="s">
        <v>269</v>
      </c>
      <c r="B12" s="36" t="str">
        <f>B$2</f>
        <v>Mr</v>
      </c>
      <c r="C12" s="36" t="str">
        <f>C$2</f>
        <v>Company</v>
      </c>
      <c r="D12" s="36" t="str">
        <f t="shared" si="2"/>
        <v>Representative</v>
      </c>
      <c r="E12" s="36" t="str">
        <f t="shared" si="2"/>
        <v>0235678901</v>
      </c>
      <c r="F12" s="36" t="str">
        <f t="shared" si="2"/>
        <v>0235678902</v>
      </c>
      <c r="G12" s="36" t="str">
        <f t="shared" si="2"/>
        <v>Manager</v>
      </c>
      <c r="H12" s="36" t="str">
        <f t="shared" si="2"/>
        <v>def@abc.com</v>
      </c>
      <c r="I12" s="36" t="str">
        <f t="shared" si="2"/>
        <v>def@abc.com</v>
      </c>
      <c r="J12" s="36" t="str">
        <f t="shared" si="2"/>
        <v>password01</v>
      </c>
      <c r="K12" s="36" t="str">
        <f t="shared" si="2"/>
        <v>password01</v>
      </c>
      <c r="L12" s="36" t="str">
        <f t="shared" si="2"/>
        <v>Newspaper</v>
      </c>
      <c r="M12" s="36"/>
    </row>
    <row r="13" spans="1:13" x14ac:dyDescent="0.15">
      <c r="A13" s="33" t="s">
        <v>270</v>
      </c>
      <c r="B13" s="36" t="str">
        <f>B$3</f>
        <v>Mrs</v>
      </c>
      <c r="C13" s="36" t="str">
        <f t="shared" si="3"/>
        <v>Company</v>
      </c>
      <c r="D13" s="36" t="str">
        <f t="shared" si="3"/>
        <v>Director</v>
      </c>
      <c r="E13" s="36" t="str">
        <f t="shared" si="3"/>
        <v>8739573854</v>
      </c>
      <c r="F13" s="36" t="str">
        <f t="shared" si="3"/>
        <v>5738769659</v>
      </c>
      <c r="G13" s="36" t="str">
        <f t="shared" si="3"/>
        <v>Director</v>
      </c>
      <c r="H13" s="36" t="str">
        <f t="shared" si="3"/>
        <v>director@invoice.com</v>
      </c>
      <c r="I13" s="36" t="str">
        <f t="shared" si="3"/>
        <v>director@invoice.com</v>
      </c>
      <c r="J13" s="36" t="str">
        <f t="shared" si="3"/>
        <v>Pass00worD</v>
      </c>
      <c r="K13" s="36" t="str">
        <f t="shared" si="3"/>
        <v>Pass00worD</v>
      </c>
      <c r="L13" s="36" t="str">
        <f t="shared" si="3"/>
        <v>Email</v>
      </c>
      <c r="M13" s="36"/>
    </row>
    <row r="14" spans="1:13" x14ac:dyDescent="0.15">
      <c r="A14" s="33" t="s">
        <v>271</v>
      </c>
      <c r="B14" s="36" t="str">
        <f>B$2</f>
        <v>Mr</v>
      </c>
      <c r="C14" s="36" t="str">
        <f>C$2</f>
        <v>Company</v>
      </c>
      <c r="D14" s="36" t="str">
        <f t="shared" si="2"/>
        <v>Representative</v>
      </c>
      <c r="E14" s="36" t="str">
        <f t="shared" si="2"/>
        <v>0235678901</v>
      </c>
      <c r="F14" s="36" t="str">
        <f t="shared" si="2"/>
        <v>0235678902</v>
      </c>
      <c r="G14" s="36" t="str">
        <f t="shared" si="2"/>
        <v>Manager</v>
      </c>
      <c r="H14" s="36" t="str">
        <f t="shared" si="2"/>
        <v>def@abc.com</v>
      </c>
      <c r="I14" s="36" t="str">
        <f t="shared" si="2"/>
        <v>def@abc.com</v>
      </c>
      <c r="J14" s="36" t="str">
        <f t="shared" si="2"/>
        <v>password01</v>
      </c>
      <c r="K14" s="36" t="str">
        <f t="shared" si="2"/>
        <v>password01</v>
      </c>
      <c r="L14" s="36" t="str">
        <f t="shared" si="2"/>
        <v>Newspaper</v>
      </c>
      <c r="M14" s="36"/>
    </row>
    <row r="15" spans="1:13" x14ac:dyDescent="0.15">
      <c r="A15" s="33" t="s">
        <v>272</v>
      </c>
      <c r="B15" s="36" t="str">
        <f>B$3</f>
        <v>Mrs</v>
      </c>
      <c r="C15" s="36" t="str">
        <f t="shared" si="3"/>
        <v>Company</v>
      </c>
      <c r="D15" s="36" t="str">
        <f t="shared" si="3"/>
        <v>Director</v>
      </c>
      <c r="E15" s="36" t="str">
        <f t="shared" si="3"/>
        <v>8739573854</v>
      </c>
      <c r="F15" s="36" t="str">
        <f t="shared" si="3"/>
        <v>5738769659</v>
      </c>
      <c r="G15" s="36" t="str">
        <f t="shared" si="3"/>
        <v>Director</v>
      </c>
      <c r="H15" s="36" t="str">
        <f t="shared" si="3"/>
        <v>director@invoice.com</v>
      </c>
      <c r="I15" s="36" t="str">
        <f t="shared" si="3"/>
        <v>director@invoice.com</v>
      </c>
      <c r="J15" s="36" t="str">
        <f t="shared" si="3"/>
        <v>Pass00worD</v>
      </c>
      <c r="K15" s="36" t="str">
        <f t="shared" si="3"/>
        <v>Pass00worD</v>
      </c>
      <c r="L15" s="36" t="str">
        <f t="shared" si="3"/>
        <v>Email</v>
      </c>
      <c r="M15" s="36"/>
    </row>
    <row r="16" spans="1:13" x14ac:dyDescent="0.15">
      <c r="A16" s="33" t="s">
        <v>273</v>
      </c>
      <c r="B16" s="36" t="str">
        <f>B$2</f>
        <v>Mr</v>
      </c>
      <c r="C16" s="36" t="str">
        <f>C$2</f>
        <v>Company</v>
      </c>
      <c r="D16" s="36" t="str">
        <f t="shared" si="2"/>
        <v>Representative</v>
      </c>
      <c r="E16" s="36" t="str">
        <f t="shared" si="2"/>
        <v>0235678901</v>
      </c>
      <c r="F16" s="36" t="str">
        <f t="shared" si="2"/>
        <v>0235678902</v>
      </c>
      <c r="G16" s="36" t="str">
        <f t="shared" si="2"/>
        <v>Manager</v>
      </c>
      <c r="H16" s="36" t="str">
        <f t="shared" si="2"/>
        <v>def@abc.com</v>
      </c>
      <c r="I16" s="36" t="str">
        <f t="shared" si="2"/>
        <v>def@abc.com</v>
      </c>
      <c r="J16" s="36" t="str">
        <f t="shared" si="2"/>
        <v>password01</v>
      </c>
      <c r="K16" s="36" t="str">
        <f t="shared" si="2"/>
        <v>password01</v>
      </c>
      <c r="L16" s="36" t="str">
        <f t="shared" si="2"/>
        <v>Newspaper</v>
      </c>
      <c r="M16" s="36"/>
    </row>
    <row r="17" spans="1:13" x14ac:dyDescent="0.15">
      <c r="A17" s="33" t="s">
        <v>710</v>
      </c>
      <c r="B17" s="36" t="str">
        <f>B$3</f>
        <v>Mrs</v>
      </c>
      <c r="C17" s="36" t="str">
        <f t="shared" si="3"/>
        <v>Company</v>
      </c>
      <c r="D17" s="36" t="str">
        <f t="shared" si="3"/>
        <v>Director</v>
      </c>
      <c r="E17" s="36" t="str">
        <f t="shared" si="3"/>
        <v>8739573854</v>
      </c>
      <c r="F17" s="36" t="str">
        <f t="shared" si="3"/>
        <v>5738769659</v>
      </c>
      <c r="G17" s="36" t="str">
        <f t="shared" si="3"/>
        <v>Director</v>
      </c>
      <c r="H17" s="36" t="str">
        <f t="shared" si="3"/>
        <v>director@invoice.com</v>
      </c>
      <c r="I17" s="36" t="str">
        <f t="shared" si="3"/>
        <v>director@invoice.com</v>
      </c>
      <c r="J17" s="36" t="str">
        <f t="shared" si="3"/>
        <v>Pass00worD</v>
      </c>
      <c r="K17" s="36" t="str">
        <f t="shared" si="3"/>
        <v>Pass00worD</v>
      </c>
      <c r="L17" s="36" t="str">
        <f t="shared" si="3"/>
        <v>Email</v>
      </c>
      <c r="M17" s="36"/>
    </row>
    <row r="18" spans="1:13" x14ac:dyDescent="0.15">
      <c r="A18" s="33" t="s">
        <v>714</v>
      </c>
      <c r="B18" s="36" t="str">
        <f t="shared" ref="B18:L18" si="4">B$2</f>
        <v>Mr</v>
      </c>
      <c r="C18" s="36" t="str">
        <f t="shared" si="4"/>
        <v>Company</v>
      </c>
      <c r="D18" s="36" t="str">
        <f t="shared" si="4"/>
        <v>Representative</v>
      </c>
      <c r="E18" s="36" t="str">
        <f t="shared" si="4"/>
        <v>0235678901</v>
      </c>
      <c r="F18" s="36" t="str">
        <f t="shared" si="4"/>
        <v>0235678902</v>
      </c>
      <c r="G18" s="36" t="str">
        <f t="shared" si="4"/>
        <v>Manager</v>
      </c>
      <c r="H18" s="36" t="str">
        <f t="shared" si="4"/>
        <v>def@abc.com</v>
      </c>
      <c r="I18" s="36" t="str">
        <f t="shared" si="4"/>
        <v>def@abc.com</v>
      </c>
      <c r="J18" s="36" t="str">
        <f t="shared" si="4"/>
        <v>password01</v>
      </c>
      <c r="K18" s="36" t="str">
        <f t="shared" si="4"/>
        <v>password01</v>
      </c>
      <c r="L18" s="36" t="str">
        <f t="shared" si="4"/>
        <v>Newspaper</v>
      </c>
      <c r="M18" s="36"/>
    </row>
    <row r="19" spans="1:13" x14ac:dyDescent="0.15">
      <c r="A19" s="33" t="s">
        <v>715</v>
      </c>
      <c r="B19" s="36" t="str">
        <f t="shared" ref="B19:L19" si="5">B$3</f>
        <v>Mrs</v>
      </c>
      <c r="C19" s="36" t="str">
        <f t="shared" si="5"/>
        <v>Company</v>
      </c>
      <c r="D19" s="36" t="str">
        <f t="shared" si="5"/>
        <v>Director</v>
      </c>
      <c r="E19" s="36" t="str">
        <f t="shared" si="5"/>
        <v>8739573854</v>
      </c>
      <c r="F19" s="36" t="str">
        <f t="shared" si="5"/>
        <v>5738769659</v>
      </c>
      <c r="G19" s="36" t="str">
        <f t="shared" si="5"/>
        <v>Director</v>
      </c>
      <c r="H19" s="36" t="str">
        <f t="shared" si="5"/>
        <v>director@invoice.com</v>
      </c>
      <c r="I19" s="36" t="str">
        <f t="shared" si="5"/>
        <v>director@invoice.com</v>
      </c>
      <c r="J19" s="36" t="str">
        <f t="shared" si="5"/>
        <v>Pass00worD</v>
      </c>
      <c r="K19" s="36" t="str">
        <f t="shared" si="5"/>
        <v>Pass00worD</v>
      </c>
      <c r="L19" s="36" t="str">
        <f t="shared" si="5"/>
        <v>Email</v>
      </c>
      <c r="M19" s="36"/>
    </row>
    <row r="20" spans="1:13" x14ac:dyDescent="0.15">
      <c r="A20" s="33" t="s">
        <v>716</v>
      </c>
      <c r="B20" s="36" t="str">
        <f t="shared" ref="B20:L20" si="6">B$2</f>
        <v>Mr</v>
      </c>
      <c r="C20" s="36" t="str">
        <f t="shared" si="6"/>
        <v>Company</v>
      </c>
      <c r="D20" s="36" t="str">
        <f t="shared" si="6"/>
        <v>Representative</v>
      </c>
      <c r="E20" s="36" t="str">
        <f t="shared" si="6"/>
        <v>0235678901</v>
      </c>
      <c r="F20" s="36" t="str">
        <f t="shared" si="6"/>
        <v>0235678902</v>
      </c>
      <c r="G20" s="36" t="str">
        <f t="shared" si="6"/>
        <v>Manager</v>
      </c>
      <c r="H20" s="36" t="str">
        <f t="shared" si="6"/>
        <v>def@abc.com</v>
      </c>
      <c r="I20" s="36" t="str">
        <f t="shared" si="6"/>
        <v>def@abc.com</v>
      </c>
      <c r="J20" s="36" t="str">
        <f t="shared" si="6"/>
        <v>password01</v>
      </c>
      <c r="K20" s="36" t="str">
        <f t="shared" si="6"/>
        <v>password01</v>
      </c>
      <c r="L20" s="36" t="str">
        <f t="shared" si="6"/>
        <v>Newspaper</v>
      </c>
      <c r="M20" s="36"/>
    </row>
    <row r="21" spans="1:13" x14ac:dyDescent="0.15">
      <c r="A21" s="33" t="s">
        <v>717</v>
      </c>
      <c r="B21" s="36" t="str">
        <f t="shared" ref="B21:L21" si="7">B$3</f>
        <v>Mrs</v>
      </c>
      <c r="C21" s="36" t="str">
        <f t="shared" si="7"/>
        <v>Company</v>
      </c>
      <c r="D21" s="36" t="str">
        <f t="shared" si="7"/>
        <v>Director</v>
      </c>
      <c r="E21" s="36" t="str">
        <f t="shared" si="7"/>
        <v>8739573854</v>
      </c>
      <c r="F21" s="36" t="str">
        <f t="shared" si="7"/>
        <v>5738769659</v>
      </c>
      <c r="G21" s="36" t="str">
        <f t="shared" si="7"/>
        <v>Director</v>
      </c>
      <c r="H21" s="36" t="str">
        <f t="shared" si="7"/>
        <v>director@invoice.com</v>
      </c>
      <c r="I21" s="36" t="str">
        <f t="shared" si="7"/>
        <v>director@invoice.com</v>
      </c>
      <c r="J21" s="36" t="str">
        <f t="shared" si="7"/>
        <v>Pass00worD</v>
      </c>
      <c r="K21" s="36" t="str">
        <f t="shared" si="7"/>
        <v>Pass00worD</v>
      </c>
      <c r="L21" s="36" t="str">
        <f t="shared" si="7"/>
        <v>Email</v>
      </c>
      <c r="M21" s="36"/>
    </row>
    <row r="22" spans="1:13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</sheetData>
  <phoneticPr fontId="11" type="noConversion"/>
  <dataValidations count="5">
    <dataValidation allowBlank="1" showInputMessage="1" showErrorMessage="1" prompt="Your password must be at least 8 characters long and include 1 or more non-alphabetic characters (symbols or numbers)" sqref="J2:J3"/>
    <dataValidation type="list" allowBlank="1" showDropDown="1" showInputMessage="1" showErrorMessage="1" error="Password does not match" sqref="K2">
      <formula1>$J$2</formula1>
    </dataValidation>
    <dataValidation type="list" allowBlank="1" showDropDown="1" showInputMessage="1" showErrorMessage="1" error="Email does not match" sqref="I2">
      <formula1>$H$2</formula1>
    </dataValidation>
    <dataValidation type="list" allowBlank="1" showDropDown="1" showInputMessage="1" showErrorMessage="1" error="Email does not match" sqref="I3">
      <formula1>$H$3</formula1>
    </dataValidation>
    <dataValidation type="list" allowBlank="1" showDropDown="1" showInputMessage="1" showErrorMessage="1" error="Password does not match" sqref="K3">
      <formula1>$J$3</formula1>
    </dataValidation>
  </dataValidations>
  <hyperlinks>
    <hyperlink ref="H2" r:id="rId1"/>
    <hyperlink ref="I2" r:id="rId2"/>
    <hyperlink ref="H3" r:id="rId3"/>
    <hyperlink ref="I3" r:id="rId4"/>
  </hyperlinks>
  <pageMargins left="0.7" right="0.7" top="0.75" bottom="0.75" header="0.3" footer="0.3"/>
  <pageSetup orientation="portrait" r:id="rId5"/>
  <ignoredErrors>
    <ignoredError sqref="B13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'Drop-down'!$A$2:$A$5</xm:f>
          </x14:formula1>
          <xm:sqref>B2:B3</xm:sqref>
        </x14:dataValidation>
        <x14:dataValidation type="list" allowBlank="1" showInputMessage="1" showErrorMessage="1">
          <x14:formula1>
            <xm:f>'Drop-down'!$C$2:$C$7</xm:f>
          </x14:formula1>
          <xm:sqref>L2:L3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="85" zoomScaleNormal="85" zoomScalePageLayoutView="85" workbookViewId="0"/>
  </sheetViews>
  <sheetFormatPr defaultColWidth="8.875" defaultRowHeight="13.5" x14ac:dyDescent="0.15"/>
  <cols>
    <col min="2" max="64" width="23.75" customWidth="1"/>
  </cols>
  <sheetData>
    <row r="1" spans="1:52" x14ac:dyDescent="0.15">
      <c r="A1" s="15"/>
      <c r="B1" s="192" t="s">
        <v>31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/>
      <c r="N1" s="184" t="s">
        <v>132</v>
      </c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92" t="s">
        <v>153</v>
      </c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4"/>
      <c r="AS1" s="189" t="s">
        <v>175</v>
      </c>
      <c r="AT1" s="190"/>
      <c r="AU1" s="190"/>
      <c r="AV1" s="190"/>
      <c r="AW1" s="190"/>
      <c r="AX1" s="190"/>
      <c r="AY1" s="191"/>
      <c r="AZ1" s="26" t="s">
        <v>151</v>
      </c>
    </row>
    <row r="2" spans="1:52" ht="48" x14ac:dyDescent="0.15">
      <c r="A2" s="16" t="s">
        <v>20</v>
      </c>
      <c r="B2" s="17" t="s">
        <v>24</v>
      </c>
      <c r="C2" s="17" t="s">
        <v>9</v>
      </c>
      <c r="D2" s="17" t="s">
        <v>10</v>
      </c>
      <c r="E2" s="17" t="s">
        <v>3</v>
      </c>
      <c r="F2" s="17" t="s">
        <v>12</v>
      </c>
      <c r="G2" s="17" t="s">
        <v>129</v>
      </c>
      <c r="H2" s="17" t="s">
        <v>130</v>
      </c>
      <c r="I2" s="17" t="s">
        <v>13</v>
      </c>
      <c r="J2" s="17" t="s">
        <v>19</v>
      </c>
      <c r="K2" s="17" t="s">
        <v>128</v>
      </c>
      <c r="L2" s="17" t="s">
        <v>8</v>
      </c>
      <c r="M2" s="17" t="s">
        <v>118</v>
      </c>
      <c r="N2" s="17" t="s">
        <v>135</v>
      </c>
      <c r="O2" s="17" t="s">
        <v>728</v>
      </c>
      <c r="P2" s="17" t="s">
        <v>136</v>
      </c>
      <c r="Q2" s="43" t="s">
        <v>137</v>
      </c>
      <c r="R2" s="39" t="s">
        <v>145</v>
      </c>
      <c r="S2" s="17" t="s">
        <v>138</v>
      </c>
      <c r="T2" s="17" t="s">
        <v>139</v>
      </c>
      <c r="U2" s="17" t="s">
        <v>140</v>
      </c>
      <c r="V2" s="17" t="s">
        <v>141</v>
      </c>
      <c r="W2" s="17" t="s">
        <v>127</v>
      </c>
      <c r="X2" s="17" t="s">
        <v>142</v>
      </c>
      <c r="Y2" s="17" t="s">
        <v>143</v>
      </c>
      <c r="Z2" s="17" t="s">
        <v>803</v>
      </c>
      <c r="AA2" s="17" t="s">
        <v>804</v>
      </c>
      <c r="AB2" s="17" t="s">
        <v>805</v>
      </c>
      <c r="AC2" s="17" t="s">
        <v>806</v>
      </c>
      <c r="AD2" s="17" t="s">
        <v>807</v>
      </c>
      <c r="AE2" s="17" t="s">
        <v>808</v>
      </c>
      <c r="AF2" s="17" t="s">
        <v>144</v>
      </c>
      <c r="AG2" s="186" t="s">
        <v>154</v>
      </c>
      <c r="AH2" s="187"/>
      <c r="AI2" s="187"/>
      <c r="AJ2" s="187"/>
      <c r="AK2" s="188"/>
      <c r="AL2" s="186" t="s">
        <v>155</v>
      </c>
      <c r="AM2" s="187"/>
      <c r="AN2" s="187"/>
      <c r="AO2" s="187"/>
      <c r="AP2" s="188"/>
      <c r="AQ2" s="19" t="s">
        <v>156</v>
      </c>
      <c r="AR2" s="19" t="s">
        <v>157</v>
      </c>
      <c r="AS2" s="19" t="s">
        <v>176</v>
      </c>
      <c r="AT2" s="18" t="s">
        <v>177</v>
      </c>
      <c r="AU2" s="18" t="s">
        <v>67</v>
      </c>
      <c r="AV2" s="18" t="s">
        <v>178</v>
      </c>
      <c r="AW2" s="18" t="s">
        <v>179</v>
      </c>
      <c r="AX2" s="18" t="s">
        <v>180</v>
      </c>
      <c r="AY2" s="18" t="s">
        <v>181</v>
      </c>
      <c r="AZ2" s="19" t="s">
        <v>152</v>
      </c>
    </row>
    <row r="3" spans="1:52" x14ac:dyDescent="0.15">
      <c r="A3" s="20" t="s">
        <v>21</v>
      </c>
      <c r="B3" s="29" t="str">
        <f>'SME registration form'!B2</f>
        <v>Mr</v>
      </c>
      <c r="C3" s="30" t="str">
        <f>'SME registration form'!C2</f>
        <v>Company</v>
      </c>
      <c r="D3" s="31" t="str">
        <f>'SME registration form'!D2</f>
        <v>Representative</v>
      </c>
      <c r="E3" s="37" t="str">
        <f>'SME registration form'!H2</f>
        <v>def@abc.com</v>
      </c>
      <c r="F3" s="22" t="s">
        <v>28</v>
      </c>
      <c r="G3" s="24">
        <v>27580</v>
      </c>
      <c r="H3" s="22" t="s">
        <v>29</v>
      </c>
      <c r="I3" s="41" t="s">
        <v>249</v>
      </c>
      <c r="J3" s="41">
        <v>2345678</v>
      </c>
      <c r="K3" s="38" t="str">
        <f>'SME registration form'!E2</f>
        <v>0235678901</v>
      </c>
      <c r="L3" s="38" t="str">
        <f>'SME registration form'!F2</f>
        <v>0235678902</v>
      </c>
      <c r="M3" s="31" t="str">
        <f>'SME registration form'!G2</f>
        <v>Manager</v>
      </c>
      <c r="N3" s="22" t="s">
        <v>134</v>
      </c>
      <c r="O3" s="24">
        <v>40858</v>
      </c>
      <c r="P3" s="22">
        <v>1472583690</v>
      </c>
      <c r="Q3" s="24" t="s">
        <v>383</v>
      </c>
      <c r="R3" s="22">
        <v>1472583691</v>
      </c>
      <c r="S3" s="22" t="s">
        <v>146</v>
      </c>
      <c r="T3" s="22" t="s">
        <v>147</v>
      </c>
      <c r="U3" s="22" t="s">
        <v>148</v>
      </c>
      <c r="V3" s="22" t="s">
        <v>102</v>
      </c>
      <c r="W3" s="22" t="s">
        <v>149</v>
      </c>
      <c r="X3" s="22"/>
      <c r="Y3" s="22" t="s">
        <v>90</v>
      </c>
      <c r="Z3" s="22"/>
      <c r="AA3" s="22"/>
      <c r="AB3" s="22"/>
      <c r="AC3" s="22"/>
      <c r="AD3" s="22"/>
      <c r="AE3" s="22"/>
      <c r="AF3" s="22" t="s">
        <v>293</v>
      </c>
      <c r="AG3" s="22" t="s">
        <v>161</v>
      </c>
      <c r="AH3" s="22" t="s">
        <v>164</v>
      </c>
      <c r="AI3" s="22" t="s">
        <v>163</v>
      </c>
      <c r="AJ3" s="22"/>
      <c r="AK3" s="22"/>
      <c r="AL3" s="22"/>
      <c r="AM3" s="22"/>
      <c r="AN3" s="22"/>
      <c r="AO3" s="22"/>
      <c r="AP3" s="22"/>
      <c r="AQ3" s="22" t="s">
        <v>171</v>
      </c>
      <c r="AR3" s="22"/>
      <c r="AS3" s="22"/>
      <c r="AT3" s="22"/>
      <c r="AU3" s="22"/>
      <c r="AV3" s="22"/>
      <c r="AW3" s="22"/>
      <c r="AX3" s="22"/>
      <c r="AY3" s="22"/>
      <c r="AZ3" s="22"/>
    </row>
    <row r="4" spans="1:52" s="44" customFormat="1" x14ac:dyDescent="0.15">
      <c r="A4" s="20" t="s">
        <v>275</v>
      </c>
      <c r="B4" s="29" t="str">
        <f>'SME registration form'!B3</f>
        <v>Mrs</v>
      </c>
      <c r="C4" s="30" t="str">
        <f>'SME registration form'!C3</f>
        <v>Company</v>
      </c>
      <c r="D4" s="31" t="str">
        <f>'SME registration form'!D3</f>
        <v>Director</v>
      </c>
      <c r="E4" s="37" t="str">
        <f>'SME registration form'!H3</f>
        <v>director@invoice.com</v>
      </c>
      <c r="F4" s="22" t="s">
        <v>283</v>
      </c>
      <c r="G4" s="24">
        <v>24081</v>
      </c>
      <c r="H4" s="22" t="s">
        <v>29</v>
      </c>
      <c r="I4" s="41" t="s">
        <v>249</v>
      </c>
      <c r="J4" s="41">
        <v>8375975</v>
      </c>
      <c r="K4" s="38" t="str">
        <f>'SME registration form'!E3</f>
        <v>8739573854</v>
      </c>
      <c r="L4" s="38" t="str">
        <f>'SME registration form'!F3</f>
        <v>5738769659</v>
      </c>
      <c r="M4" s="31" t="str">
        <f>'SME registration form'!G3</f>
        <v>Director</v>
      </c>
      <c r="N4" s="22" t="s">
        <v>364</v>
      </c>
      <c r="O4" s="24">
        <v>38697</v>
      </c>
      <c r="P4" s="22">
        <v>5354358678</v>
      </c>
      <c r="Q4" s="24" t="s">
        <v>371</v>
      </c>
      <c r="R4" s="22">
        <v>8758573487</v>
      </c>
      <c r="S4" s="22" t="s">
        <v>692</v>
      </c>
      <c r="T4" s="22" t="s">
        <v>147</v>
      </c>
      <c r="U4" s="22" t="s">
        <v>102</v>
      </c>
      <c r="V4" s="22" t="s">
        <v>102</v>
      </c>
      <c r="W4" s="22" t="s">
        <v>29</v>
      </c>
      <c r="X4" s="22"/>
      <c r="Y4" s="22" t="s">
        <v>88</v>
      </c>
      <c r="Z4" s="22" t="s">
        <v>693</v>
      </c>
      <c r="AA4" s="22" t="s">
        <v>694</v>
      </c>
      <c r="AB4" s="22" t="s">
        <v>695</v>
      </c>
      <c r="AC4" s="22" t="s">
        <v>696</v>
      </c>
      <c r="AD4" s="22" t="s">
        <v>697</v>
      </c>
      <c r="AE4" s="22"/>
      <c r="AF4" s="22" t="s">
        <v>294</v>
      </c>
      <c r="AG4" s="22" t="s">
        <v>166</v>
      </c>
      <c r="AH4" s="22" t="s">
        <v>167</v>
      </c>
      <c r="AI4" s="22" t="s">
        <v>160</v>
      </c>
      <c r="AJ4" s="22" t="s">
        <v>161</v>
      </c>
      <c r="AK4" s="22"/>
      <c r="AL4" s="22" t="s">
        <v>698</v>
      </c>
      <c r="AM4" s="22"/>
      <c r="AN4" s="22"/>
      <c r="AO4" s="22"/>
      <c r="AP4" s="22"/>
      <c r="AQ4" s="22" t="s">
        <v>173</v>
      </c>
      <c r="AR4" s="22"/>
      <c r="AS4" s="22"/>
      <c r="AT4" s="22"/>
      <c r="AU4" s="22"/>
      <c r="AV4" s="22"/>
      <c r="AW4" s="22"/>
      <c r="AX4" s="22"/>
      <c r="AY4" s="22"/>
      <c r="AZ4" s="22"/>
    </row>
    <row r="5" spans="1:52" x14ac:dyDescent="0.15">
      <c r="A5" s="20" t="s">
        <v>261</v>
      </c>
      <c r="B5" s="92"/>
      <c r="C5" s="93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x14ac:dyDescent="0.15">
      <c r="A6" s="20" t="s">
        <v>262</v>
      </c>
      <c r="B6" s="92"/>
      <c r="C6" s="93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</row>
    <row r="7" spans="1:52" x14ac:dyDescent="0.15">
      <c r="A7" s="20" t="s">
        <v>263</v>
      </c>
      <c r="B7" s="92"/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</row>
    <row r="8" spans="1:52" x14ac:dyDescent="0.15">
      <c r="A8" s="20" t="s">
        <v>264</v>
      </c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</row>
    <row r="9" spans="1:52" x14ac:dyDescent="0.15">
      <c r="A9" s="20" t="s">
        <v>265</v>
      </c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</row>
    <row r="10" spans="1:52" x14ac:dyDescent="0.15">
      <c r="A10" s="20" t="s">
        <v>266</v>
      </c>
      <c r="B10" s="92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</row>
    <row r="11" spans="1:52" x14ac:dyDescent="0.15">
      <c r="A11" s="20" t="s">
        <v>267</v>
      </c>
      <c r="B11" s="106" t="str">
        <f>'SME registration form'!B10</f>
        <v>Mr</v>
      </c>
      <c r="C11" s="107" t="str">
        <f>'SME registration form'!C10</f>
        <v>Company</v>
      </c>
      <c r="D11" s="107" t="str">
        <f>'SME registration form'!D10</f>
        <v>Representative</v>
      </c>
      <c r="E11" s="107" t="str">
        <f>'SME registration form'!H10</f>
        <v>def@abc.com</v>
      </c>
      <c r="F11" s="105" t="str">
        <f>F3</f>
        <v>Male</v>
      </c>
      <c r="G11" s="108">
        <f t="shared" ref="G11:J12" si="0">G3</f>
        <v>27580</v>
      </c>
      <c r="H11" s="105" t="str">
        <f t="shared" si="0"/>
        <v>Vietnam</v>
      </c>
      <c r="I11" s="105" t="str">
        <f t="shared" si="0"/>
        <v>Passport</v>
      </c>
      <c r="J11" s="105">
        <f t="shared" si="0"/>
        <v>2345678</v>
      </c>
      <c r="K11" s="107" t="str">
        <f>'SME registration form'!E10</f>
        <v>0235678901</v>
      </c>
      <c r="L11" s="107" t="str">
        <f>'SME registration form'!F10</f>
        <v>0235678902</v>
      </c>
      <c r="M11" s="107" t="str">
        <f>'SME registration form'!G10</f>
        <v>Manager</v>
      </c>
      <c r="N11" s="105" t="str">
        <f>N3</f>
        <v>Invoice Company</v>
      </c>
      <c r="O11" s="110">
        <v>42369</v>
      </c>
      <c r="P11" s="105">
        <f t="shared" ref="O11:W12" si="1">P3</f>
        <v>1472583690</v>
      </c>
      <c r="Q11" s="105" t="str">
        <f t="shared" si="1"/>
        <v>Fishing</v>
      </c>
      <c r="R11" s="105">
        <f t="shared" si="1"/>
        <v>1472583691</v>
      </c>
      <c r="S11" s="105" t="str">
        <f t="shared" si="1"/>
        <v>73 Tran Hung Dao</v>
      </c>
      <c r="T11" s="105" t="str">
        <f t="shared" si="1"/>
        <v>Hoan Kiem</v>
      </c>
      <c r="U11" s="105" t="str">
        <f t="shared" si="1"/>
        <v>Hanoi</v>
      </c>
      <c r="V11" s="105" t="str">
        <f t="shared" si="1"/>
        <v>Hanoi</v>
      </c>
      <c r="W11" s="105" t="str">
        <f t="shared" si="1"/>
        <v>Vietnam</v>
      </c>
      <c r="X11" s="105"/>
      <c r="Y11" s="105" t="str">
        <f>Y3</f>
        <v>No</v>
      </c>
      <c r="Z11" s="105"/>
      <c r="AA11" s="105"/>
      <c r="AB11" s="105"/>
      <c r="AC11" s="105"/>
      <c r="AD11" s="105"/>
      <c r="AE11" s="105"/>
      <c r="AF11" s="105" t="str">
        <f>AF3</f>
        <v>Kinh Do</v>
      </c>
      <c r="AG11" s="105" t="str">
        <f>AG3</f>
        <v>Debtor 4</v>
      </c>
      <c r="AH11" s="105" t="str">
        <f t="shared" ref="AH11:AI11" si="2">AH3</f>
        <v>Debtor 7</v>
      </c>
      <c r="AI11" s="105" t="str">
        <f t="shared" si="2"/>
        <v>Debtor 6</v>
      </c>
      <c r="AJ11" s="105"/>
      <c r="AK11" s="105"/>
      <c r="AL11" s="105"/>
      <c r="AM11" s="105"/>
      <c r="AN11" s="105"/>
      <c r="AO11" s="105"/>
      <c r="AP11" s="105"/>
      <c r="AQ11" s="105" t="str">
        <f>AQ3</f>
        <v>D. VND 2 billion - 3 billion</v>
      </c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 x14ac:dyDescent="0.15">
      <c r="A12" s="20" t="s">
        <v>268</v>
      </c>
      <c r="B12" s="106" t="str">
        <f>'SME registration form'!B11</f>
        <v>Mrs</v>
      </c>
      <c r="C12" s="107" t="str">
        <f>'SME registration form'!C11</f>
        <v>Company</v>
      </c>
      <c r="D12" s="107" t="str">
        <f>'SME registration form'!D11</f>
        <v>Director</v>
      </c>
      <c r="E12" s="107" t="str">
        <f>'SME registration form'!H11</f>
        <v>director@invoice.com</v>
      </c>
      <c r="F12" s="109"/>
      <c r="G12" s="108">
        <f t="shared" si="0"/>
        <v>24081</v>
      </c>
      <c r="H12" s="105" t="str">
        <f t="shared" si="0"/>
        <v>Vietnam</v>
      </c>
      <c r="I12" s="105" t="str">
        <f t="shared" si="0"/>
        <v>Passport</v>
      </c>
      <c r="J12" s="105">
        <f t="shared" si="0"/>
        <v>8375975</v>
      </c>
      <c r="K12" s="107" t="str">
        <f>'SME registration form'!E11</f>
        <v>8739573854</v>
      </c>
      <c r="L12" s="107" t="str">
        <f>'SME registration form'!F11</f>
        <v>5738769659</v>
      </c>
      <c r="M12" s="107" t="str">
        <f>'SME registration form'!G11</f>
        <v>Director</v>
      </c>
      <c r="N12" s="105" t="str">
        <f>N4</f>
        <v>Food Company</v>
      </c>
      <c r="O12" s="108">
        <f t="shared" si="1"/>
        <v>38697</v>
      </c>
      <c r="P12" s="105">
        <f t="shared" si="1"/>
        <v>5354358678</v>
      </c>
      <c r="Q12" s="105" t="str">
        <f t="shared" si="1"/>
        <v>Growing of cashew nuts</v>
      </c>
      <c r="R12" s="105">
        <f t="shared" si="1"/>
        <v>8758573487</v>
      </c>
      <c r="S12" s="105" t="str">
        <f t="shared" si="1"/>
        <v>78 Tran Hung Dao</v>
      </c>
      <c r="T12" s="105" t="str">
        <f t="shared" si="1"/>
        <v>Hoan Kiem</v>
      </c>
      <c r="U12" s="105" t="str">
        <f t="shared" si="1"/>
        <v>Hanoi</v>
      </c>
      <c r="V12" s="105" t="str">
        <f t="shared" si="1"/>
        <v>Hanoi</v>
      </c>
      <c r="W12" s="105" t="str">
        <f t="shared" si="1"/>
        <v>Vietnam</v>
      </c>
      <c r="X12" s="105"/>
      <c r="Y12" s="105" t="str">
        <f>Y4</f>
        <v>Yes</v>
      </c>
      <c r="Z12" s="105" t="str">
        <f t="shared" ref="Z12:AD12" si="3">Z4</f>
        <v>76 Ly Thuong Kiet</v>
      </c>
      <c r="AA12" s="105" t="str">
        <f t="shared" si="3"/>
        <v>Hoan Kiem</v>
      </c>
      <c r="AB12" s="105" t="str">
        <f t="shared" si="3"/>
        <v>Hanoi</v>
      </c>
      <c r="AC12" s="105" t="str">
        <f t="shared" si="3"/>
        <v>Hanoi</v>
      </c>
      <c r="AD12" s="105" t="str">
        <f t="shared" si="3"/>
        <v>Vietnam</v>
      </c>
      <c r="AE12" s="105"/>
      <c r="AF12" s="105" t="str">
        <f>AF4</f>
        <v>Tran Thai Tong</v>
      </c>
      <c r="AG12" s="105" t="str">
        <f>AG4</f>
        <v>Debtor 9</v>
      </c>
      <c r="AH12" s="105" t="str">
        <f t="shared" ref="AH12:AJ12" si="4">AH4</f>
        <v>Debtor 10</v>
      </c>
      <c r="AI12" s="105" t="str">
        <f t="shared" si="4"/>
        <v>Debtor 3</v>
      </c>
      <c r="AJ12" s="105" t="str">
        <f t="shared" si="4"/>
        <v>Debtor 4</v>
      </c>
      <c r="AK12" s="105"/>
      <c r="AL12" s="105" t="str">
        <f>AL4</f>
        <v>VIB</v>
      </c>
      <c r="AM12" s="105"/>
      <c r="AN12" s="105"/>
      <c r="AO12" s="105"/>
      <c r="AP12" s="105"/>
      <c r="AQ12" s="105" t="str">
        <f>AQ4</f>
        <v>F. VND 4 billion - 5 billion</v>
      </c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 x14ac:dyDescent="0.15">
      <c r="A13" s="20" t="s">
        <v>269</v>
      </c>
      <c r="B13" s="106" t="str">
        <f>'SME registration form'!B12</f>
        <v>Mr</v>
      </c>
      <c r="C13" s="107" t="str">
        <f>'SME registration form'!C12</f>
        <v>Company</v>
      </c>
      <c r="D13" s="107" t="str">
        <f>'SME registration form'!D12</f>
        <v>Representative</v>
      </c>
      <c r="E13" s="107" t="str">
        <f>'SME registration form'!H12</f>
        <v>def@abc.com</v>
      </c>
      <c r="F13" s="22" t="str">
        <f>F$3</f>
        <v>Male</v>
      </c>
      <c r="G13" s="24">
        <f>G$3</f>
        <v>27580</v>
      </c>
      <c r="H13" s="24" t="str">
        <f>H$3</f>
        <v>Vietnam</v>
      </c>
      <c r="I13" s="24" t="str">
        <f>I$3</f>
        <v>Passport</v>
      </c>
      <c r="J13" s="95">
        <f>J$3</f>
        <v>2345678</v>
      </c>
      <c r="K13" s="107" t="str">
        <f>'SME registration form'!E12</f>
        <v>0235678901</v>
      </c>
      <c r="L13" s="107" t="str">
        <f>'SME registration form'!F12</f>
        <v>0235678902</v>
      </c>
      <c r="M13" s="107" t="str">
        <f>'SME registration form'!G12</f>
        <v>Manager</v>
      </c>
      <c r="N13" s="22" t="str">
        <f t="shared" ref="N13:T13" si="5">N$3</f>
        <v>Invoice Company</v>
      </c>
      <c r="O13" s="24">
        <f t="shared" si="5"/>
        <v>40858</v>
      </c>
      <c r="P13" s="95">
        <f t="shared" si="5"/>
        <v>1472583690</v>
      </c>
      <c r="Q13" s="24" t="str">
        <f t="shared" si="5"/>
        <v>Fishing</v>
      </c>
      <c r="R13" s="22">
        <f t="shared" si="5"/>
        <v>1472583691</v>
      </c>
      <c r="S13" s="22" t="str">
        <f t="shared" si="5"/>
        <v>73 Tran Hung Dao</v>
      </c>
      <c r="T13" s="22" t="str">
        <f t="shared" si="5"/>
        <v>Hoan Kiem</v>
      </c>
      <c r="U13" s="22" t="str">
        <f t="shared" ref="U13:Y13" si="6">U3</f>
        <v>Hanoi</v>
      </c>
      <c r="V13" s="22" t="str">
        <f t="shared" si="6"/>
        <v>Hanoi</v>
      </c>
      <c r="W13" s="22" t="str">
        <f t="shared" si="6"/>
        <v>Vietnam</v>
      </c>
      <c r="X13" s="22"/>
      <c r="Y13" s="22" t="str">
        <f t="shared" si="6"/>
        <v>No</v>
      </c>
      <c r="Z13" s="22"/>
      <c r="AA13" s="22"/>
      <c r="AB13" s="22"/>
      <c r="AC13" s="22"/>
      <c r="AD13" s="22"/>
      <c r="AE13" s="22"/>
      <c r="AF13" s="22" t="str">
        <f>AF3</f>
        <v>Kinh Do</v>
      </c>
      <c r="AG13" s="22" t="str">
        <f t="shared" ref="AG13:AI13" si="7">AG3</f>
        <v>Debtor 4</v>
      </c>
      <c r="AH13" s="22" t="str">
        <f t="shared" si="7"/>
        <v>Debtor 7</v>
      </c>
      <c r="AI13" s="22" t="str">
        <f t="shared" si="7"/>
        <v>Debtor 6</v>
      </c>
      <c r="AJ13" s="22"/>
      <c r="AK13" s="22"/>
      <c r="AL13" s="22"/>
      <c r="AM13" s="22"/>
      <c r="AN13" s="22"/>
      <c r="AO13" s="22"/>
      <c r="AP13" s="22"/>
      <c r="AQ13" s="22" t="str">
        <f>AQ$3</f>
        <v>D. VND 2 billion - 3 billion</v>
      </c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x14ac:dyDescent="0.15">
      <c r="A14" s="20" t="s">
        <v>270</v>
      </c>
      <c r="B14" s="106" t="str">
        <f>'SME registration form'!B13</f>
        <v>Mrs</v>
      </c>
      <c r="C14" s="107" t="str">
        <f>'SME registration form'!C13</f>
        <v>Company</v>
      </c>
      <c r="D14" s="107" t="str">
        <f>'SME registration form'!D13</f>
        <v>Director</v>
      </c>
      <c r="E14" s="107" t="str">
        <f>'SME registration form'!H13</f>
        <v>director@invoice.com</v>
      </c>
      <c r="F14" s="22" t="str">
        <f>F$4</f>
        <v>Female</v>
      </c>
      <c r="G14" s="24">
        <f>G$4</f>
        <v>24081</v>
      </c>
      <c r="H14" s="24" t="str">
        <f>H$4</f>
        <v>Vietnam</v>
      </c>
      <c r="I14" s="24" t="str">
        <f>I$4</f>
        <v>Passport</v>
      </c>
      <c r="J14" s="95">
        <f>J$4</f>
        <v>8375975</v>
      </c>
      <c r="K14" s="107" t="str">
        <f>'SME registration form'!E13</f>
        <v>8739573854</v>
      </c>
      <c r="L14" s="107" t="str">
        <f>'SME registration form'!F13</f>
        <v>5738769659</v>
      </c>
      <c r="M14" s="107" t="str">
        <f>'SME registration form'!G13</f>
        <v>Director</v>
      </c>
      <c r="N14" s="22" t="str">
        <f t="shared" ref="N14:T14" si="8">N$4</f>
        <v>Food Company</v>
      </c>
      <c r="O14" s="24">
        <f t="shared" si="8"/>
        <v>38697</v>
      </c>
      <c r="P14" s="22">
        <f t="shared" si="8"/>
        <v>5354358678</v>
      </c>
      <c r="Q14" s="24" t="str">
        <f t="shared" si="8"/>
        <v>Growing of cashew nuts</v>
      </c>
      <c r="R14" s="22">
        <f t="shared" si="8"/>
        <v>8758573487</v>
      </c>
      <c r="S14" s="22" t="str">
        <f t="shared" si="8"/>
        <v>78 Tran Hung Dao</v>
      </c>
      <c r="T14" s="22" t="str">
        <f t="shared" si="8"/>
        <v>Hoan Kiem</v>
      </c>
      <c r="U14" s="22" t="str">
        <f t="shared" ref="U14:AD14" si="9">U4</f>
        <v>Hanoi</v>
      </c>
      <c r="V14" s="22" t="str">
        <f t="shared" si="9"/>
        <v>Hanoi</v>
      </c>
      <c r="W14" s="22" t="str">
        <f t="shared" si="9"/>
        <v>Vietnam</v>
      </c>
      <c r="X14" s="22"/>
      <c r="Y14" s="22" t="str">
        <f t="shared" si="9"/>
        <v>Yes</v>
      </c>
      <c r="Z14" s="22" t="str">
        <f t="shared" si="9"/>
        <v>76 Ly Thuong Kiet</v>
      </c>
      <c r="AA14" s="22" t="str">
        <f t="shared" si="9"/>
        <v>Hoan Kiem</v>
      </c>
      <c r="AB14" s="22" t="str">
        <f t="shared" si="9"/>
        <v>Hanoi</v>
      </c>
      <c r="AC14" s="22" t="str">
        <f t="shared" si="9"/>
        <v>Hanoi</v>
      </c>
      <c r="AD14" s="22" t="str">
        <f t="shared" si="9"/>
        <v>Vietnam</v>
      </c>
      <c r="AE14" s="22"/>
      <c r="AF14" s="22" t="str">
        <f>AF4</f>
        <v>Tran Thai Tong</v>
      </c>
      <c r="AG14" s="22" t="str">
        <f t="shared" ref="AG14:AJ14" si="10">AG4</f>
        <v>Debtor 9</v>
      </c>
      <c r="AH14" s="22" t="str">
        <f t="shared" si="10"/>
        <v>Debtor 10</v>
      </c>
      <c r="AI14" s="22" t="str">
        <f t="shared" si="10"/>
        <v>Debtor 3</v>
      </c>
      <c r="AJ14" s="22" t="str">
        <f t="shared" si="10"/>
        <v>Debtor 4</v>
      </c>
      <c r="AK14" s="22"/>
      <c r="AL14" s="22" t="str">
        <f>AL4</f>
        <v>VIB</v>
      </c>
      <c r="AM14" s="22"/>
      <c r="AN14" s="22"/>
      <c r="AO14" s="22"/>
      <c r="AP14" s="22"/>
      <c r="AQ14" s="22" t="str">
        <f>AQ$4</f>
        <v>F. VND 4 billion - 5 billion</v>
      </c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x14ac:dyDescent="0.15">
      <c r="A15" s="20" t="s">
        <v>271</v>
      </c>
      <c r="B15" s="106" t="str">
        <f>'SME registration form'!B14</f>
        <v>Mr</v>
      </c>
      <c r="C15" s="107" t="str">
        <f>'SME registration form'!C14</f>
        <v>Company</v>
      </c>
      <c r="D15" s="107" t="str">
        <f>'SME registration form'!D14</f>
        <v>Representative</v>
      </c>
      <c r="E15" s="107" t="str">
        <f>'SME registration form'!H14</f>
        <v>def@abc.com</v>
      </c>
      <c r="F15" s="22" t="str">
        <f t="shared" ref="F15:J15" si="11">F$3</f>
        <v>Male</v>
      </c>
      <c r="G15" s="24">
        <f t="shared" si="11"/>
        <v>27580</v>
      </c>
      <c r="H15" s="24" t="str">
        <f t="shared" si="11"/>
        <v>Vietnam</v>
      </c>
      <c r="I15" s="24" t="str">
        <f t="shared" si="11"/>
        <v>Passport</v>
      </c>
      <c r="J15" s="95">
        <f t="shared" si="11"/>
        <v>2345678</v>
      </c>
      <c r="K15" s="107" t="str">
        <f>'SME registration form'!E14</f>
        <v>0235678901</v>
      </c>
      <c r="L15" s="107" t="str">
        <f>'SME registration form'!F14</f>
        <v>0235678902</v>
      </c>
      <c r="M15" s="107" t="str">
        <f>'SME registration form'!G14</f>
        <v>Manager</v>
      </c>
      <c r="N15" s="22" t="str">
        <f t="shared" ref="N15:Y15" si="12">N$3</f>
        <v>Invoice Company</v>
      </c>
      <c r="O15" s="24">
        <f t="shared" si="12"/>
        <v>40858</v>
      </c>
      <c r="P15" s="95">
        <f t="shared" si="12"/>
        <v>1472583690</v>
      </c>
      <c r="Q15" s="24" t="str">
        <f t="shared" si="12"/>
        <v>Fishing</v>
      </c>
      <c r="R15" s="22">
        <f t="shared" si="12"/>
        <v>1472583691</v>
      </c>
      <c r="S15" s="22" t="str">
        <f t="shared" si="12"/>
        <v>73 Tran Hung Dao</v>
      </c>
      <c r="T15" s="22" t="str">
        <f t="shared" si="12"/>
        <v>Hoan Kiem</v>
      </c>
      <c r="U15" s="22" t="str">
        <f t="shared" si="12"/>
        <v>Hanoi</v>
      </c>
      <c r="V15" s="22" t="str">
        <f t="shared" si="12"/>
        <v>Hanoi</v>
      </c>
      <c r="W15" s="22" t="str">
        <f t="shared" si="12"/>
        <v>Vietnam</v>
      </c>
      <c r="X15" s="22"/>
      <c r="Y15" s="22" t="str">
        <f t="shared" si="12"/>
        <v>No</v>
      </c>
      <c r="Z15" s="22"/>
      <c r="AA15" s="22"/>
      <c r="AB15" s="22"/>
      <c r="AC15" s="22"/>
      <c r="AD15" s="22"/>
      <c r="AE15" s="22"/>
      <c r="AF15" s="22" t="str">
        <f>AF$3</f>
        <v>Kinh Do</v>
      </c>
      <c r="AG15" s="22" t="str">
        <f t="shared" ref="AG15:AI15" si="13">AG$3</f>
        <v>Debtor 4</v>
      </c>
      <c r="AH15" s="22" t="str">
        <f t="shared" si="13"/>
        <v>Debtor 7</v>
      </c>
      <c r="AI15" s="22" t="str">
        <f t="shared" si="13"/>
        <v>Debtor 6</v>
      </c>
      <c r="AJ15" s="22"/>
      <c r="AK15" s="22"/>
      <c r="AL15" s="22"/>
      <c r="AM15" s="22"/>
      <c r="AN15" s="22"/>
      <c r="AO15" s="22"/>
      <c r="AP15" s="22"/>
      <c r="AQ15" s="22" t="str">
        <f t="shared" ref="AQ15" si="14">AQ$3</f>
        <v>D. VND 2 billion - 3 billion</v>
      </c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x14ac:dyDescent="0.15">
      <c r="A16" s="20" t="s">
        <v>272</v>
      </c>
      <c r="B16" s="106" t="str">
        <f>'SME registration form'!B15</f>
        <v>Mrs</v>
      </c>
      <c r="C16" s="107" t="str">
        <f>'SME registration form'!C15</f>
        <v>Company</v>
      </c>
      <c r="D16" s="107" t="str">
        <f>'SME registration form'!D15</f>
        <v>Director</v>
      </c>
      <c r="E16" s="107" t="str">
        <f>'SME registration form'!H15</f>
        <v>director@invoice.com</v>
      </c>
      <c r="F16" s="22" t="str">
        <f t="shared" ref="F16:J16" si="15">F$4</f>
        <v>Female</v>
      </c>
      <c r="G16" s="24">
        <f t="shared" si="15"/>
        <v>24081</v>
      </c>
      <c r="H16" s="24" t="str">
        <f t="shared" si="15"/>
        <v>Vietnam</v>
      </c>
      <c r="I16" s="24" t="str">
        <f t="shared" si="15"/>
        <v>Passport</v>
      </c>
      <c r="J16" s="95">
        <f t="shared" si="15"/>
        <v>8375975</v>
      </c>
      <c r="K16" s="107" t="str">
        <f>'SME registration form'!E15</f>
        <v>8739573854</v>
      </c>
      <c r="L16" s="107" t="str">
        <f>'SME registration form'!F15</f>
        <v>5738769659</v>
      </c>
      <c r="M16" s="107" t="str">
        <f>'SME registration form'!G15</f>
        <v>Director</v>
      </c>
      <c r="N16" s="22" t="str">
        <f t="shared" ref="N16:AC16" si="16">N$4</f>
        <v>Food Company</v>
      </c>
      <c r="O16" s="24">
        <f t="shared" si="16"/>
        <v>38697</v>
      </c>
      <c r="P16" s="22">
        <f t="shared" si="16"/>
        <v>5354358678</v>
      </c>
      <c r="Q16" s="24" t="str">
        <f t="shared" si="16"/>
        <v>Growing of cashew nuts</v>
      </c>
      <c r="R16" s="22">
        <f t="shared" si="16"/>
        <v>8758573487</v>
      </c>
      <c r="S16" s="22" t="str">
        <f t="shared" si="16"/>
        <v>78 Tran Hung Dao</v>
      </c>
      <c r="T16" s="22" t="str">
        <f t="shared" si="16"/>
        <v>Hoan Kiem</v>
      </c>
      <c r="U16" s="22" t="str">
        <f t="shared" si="16"/>
        <v>Hanoi</v>
      </c>
      <c r="V16" s="22" t="str">
        <f t="shared" si="16"/>
        <v>Hanoi</v>
      </c>
      <c r="W16" s="22" t="str">
        <f t="shared" si="16"/>
        <v>Vietnam</v>
      </c>
      <c r="X16" s="22"/>
      <c r="Y16" s="22" t="str">
        <f t="shared" si="16"/>
        <v>Yes</v>
      </c>
      <c r="Z16" s="22" t="str">
        <f t="shared" si="16"/>
        <v>76 Ly Thuong Kiet</v>
      </c>
      <c r="AA16" s="22" t="str">
        <f t="shared" si="16"/>
        <v>Hoan Kiem</v>
      </c>
      <c r="AB16" s="22" t="str">
        <f t="shared" si="16"/>
        <v>Hanoi</v>
      </c>
      <c r="AC16" s="22" t="str">
        <f t="shared" si="16"/>
        <v>Hanoi</v>
      </c>
      <c r="AD16" s="22" t="str">
        <f t="shared" ref="AD16:AL16" si="17">AD$4</f>
        <v>Vietnam</v>
      </c>
      <c r="AE16" s="22"/>
      <c r="AF16" s="22" t="str">
        <f t="shared" si="17"/>
        <v>Tran Thai Tong</v>
      </c>
      <c r="AG16" s="22" t="str">
        <f t="shared" si="17"/>
        <v>Debtor 9</v>
      </c>
      <c r="AH16" s="22" t="str">
        <f t="shared" si="17"/>
        <v>Debtor 10</v>
      </c>
      <c r="AI16" s="22" t="str">
        <f t="shared" si="17"/>
        <v>Debtor 3</v>
      </c>
      <c r="AJ16" s="22" t="str">
        <f t="shared" si="17"/>
        <v>Debtor 4</v>
      </c>
      <c r="AK16" s="22"/>
      <c r="AL16" s="22" t="str">
        <f t="shared" si="17"/>
        <v>VIB</v>
      </c>
      <c r="AM16" s="22"/>
      <c r="AN16" s="22"/>
      <c r="AO16" s="22"/>
      <c r="AP16" s="22"/>
      <c r="AQ16" s="22" t="str">
        <f t="shared" ref="AQ16" si="18">AQ$4</f>
        <v>F. VND 4 billion - 5 billion</v>
      </c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2" x14ac:dyDescent="0.15">
      <c r="A17" s="20" t="s">
        <v>273</v>
      </c>
      <c r="B17" s="106" t="str">
        <f>'SME registration form'!B16</f>
        <v>Mr</v>
      </c>
      <c r="C17" s="107" t="str">
        <f>'SME registration form'!C16</f>
        <v>Company</v>
      </c>
      <c r="D17" s="107" t="str">
        <f>'SME registration form'!D16</f>
        <v>Representative</v>
      </c>
      <c r="E17" s="107" t="str">
        <f>'SME registration form'!H16</f>
        <v>def@abc.com</v>
      </c>
      <c r="F17" s="22" t="str">
        <f t="shared" ref="F17:J21" si="19">F$3</f>
        <v>Male</v>
      </c>
      <c r="G17" s="24">
        <f t="shared" si="19"/>
        <v>27580</v>
      </c>
      <c r="H17" s="24" t="str">
        <f t="shared" si="19"/>
        <v>Vietnam</v>
      </c>
      <c r="I17" s="24" t="str">
        <f t="shared" si="19"/>
        <v>Passport</v>
      </c>
      <c r="J17" s="95">
        <f t="shared" si="19"/>
        <v>2345678</v>
      </c>
      <c r="K17" s="107" t="str">
        <f>'SME registration form'!E16</f>
        <v>0235678901</v>
      </c>
      <c r="L17" s="107" t="str">
        <f>'SME registration form'!F16</f>
        <v>0235678902</v>
      </c>
      <c r="M17" s="107" t="str">
        <f>'SME registration form'!G16</f>
        <v>Manager</v>
      </c>
      <c r="N17" s="22" t="str">
        <f t="shared" ref="N17:Y21" si="20">N$3</f>
        <v>Invoice Company</v>
      </c>
      <c r="O17" s="24">
        <f t="shared" si="20"/>
        <v>40858</v>
      </c>
      <c r="P17" s="95">
        <f t="shared" si="20"/>
        <v>1472583690</v>
      </c>
      <c r="Q17" s="24" t="str">
        <f t="shared" si="20"/>
        <v>Fishing</v>
      </c>
      <c r="R17" s="22">
        <f t="shared" si="20"/>
        <v>1472583691</v>
      </c>
      <c r="S17" s="22" t="str">
        <f t="shared" si="20"/>
        <v>73 Tran Hung Dao</v>
      </c>
      <c r="T17" s="22" t="str">
        <f t="shared" si="20"/>
        <v>Hoan Kiem</v>
      </c>
      <c r="U17" s="22" t="str">
        <f t="shared" si="20"/>
        <v>Hanoi</v>
      </c>
      <c r="V17" s="22" t="str">
        <f t="shared" si="20"/>
        <v>Hanoi</v>
      </c>
      <c r="W17" s="22" t="str">
        <f t="shared" si="20"/>
        <v>Vietnam</v>
      </c>
      <c r="X17" s="22"/>
      <c r="Y17" s="22" t="str">
        <f t="shared" si="20"/>
        <v>No</v>
      </c>
      <c r="Z17" s="22"/>
      <c r="AA17" s="22"/>
      <c r="AB17" s="22"/>
      <c r="AC17" s="22"/>
      <c r="AD17" s="22"/>
      <c r="AE17" s="22"/>
      <c r="AF17" s="22" t="str">
        <f>AF$3</f>
        <v>Kinh Do</v>
      </c>
      <c r="AG17" s="22" t="str">
        <f t="shared" ref="AG17:AI17" si="21">AG$3</f>
        <v>Debtor 4</v>
      </c>
      <c r="AH17" s="22" t="str">
        <f t="shared" si="21"/>
        <v>Debtor 7</v>
      </c>
      <c r="AI17" s="22" t="str">
        <f t="shared" si="21"/>
        <v>Debtor 6</v>
      </c>
      <c r="AJ17" s="22"/>
      <c r="AK17" s="22"/>
      <c r="AL17" s="22"/>
      <c r="AM17" s="22"/>
      <c r="AN17" s="22"/>
      <c r="AO17" s="22"/>
      <c r="AP17" s="22"/>
      <c r="AQ17" s="22" t="str">
        <f t="shared" ref="AQ17:AQ21" si="22">AQ$3</f>
        <v>D. VND 2 billion - 3 billion</v>
      </c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2" x14ac:dyDescent="0.15">
      <c r="A18" s="20" t="s">
        <v>710</v>
      </c>
      <c r="B18" s="106" t="str">
        <f>'SME registration form'!B17</f>
        <v>Mrs</v>
      </c>
      <c r="C18" s="107" t="str">
        <f>'SME registration form'!C17</f>
        <v>Company</v>
      </c>
      <c r="D18" s="107" t="str">
        <f>'SME registration form'!D17</f>
        <v>Director</v>
      </c>
      <c r="E18" s="107" t="str">
        <f>'SME registration form'!H17</f>
        <v>director@invoice.com</v>
      </c>
      <c r="F18" s="22" t="str">
        <f t="shared" ref="F18:J22" si="23">F$4</f>
        <v>Female</v>
      </c>
      <c r="G18" s="24">
        <f t="shared" si="23"/>
        <v>24081</v>
      </c>
      <c r="H18" s="24" t="str">
        <f t="shared" si="23"/>
        <v>Vietnam</v>
      </c>
      <c r="I18" s="24" t="str">
        <f t="shared" si="23"/>
        <v>Passport</v>
      </c>
      <c r="J18" s="95">
        <f t="shared" si="23"/>
        <v>8375975</v>
      </c>
      <c r="K18" s="107" t="str">
        <f>'SME registration form'!E17</f>
        <v>8739573854</v>
      </c>
      <c r="L18" s="107" t="str">
        <f>'SME registration form'!F17</f>
        <v>5738769659</v>
      </c>
      <c r="M18" s="107" t="str">
        <f>'SME registration form'!G17</f>
        <v>Director</v>
      </c>
      <c r="N18" s="22" t="str">
        <f t="shared" ref="N18:AL22" si="24">N$4</f>
        <v>Food Company</v>
      </c>
      <c r="O18" s="24">
        <f t="shared" si="24"/>
        <v>38697</v>
      </c>
      <c r="P18" s="22">
        <f t="shared" si="24"/>
        <v>5354358678</v>
      </c>
      <c r="Q18" s="24" t="str">
        <f t="shared" si="24"/>
        <v>Growing of cashew nuts</v>
      </c>
      <c r="R18" s="22">
        <f t="shared" si="24"/>
        <v>8758573487</v>
      </c>
      <c r="S18" s="22" t="str">
        <f t="shared" si="24"/>
        <v>78 Tran Hung Dao</v>
      </c>
      <c r="T18" s="22" t="str">
        <f t="shared" si="24"/>
        <v>Hoan Kiem</v>
      </c>
      <c r="U18" s="22" t="str">
        <f t="shared" si="24"/>
        <v>Hanoi</v>
      </c>
      <c r="V18" s="22" t="str">
        <f t="shared" si="24"/>
        <v>Hanoi</v>
      </c>
      <c r="W18" s="22" t="str">
        <f t="shared" si="24"/>
        <v>Vietnam</v>
      </c>
      <c r="X18" s="22"/>
      <c r="Y18" s="22" t="str">
        <f t="shared" si="24"/>
        <v>Yes</v>
      </c>
      <c r="Z18" s="22" t="str">
        <f t="shared" si="24"/>
        <v>76 Ly Thuong Kiet</v>
      </c>
      <c r="AA18" s="22" t="str">
        <f t="shared" si="24"/>
        <v>Hoan Kiem</v>
      </c>
      <c r="AB18" s="22" t="str">
        <f t="shared" si="24"/>
        <v>Hanoi</v>
      </c>
      <c r="AC18" s="22" t="str">
        <f t="shared" si="24"/>
        <v>Hanoi</v>
      </c>
      <c r="AD18" s="22" t="str">
        <f t="shared" si="24"/>
        <v>Vietnam</v>
      </c>
      <c r="AE18" s="22"/>
      <c r="AF18" s="22" t="str">
        <f t="shared" si="24"/>
        <v>Tran Thai Tong</v>
      </c>
      <c r="AG18" s="22" t="str">
        <f t="shared" si="24"/>
        <v>Debtor 9</v>
      </c>
      <c r="AH18" s="22" t="str">
        <f t="shared" si="24"/>
        <v>Debtor 10</v>
      </c>
      <c r="AI18" s="22" t="str">
        <f t="shared" si="24"/>
        <v>Debtor 3</v>
      </c>
      <c r="AJ18" s="22" t="str">
        <f t="shared" si="24"/>
        <v>Debtor 4</v>
      </c>
      <c r="AK18" s="22"/>
      <c r="AL18" s="22" t="str">
        <f t="shared" si="24"/>
        <v>VIB</v>
      </c>
      <c r="AM18" s="22"/>
      <c r="AN18" s="22"/>
      <c r="AO18" s="22"/>
      <c r="AP18" s="22"/>
      <c r="AQ18" s="22" t="str">
        <f t="shared" ref="AQ18:AQ22" si="25">AQ$4</f>
        <v>F. VND 4 billion - 5 billion</v>
      </c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2" x14ac:dyDescent="0.15">
      <c r="A19" s="20" t="s">
        <v>714</v>
      </c>
      <c r="B19" s="106" t="str">
        <f>'SME registration form'!B18</f>
        <v>Mr</v>
      </c>
      <c r="C19" s="107" t="str">
        <f>'SME registration form'!C18</f>
        <v>Company</v>
      </c>
      <c r="D19" s="107" t="str">
        <f>'SME registration form'!D18</f>
        <v>Representative</v>
      </c>
      <c r="E19" s="107" t="str">
        <f>'SME registration form'!H18</f>
        <v>def@abc.com</v>
      </c>
      <c r="F19" s="22" t="str">
        <f t="shared" si="19"/>
        <v>Male</v>
      </c>
      <c r="G19" s="24">
        <f t="shared" si="19"/>
        <v>27580</v>
      </c>
      <c r="H19" s="22" t="str">
        <f t="shared" si="19"/>
        <v>Vietnam</v>
      </c>
      <c r="I19" s="22" t="str">
        <f t="shared" si="19"/>
        <v>Passport</v>
      </c>
      <c r="J19" s="22">
        <f t="shared" si="19"/>
        <v>2345678</v>
      </c>
      <c r="K19" s="107" t="str">
        <f>'SME registration form'!E18</f>
        <v>0235678901</v>
      </c>
      <c r="L19" s="107" t="str">
        <f>'SME registration form'!F18</f>
        <v>0235678902</v>
      </c>
      <c r="M19" s="107" t="str">
        <f>'SME registration form'!G18</f>
        <v>Manager</v>
      </c>
      <c r="N19" s="22" t="str">
        <f t="shared" si="20"/>
        <v>Invoice Company</v>
      </c>
      <c r="O19" s="24">
        <f t="shared" si="20"/>
        <v>40858</v>
      </c>
      <c r="P19" s="95">
        <f t="shared" si="20"/>
        <v>1472583690</v>
      </c>
      <c r="Q19" s="24" t="str">
        <f t="shared" si="20"/>
        <v>Fishing</v>
      </c>
      <c r="R19" s="22">
        <f t="shared" si="20"/>
        <v>1472583691</v>
      </c>
      <c r="S19" s="22" t="str">
        <f t="shared" si="20"/>
        <v>73 Tran Hung Dao</v>
      </c>
      <c r="T19" s="22" t="str">
        <f t="shared" si="20"/>
        <v>Hoan Kiem</v>
      </c>
      <c r="U19" s="22" t="str">
        <f t="shared" si="20"/>
        <v>Hanoi</v>
      </c>
      <c r="V19" s="22" t="str">
        <f t="shared" si="20"/>
        <v>Hanoi</v>
      </c>
      <c r="W19" s="22" t="str">
        <f t="shared" si="20"/>
        <v>Vietnam</v>
      </c>
      <c r="X19" s="22"/>
      <c r="Y19" s="22" t="str">
        <f t="shared" si="20"/>
        <v>No</v>
      </c>
      <c r="Z19" s="22"/>
      <c r="AA19" s="22"/>
      <c r="AB19" s="22"/>
      <c r="AC19" s="22"/>
      <c r="AD19" s="22"/>
      <c r="AE19" s="22"/>
      <c r="AF19" s="22" t="str">
        <f t="shared" ref="AF19:AI21" si="26">AF$3</f>
        <v>Kinh Do</v>
      </c>
      <c r="AG19" s="22" t="str">
        <f t="shared" si="26"/>
        <v>Debtor 4</v>
      </c>
      <c r="AH19" s="22" t="str">
        <f t="shared" si="26"/>
        <v>Debtor 7</v>
      </c>
      <c r="AI19" s="22" t="str">
        <f t="shared" si="26"/>
        <v>Debtor 6</v>
      </c>
      <c r="AJ19" s="22"/>
      <c r="AK19" s="22"/>
      <c r="AL19" s="22"/>
      <c r="AM19" s="22"/>
      <c r="AN19" s="22"/>
      <c r="AO19" s="22"/>
      <c r="AP19" s="22"/>
      <c r="AQ19" s="22" t="str">
        <f t="shared" si="22"/>
        <v>D. VND 2 billion - 3 billion</v>
      </c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2" x14ac:dyDescent="0.15">
      <c r="A20" s="20" t="s">
        <v>715</v>
      </c>
      <c r="B20" s="106" t="str">
        <f>'SME registration form'!B19</f>
        <v>Mrs</v>
      </c>
      <c r="C20" s="107" t="str">
        <f>'SME registration form'!C19</f>
        <v>Company</v>
      </c>
      <c r="D20" s="107" t="str">
        <f>'SME registration form'!D19</f>
        <v>Director</v>
      </c>
      <c r="E20" s="107" t="str">
        <f>'SME registration form'!H19</f>
        <v>director@invoice.com</v>
      </c>
      <c r="F20" s="22" t="str">
        <f t="shared" si="23"/>
        <v>Female</v>
      </c>
      <c r="G20" s="24">
        <f t="shared" si="23"/>
        <v>24081</v>
      </c>
      <c r="H20" s="22" t="str">
        <f t="shared" si="23"/>
        <v>Vietnam</v>
      </c>
      <c r="I20" s="22" t="str">
        <f t="shared" si="23"/>
        <v>Passport</v>
      </c>
      <c r="J20" s="22">
        <f t="shared" si="23"/>
        <v>8375975</v>
      </c>
      <c r="K20" s="107" t="str">
        <f>'SME registration form'!E19</f>
        <v>8739573854</v>
      </c>
      <c r="L20" s="107" t="str">
        <f>'SME registration form'!F19</f>
        <v>5738769659</v>
      </c>
      <c r="M20" s="107" t="str">
        <f>'SME registration form'!G19</f>
        <v>Director</v>
      </c>
      <c r="N20" s="22" t="str">
        <f t="shared" si="24"/>
        <v>Food Company</v>
      </c>
      <c r="O20" s="24">
        <f t="shared" si="24"/>
        <v>38697</v>
      </c>
      <c r="P20" s="22">
        <f t="shared" si="24"/>
        <v>5354358678</v>
      </c>
      <c r="Q20" s="24" t="str">
        <f t="shared" si="24"/>
        <v>Growing of cashew nuts</v>
      </c>
      <c r="R20" s="22">
        <f t="shared" si="24"/>
        <v>8758573487</v>
      </c>
      <c r="S20" s="22" t="str">
        <f t="shared" si="24"/>
        <v>78 Tran Hung Dao</v>
      </c>
      <c r="T20" s="22" t="str">
        <f t="shared" si="24"/>
        <v>Hoan Kiem</v>
      </c>
      <c r="U20" s="22" t="str">
        <f t="shared" si="24"/>
        <v>Hanoi</v>
      </c>
      <c r="V20" s="22" t="str">
        <f t="shared" si="24"/>
        <v>Hanoi</v>
      </c>
      <c r="W20" s="22" t="str">
        <f t="shared" si="24"/>
        <v>Vietnam</v>
      </c>
      <c r="X20" s="22"/>
      <c r="Y20" s="22" t="str">
        <f t="shared" si="24"/>
        <v>Yes</v>
      </c>
      <c r="Z20" s="22" t="str">
        <f t="shared" si="24"/>
        <v>76 Ly Thuong Kiet</v>
      </c>
      <c r="AA20" s="22" t="str">
        <f t="shared" si="24"/>
        <v>Hoan Kiem</v>
      </c>
      <c r="AB20" s="22" t="str">
        <f t="shared" si="24"/>
        <v>Hanoi</v>
      </c>
      <c r="AC20" s="22" t="str">
        <f t="shared" si="24"/>
        <v>Hanoi</v>
      </c>
      <c r="AD20" s="22" t="str">
        <f t="shared" si="24"/>
        <v>Vietnam</v>
      </c>
      <c r="AE20" s="22"/>
      <c r="AF20" s="22" t="str">
        <f t="shared" si="24"/>
        <v>Tran Thai Tong</v>
      </c>
      <c r="AG20" s="22" t="str">
        <f t="shared" si="24"/>
        <v>Debtor 9</v>
      </c>
      <c r="AH20" s="22" t="str">
        <f t="shared" si="24"/>
        <v>Debtor 10</v>
      </c>
      <c r="AI20" s="22" t="str">
        <f t="shared" si="24"/>
        <v>Debtor 3</v>
      </c>
      <c r="AJ20" s="22" t="str">
        <f t="shared" si="24"/>
        <v>Debtor 4</v>
      </c>
      <c r="AK20" s="22"/>
      <c r="AL20" s="22" t="str">
        <f t="shared" si="24"/>
        <v>VIB</v>
      </c>
      <c r="AM20" s="22"/>
      <c r="AN20" s="22"/>
      <c r="AO20" s="22"/>
      <c r="AP20" s="22"/>
      <c r="AQ20" s="22" t="str">
        <f t="shared" si="25"/>
        <v>F. VND 4 billion - 5 billion</v>
      </c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2" x14ac:dyDescent="0.15">
      <c r="A21" s="20" t="s">
        <v>716</v>
      </c>
      <c r="B21" s="106" t="str">
        <f>'SME registration form'!B20</f>
        <v>Mr</v>
      </c>
      <c r="C21" s="107" t="str">
        <f>'SME registration form'!C20</f>
        <v>Company</v>
      </c>
      <c r="D21" s="107" t="str">
        <f>'SME registration form'!D20</f>
        <v>Representative</v>
      </c>
      <c r="E21" s="107" t="str">
        <f>'SME registration form'!H20</f>
        <v>def@abc.com</v>
      </c>
      <c r="F21" s="22" t="str">
        <f t="shared" si="19"/>
        <v>Male</v>
      </c>
      <c r="G21" s="24">
        <f t="shared" si="19"/>
        <v>27580</v>
      </c>
      <c r="H21" s="22" t="str">
        <f t="shared" si="19"/>
        <v>Vietnam</v>
      </c>
      <c r="I21" s="22" t="str">
        <f t="shared" si="19"/>
        <v>Passport</v>
      </c>
      <c r="J21" s="22">
        <f t="shared" si="19"/>
        <v>2345678</v>
      </c>
      <c r="K21" s="107" t="str">
        <f>'SME registration form'!E20</f>
        <v>0235678901</v>
      </c>
      <c r="L21" s="107" t="str">
        <f>'SME registration form'!F20</f>
        <v>0235678902</v>
      </c>
      <c r="M21" s="107" t="str">
        <f>'SME registration form'!G20</f>
        <v>Manager</v>
      </c>
      <c r="N21" s="22" t="str">
        <f t="shared" si="20"/>
        <v>Invoice Company</v>
      </c>
      <c r="O21" s="24">
        <f t="shared" si="20"/>
        <v>40858</v>
      </c>
      <c r="P21" s="95">
        <f t="shared" si="20"/>
        <v>1472583690</v>
      </c>
      <c r="Q21" s="24" t="str">
        <f t="shared" si="20"/>
        <v>Fishing</v>
      </c>
      <c r="R21" s="22">
        <f t="shared" si="20"/>
        <v>1472583691</v>
      </c>
      <c r="S21" s="22" t="str">
        <f t="shared" si="20"/>
        <v>73 Tran Hung Dao</v>
      </c>
      <c r="T21" s="22" t="str">
        <f t="shared" si="20"/>
        <v>Hoan Kiem</v>
      </c>
      <c r="U21" s="22" t="str">
        <f t="shared" si="20"/>
        <v>Hanoi</v>
      </c>
      <c r="V21" s="22" t="str">
        <f t="shared" si="20"/>
        <v>Hanoi</v>
      </c>
      <c r="W21" s="22" t="str">
        <f t="shared" si="20"/>
        <v>Vietnam</v>
      </c>
      <c r="X21" s="22"/>
      <c r="Y21" s="22" t="str">
        <f t="shared" si="20"/>
        <v>No</v>
      </c>
      <c r="Z21" s="22"/>
      <c r="AA21" s="22"/>
      <c r="AB21" s="22"/>
      <c r="AC21" s="22"/>
      <c r="AD21" s="22"/>
      <c r="AE21" s="22"/>
      <c r="AF21" s="22" t="str">
        <f t="shared" si="26"/>
        <v>Kinh Do</v>
      </c>
      <c r="AG21" s="22" t="str">
        <f t="shared" si="26"/>
        <v>Debtor 4</v>
      </c>
      <c r="AH21" s="22" t="str">
        <f t="shared" si="26"/>
        <v>Debtor 7</v>
      </c>
      <c r="AI21" s="22" t="str">
        <f t="shared" si="26"/>
        <v>Debtor 6</v>
      </c>
      <c r="AJ21" s="22"/>
      <c r="AK21" s="22"/>
      <c r="AL21" s="22"/>
      <c r="AM21" s="22"/>
      <c r="AN21" s="22"/>
      <c r="AO21" s="22"/>
      <c r="AP21" s="22"/>
      <c r="AQ21" s="22" t="str">
        <f t="shared" si="22"/>
        <v>D. VND 2 billion - 3 billion</v>
      </c>
      <c r="AR21" s="22"/>
      <c r="AS21" s="22"/>
      <c r="AT21" s="22"/>
      <c r="AU21" s="22"/>
      <c r="AV21" s="22"/>
      <c r="AW21" s="22"/>
      <c r="AX21" s="22"/>
      <c r="AY21" s="22"/>
      <c r="AZ21" s="22"/>
    </row>
    <row r="22" spans="1:52" x14ac:dyDescent="0.15">
      <c r="A22" s="20" t="s">
        <v>717</v>
      </c>
      <c r="B22" s="106" t="str">
        <f>'SME registration form'!B21</f>
        <v>Mrs</v>
      </c>
      <c r="C22" s="107" t="str">
        <f>'SME registration form'!C21</f>
        <v>Company</v>
      </c>
      <c r="D22" s="107" t="str">
        <f>'SME registration form'!D21</f>
        <v>Director</v>
      </c>
      <c r="E22" s="107" t="str">
        <f>'SME registration form'!H21</f>
        <v>director@invoice.com</v>
      </c>
      <c r="F22" s="22" t="str">
        <f t="shared" si="23"/>
        <v>Female</v>
      </c>
      <c r="G22" s="24">
        <f t="shared" si="23"/>
        <v>24081</v>
      </c>
      <c r="H22" s="22" t="str">
        <f t="shared" si="23"/>
        <v>Vietnam</v>
      </c>
      <c r="I22" s="22" t="str">
        <f t="shared" si="23"/>
        <v>Passport</v>
      </c>
      <c r="J22" s="22">
        <f t="shared" si="23"/>
        <v>8375975</v>
      </c>
      <c r="K22" s="107" t="str">
        <f>'SME registration form'!E21</f>
        <v>8739573854</v>
      </c>
      <c r="L22" s="107" t="str">
        <f>'SME registration form'!F21</f>
        <v>5738769659</v>
      </c>
      <c r="M22" s="107" t="str">
        <f>'SME registration form'!G21</f>
        <v>Director</v>
      </c>
      <c r="N22" s="22" t="str">
        <f t="shared" si="24"/>
        <v>Food Company</v>
      </c>
      <c r="O22" s="24">
        <f t="shared" si="24"/>
        <v>38697</v>
      </c>
      <c r="P22" s="22">
        <f t="shared" si="24"/>
        <v>5354358678</v>
      </c>
      <c r="Q22" s="24" t="str">
        <f t="shared" si="24"/>
        <v>Growing of cashew nuts</v>
      </c>
      <c r="R22" s="22">
        <f t="shared" si="24"/>
        <v>8758573487</v>
      </c>
      <c r="S22" s="22" t="str">
        <f t="shared" si="24"/>
        <v>78 Tran Hung Dao</v>
      </c>
      <c r="T22" s="22" t="str">
        <f t="shared" si="24"/>
        <v>Hoan Kiem</v>
      </c>
      <c r="U22" s="22" t="str">
        <f t="shared" si="24"/>
        <v>Hanoi</v>
      </c>
      <c r="V22" s="22" t="str">
        <f t="shared" si="24"/>
        <v>Hanoi</v>
      </c>
      <c r="W22" s="22" t="str">
        <f t="shared" si="24"/>
        <v>Vietnam</v>
      </c>
      <c r="X22" s="22"/>
      <c r="Y22" s="22" t="str">
        <f t="shared" si="24"/>
        <v>Yes</v>
      </c>
      <c r="Z22" s="22" t="str">
        <f t="shared" si="24"/>
        <v>76 Ly Thuong Kiet</v>
      </c>
      <c r="AA22" s="22" t="str">
        <f t="shared" si="24"/>
        <v>Hoan Kiem</v>
      </c>
      <c r="AB22" s="22" t="str">
        <f t="shared" si="24"/>
        <v>Hanoi</v>
      </c>
      <c r="AC22" s="22" t="str">
        <f t="shared" si="24"/>
        <v>Hanoi</v>
      </c>
      <c r="AD22" s="22" t="str">
        <f t="shared" si="24"/>
        <v>Vietnam</v>
      </c>
      <c r="AE22" s="22"/>
      <c r="AF22" s="22" t="str">
        <f t="shared" si="24"/>
        <v>Tran Thai Tong</v>
      </c>
      <c r="AG22" s="22" t="str">
        <f t="shared" si="24"/>
        <v>Debtor 9</v>
      </c>
      <c r="AH22" s="22" t="str">
        <f t="shared" si="24"/>
        <v>Debtor 10</v>
      </c>
      <c r="AI22" s="22" t="str">
        <f t="shared" si="24"/>
        <v>Debtor 3</v>
      </c>
      <c r="AJ22" s="22" t="str">
        <f t="shared" si="24"/>
        <v>Debtor 4</v>
      </c>
      <c r="AK22" s="22"/>
      <c r="AL22" s="22" t="str">
        <f t="shared" si="24"/>
        <v>VIB</v>
      </c>
      <c r="AM22" s="22"/>
      <c r="AN22" s="22"/>
      <c r="AO22" s="22"/>
      <c r="AP22" s="22"/>
      <c r="AQ22" s="22" t="str">
        <f t="shared" si="25"/>
        <v>F. VND 4 billion - 5 billion</v>
      </c>
      <c r="AR22" s="22"/>
      <c r="AS22" s="22"/>
      <c r="AT22" s="22"/>
      <c r="AU22" s="22"/>
      <c r="AV22" s="22"/>
      <c r="AW22" s="22"/>
      <c r="AX22" s="22"/>
      <c r="AY22" s="22"/>
      <c r="AZ22" s="22"/>
    </row>
    <row r="23" spans="1:52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22"/>
      <c r="AM23" s="36"/>
      <c r="AN23" s="36"/>
      <c r="AO23" s="36"/>
      <c r="AP23" s="36"/>
      <c r="AQ23" s="22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22"/>
      <c r="AM24" s="36"/>
      <c r="AN24" s="36"/>
      <c r="AO24" s="36"/>
      <c r="AP24" s="36"/>
      <c r="AQ24" s="22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22"/>
      <c r="AM25" s="36"/>
      <c r="AN25" s="36"/>
      <c r="AO25" s="36"/>
      <c r="AP25" s="36"/>
      <c r="AQ25" s="22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22"/>
      <c r="AM26" s="36"/>
      <c r="AN26" s="36"/>
      <c r="AO26" s="36"/>
      <c r="AP26" s="36"/>
      <c r="AQ26" s="22"/>
      <c r="AR26" s="36"/>
      <c r="AS26" s="36"/>
      <c r="AT26" s="36"/>
      <c r="AU26" s="36"/>
      <c r="AV26" s="36"/>
      <c r="AW26" s="36"/>
      <c r="AX26" s="36"/>
      <c r="AY26" s="36"/>
      <c r="AZ26" s="36"/>
    </row>
  </sheetData>
  <mergeCells count="6">
    <mergeCell ref="AG2:AK2"/>
    <mergeCell ref="AL2:AP2"/>
    <mergeCell ref="AS1:AY1"/>
    <mergeCell ref="N1:AF1"/>
    <mergeCell ref="B1:M1"/>
    <mergeCell ref="AG1:AR1"/>
  </mergeCells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'Drop-down'!$D$2:$D$3</xm:f>
          </x14:formula1>
          <xm:sqref>F3:F4</xm:sqref>
        </x14:dataValidation>
        <x14:dataValidation type="list" allowBlank="1" showInputMessage="1" showErrorMessage="1">
          <x14:formula1>
            <xm:f>'Drop-down'!$L$2:$L$330</xm:f>
          </x14:formula1>
          <xm:sqref>Q4</xm:sqref>
        </x14:dataValidation>
        <x14:dataValidation type="list" allowBlank="1" showInputMessage="1" showErrorMessage="1">
          <x14:formula1>
            <xm:f>'Drop-down'!$M$2:$M$3</xm:f>
          </x14:formula1>
          <xm:sqref>Y3:Y4</xm:sqref>
        </x14:dataValidation>
        <x14:dataValidation type="list" allowBlank="1" showInputMessage="1" showErrorMessage="1">
          <x14:formula1>
            <xm:f>'Drop-down'!$N$2:$N$11</xm:f>
          </x14:formula1>
          <xm:sqref>AG3:AK4</xm:sqref>
        </x14:dataValidation>
        <x14:dataValidation type="list" allowBlank="1" showInputMessage="1" showErrorMessage="1">
          <x14:formula1>
            <xm:f>'Drop-down'!$O$2:$O$8</xm:f>
          </x14:formula1>
          <xm:sqref>AQ3:AQ4</xm:sqref>
        </x14:dataValidation>
        <x14:dataValidation type="list" allowBlank="1" showInputMessage="1" showErrorMessage="1">
          <x14:formula1>
            <xm:f>'Drop-down'!$H$2:$H$60</xm:f>
          </x14:formula1>
          <xm:sqref>AF3:AF5</xm:sqref>
        </x14:dataValidation>
        <x14:dataValidation type="list" allowBlank="1" showInputMessage="1" showErrorMessage="1">
          <x14:formula1>
            <xm:f>'Drop-down'!$L$2:$L$330</xm:f>
          </x14:formula1>
          <xm:sqref>Q3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K23" sqref="K23"/>
    </sheetView>
  </sheetViews>
  <sheetFormatPr defaultColWidth="8.875" defaultRowHeight="13.5" x14ac:dyDescent="0.15"/>
  <cols>
    <col min="2" max="2" width="17.875" customWidth="1"/>
  </cols>
  <sheetData>
    <row r="1" spans="1:2" x14ac:dyDescent="0.15">
      <c r="A1" s="16" t="s">
        <v>20</v>
      </c>
      <c r="B1" s="17" t="s">
        <v>200</v>
      </c>
    </row>
    <row r="2" spans="1:2" x14ac:dyDescent="0.15">
      <c r="A2" s="20" t="s">
        <v>21</v>
      </c>
      <c r="B2" s="27" t="s">
        <v>193</v>
      </c>
    </row>
    <row r="3" spans="1:2" x14ac:dyDescent="0.15">
      <c r="A3" s="20" t="s">
        <v>260</v>
      </c>
      <c r="B3" s="27" t="s">
        <v>192</v>
      </c>
    </row>
    <row r="4" spans="1:2" x14ac:dyDescent="0.15">
      <c r="A4" s="20" t="s">
        <v>261</v>
      </c>
      <c r="B4" s="111"/>
    </row>
    <row r="5" spans="1:2" x14ac:dyDescent="0.15">
      <c r="A5" s="20" t="s">
        <v>262</v>
      </c>
      <c r="B5" s="111"/>
    </row>
    <row r="6" spans="1:2" x14ac:dyDescent="0.15">
      <c r="A6" s="20" t="s">
        <v>263</v>
      </c>
      <c r="B6" s="111"/>
    </row>
    <row r="7" spans="1:2" x14ac:dyDescent="0.15">
      <c r="A7" s="20" t="s">
        <v>264</v>
      </c>
      <c r="B7" s="111"/>
    </row>
    <row r="8" spans="1:2" x14ac:dyDescent="0.15">
      <c r="A8" s="20" t="s">
        <v>265</v>
      </c>
      <c r="B8" s="111"/>
    </row>
    <row r="9" spans="1:2" x14ac:dyDescent="0.15">
      <c r="A9" s="20" t="s">
        <v>266</v>
      </c>
      <c r="B9" s="111"/>
    </row>
    <row r="10" spans="1:2" x14ac:dyDescent="0.15">
      <c r="A10" s="20" t="s">
        <v>267</v>
      </c>
      <c r="B10" s="111"/>
    </row>
    <row r="11" spans="1:2" x14ac:dyDescent="0.15">
      <c r="A11" s="20" t="s">
        <v>268</v>
      </c>
      <c r="B11" s="111"/>
    </row>
    <row r="12" spans="1:2" x14ac:dyDescent="0.15">
      <c r="A12" s="20" t="s">
        <v>269</v>
      </c>
      <c r="B12" s="27" t="s">
        <v>193</v>
      </c>
    </row>
    <row r="13" spans="1:2" x14ac:dyDescent="0.15">
      <c r="A13" s="20" t="s">
        <v>270</v>
      </c>
      <c r="B13" s="27" t="s">
        <v>192</v>
      </c>
    </row>
    <row r="14" spans="1:2" x14ac:dyDescent="0.15">
      <c r="A14" s="20" t="s">
        <v>271</v>
      </c>
      <c r="B14" s="27" t="s">
        <v>193</v>
      </c>
    </row>
    <row r="15" spans="1:2" x14ac:dyDescent="0.15">
      <c r="A15" s="20" t="s">
        <v>272</v>
      </c>
      <c r="B15" s="27" t="s">
        <v>192</v>
      </c>
    </row>
    <row r="16" spans="1:2" x14ac:dyDescent="0.15">
      <c r="A16" s="20" t="s">
        <v>273</v>
      </c>
      <c r="B16" s="27" t="s">
        <v>193</v>
      </c>
    </row>
    <row r="17" spans="1:2" x14ac:dyDescent="0.15">
      <c r="A17" s="20" t="s">
        <v>710</v>
      </c>
      <c r="B17" s="27" t="s">
        <v>192</v>
      </c>
    </row>
    <row r="18" spans="1:2" x14ac:dyDescent="0.15">
      <c r="A18" s="20" t="s">
        <v>714</v>
      </c>
      <c r="B18" s="27" t="s">
        <v>193</v>
      </c>
    </row>
    <row r="19" spans="1:2" x14ac:dyDescent="0.15">
      <c r="A19" s="20" t="s">
        <v>715</v>
      </c>
      <c r="B19" s="27" t="s">
        <v>192</v>
      </c>
    </row>
    <row r="20" spans="1:2" x14ac:dyDescent="0.15">
      <c r="A20" s="20" t="s">
        <v>716</v>
      </c>
      <c r="B20" s="27" t="s">
        <v>193</v>
      </c>
    </row>
    <row r="21" spans="1:2" x14ac:dyDescent="0.15">
      <c r="A21" s="20" t="s">
        <v>717</v>
      </c>
      <c r="B21" s="27" t="s">
        <v>192</v>
      </c>
    </row>
    <row r="22" spans="1:2" x14ac:dyDescent="0.15">
      <c r="A22" s="36"/>
      <c r="B22" s="36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'Drop-down'!$S$2:$S$3</xm:f>
          </x14:formula1>
          <xm:sqref>B2:B21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Field relation list</vt:lpstr>
      <vt:lpstr>Expected Outcome</vt:lpstr>
      <vt:lpstr>Drop-down</vt:lpstr>
      <vt:lpstr>Rules</vt:lpstr>
      <vt:lpstr>Buyer registration form</vt:lpstr>
      <vt:lpstr>Buyer application form</vt:lpstr>
      <vt:lpstr>SME registration form</vt:lpstr>
      <vt:lpstr>SME application form</vt:lpstr>
      <vt:lpstr>FS</vt:lpstr>
      <vt:lpstr>CIC Check</vt:lpstr>
      <vt:lpstr>Apply Rating</vt:lpstr>
      <vt:lpstr>SME Profile</vt:lpstr>
      <vt:lpstr>Invoice Upload</vt:lpstr>
      <vt:lpstr>Existing Bid</vt:lpstr>
      <vt:lpstr>Place Bid</vt:lpstr>
      <vt:lpstr>Buyer Auction Result (Bid)</vt:lpstr>
      <vt:lpstr>Seller Auction Result (Bid)</vt:lpstr>
      <vt:lpstr>Accepting Ready-to-sell</vt:lpstr>
      <vt:lpstr>Buyer Auction Result (RTS)</vt:lpstr>
      <vt:lpstr>Seller Auction Result (RTS)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Entrofine_Evelin.Liu</dc:creator>
  <cp:lastModifiedBy>admi</cp:lastModifiedBy>
  <dcterms:created xsi:type="dcterms:W3CDTF">2014-05-04T14:57:00Z</dcterms:created>
  <dcterms:modified xsi:type="dcterms:W3CDTF">2014-08-05T05:40:42Z</dcterms:modified>
</cp:coreProperties>
</file>