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B9DFD1E2-7BE4-45D1-B8E0-8B1A2F8630D7}" xr6:coauthVersionLast="47" xr6:coauthVersionMax="47" xr10:uidLastSave="{00000000-0000-0000-0000-000000000000}"/>
  <bookViews>
    <workbookView xWindow="-110" yWindow="-110" windowWidth="19420" windowHeight="10420" tabRatio="684" firstSheet="3" activeTab="8" xr2:uid="{00000000-000D-0000-FFFF-FFFF00000000}"/>
  </bookViews>
  <sheets>
    <sheet name="2015" sheetId="7" r:id="rId1"/>
    <sheet name="2016" sheetId="9" r:id="rId2"/>
    <sheet name="2017" sheetId="11" r:id="rId3"/>
    <sheet name="2018" sheetId="12" r:id="rId4"/>
    <sheet name="2019" sheetId="13" r:id="rId5"/>
    <sheet name="2020_OLD SERIES" sheetId="14" r:id="rId6"/>
    <sheet name="2020_REBASED SERIES" sheetId="17" r:id="rId7"/>
    <sheet name="2021_REBASED SERIES" sheetId="18" r:id="rId8"/>
    <sheet name="2022_REBASED SERIES" sheetId="19" r:id="rId9"/>
  </sheets>
  <externalReferences>
    <externalReference r:id="rId10"/>
  </externalReferences>
  <definedNames>
    <definedName name="_xlnm.Print_Area" localSheetId="7">'2021_REBASED SERIES'!$A$1:$Q$33</definedName>
    <definedName name="_xlnm.Print_Area" localSheetId="8">'2022_REBASED SERIES'!$A$1:$P$33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9" l="1"/>
  <c r="K3" i="19"/>
  <c r="J25" i="19"/>
  <c r="J3" i="19"/>
  <c r="I25" i="19"/>
  <c r="I3" i="19"/>
  <c r="H25" i="19"/>
  <c r="H3" i="19"/>
  <c r="G25" i="19"/>
  <c r="G3" i="19"/>
  <c r="O33" i="13"/>
  <c r="O36" i="13"/>
  <c r="O33" i="14"/>
  <c r="O36" i="14"/>
  <c r="O38" i="14"/>
  <c r="N33" i="13"/>
  <c r="N36" i="13"/>
  <c r="M33" i="13"/>
  <c r="M36" i="13"/>
  <c r="L33" i="13"/>
  <c r="L36" i="13"/>
  <c r="K33" i="13"/>
  <c r="K36" i="13"/>
  <c r="J33" i="13"/>
  <c r="J36" i="13"/>
  <c r="I33" i="13"/>
  <c r="I36" i="13"/>
  <c r="H33" i="13"/>
  <c r="H36" i="13"/>
  <c r="G33" i="13"/>
  <c r="G36" i="13"/>
  <c r="F33" i="13"/>
  <c r="F36" i="13"/>
  <c r="F33" i="14"/>
  <c r="F36" i="14"/>
  <c r="F38" i="14"/>
  <c r="E33" i="13"/>
  <c r="E36" i="13"/>
  <c r="D33" i="13"/>
  <c r="D36" i="13"/>
  <c r="E33" i="14"/>
  <c r="E36" i="14"/>
  <c r="E38" i="14"/>
  <c r="G33" i="14"/>
  <c r="G36" i="14"/>
  <c r="G38" i="14"/>
  <c r="H33" i="14"/>
  <c r="H36" i="14"/>
  <c r="H38" i="14"/>
  <c r="I33" i="14"/>
  <c r="I36" i="14"/>
  <c r="I38" i="14"/>
  <c r="J33" i="14"/>
  <c r="J36" i="14"/>
  <c r="K33" i="14"/>
  <c r="K36" i="14"/>
  <c r="K38" i="14"/>
  <c r="L33" i="14"/>
  <c r="L36" i="14"/>
  <c r="L38" i="14"/>
  <c r="M33" i="14"/>
  <c r="M36" i="14"/>
  <c r="N33" i="14"/>
  <c r="N36" i="14"/>
  <c r="N38" i="14"/>
  <c r="D33" i="14"/>
  <c r="D36" i="14"/>
  <c r="D38" i="14"/>
  <c r="E31" i="14"/>
  <c r="F31" i="14"/>
  <c r="G31" i="14"/>
  <c r="H31" i="14"/>
  <c r="I31" i="14"/>
  <c r="J31" i="14"/>
  <c r="K31" i="14"/>
  <c r="L31" i="14"/>
  <c r="M31" i="14"/>
  <c r="N31" i="14"/>
  <c r="O31" i="14"/>
  <c r="D31" i="14"/>
  <c r="E29" i="14"/>
  <c r="F29" i="14"/>
  <c r="G29" i="14"/>
  <c r="H29" i="14"/>
  <c r="I29" i="14"/>
  <c r="J29" i="14"/>
  <c r="K29" i="14"/>
  <c r="L29" i="14"/>
  <c r="M29" i="14"/>
  <c r="N29" i="14"/>
  <c r="O29" i="14"/>
  <c r="D29" i="14"/>
  <c r="F37" i="18"/>
  <c r="G37" i="18"/>
  <c r="H37" i="18"/>
  <c r="I37" i="18"/>
  <c r="J37" i="18"/>
  <c r="K37" i="18"/>
  <c r="L37" i="18"/>
  <c r="M37" i="18"/>
  <c r="N37" i="18"/>
  <c r="O37" i="18"/>
  <c r="P37" i="18"/>
  <c r="E37" i="18"/>
  <c r="F25" i="19"/>
  <c r="F3" i="19"/>
  <c r="E25" i="19"/>
  <c r="E3" i="19"/>
  <c r="D25" i="19"/>
  <c r="D3" i="19"/>
  <c r="C25" i="19"/>
  <c r="P28" i="18"/>
  <c r="P29" i="18"/>
  <c r="P30" i="18"/>
  <c r="P31" i="18"/>
  <c r="P32" i="18"/>
  <c r="P27" i="18"/>
  <c r="P25" i="18"/>
  <c r="P24" i="17"/>
  <c r="P23" i="17"/>
  <c r="P22" i="17"/>
  <c r="P21" i="17"/>
  <c r="P20" i="17"/>
  <c r="P19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Q24" i="18"/>
  <c r="Q32" i="18"/>
  <c r="Q23" i="18"/>
  <c r="Q31" i="18"/>
  <c r="Q22" i="18"/>
  <c r="Q30" i="18"/>
  <c r="Q21" i="18"/>
  <c r="Q29" i="18"/>
  <c r="Q20" i="18"/>
  <c r="Q28" i="18"/>
  <c r="Q19" i="18"/>
  <c r="Q27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37" i="18"/>
  <c r="Q4" i="18"/>
  <c r="Q3" i="18"/>
  <c r="P3" i="18"/>
  <c r="O25" i="18"/>
  <c r="O3" i="18"/>
  <c r="N25" i="18"/>
  <c r="N3" i="18"/>
  <c r="M25" i="18"/>
  <c r="L25" i="17"/>
  <c r="M33" i="18"/>
  <c r="M3" i="18"/>
  <c r="K28" i="18"/>
  <c r="L28" i="18"/>
  <c r="K29" i="18"/>
  <c r="L29" i="18"/>
  <c r="K30" i="18"/>
  <c r="L30" i="18"/>
  <c r="K31" i="18"/>
  <c r="L31" i="18"/>
  <c r="K32" i="18"/>
  <c r="L32" i="18"/>
  <c r="K27" i="18"/>
  <c r="L27" i="18"/>
  <c r="J28" i="18"/>
  <c r="J29" i="18"/>
  <c r="J30" i="18"/>
  <c r="J31" i="18"/>
  <c r="J32" i="18"/>
  <c r="J27" i="18"/>
  <c r="J25" i="18"/>
  <c r="K25" i="18"/>
  <c r="J25" i="17"/>
  <c r="K33" i="18"/>
  <c r="L25" i="18"/>
  <c r="K25" i="17"/>
  <c r="L33" i="18"/>
  <c r="I25" i="18"/>
  <c r="H25" i="18"/>
  <c r="G25" i="17"/>
  <c r="H33" i="18"/>
  <c r="H28" i="18"/>
  <c r="H29" i="18"/>
  <c r="H30" i="18"/>
  <c r="H31" i="18"/>
  <c r="H32" i="18"/>
  <c r="H27" i="18"/>
  <c r="E25" i="17"/>
  <c r="F25" i="17"/>
  <c r="H25" i="17"/>
  <c r="I25" i="17"/>
  <c r="M25" i="17"/>
  <c r="N25" i="17"/>
  <c r="O25" i="17"/>
  <c r="P33" i="18"/>
  <c r="D25" i="17"/>
  <c r="P25" i="17"/>
  <c r="C25" i="17"/>
  <c r="E25" i="18"/>
  <c r="F25" i="18"/>
  <c r="G25" i="18"/>
  <c r="Q25" i="18"/>
  <c r="D25" i="18"/>
  <c r="C25" i="18"/>
  <c r="F28" i="18"/>
  <c r="F29" i="18"/>
  <c r="F30" i="18"/>
  <c r="F31" i="18"/>
  <c r="F32" i="18"/>
  <c r="F27" i="18"/>
  <c r="E28" i="18"/>
  <c r="E29" i="18"/>
  <c r="E30" i="18"/>
  <c r="E31" i="18"/>
  <c r="E32" i="18"/>
  <c r="E27" i="18"/>
  <c r="O26" i="14"/>
  <c r="O25" i="14"/>
  <c r="O24" i="14"/>
  <c r="O23" i="14"/>
  <c r="P21" i="14"/>
  <c r="P20" i="14"/>
  <c r="P20" i="13"/>
  <c r="P25" i="14"/>
  <c r="P19" i="14"/>
  <c r="P18" i="14"/>
  <c r="P16" i="14"/>
  <c r="P15" i="14"/>
  <c r="P14" i="14"/>
  <c r="P13" i="14"/>
  <c r="P12" i="14"/>
  <c r="P11" i="14"/>
  <c r="P10" i="14"/>
  <c r="P9" i="14"/>
  <c r="P8" i="14"/>
  <c r="P7" i="14"/>
  <c r="P6" i="14"/>
  <c r="P33" i="14"/>
  <c r="P36" i="14"/>
  <c r="P5" i="14"/>
  <c r="P4" i="14"/>
  <c r="P4" i="13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P21" i="13"/>
  <c r="P21" i="12"/>
  <c r="P26" i="13"/>
  <c r="P20" i="12"/>
  <c r="P25" i="13"/>
  <c r="P19" i="13"/>
  <c r="P19" i="12"/>
  <c r="P24" i="13"/>
  <c r="P18" i="13"/>
  <c r="P18" i="12"/>
  <c r="P23" i="13"/>
  <c r="P16" i="13"/>
  <c r="P15" i="13"/>
  <c r="P14" i="13"/>
  <c r="P13" i="13"/>
  <c r="P12" i="13"/>
  <c r="P11" i="13"/>
  <c r="P10" i="13"/>
  <c r="P9" i="13"/>
  <c r="P8" i="13"/>
  <c r="P7" i="13"/>
  <c r="P6" i="13"/>
  <c r="P33" i="13"/>
  <c r="P36" i="13"/>
  <c r="P5" i="13"/>
  <c r="P29" i="14"/>
  <c r="P4" i="12"/>
  <c r="P3" i="13"/>
  <c r="O3" i="13"/>
  <c r="N3" i="13"/>
  <c r="M3" i="13"/>
  <c r="L3" i="13"/>
  <c r="K3" i="13"/>
  <c r="J24" i="13"/>
  <c r="J25" i="13"/>
  <c r="J26" i="13"/>
  <c r="J23" i="13"/>
  <c r="J3" i="13"/>
  <c r="I3" i="13"/>
  <c r="H3" i="13"/>
  <c r="G3" i="13"/>
  <c r="F3" i="13"/>
  <c r="F24" i="13"/>
  <c r="F25" i="13"/>
  <c r="F26" i="13"/>
  <c r="F23" i="13"/>
  <c r="E26" i="13"/>
  <c r="E25" i="13"/>
  <c r="E24" i="13"/>
  <c r="E23" i="13"/>
  <c r="D26" i="13"/>
  <c r="D25" i="13"/>
  <c r="D24" i="13"/>
  <c r="D23" i="13"/>
  <c r="E3" i="13"/>
  <c r="D3" i="13"/>
  <c r="P19" i="11"/>
  <c r="P24" i="12"/>
  <c r="P18" i="11"/>
  <c r="P23" i="12"/>
  <c r="P16" i="12"/>
  <c r="P15" i="12"/>
  <c r="P14" i="12"/>
  <c r="P13" i="12"/>
  <c r="P12" i="12"/>
  <c r="P11" i="12"/>
  <c r="P10" i="12"/>
  <c r="P9" i="12"/>
  <c r="P8" i="12"/>
  <c r="P7" i="12"/>
  <c r="P6" i="12"/>
  <c r="P5" i="12"/>
  <c r="O3" i="12"/>
  <c r="N3" i="12"/>
  <c r="M3" i="12"/>
  <c r="J23" i="12"/>
  <c r="J24" i="12"/>
  <c r="J25" i="12"/>
  <c r="I26" i="12"/>
  <c r="J26" i="12"/>
  <c r="F3" i="12"/>
  <c r="G3" i="12"/>
  <c r="H3" i="12"/>
  <c r="I3" i="12"/>
  <c r="J3" i="12"/>
  <c r="K3" i="12"/>
  <c r="L3" i="12"/>
  <c r="P21" i="11"/>
  <c r="P20" i="11"/>
  <c r="P25" i="12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2"/>
  <c r="K23" i="11"/>
  <c r="K24" i="11"/>
  <c r="K25" i="11"/>
  <c r="K26" i="1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8" i="9"/>
  <c r="P23" i="9"/>
  <c r="P19" i="9"/>
  <c r="P24" i="9"/>
  <c r="F20" i="9"/>
  <c r="P20" i="9"/>
  <c r="P21" i="9"/>
  <c r="P26" i="11"/>
  <c r="P26" i="9"/>
  <c r="O23" i="9"/>
  <c r="O24" i="9"/>
  <c r="O25" i="9"/>
  <c r="O26" i="9"/>
  <c r="P26" i="12"/>
  <c r="J33" i="18"/>
  <c r="P24" i="14"/>
  <c r="P23" i="11"/>
  <c r="M38" i="14"/>
  <c r="P25" i="9"/>
  <c r="P25" i="11"/>
  <c r="P38" i="14"/>
  <c r="Q33" i="18"/>
  <c r="J38" i="14"/>
  <c r="P31" i="14"/>
  <c r="P23" i="14"/>
  <c r="P26" i="14"/>
  <c r="P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B1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New Special Groups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B1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New Special Groups</t>
        </r>
      </text>
    </comment>
    <comment ref="B2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New Special Groups</t>
        </r>
      </text>
    </comment>
  </commentList>
</comments>
</file>

<file path=xl/sharedStrings.xml><?xml version="1.0" encoding="utf-8"?>
<sst xmlns="http://schemas.openxmlformats.org/spreadsheetml/2006/main" count="287" uniqueCount="53">
  <si>
    <t>S/N</t>
  </si>
  <si>
    <t>Food and Non Alcoholic Beverages</t>
  </si>
  <si>
    <t>Alcoholic, Tobacco and Narcotics</t>
  </si>
  <si>
    <t>Clothing and Footwear</t>
  </si>
  <si>
    <t>Housing, Water, Electricity, Gas and Other Fuel</t>
  </si>
  <si>
    <t>Furnishing, Housing Equipment and Routine Maintenance of the House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</si>
  <si>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</si>
  <si>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</si>
  <si>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</si>
  <si>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</si>
  <si>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</si>
  <si>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</si>
  <si>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</si>
  <si>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MAJOR GROUPS</t>
  </si>
  <si>
    <t xml:space="preserve">Weights </t>
  </si>
  <si>
    <t>SUMMARY OF NATIONAL CONSUMER PRICE INDEX (NCPI),
SCOPE: (URBAN AND RURAL)
BASE:  2011/12; CLASSIFICATION: COICOP ; PRICE UPDATED FROM 2011/12 TO DEC.2015</t>
  </si>
  <si>
    <t>ALL ITEMS INDEX</t>
  </si>
  <si>
    <t>INFLATION RATE</t>
  </si>
  <si>
    <t>Other Selected Groups</t>
  </si>
  <si>
    <t>Food - combining food consumed at home and food consumed in restaurants</t>
  </si>
  <si>
    <t>Energy and Fuels - combining electricity and other fuels for use at home with petrol and diesel</t>
  </si>
  <si>
    <t>All Items Less Food</t>
  </si>
  <si>
    <t>All Items Less Food and Energy</t>
  </si>
  <si>
    <t>Food Inflation Rate</t>
  </si>
  <si>
    <t>Energy Inflation Rate</t>
  </si>
  <si>
    <t>Non Food Inflation Rate</t>
  </si>
  <si>
    <t>Non Food and non Energy Inflation Rate</t>
  </si>
  <si>
    <t>INFLATION RATES</t>
  </si>
  <si>
    <t>Annual Average Indices</t>
  </si>
  <si>
    <t>Annual Average</t>
  </si>
  <si>
    <t xml:space="preserve">Annual Average </t>
  </si>
  <si>
    <r>
      <t>All Items Less Food</t>
    </r>
    <r>
      <rPr>
        <sz val="9"/>
        <rFont val="Tahoma"/>
        <family val="2"/>
      </rPr>
      <t xml:space="preserve"> </t>
    </r>
  </si>
  <si>
    <t>Food and Non-Alcoholic Beverages</t>
  </si>
  <si>
    <t xml:space="preserve">Alcoholic Beverages and Tobacco </t>
  </si>
  <si>
    <t>Housing, Water, Electricity, Gas and Other Fuels</t>
  </si>
  <si>
    <t>Furnishings, Household Equipment and Routine Household Maintenance</t>
  </si>
  <si>
    <t>Information and Communication</t>
  </si>
  <si>
    <t>Recreation, Sport and Culture</t>
  </si>
  <si>
    <t>Education Services</t>
  </si>
  <si>
    <t>Restaurants and Accomodation Services</t>
  </si>
  <si>
    <t>Insurance and Financial Services</t>
  </si>
  <si>
    <t xml:space="preserve">Personal Care, Social Protection and Miscellaneous Goods and Services </t>
  </si>
  <si>
    <t>Core Index</t>
  </si>
  <si>
    <t>Non Core Index</t>
  </si>
  <si>
    <t>Energy, Fuel and Utilities Index</t>
  </si>
  <si>
    <t>Services Index</t>
  </si>
  <si>
    <t>Goods Index</t>
  </si>
  <si>
    <t>Education services and products ancillary to education Index</t>
  </si>
  <si>
    <t xml:space="preserve">SUMMARY OF REFERENCED NATIONAL CONSUMER PRICE INDEX (NCPI),
 SCOPE: (WEIGHT: URBAN AND RURAL);  (PRICES: URBAN); CLASSIFICATION: (UN COICOP, 2018) 
WEIGHT REFERENCE PERIOD:  (2017/18; PRICE UPDATED TO YEAR 2020)  </t>
  </si>
  <si>
    <t xml:space="preserve">SUMMARY OF REBASED NATIONAL CONSUMER PRICE INDEX (NCPI),
 SCOPE: (WEIGHT: URBAN AND RURAL);  (PRICES: URBAN); CLASSIFICATION: (UN COICOP, 2018) 
WEIGHT REFERENCE PERIOD:  (2017/18; PRICE UPDATED TO YEAR 2020)  </t>
  </si>
  <si>
    <t>All items Less Food and Non-Alcoholic Beverages</t>
  </si>
  <si>
    <t>Food</t>
  </si>
  <si>
    <t>Non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</si>
</sst>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Tahoma"/>
      <family val="2"/>
    </font>
    <font>
      <sz val="9"/>
      <name val="Tahoma"/>
      <family val="2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</cellStyleXfs>
  <cellXfs count="20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11" fillId="2" borderId="2" xfId="0" applyFont="1" applyFill="1" applyBorder="1"/>
    <xf numFmtId="0" fontId="11" fillId="2" borderId="2" xfId="0" applyFont="1" applyFill="1" applyBorder="1" applyAlignment="1">
      <alignment wrapText="1"/>
    </xf>
    <xf numFmtId="17" fontId="11" fillId="2" borderId="2" xfId="0" applyNumberFormat="1" applyFont="1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/>
    </xf>
    <xf numFmtId="2" fontId="2" fillId="0" borderId="1" xfId="0" applyNumberFormat="1" applyFont="1" applyBorder="1"/>
    <xf numFmtId="2" fontId="2" fillId="0" borderId="3" xfId="0" applyNumberFormat="1" applyFont="1" applyBorder="1"/>
    <xf numFmtId="2" fontId="2" fillId="0" borderId="3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3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12" fillId="0" borderId="0" xfId="0" applyFont="1"/>
    <xf numFmtId="0" fontId="12" fillId="0" borderId="1" xfId="0" applyFont="1" applyBorder="1"/>
    <xf numFmtId="2" fontId="12" fillId="0" borderId="0" xfId="0" applyNumberFormat="1" applyFont="1" applyAlignment="1">
      <alignment wrapText="1"/>
    </xf>
    <xf numFmtId="2" fontId="12" fillId="0" borderId="1" xfId="0" applyNumberFormat="1" applyFont="1" applyBorder="1"/>
    <xf numFmtId="1" fontId="12" fillId="0" borderId="1" xfId="0" applyNumberFormat="1" applyFont="1" applyBorder="1" applyAlignment="1">
      <alignment horizontal="center"/>
    </xf>
    <xf numFmtId="0" fontId="10" fillId="3" borderId="2" xfId="0" applyFont="1" applyFill="1" applyBorder="1"/>
    <xf numFmtId="2" fontId="10" fillId="3" borderId="2" xfId="0" applyNumberFormat="1" applyFont="1" applyFill="1" applyBorder="1" applyAlignment="1">
      <alignment wrapText="1"/>
    </xf>
    <xf numFmtId="2" fontId="10" fillId="3" borderId="4" xfId="0" applyNumberFormat="1" applyFont="1" applyFill="1" applyBorder="1" applyAlignment="1">
      <alignment wrapText="1"/>
    </xf>
    <xf numFmtId="2" fontId="10" fillId="3" borderId="2" xfId="0" applyNumberFormat="1" applyFont="1" applyFill="1" applyBorder="1"/>
    <xf numFmtId="165" fontId="10" fillId="3" borderId="2" xfId="0" applyNumberFormat="1" applyFont="1" applyFill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5" fontId="13" fillId="3" borderId="2" xfId="0" applyNumberFormat="1" applyFont="1" applyFill="1" applyBorder="1" applyAlignment="1">
      <alignment horizontal="right" vertical="center" wrapText="1"/>
    </xf>
    <xf numFmtId="165" fontId="0" fillId="0" borderId="5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12" fillId="0" borderId="5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0" borderId="3" xfId="0" applyFont="1" applyBorder="1"/>
    <xf numFmtId="165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12" fillId="0" borderId="3" xfId="0" applyNumberFormat="1" applyFont="1" applyBorder="1"/>
    <xf numFmtId="2" fontId="0" fillId="0" borderId="3" xfId="0" applyNumberFormat="1" applyBorder="1"/>
    <xf numFmtId="2" fontId="12" fillId="0" borderId="3" xfId="0" applyNumberFormat="1" applyFont="1" applyBorder="1" applyAlignment="1">
      <alignment vertical="center"/>
    </xf>
    <xf numFmtId="166" fontId="10" fillId="3" borderId="2" xfId="0" applyNumberFormat="1" applyFont="1" applyFill="1" applyBorder="1"/>
    <xf numFmtId="1" fontId="12" fillId="0" borderId="5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5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 wrapText="1"/>
    </xf>
    <xf numFmtId="0" fontId="11" fillId="0" borderId="0" xfId="0" applyFont="1"/>
    <xf numFmtId="17" fontId="11" fillId="2" borderId="2" xfId="0" applyNumberFormat="1" applyFont="1" applyFill="1" applyBorder="1" applyAlignment="1">
      <alignment wrapText="1"/>
    </xf>
    <xf numFmtId="166" fontId="10" fillId="3" borderId="2" xfId="0" applyNumberFormat="1" applyFont="1" applyFill="1" applyBorder="1" applyAlignment="1">
      <alignment wrapText="1"/>
    </xf>
    <xf numFmtId="2" fontId="12" fillId="0" borderId="5" xfId="0" applyNumberFormat="1" applyFont="1" applyBorder="1" applyAlignment="1">
      <alignment vertical="center" wrapText="1"/>
    </xf>
    <xf numFmtId="2" fontId="12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10" fillId="3" borderId="2" xfId="0" applyNumberFormat="1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165" fontId="10" fillId="3" borderId="2" xfId="0" applyNumberFormat="1" applyFont="1" applyFill="1" applyBorder="1" applyAlignment="1">
      <alignment vertical="center" wrapText="1"/>
    </xf>
    <xf numFmtId="166" fontId="14" fillId="2" borderId="2" xfId="0" applyNumberFormat="1" applyFont="1" applyFill="1" applyBorder="1"/>
    <xf numFmtId="1" fontId="2" fillId="0" borderId="1" xfId="0" applyNumberFormat="1" applyFont="1" applyBorder="1" applyAlignment="1">
      <alignment horizontal="center" vertical="top" wrapText="1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166" fontId="10" fillId="3" borderId="5" xfId="0" applyNumberFormat="1" applyFont="1" applyFill="1" applyBorder="1"/>
    <xf numFmtId="0" fontId="0" fillId="4" borderId="0" xfId="0" applyFill="1"/>
    <xf numFmtId="0" fontId="10" fillId="3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2" borderId="2" xfId="0" applyFont="1" applyFill="1" applyBorder="1" applyAlignment="1">
      <alignment vertical="center" wrapText="1"/>
    </xf>
    <xf numFmtId="166" fontId="14" fillId="2" borderId="2" xfId="0" applyNumberFormat="1" applyFont="1" applyFill="1" applyBorder="1" applyAlignment="1">
      <alignment vertical="center"/>
    </xf>
    <xf numFmtId="2" fontId="12" fillId="0" borderId="6" xfId="0" applyNumberFormat="1" applyFont="1" applyBorder="1" applyAlignment="1">
      <alignment vertical="center"/>
    </xf>
    <xf numFmtId="2" fontId="12" fillId="0" borderId="7" xfId="0" applyNumberFormat="1" applyFont="1" applyBorder="1" applyAlignment="1">
      <alignment vertical="center"/>
    </xf>
    <xf numFmtId="2" fontId="12" fillId="0" borderId="7" xfId="0" applyNumberFormat="1" applyFont="1" applyBorder="1"/>
    <xf numFmtId="2" fontId="12" fillId="0" borderId="8" xfId="0" applyNumberFormat="1" applyFont="1" applyBorder="1"/>
    <xf numFmtId="43" fontId="9" fillId="0" borderId="3" xfId="2" applyFont="1" applyBorder="1"/>
    <xf numFmtId="43" fontId="9" fillId="0" borderId="5" xfId="2" applyFont="1" applyBorder="1" applyAlignment="1">
      <alignment vertical="center"/>
    </xf>
    <xf numFmtId="43" fontId="9" fillId="0" borderId="1" xfId="2" applyFont="1" applyBorder="1" applyAlignment="1">
      <alignment vertical="center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6" fontId="14" fillId="2" borderId="12" xfId="0" applyNumberFormat="1" applyFont="1" applyFill="1" applyBorder="1" applyAlignment="1">
      <alignment vertical="center"/>
    </xf>
    <xf numFmtId="165" fontId="10" fillId="3" borderId="12" xfId="0" applyNumberFormat="1" applyFont="1" applyFill="1" applyBorder="1" applyAlignment="1">
      <alignment vertical="center" wrapText="1"/>
    </xf>
    <xf numFmtId="2" fontId="10" fillId="3" borderId="12" xfId="0" applyNumberFormat="1" applyFont="1" applyFill="1" applyBorder="1" applyAlignment="1">
      <alignment wrapText="1"/>
    </xf>
    <xf numFmtId="166" fontId="10" fillId="3" borderId="12" xfId="0" applyNumberFormat="1" applyFont="1" applyFill="1" applyBorder="1"/>
    <xf numFmtId="2" fontId="0" fillId="0" borderId="8" xfId="0" applyNumberFormat="1" applyBorder="1"/>
    <xf numFmtId="165" fontId="2" fillId="0" borderId="5" xfId="0" applyNumberFormat="1" applyFont="1" applyBorder="1" applyAlignment="1">
      <alignment vertical="center" wrapText="1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0" fontId="0" fillId="0" borderId="0" xfId="0" applyAlignment="1">
      <alignment horizontal="center"/>
    </xf>
    <xf numFmtId="1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166" fontId="16" fillId="2" borderId="2" xfId="0" applyNumberFormat="1" applyFont="1" applyFill="1" applyBorder="1" applyAlignment="1">
      <alignment vertical="center"/>
    </xf>
    <xf numFmtId="0" fontId="2" fillId="0" borderId="5" xfId="0" applyFont="1" applyBorder="1"/>
    <xf numFmtId="2" fontId="2" fillId="0" borderId="1" xfId="0" applyNumberFormat="1" applyFont="1" applyBorder="1" applyAlignment="1">
      <alignment wrapText="1"/>
    </xf>
    <xf numFmtId="2" fontId="17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left" wrapText="1"/>
    </xf>
    <xf numFmtId="2" fontId="17" fillId="0" borderId="8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vertical="center"/>
    </xf>
    <xf numFmtId="2" fontId="17" fillId="0" borderId="11" xfId="0" applyNumberFormat="1" applyFont="1" applyBorder="1" applyAlignment="1">
      <alignment vertical="center"/>
    </xf>
    <xf numFmtId="2" fontId="17" fillId="0" borderId="3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top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2" fontId="17" fillId="0" borderId="13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vertical="center"/>
    </xf>
    <xf numFmtId="2" fontId="17" fillId="0" borderId="5" xfId="0" applyNumberFormat="1" applyFont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2" fontId="13" fillId="3" borderId="2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vertical="center" wrapText="1"/>
    </xf>
    <xf numFmtId="2" fontId="13" fillId="3" borderId="2" xfId="0" applyNumberFormat="1" applyFont="1" applyFill="1" applyBorder="1" applyAlignment="1">
      <alignment vertical="center" wrapText="1"/>
    </xf>
    <xf numFmtId="1" fontId="3" fillId="0" borderId="5" xfId="0" applyNumberFormat="1" applyFont="1" applyBorder="1" applyAlignment="1">
      <alignment horizontal="center"/>
    </xf>
    <xf numFmtId="0" fontId="13" fillId="3" borderId="5" xfId="0" applyFont="1" applyFill="1" applyBorder="1"/>
    <xf numFmtId="43" fontId="17" fillId="0" borderId="13" xfId="2" applyFont="1" applyFill="1" applyBorder="1" applyAlignment="1">
      <alignment vertical="center"/>
    </xf>
    <xf numFmtId="2" fontId="3" fillId="0" borderId="5" xfId="0" applyNumberFormat="1" applyFont="1" applyBorder="1" applyAlignment="1">
      <alignment vertical="center" wrapText="1"/>
    </xf>
    <xf numFmtId="43" fontId="17" fillId="0" borderId="0" xfId="2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 wrapText="1"/>
    </xf>
    <xf numFmtId="165" fontId="17" fillId="5" borderId="7" xfId="0" applyNumberFormat="1" applyFont="1" applyFill="1" applyBorder="1" applyAlignment="1">
      <alignment vertical="center"/>
    </xf>
    <xf numFmtId="165" fontId="17" fillId="0" borderId="7" xfId="0" applyNumberFormat="1" applyFont="1" applyBorder="1" applyAlignment="1">
      <alignment vertical="center"/>
    </xf>
    <xf numFmtId="165" fontId="17" fillId="0" borderId="1" xfId="0" applyNumberFormat="1" applyFont="1" applyBorder="1" applyAlignment="1">
      <alignment vertical="center"/>
    </xf>
    <xf numFmtId="2" fontId="17" fillId="5" borderId="7" xfId="0" applyNumberFormat="1" applyFont="1" applyFill="1" applyBorder="1" applyAlignment="1">
      <alignment vertical="center"/>
    </xf>
    <xf numFmtId="43" fontId="17" fillId="0" borderId="1" xfId="2" applyFont="1" applyFill="1" applyBorder="1" applyAlignment="1">
      <alignment vertical="center"/>
    </xf>
    <xf numFmtId="2" fontId="3" fillId="0" borderId="0" xfId="0" applyNumberFormat="1" applyFont="1" applyAlignment="1">
      <alignment vertical="center" wrapText="1"/>
    </xf>
    <xf numFmtId="0" fontId="17" fillId="5" borderId="8" xfId="0" applyFont="1" applyFill="1" applyBorder="1" applyAlignment="1">
      <alignment horizontal="center"/>
    </xf>
    <xf numFmtId="0" fontId="18" fillId="2" borderId="2" xfId="0" applyFont="1" applyFill="1" applyBorder="1"/>
    <xf numFmtId="0" fontId="18" fillId="2" borderId="2" xfId="0" applyFont="1" applyFill="1" applyBorder="1" applyAlignment="1">
      <alignment horizontal="center" vertical="center" wrapText="1"/>
    </xf>
    <xf numFmtId="166" fontId="7" fillId="2" borderId="2" xfId="0" applyNumberFormat="1" applyFont="1" applyFill="1" applyBorder="1" applyAlignment="1">
      <alignment vertical="center"/>
    </xf>
    <xf numFmtId="166" fontId="7" fillId="2" borderId="12" xfId="0" applyNumberFormat="1" applyFont="1" applyFill="1" applyBorder="1" applyAlignment="1">
      <alignment vertical="center"/>
    </xf>
    <xf numFmtId="0" fontId="13" fillId="3" borderId="2" xfId="0" applyFont="1" applyFill="1" applyBorder="1"/>
    <xf numFmtId="2" fontId="13" fillId="3" borderId="2" xfId="0" applyNumberFormat="1" applyFont="1" applyFill="1" applyBorder="1" applyAlignment="1">
      <alignment horizontal="center" wrapText="1"/>
    </xf>
    <xf numFmtId="2" fontId="13" fillId="3" borderId="2" xfId="0" applyNumberFormat="1" applyFont="1" applyFill="1" applyBorder="1" applyAlignment="1">
      <alignment wrapText="1"/>
    </xf>
    <xf numFmtId="2" fontId="13" fillId="3" borderId="12" xfId="0" applyNumberFormat="1" applyFont="1" applyFill="1" applyBorder="1" applyAlignment="1">
      <alignment wrapText="1"/>
    </xf>
    <xf numFmtId="2" fontId="17" fillId="0" borderId="6" xfId="0" applyNumberFormat="1" applyFont="1" applyBorder="1" applyAlignment="1">
      <alignment horizontal="center" vertical="center"/>
    </xf>
    <xf numFmtId="43" fontId="17" fillId="0" borderId="5" xfId="2" applyFont="1" applyFill="1" applyBorder="1" applyAlignment="1">
      <alignment vertical="center"/>
    </xf>
    <xf numFmtId="2" fontId="3" fillId="0" borderId="13" xfId="0" applyNumberFormat="1" applyFont="1" applyBorder="1" applyAlignment="1">
      <alignment vertical="center" wrapText="1"/>
    </xf>
    <xf numFmtId="2" fontId="3" fillId="0" borderId="9" xfId="0" applyNumberFormat="1" applyFont="1" applyBorder="1" applyAlignment="1">
      <alignment vertical="center"/>
    </xf>
    <xf numFmtId="2" fontId="17" fillId="0" borderId="7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vertical="center"/>
    </xf>
    <xf numFmtId="165" fontId="17" fillId="0" borderId="5" xfId="0" applyNumberFormat="1" applyFont="1" applyBorder="1" applyAlignment="1">
      <alignment vertical="center"/>
    </xf>
    <xf numFmtId="165" fontId="17" fillId="0" borderId="3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2" fontId="2" fillId="0" borderId="6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2" fontId="13" fillId="3" borderId="5" xfId="0" applyNumberFormat="1" applyFont="1" applyFill="1" applyBorder="1" applyAlignment="1">
      <alignment vertical="center" wrapText="1"/>
    </xf>
    <xf numFmtId="165" fontId="17" fillId="0" borderId="6" xfId="0" applyNumberFormat="1" applyFont="1" applyBorder="1" applyAlignment="1">
      <alignment vertical="center"/>
    </xf>
    <xf numFmtId="165" fontId="17" fillId="0" borderId="8" xfId="0" applyNumberFormat="1" applyFont="1" applyBorder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 wrapText="1"/>
    </xf>
    <xf numFmtId="165" fontId="17" fillId="0" borderId="14" xfId="0" applyNumberFormat="1" applyFont="1" applyBorder="1" applyAlignment="1">
      <alignment horizontal="right" vertical="center"/>
    </xf>
    <xf numFmtId="165" fontId="17" fillId="0" borderId="6" xfId="0" applyNumberFormat="1" applyFont="1" applyBorder="1" applyAlignment="1">
      <alignment horizontal="right" vertical="center"/>
    </xf>
    <xf numFmtId="165" fontId="17" fillId="0" borderId="7" xfId="0" applyNumberFormat="1" applyFont="1" applyBorder="1" applyAlignment="1">
      <alignment horizontal="right" vertical="center"/>
    </xf>
    <xf numFmtId="165" fontId="17" fillId="0" borderId="8" xfId="0" applyNumberFormat="1" applyFont="1" applyBorder="1" applyAlignment="1">
      <alignment horizontal="right" vertical="center"/>
    </xf>
    <xf numFmtId="2" fontId="13" fillId="3" borderId="2" xfId="0" applyNumberFormat="1" applyFont="1" applyFill="1" applyBorder="1" applyAlignment="1">
      <alignment horizontal="right" vertical="center" wrapText="1"/>
    </xf>
    <xf numFmtId="0" fontId="15" fillId="2" borderId="0" xfId="0" applyFont="1" applyFill="1" applyAlignment="1">
      <alignment horizontal="center" wrapText="1"/>
    </xf>
    <xf numFmtId="0" fontId="18" fillId="0" borderId="0" xfId="0" applyFont="1" applyAlignment="1">
      <alignment horizontal="left"/>
    </xf>
    <xf numFmtId="166" fontId="16" fillId="2" borderId="2" xfId="0" applyNumberFormat="1" applyFont="1" applyFill="1" applyBorder="1" applyAlignment="1">
      <alignment vertical="top" wrapText="1"/>
    </xf>
    <xf numFmtId="0" fontId="13" fillId="3" borderId="15" xfId="0" applyFont="1" applyFill="1" applyBorder="1" applyAlignment="1">
      <alignment vertical="center"/>
    </xf>
    <xf numFmtId="165" fontId="13" fillId="3" borderId="5" xfId="0" applyNumberFormat="1" applyFont="1" applyFill="1" applyBorder="1" applyAlignment="1">
      <alignment vertical="center"/>
    </xf>
    <xf numFmtId="17" fontId="13" fillId="3" borderId="5" xfId="0" applyNumberFormat="1" applyFont="1" applyFill="1" applyBorder="1" applyAlignment="1">
      <alignment vertical="center"/>
    </xf>
    <xf numFmtId="17" fontId="13" fillId="3" borderId="1" xfId="0" applyNumberFormat="1" applyFont="1" applyFill="1" applyBorder="1" applyAlignment="1">
      <alignment vertical="center"/>
    </xf>
    <xf numFmtId="17" fontId="13" fillId="3" borderId="5" xfId="0" applyNumberFormat="1" applyFont="1" applyFill="1" applyBorder="1" applyAlignment="1">
      <alignment vertical="center" wrapText="1"/>
    </xf>
    <xf numFmtId="0" fontId="17" fillId="0" borderId="8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13" fillId="3" borderId="5" xfId="0" applyNumberFormat="1" applyFont="1" applyFill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165" fontId="17" fillId="0" borderId="7" xfId="0" applyNumberFormat="1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5" fillId="2" borderId="8" xfId="0" applyFont="1" applyFill="1" applyBorder="1" applyAlignment="1">
      <alignment horizontal="center" wrapText="1"/>
    </xf>
    <xf numFmtId="0" fontId="15" fillId="2" borderId="14" xfId="0" applyFont="1" applyFill="1" applyBorder="1" applyAlignment="1">
      <alignment horizontal="center" wrapText="1"/>
    </xf>
    <xf numFmtId="0" fontId="18" fillId="0" borderId="12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5" xfId="0" applyFont="1" applyBorder="1" applyAlignment="1">
      <alignment horizontal="left"/>
    </xf>
  </cellXfs>
  <cellStyles count="5">
    <cellStyle name="Comma 2" xfId="1" xr:uid="{00000000-0005-0000-0000-000000000000}"/>
    <cellStyle name="Comma 3" xfId="2" xr:uid="{00000000-0005-0000-0000-000001000000}"/>
    <cellStyle name="Comma 5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BASING%20CPI%202014\NCPI_2016\NCPI_RELEASE_032016\SPECIAL%20INDICES-OUTPUT%20SUMMARY_MARCH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D6">
            <v>101.34925014587405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="D5" sqref="D5"/>
    </sheetView>
  </sheetViews>
  <sheetFormatPr defaultRowHeight="14.5" x14ac:dyDescent="0.35"/>
  <cols>
    <col min="1" max="1" width="5.54296875" bestFit="1" customWidth="1"/>
    <col min="2" max="2" width="31.08984375" customWidth="1"/>
    <col min="3" max="3" width="8.1796875" customWidth="1"/>
    <col min="4" max="4" width="8.90625" customWidth="1"/>
    <col min="5" max="5" width="7.81640625" customWidth="1"/>
    <col min="6" max="6" width="8.1796875" customWidth="1"/>
    <col min="7" max="7" width="8.453125" customWidth="1"/>
    <col min="8" max="8" width="8.36328125" customWidth="1"/>
    <col min="9" max="9" width="7.81640625" customWidth="1"/>
    <col min="10" max="11" width="7.26953125" customWidth="1"/>
    <col min="12" max="13" width="8.7265625" bestFit="1" customWidth="1"/>
    <col min="14" max="15" width="7.26953125" customWidth="1"/>
    <col min="16" max="16" width="8.7265625" customWidth="1"/>
  </cols>
  <sheetData>
    <row r="1" spans="1:16" ht="45.65" customHeight="1" thickBot="1" x14ac:dyDescent="0.4">
      <c r="A1" s="197" t="s">
        <v>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29.25" customHeight="1" thickBot="1" x14ac:dyDescent="0.4">
      <c r="A2" s="5" t="s">
        <v>0</v>
      </c>
      <c r="B2" s="5" t="s">
        <v>13</v>
      </c>
      <c r="C2" s="6" t="s">
        <v>14</v>
      </c>
      <c r="D2" s="7">
        <v>42005</v>
      </c>
      <c r="E2" s="7">
        <v>42036</v>
      </c>
      <c r="F2" s="7">
        <v>42064</v>
      </c>
      <c r="G2" s="7">
        <v>42095</v>
      </c>
      <c r="H2" s="7">
        <v>42125</v>
      </c>
      <c r="I2" s="7">
        <v>42156</v>
      </c>
      <c r="J2" s="7">
        <v>42186</v>
      </c>
      <c r="K2" s="7">
        <v>42217</v>
      </c>
      <c r="L2" s="7">
        <v>42248</v>
      </c>
      <c r="M2" s="7">
        <v>42278</v>
      </c>
      <c r="N2" s="7">
        <v>42309</v>
      </c>
      <c r="O2" s="7">
        <v>42339</v>
      </c>
      <c r="P2" s="54" t="s">
        <v>28</v>
      </c>
    </row>
    <row r="3" spans="1:16" ht="18" customHeight="1" thickBot="1" x14ac:dyDescent="0.4">
      <c r="A3" s="25"/>
      <c r="B3" s="25" t="s">
        <v>17</v>
      </c>
      <c r="C3" s="29"/>
      <c r="D3" s="31">
        <v>3.9757076730748242</v>
      </c>
      <c r="E3" s="31">
        <v>4.1794408188346122</v>
      </c>
      <c r="F3" s="31">
        <v>4.2780008508283673</v>
      </c>
      <c r="G3" s="31">
        <v>4.4552761051545042</v>
      </c>
      <c r="H3" s="31">
        <v>5.3215590913413546</v>
      </c>
      <c r="I3" s="31">
        <v>6.1389634784596803</v>
      </c>
      <c r="J3" s="31">
        <v>6.4487485362523245</v>
      </c>
      <c r="K3" s="31">
        <v>6.3566061800581775</v>
      </c>
      <c r="L3" s="31">
        <v>6.079442576761096</v>
      </c>
      <c r="M3" s="31">
        <v>6.3294589033280335</v>
      </c>
      <c r="N3" s="31">
        <v>6.6121935907590412</v>
      </c>
      <c r="O3" s="31">
        <v>6.8383430267427103</v>
      </c>
      <c r="P3" s="31">
        <v>5.5884750163692543</v>
      </c>
    </row>
    <row r="4" spans="1:16" ht="18" customHeight="1" thickBot="1" x14ac:dyDescent="0.4">
      <c r="A4" s="25"/>
      <c r="B4" s="25" t="s">
        <v>16</v>
      </c>
      <c r="C4" s="29">
        <v>100</v>
      </c>
      <c r="D4" s="27">
        <v>94.53824828690064</v>
      </c>
      <c r="E4" s="28">
        <v>96.025832004792193</v>
      </c>
      <c r="F4" s="28">
        <v>96.68706674917388</v>
      </c>
      <c r="G4" s="28">
        <v>97.499426564102706</v>
      </c>
      <c r="H4" s="28">
        <v>97.907473181538748</v>
      </c>
      <c r="I4" s="28">
        <v>98.098176438828972</v>
      </c>
      <c r="J4" s="28">
        <v>98.475644839772286</v>
      </c>
      <c r="K4" s="28">
        <v>98.492197012787102</v>
      </c>
      <c r="L4" s="28">
        <v>98.639664527153954</v>
      </c>
      <c r="M4" s="28">
        <v>98.720061496852821</v>
      </c>
      <c r="N4" s="28">
        <v>99.539706569062787</v>
      </c>
      <c r="O4" s="28">
        <v>100</v>
      </c>
      <c r="P4" s="28">
        <v>97.885291472580519</v>
      </c>
    </row>
    <row r="5" spans="1:16" s="20" customFormat="1" ht="18" customHeight="1" x14ac:dyDescent="0.35">
      <c r="A5" s="24">
        <v>1</v>
      </c>
      <c r="B5" s="21" t="s">
        <v>1</v>
      </c>
      <c r="C5" s="30">
        <v>38.483092186977551</v>
      </c>
      <c r="D5" s="22">
        <v>91.247449915803784</v>
      </c>
      <c r="E5" s="23">
        <v>93.401975993751918</v>
      </c>
      <c r="F5" s="23">
        <v>95.056637812176021</v>
      </c>
      <c r="G5" s="23">
        <v>96.604156557855731</v>
      </c>
      <c r="H5" s="23">
        <v>97.174354173935853</v>
      </c>
      <c r="I5" s="23">
        <v>97.298153261563797</v>
      </c>
      <c r="J5" s="23">
        <v>97.581175404104258</v>
      </c>
      <c r="K5" s="23">
        <v>97.179994944494794</v>
      </c>
      <c r="L5" s="23">
        <v>97.015045814942937</v>
      </c>
      <c r="M5" s="23">
        <v>97.201737837374111</v>
      </c>
      <c r="N5" s="23">
        <v>99.089189130314764</v>
      </c>
      <c r="O5" s="23">
        <v>100</v>
      </c>
      <c r="P5" s="23">
        <v>96.570822570526502</v>
      </c>
    </row>
    <row r="6" spans="1:16" x14ac:dyDescent="0.35">
      <c r="A6" s="18">
        <v>2</v>
      </c>
      <c r="B6" s="1" t="s">
        <v>2</v>
      </c>
      <c r="C6" s="16">
        <v>3.7298588938547574</v>
      </c>
      <c r="D6" s="9">
        <v>98.529108091827382</v>
      </c>
      <c r="E6" s="9">
        <v>98.576051744358978</v>
      </c>
      <c r="F6" s="9">
        <v>98.513383550382144</v>
      </c>
      <c r="G6" s="9">
        <v>98.606987833173108</v>
      </c>
      <c r="H6" s="9">
        <v>98.570126646618533</v>
      </c>
      <c r="I6" s="9">
        <v>98.776804883200697</v>
      </c>
      <c r="J6" s="10">
        <v>98.823134191796441</v>
      </c>
      <c r="K6" s="10">
        <v>99.257793917204111</v>
      </c>
      <c r="L6" s="10">
        <v>99.308467976808231</v>
      </c>
      <c r="M6" s="9">
        <v>99.307900361525242</v>
      </c>
      <c r="N6" s="8">
        <v>99.45971313887955</v>
      </c>
      <c r="O6" s="8">
        <v>100</v>
      </c>
      <c r="P6" s="8">
        <v>98.977456027981219</v>
      </c>
    </row>
    <row r="7" spans="1:16" x14ac:dyDescent="0.35">
      <c r="A7" s="18">
        <v>3</v>
      </c>
      <c r="B7" s="1" t="s">
        <v>3</v>
      </c>
      <c r="C7" s="16">
        <v>8.3346201064928565</v>
      </c>
      <c r="D7" s="9">
        <v>96.314685527351742</v>
      </c>
      <c r="E7" s="9">
        <v>96.683459037542164</v>
      </c>
      <c r="F7" s="9">
        <v>97.049936861231757</v>
      </c>
      <c r="G7" s="9">
        <v>97.138959119810735</v>
      </c>
      <c r="H7" s="9">
        <v>97.485795177879766</v>
      </c>
      <c r="I7" s="9">
        <v>97.954783519930615</v>
      </c>
      <c r="J7" s="10">
        <v>98.478905441094085</v>
      </c>
      <c r="K7" s="10">
        <v>99.214908734153752</v>
      </c>
      <c r="L7" s="10">
        <v>98.759802178010759</v>
      </c>
      <c r="M7" s="9">
        <v>99.191060186859644</v>
      </c>
      <c r="N7" s="8">
        <v>99.405089932187096</v>
      </c>
      <c r="O7" s="8">
        <v>100</v>
      </c>
      <c r="P7" s="8">
        <v>98.139782143004339</v>
      </c>
    </row>
    <row r="8" spans="1:16" ht="24" x14ac:dyDescent="0.35">
      <c r="A8" s="18">
        <v>4</v>
      </c>
      <c r="B8" s="3" t="s">
        <v>4</v>
      </c>
      <c r="C8" s="16">
        <v>11.616516658817741</v>
      </c>
      <c r="D8" s="9">
        <v>100.52946832321534</v>
      </c>
      <c r="E8" s="9">
        <v>102.81943862780129</v>
      </c>
      <c r="F8" s="9">
        <v>100.67442984840018</v>
      </c>
      <c r="G8" s="9">
        <v>99.500891765822288</v>
      </c>
      <c r="H8" s="9">
        <v>99.576128580497809</v>
      </c>
      <c r="I8" s="9">
        <v>99.614445460869135</v>
      </c>
      <c r="J8" s="10">
        <v>99.912523727680252</v>
      </c>
      <c r="K8" s="10">
        <v>100.44308075178623</v>
      </c>
      <c r="L8" s="10">
        <v>102.15398226790151</v>
      </c>
      <c r="M8" s="9">
        <v>102.40372524713111</v>
      </c>
      <c r="N8" s="8">
        <v>99.670781621600085</v>
      </c>
      <c r="O8" s="8">
        <v>100</v>
      </c>
      <c r="P8" s="8">
        <v>100.6082413518921</v>
      </c>
    </row>
    <row r="9" spans="1:16" ht="27" customHeight="1" x14ac:dyDescent="0.35">
      <c r="A9" s="18">
        <v>5</v>
      </c>
      <c r="B9" s="3" t="s">
        <v>5</v>
      </c>
      <c r="C9" s="16">
        <v>6.3453050113136831</v>
      </c>
      <c r="D9" s="9">
        <v>97.101694968288683</v>
      </c>
      <c r="E9" s="9">
        <v>97.274456466021775</v>
      </c>
      <c r="F9" s="9">
        <v>96.978410445594847</v>
      </c>
      <c r="G9" s="9">
        <v>96.829713355563442</v>
      </c>
      <c r="H9" s="9">
        <v>97.191950563320873</v>
      </c>
      <c r="I9" s="9">
        <v>97.416849399947765</v>
      </c>
      <c r="J9" s="10">
        <v>98.162122555366281</v>
      </c>
      <c r="K9" s="10">
        <v>98.398633503583028</v>
      </c>
      <c r="L9" s="10">
        <v>98.691306138369683</v>
      </c>
      <c r="M9" s="9">
        <v>98.577726989828307</v>
      </c>
      <c r="N9" s="8">
        <v>98.891198788245589</v>
      </c>
      <c r="O9" s="8">
        <v>100</v>
      </c>
      <c r="P9" s="8">
        <v>97.959505264510852</v>
      </c>
    </row>
    <row r="10" spans="1:16" x14ac:dyDescent="0.35">
      <c r="A10" s="18">
        <v>6</v>
      </c>
      <c r="B10" s="1" t="s">
        <v>6</v>
      </c>
      <c r="C10" s="16">
        <v>2.8772611695680608</v>
      </c>
      <c r="D10" s="9">
        <v>96.284663489025789</v>
      </c>
      <c r="E10" s="9">
        <v>96.284663489078341</v>
      </c>
      <c r="F10" s="9">
        <v>96.330173713237031</v>
      </c>
      <c r="G10" s="9">
        <v>96.633753346403395</v>
      </c>
      <c r="H10" s="9">
        <v>96.633753346451684</v>
      </c>
      <c r="I10" s="9">
        <v>97.104917982374545</v>
      </c>
      <c r="J10" s="10">
        <v>97.92315467040055</v>
      </c>
      <c r="K10" s="10">
        <v>98.266507527796421</v>
      </c>
      <c r="L10" s="10">
        <v>98.320940480056422</v>
      </c>
      <c r="M10" s="9">
        <v>98.766073498488922</v>
      </c>
      <c r="N10" s="8">
        <v>99.119327102479488</v>
      </c>
      <c r="O10" s="8">
        <v>100</v>
      </c>
      <c r="P10" s="8">
        <v>97.638994053816049</v>
      </c>
    </row>
    <row r="11" spans="1:16" x14ac:dyDescent="0.35">
      <c r="A11" s="18">
        <v>7</v>
      </c>
      <c r="B11" s="1" t="s">
        <v>7</v>
      </c>
      <c r="C11" s="16">
        <v>12.532297673721363</v>
      </c>
      <c r="D11" s="9">
        <v>98.36791780122627</v>
      </c>
      <c r="E11" s="9">
        <v>97.215992608508799</v>
      </c>
      <c r="F11" s="9">
        <v>96.148145463249648</v>
      </c>
      <c r="G11" s="9">
        <v>96.708469339453202</v>
      </c>
      <c r="H11" s="9">
        <v>97.31979136681521</v>
      </c>
      <c r="I11" s="9">
        <v>98.015014054187816</v>
      </c>
      <c r="J11" s="10">
        <v>99.025055712969817</v>
      </c>
      <c r="K11" s="10">
        <v>100.42648210539258</v>
      </c>
      <c r="L11" s="10">
        <v>100.74461173455933</v>
      </c>
      <c r="M11" s="9">
        <v>99.56842017275946</v>
      </c>
      <c r="N11" s="8">
        <v>99.335670651386494</v>
      </c>
      <c r="O11" s="8">
        <v>100</v>
      </c>
      <c r="P11" s="8">
        <v>98.5729642508757</v>
      </c>
    </row>
    <row r="12" spans="1:16" x14ac:dyDescent="0.35">
      <c r="A12" s="18">
        <v>8</v>
      </c>
      <c r="B12" s="1" t="s">
        <v>8</v>
      </c>
      <c r="C12" s="16">
        <v>5.6420135258017066</v>
      </c>
      <c r="D12" s="9">
        <v>99.499939943763792</v>
      </c>
      <c r="E12" s="9">
        <v>99.553290958883963</v>
      </c>
      <c r="F12" s="9">
        <v>99.560160320431976</v>
      </c>
      <c r="G12" s="9">
        <v>99.538948057026147</v>
      </c>
      <c r="H12" s="9">
        <v>99.471555524627178</v>
      </c>
      <c r="I12" s="9">
        <v>99.594590617630516</v>
      </c>
      <c r="J12" s="10">
        <v>99.53563480624517</v>
      </c>
      <c r="K12" s="10">
        <v>99.396172374993668</v>
      </c>
      <c r="L12" s="10">
        <v>99.480543452767492</v>
      </c>
      <c r="M12" s="9">
        <v>99.678714966533462</v>
      </c>
      <c r="N12" s="8">
        <v>99.659201246554957</v>
      </c>
      <c r="O12" s="8">
        <v>100</v>
      </c>
      <c r="P12" s="8">
        <v>99.580729355788208</v>
      </c>
    </row>
    <row r="13" spans="1:16" x14ac:dyDescent="0.35">
      <c r="A13" s="18">
        <v>9</v>
      </c>
      <c r="B13" s="1" t="s">
        <v>9</v>
      </c>
      <c r="C13" s="16">
        <v>1.6003907209857446</v>
      </c>
      <c r="D13" s="9">
        <v>96.830186333729387</v>
      </c>
      <c r="E13" s="9">
        <v>97.002438185413638</v>
      </c>
      <c r="F13" s="9">
        <v>96.743968099028734</v>
      </c>
      <c r="G13" s="9">
        <v>96.659277403548046</v>
      </c>
      <c r="H13" s="9">
        <v>97.062953951899303</v>
      </c>
      <c r="I13" s="9">
        <v>97.954800437756745</v>
      </c>
      <c r="J13" s="10">
        <v>97.8631371968237</v>
      </c>
      <c r="K13" s="10">
        <v>98.066944945368732</v>
      </c>
      <c r="L13" s="10">
        <v>99.920695183479694</v>
      </c>
      <c r="M13" s="9">
        <v>99.918350766477531</v>
      </c>
      <c r="N13" s="8">
        <v>99.906831273087775</v>
      </c>
      <c r="O13" s="8">
        <v>100</v>
      </c>
      <c r="P13" s="8">
        <v>98.160798648051113</v>
      </c>
    </row>
    <row r="14" spans="1:16" x14ac:dyDescent="0.35">
      <c r="A14" s="18">
        <v>10</v>
      </c>
      <c r="B14" s="1" t="s">
        <v>10</v>
      </c>
      <c r="C14" s="16">
        <v>1.5164650499744863</v>
      </c>
      <c r="D14" s="9">
        <v>97.640798796448678</v>
      </c>
      <c r="E14" s="9">
        <v>98.639308418858491</v>
      </c>
      <c r="F14" s="9">
        <v>99.53876295799418</v>
      </c>
      <c r="G14" s="9">
        <v>99.683761301624841</v>
      </c>
      <c r="H14" s="9">
        <v>99.683761300078388</v>
      </c>
      <c r="I14" s="9">
        <v>99.683761300078103</v>
      </c>
      <c r="J14" s="10">
        <v>99.683761300078103</v>
      </c>
      <c r="K14" s="10">
        <v>99.683761301624202</v>
      </c>
      <c r="L14" s="10">
        <v>99.729821045811619</v>
      </c>
      <c r="M14" s="9">
        <v>99.729821047357419</v>
      </c>
      <c r="N14" s="8">
        <v>99.729821047709294</v>
      </c>
      <c r="O14" s="8">
        <v>100</v>
      </c>
      <c r="P14" s="8">
        <v>99.452261651471957</v>
      </c>
    </row>
    <row r="15" spans="1:16" x14ac:dyDescent="0.35">
      <c r="A15" s="18">
        <v>11</v>
      </c>
      <c r="B15" s="11" t="s">
        <v>11</v>
      </c>
      <c r="C15" s="16">
        <v>4.2346266451401755</v>
      </c>
      <c r="D15" s="9">
        <v>96.176057780468</v>
      </c>
      <c r="E15" s="9">
        <v>97.641766341232866</v>
      </c>
      <c r="F15" s="9">
        <v>98.137752368085046</v>
      </c>
      <c r="G15" s="9">
        <v>98.821805404805943</v>
      </c>
      <c r="H15" s="9">
        <v>98.63118899904191</v>
      </c>
      <c r="I15" s="9">
        <v>98.54364284571983</v>
      </c>
      <c r="J15" s="10">
        <v>99.490359956700118</v>
      </c>
      <c r="K15" s="10">
        <v>99.509027616544671</v>
      </c>
      <c r="L15" s="10">
        <v>99.465735525965073</v>
      </c>
      <c r="M15" s="9">
        <v>99.474909570189894</v>
      </c>
      <c r="N15" s="8">
        <v>99.842135498139356</v>
      </c>
      <c r="O15" s="8">
        <v>100</v>
      </c>
      <c r="P15" s="8">
        <v>98.811198492241047</v>
      </c>
    </row>
    <row r="16" spans="1:16" ht="15" thickBot="1" x14ac:dyDescent="0.4">
      <c r="A16" s="19">
        <v>12</v>
      </c>
      <c r="B16" s="12" t="s">
        <v>12</v>
      </c>
      <c r="C16" s="17">
        <v>3.0875523573518775</v>
      </c>
      <c r="D16" s="13">
        <v>96.728834536863744</v>
      </c>
      <c r="E16" s="13">
        <v>97.226866503245532</v>
      </c>
      <c r="F16" s="13">
        <v>97.374071832816171</v>
      </c>
      <c r="G16" s="13">
        <v>97.36431043857263</v>
      </c>
      <c r="H16" s="13">
        <v>97.640886878609066</v>
      </c>
      <c r="I16" s="13">
        <v>98.022632193930235</v>
      </c>
      <c r="J16" s="14">
        <v>97.762214344682562</v>
      </c>
      <c r="K16" s="14">
        <v>98.041267845835293</v>
      </c>
      <c r="L16" s="14">
        <v>98.886810425241606</v>
      </c>
      <c r="M16" s="13">
        <v>99.161912621793718</v>
      </c>
      <c r="N16" s="15">
        <v>99.670615443326113</v>
      </c>
      <c r="O16" s="15">
        <v>100</v>
      </c>
      <c r="P16" s="15">
        <v>98.15670192207638</v>
      </c>
    </row>
    <row r="17" spans="1:16" ht="29.5" thickBot="1" x14ac:dyDescent="0.4">
      <c r="A17" s="47"/>
      <c r="B17" s="25" t="s">
        <v>18</v>
      </c>
      <c r="C17" s="25"/>
      <c r="D17" s="46">
        <v>42005</v>
      </c>
      <c r="E17" s="46">
        <v>42036</v>
      </c>
      <c r="F17" s="46">
        <v>42064</v>
      </c>
      <c r="G17" s="46">
        <v>42095</v>
      </c>
      <c r="H17" s="46">
        <v>42125</v>
      </c>
      <c r="I17" s="46">
        <v>42156</v>
      </c>
      <c r="J17" s="46">
        <v>42186</v>
      </c>
      <c r="K17" s="46">
        <v>42217</v>
      </c>
      <c r="L17" s="46">
        <v>42248</v>
      </c>
      <c r="M17" s="46">
        <v>42278</v>
      </c>
      <c r="N17" s="46">
        <v>42309</v>
      </c>
      <c r="O17" s="46">
        <v>42339</v>
      </c>
      <c r="P17" s="55" t="s">
        <v>30</v>
      </c>
    </row>
    <row r="18" spans="1:16" ht="24" x14ac:dyDescent="0.35">
      <c r="A18" s="18">
        <v>1</v>
      </c>
      <c r="B18" s="3" t="s">
        <v>19</v>
      </c>
      <c r="C18" s="32">
        <v>37.07</v>
      </c>
      <c r="D18" s="33">
        <v>91.645835458531195</v>
      </c>
      <c r="E18" s="33">
        <v>93.84672311798721</v>
      </c>
      <c r="F18" s="33">
        <v>95.460864009961128</v>
      </c>
      <c r="G18" s="33">
        <v>96.961122989548016</v>
      </c>
      <c r="H18" s="34">
        <v>97.476304838204754</v>
      </c>
      <c r="I18" s="34">
        <v>97.565603991342513</v>
      </c>
      <c r="J18" s="35">
        <v>97.937801808718319</v>
      </c>
      <c r="K18" s="36">
        <v>97.554304161440697</v>
      </c>
      <c r="L18" s="34">
        <v>97.362888811822216</v>
      </c>
      <c r="M18" s="34">
        <v>97.543800110008945</v>
      </c>
      <c r="N18" s="34">
        <v>99.325304404452453</v>
      </c>
      <c r="O18" s="34">
        <v>100</v>
      </c>
      <c r="P18" s="34">
        <v>96.890046141834802</v>
      </c>
    </row>
    <row r="19" spans="1:16" ht="35.5" x14ac:dyDescent="0.35">
      <c r="A19" s="18">
        <v>2</v>
      </c>
      <c r="B19" s="37" t="s">
        <v>20</v>
      </c>
      <c r="C19" s="38">
        <v>8.68</v>
      </c>
      <c r="D19" s="39">
        <v>101.04943327026848</v>
      </c>
      <c r="E19" s="39">
        <v>103.48045643006283</v>
      </c>
      <c r="F19" s="39">
        <v>99.793473306213812</v>
      </c>
      <c r="G19" s="39">
        <v>98.526380969154502</v>
      </c>
      <c r="H19" s="35">
        <v>99.100110031963766</v>
      </c>
      <c r="I19" s="35">
        <v>99.774715809885208</v>
      </c>
      <c r="J19" s="35">
        <v>100.8868846002275</v>
      </c>
      <c r="K19" s="10">
        <v>102.64298215530683</v>
      </c>
      <c r="L19" s="35">
        <v>105.16102762381514</v>
      </c>
      <c r="M19" s="35">
        <v>104.37118059871389</v>
      </c>
      <c r="N19" s="35">
        <v>100.1968370897915</v>
      </c>
      <c r="O19" s="35">
        <v>100</v>
      </c>
      <c r="P19" s="35">
        <v>101.24862349045027</v>
      </c>
    </row>
    <row r="20" spans="1:16" x14ac:dyDescent="0.35">
      <c r="A20" s="18">
        <v>3</v>
      </c>
      <c r="B20" s="1" t="s">
        <v>21</v>
      </c>
      <c r="C20" s="38">
        <v>62.93</v>
      </c>
      <c r="D20" s="39">
        <v>98.516661300325509</v>
      </c>
      <c r="E20" s="39">
        <v>99.023120312983693</v>
      </c>
      <c r="F20" s="39">
        <v>98.352472101290303</v>
      </c>
      <c r="G20" s="39">
        <v>98.239844365177404</v>
      </c>
      <c r="H20" s="23">
        <v>98.500530206895604</v>
      </c>
      <c r="I20" s="23">
        <v>98.760946223675035</v>
      </c>
      <c r="J20" s="35">
        <v>99.215429179316743</v>
      </c>
      <c r="K20" s="10">
        <v>99.782235934063266</v>
      </c>
      <c r="L20" s="23">
        <v>100.39582501409399</v>
      </c>
      <c r="M20" s="23">
        <v>100.33796802897366</v>
      </c>
      <c r="N20" s="23">
        <v>99.834609272240584</v>
      </c>
      <c r="O20" s="23">
        <v>100</v>
      </c>
      <c r="P20" s="23">
        <v>99.246636828252974</v>
      </c>
    </row>
    <row r="21" spans="1:16" ht="15" thickBot="1" x14ac:dyDescent="0.4">
      <c r="A21" s="18">
        <v>4</v>
      </c>
      <c r="B21" s="40" t="s">
        <v>22</v>
      </c>
      <c r="C21" s="41">
        <v>54.25</v>
      </c>
      <c r="D21" s="42">
        <v>98.022263328212844</v>
      </c>
      <c r="E21" s="42">
        <v>98.153046747948906</v>
      </c>
      <c r="F21" s="42">
        <v>98.071188163383255</v>
      </c>
      <c r="G21" s="42">
        <v>98.183912320120243</v>
      </c>
      <c r="H21" s="43">
        <v>98.3834920158736</v>
      </c>
      <c r="I21" s="44">
        <v>98.563058046784349</v>
      </c>
      <c r="J21" s="45">
        <v>98.88916049805303</v>
      </c>
      <c r="K21" s="14">
        <v>99.223817273680055</v>
      </c>
      <c r="L21" s="44">
        <v>99.465655802293554</v>
      </c>
      <c r="M21" s="44">
        <v>99.550683528338695</v>
      </c>
      <c r="N21" s="44">
        <v>99.76390227588827</v>
      </c>
      <c r="O21" s="44">
        <v>100</v>
      </c>
      <c r="P21" s="44">
        <v>98.855848333381402</v>
      </c>
    </row>
    <row r="22" spans="1:16" ht="15" thickBot="1" x14ac:dyDescent="0.4">
      <c r="A22" s="18"/>
      <c r="C22" s="4"/>
      <c r="H22" s="20"/>
    </row>
    <row r="23" spans="1:16" x14ac:dyDescent="0.35">
      <c r="A23" s="18">
        <v>1</v>
      </c>
      <c r="B23" s="33" t="s">
        <v>23</v>
      </c>
      <c r="C23" s="32">
        <v>37.07</v>
      </c>
      <c r="D23" s="32">
        <v>4.9709521588235051</v>
      </c>
      <c r="E23" s="32">
        <v>5.1187590441184483</v>
      </c>
      <c r="F23" s="32">
        <v>6.0734944817639969</v>
      </c>
      <c r="G23" s="32">
        <v>7.1700309831641107</v>
      </c>
      <c r="H23" s="32">
        <v>8.4119175869068901</v>
      </c>
      <c r="I23" s="32">
        <v>9.8936741042885181</v>
      </c>
      <c r="J23" s="32">
        <v>10.5362392897246</v>
      </c>
      <c r="K23" s="32">
        <v>10.138134712235637</v>
      </c>
      <c r="L23" s="32">
        <v>9.4393774113988194</v>
      </c>
      <c r="M23" s="32">
        <v>10.0484946104055</v>
      </c>
      <c r="N23" s="32">
        <v>10.915596886383373</v>
      </c>
      <c r="O23" s="32">
        <v>10.864951431626114</v>
      </c>
      <c r="P23" s="32">
        <v>8.6337184402414113</v>
      </c>
    </row>
    <row r="24" spans="1:16" x14ac:dyDescent="0.35">
      <c r="A24" s="18">
        <v>2</v>
      </c>
      <c r="B24" s="39" t="s">
        <v>24</v>
      </c>
      <c r="C24" s="38">
        <v>8.68</v>
      </c>
      <c r="D24" s="38">
        <v>2.3851806823266264</v>
      </c>
      <c r="E24" s="38">
        <v>4.3774754550040873</v>
      </c>
      <c r="F24" s="38">
        <v>-0.47873013938181108</v>
      </c>
      <c r="G24" s="38">
        <v>-4.1660775593893584</v>
      </c>
      <c r="H24" s="38">
        <v>-2.1007412275655724</v>
      </c>
      <c r="I24" s="38">
        <v>-2.3282509338138468</v>
      </c>
      <c r="J24" s="38">
        <v>-2.0842977632282378</v>
      </c>
      <c r="K24" s="38">
        <v>-1.0560878734724111</v>
      </c>
      <c r="L24" s="38">
        <v>0.61465166400072047</v>
      </c>
      <c r="M24" s="38">
        <v>5.8457901688302449E-2</v>
      </c>
      <c r="N24" s="38">
        <v>-3.9956120015096075</v>
      </c>
      <c r="O24" s="38">
        <v>-1.4254122612539222</v>
      </c>
      <c r="P24" s="38">
        <v>-0.87540385122144571</v>
      </c>
    </row>
    <row r="25" spans="1:16" x14ac:dyDescent="0.35">
      <c r="A25" s="18">
        <v>3</v>
      </c>
      <c r="B25" s="39" t="s">
        <v>25</v>
      </c>
      <c r="C25" s="38">
        <v>62.93</v>
      </c>
      <c r="D25" s="38">
        <v>2.7293339341735612</v>
      </c>
      <c r="E25" s="38">
        <v>2.9798943984722381</v>
      </c>
      <c r="F25" s="38">
        <v>1.9736187561135932</v>
      </c>
      <c r="G25" s="38">
        <v>0.99092437101611086</v>
      </c>
      <c r="H25" s="38">
        <v>1.3876268876617193</v>
      </c>
      <c r="I25" s="38">
        <v>1.4299381971052405</v>
      </c>
      <c r="J25" s="38">
        <v>1.3596827436138437</v>
      </c>
      <c r="K25" s="38">
        <v>1.6627031901595313</v>
      </c>
      <c r="L25" s="38">
        <v>1.9060928747560935</v>
      </c>
      <c r="M25" s="38">
        <v>1.7323045927165603</v>
      </c>
      <c r="N25" s="38">
        <v>1.2370828077524543</v>
      </c>
      <c r="O25" s="38">
        <v>1.7538558922394865</v>
      </c>
      <c r="P25" s="38">
        <v>1.7588041624021056</v>
      </c>
    </row>
    <row r="26" spans="1:16" ht="40.5" customHeight="1" thickBot="1" x14ac:dyDescent="0.4">
      <c r="A26" s="19">
        <v>4</v>
      </c>
      <c r="B26" s="52" t="s">
        <v>26</v>
      </c>
      <c r="C26" s="41">
        <v>54.25</v>
      </c>
      <c r="D26" s="41">
        <v>2.7988672357553535</v>
      </c>
      <c r="E26" s="41">
        <v>2.6969098434544536</v>
      </c>
      <c r="F26" s="41">
        <v>2.4751827372509805</v>
      </c>
      <c r="G26" s="41">
        <v>2.0696638520859345</v>
      </c>
      <c r="H26" s="41">
        <v>2.1029689595042589</v>
      </c>
      <c r="I26" s="41">
        <v>2.2070390642271231</v>
      </c>
      <c r="J26" s="41">
        <v>2.074661106375042</v>
      </c>
      <c r="K26" s="41">
        <v>2.2299326133924158</v>
      </c>
      <c r="L26" s="41">
        <v>2.1767551823086873</v>
      </c>
      <c r="M26" s="41">
        <v>2.0817884191844049</v>
      </c>
      <c r="N26" s="41">
        <v>2.3305373947510866</v>
      </c>
      <c r="O26" s="41">
        <v>2.3985326203870505</v>
      </c>
      <c r="P26" s="41">
        <v>2.3025711837693752</v>
      </c>
    </row>
  </sheetData>
  <mergeCells count="1">
    <mergeCell ref="A1:P1"/>
  </mergeCells>
  <pageMargins left="0.17" right="0.16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zoomScaleNormal="100" workbookViewId="0">
      <selection activeCell="D3" sqref="D3:O3"/>
    </sheetView>
  </sheetViews>
  <sheetFormatPr defaultRowHeight="14.5" x14ac:dyDescent="0.35"/>
  <cols>
    <col min="1" max="1" width="4.26953125" bestFit="1" customWidth="1"/>
    <col min="2" max="2" width="35.90625" customWidth="1"/>
    <col min="3" max="3" width="8.453125" bestFit="1" customWidth="1"/>
    <col min="4" max="4" width="6.54296875" bestFit="1" customWidth="1"/>
    <col min="5" max="5" width="7" bestFit="1" customWidth="1"/>
    <col min="6" max="6" width="7.26953125" bestFit="1" customWidth="1"/>
    <col min="7" max="7" width="6.81640625" bestFit="1" customWidth="1"/>
    <col min="8" max="8" width="7.54296875" bestFit="1" customWidth="1"/>
    <col min="9" max="9" width="6.7265625" bestFit="1" customWidth="1"/>
    <col min="10" max="11" width="8.1796875" customWidth="1"/>
    <col min="12" max="12" width="7" bestFit="1" customWidth="1"/>
    <col min="13" max="13" width="6.7265625" bestFit="1" customWidth="1"/>
    <col min="14" max="14" width="7.26953125" bestFit="1" customWidth="1"/>
    <col min="15" max="15" width="7" bestFit="1" customWidth="1"/>
    <col min="16" max="16" width="8.7265625" customWidth="1"/>
  </cols>
  <sheetData>
    <row r="1" spans="1:19" ht="45.65" customHeight="1" thickBot="1" x14ac:dyDescent="0.4">
      <c r="A1" s="197" t="s">
        <v>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9" ht="28.5" customHeight="1" thickBot="1" x14ac:dyDescent="0.4">
      <c r="A2" s="5" t="s">
        <v>0</v>
      </c>
      <c r="B2" s="5" t="s">
        <v>13</v>
      </c>
      <c r="C2" s="6" t="s">
        <v>14</v>
      </c>
      <c r="D2" s="7">
        <v>42370</v>
      </c>
      <c r="E2" s="7">
        <v>42401</v>
      </c>
      <c r="F2" s="7">
        <v>42430</v>
      </c>
      <c r="G2" s="7">
        <v>42461</v>
      </c>
      <c r="H2" s="7">
        <v>42491</v>
      </c>
      <c r="I2" s="7">
        <v>42522</v>
      </c>
      <c r="J2" s="7">
        <v>42552</v>
      </c>
      <c r="K2" s="7">
        <v>42583</v>
      </c>
      <c r="L2" s="7">
        <v>42614</v>
      </c>
      <c r="M2" s="7">
        <v>42644</v>
      </c>
      <c r="N2" s="7">
        <v>42675</v>
      </c>
      <c r="O2" s="7">
        <v>42705</v>
      </c>
      <c r="P2" s="54" t="s">
        <v>29</v>
      </c>
      <c r="S2" s="58"/>
    </row>
    <row r="3" spans="1:19" ht="18" customHeight="1" thickBot="1" x14ac:dyDescent="0.4">
      <c r="A3" s="25"/>
      <c r="B3" s="25" t="s">
        <v>17</v>
      </c>
      <c r="C3" s="26"/>
      <c r="D3" s="29">
        <v>6.5283119001418255</v>
      </c>
      <c r="E3" s="29">
        <v>5.6424074531121304</v>
      </c>
      <c r="F3" s="29">
        <v>5.4174598584757039</v>
      </c>
      <c r="G3" s="29">
        <v>5.086747204368125</v>
      </c>
      <c r="H3" s="29">
        <v>5.2013873539706657</v>
      </c>
      <c r="I3" s="29">
        <v>5.4708709137827549</v>
      </c>
      <c r="J3" s="29">
        <v>5.1006970826891873</v>
      </c>
      <c r="K3" s="29">
        <v>4.8588202569515238</v>
      </c>
      <c r="L3" s="29">
        <v>4.4726354525043366</v>
      </c>
      <c r="M3" s="29">
        <v>4.5103084164594964</v>
      </c>
      <c r="N3" s="29">
        <v>4.8003178087486553</v>
      </c>
      <c r="O3" s="29">
        <v>5.0426489193210022</v>
      </c>
      <c r="P3" s="29">
        <v>5.1710672094242849</v>
      </c>
      <c r="Q3" s="4"/>
    </row>
    <row r="4" spans="1:19" ht="18" customHeight="1" thickBot="1" x14ac:dyDescent="0.4">
      <c r="A4" s="25"/>
      <c r="B4" s="25" t="s">
        <v>16</v>
      </c>
      <c r="C4" s="29">
        <v>100</v>
      </c>
      <c r="D4" s="26">
        <v>100.71</v>
      </c>
      <c r="E4" s="26">
        <v>101.44400070674352</v>
      </c>
      <c r="F4" s="26">
        <v>101.925049778648</v>
      </c>
      <c r="G4" s="26">
        <v>102.45897591912716</v>
      </c>
      <c r="H4" s="26">
        <v>103.00002011019552</v>
      </c>
      <c r="I4" s="26">
        <v>103.46500104057216</v>
      </c>
      <c r="J4" s="26">
        <v>103.49858918327391</v>
      </c>
      <c r="K4" s="26">
        <v>103.277755832761</v>
      </c>
      <c r="L4" s="26">
        <v>103.05145713302679</v>
      </c>
      <c r="M4" s="26">
        <v>103.17264073927937</v>
      </c>
      <c r="N4" s="26">
        <v>104.31792883027367</v>
      </c>
      <c r="O4" s="26">
        <v>105.042648919321</v>
      </c>
      <c r="P4" s="26">
        <f>AVERAGE(D4:O4)</f>
        <v>102.94700568276851</v>
      </c>
      <c r="R4" s="4"/>
      <c r="S4" s="4"/>
    </row>
    <row r="5" spans="1:19" x14ac:dyDescent="0.35">
      <c r="A5" s="2">
        <v>1</v>
      </c>
      <c r="B5" s="1" t="s">
        <v>1</v>
      </c>
      <c r="C5" s="16">
        <v>38.483092186977551</v>
      </c>
      <c r="D5" s="9">
        <v>100.99</v>
      </c>
      <c r="E5" s="9">
        <v>102.24877268888076</v>
      </c>
      <c r="F5" s="9">
        <v>102.92107187226389</v>
      </c>
      <c r="G5" s="9">
        <v>103.48146624278418</v>
      </c>
      <c r="H5" s="9">
        <v>103.99809629540125</v>
      </c>
      <c r="I5" s="9">
        <v>105.13508964625107</v>
      </c>
      <c r="J5" s="9">
        <v>105.00067811364497</v>
      </c>
      <c r="K5" s="9">
        <v>103.934983748981</v>
      </c>
      <c r="L5" s="9">
        <v>102.85484380885673</v>
      </c>
      <c r="M5" s="9">
        <v>103.02871712599668</v>
      </c>
      <c r="N5" s="9">
        <v>105.24890682715123</v>
      </c>
      <c r="O5" s="9">
        <v>106.95047340091428</v>
      </c>
      <c r="P5" s="9">
        <f t="shared" ref="P5:P21" si="0">AVERAGE(D5:O5)</f>
        <v>103.81609164759384</v>
      </c>
      <c r="R5" s="4"/>
      <c r="S5" s="4"/>
    </row>
    <row r="6" spans="1:19" x14ac:dyDescent="0.35">
      <c r="A6" s="2">
        <v>2</v>
      </c>
      <c r="B6" s="1" t="s">
        <v>2</v>
      </c>
      <c r="C6" s="16">
        <v>3.7298588938547574</v>
      </c>
      <c r="D6" s="9">
        <v>100.18</v>
      </c>
      <c r="E6" s="9">
        <v>100.32751257831107</v>
      </c>
      <c r="F6" s="9">
        <v>100.6310936147778</v>
      </c>
      <c r="G6" s="9">
        <v>102.61547210019758</v>
      </c>
      <c r="H6" s="9">
        <v>103.42004533751688</v>
      </c>
      <c r="I6" s="9">
        <v>103.5923701956719</v>
      </c>
      <c r="J6" s="9">
        <v>104.22195670705909</v>
      </c>
      <c r="K6" s="9">
        <v>104.47381156921361</v>
      </c>
      <c r="L6" s="9">
        <v>104.52823781939792</v>
      </c>
      <c r="M6" s="9">
        <v>104.55182475995957</v>
      </c>
      <c r="N6" s="9">
        <v>104.99007616540588</v>
      </c>
      <c r="O6" s="9">
        <v>105.10669296252472</v>
      </c>
      <c r="P6" s="9">
        <f t="shared" si="0"/>
        <v>103.21992448416968</v>
      </c>
      <c r="R6" s="4"/>
      <c r="S6" s="4"/>
    </row>
    <row r="7" spans="1:19" x14ac:dyDescent="0.35">
      <c r="A7" s="2">
        <v>3</v>
      </c>
      <c r="B7" s="1" t="s">
        <v>3</v>
      </c>
      <c r="C7" s="16">
        <v>8.3346201064928565</v>
      </c>
      <c r="D7" s="9">
        <v>100.9</v>
      </c>
      <c r="E7" s="9">
        <v>101.05854888604182</v>
      </c>
      <c r="F7" s="9">
        <v>101.10720136629628</v>
      </c>
      <c r="G7" s="9">
        <v>101.28364490439168</v>
      </c>
      <c r="H7" s="9">
        <v>101.90923714393632</v>
      </c>
      <c r="I7" s="9">
        <v>102.430914481679</v>
      </c>
      <c r="J7" s="9">
        <v>102.61261119339427</v>
      </c>
      <c r="K7" s="9">
        <v>102.88948152570067</v>
      </c>
      <c r="L7" s="9">
        <v>102.87673524039451</v>
      </c>
      <c r="M7" s="9">
        <v>102.92130102021332</v>
      </c>
      <c r="N7" s="9">
        <v>103.26809977361442</v>
      </c>
      <c r="O7" s="9">
        <v>103.72224956923036</v>
      </c>
      <c r="P7" s="9">
        <f t="shared" si="0"/>
        <v>102.24833542540773</v>
      </c>
      <c r="R7" s="4"/>
      <c r="S7" s="4"/>
    </row>
    <row r="8" spans="1:19" x14ac:dyDescent="0.35">
      <c r="A8" s="2">
        <v>4</v>
      </c>
      <c r="B8" s="3" t="s">
        <v>4</v>
      </c>
      <c r="C8" s="16">
        <v>11.616516658817741</v>
      </c>
      <c r="D8" s="9">
        <v>101.63</v>
      </c>
      <c r="E8" s="9">
        <v>103.67085611822721</v>
      </c>
      <c r="F8" s="9">
        <v>106.23059619904672</v>
      </c>
      <c r="G8" s="9">
        <v>106.42974437929063</v>
      </c>
      <c r="H8" s="9">
        <v>108.32597339284744</v>
      </c>
      <c r="I8" s="9">
        <v>107.14396587116532</v>
      </c>
      <c r="J8" s="9">
        <v>107.30461521658262</v>
      </c>
      <c r="K8" s="9">
        <v>107.26233393891407</v>
      </c>
      <c r="L8" s="9">
        <v>108.81878195353217</v>
      </c>
      <c r="M8" s="9">
        <v>109.78256568118746</v>
      </c>
      <c r="N8" s="9">
        <v>110.58318374835547</v>
      </c>
      <c r="O8" s="9">
        <v>109.92870882061739</v>
      </c>
      <c r="P8" s="9">
        <f t="shared" si="0"/>
        <v>107.25927710998053</v>
      </c>
      <c r="R8" s="4"/>
      <c r="S8" s="4"/>
    </row>
    <row r="9" spans="1:19" ht="27" customHeight="1" x14ac:dyDescent="0.35">
      <c r="A9" s="2">
        <v>5</v>
      </c>
      <c r="B9" s="3" t="s">
        <v>5</v>
      </c>
      <c r="C9" s="16">
        <v>6.3453050113136831</v>
      </c>
      <c r="D9" s="9">
        <v>100.53</v>
      </c>
      <c r="E9" s="9">
        <v>100.32728257495336</v>
      </c>
      <c r="F9" s="9">
        <v>100.66564815995969</v>
      </c>
      <c r="G9" s="9">
        <v>101.59162430014503</v>
      </c>
      <c r="H9" s="9">
        <v>101.4308830053797</v>
      </c>
      <c r="I9" s="9">
        <v>101.49980697890597</v>
      </c>
      <c r="J9" s="9">
        <v>101.51676718693921</v>
      </c>
      <c r="K9" s="9">
        <v>101.89795917545213</v>
      </c>
      <c r="L9" s="9">
        <v>102.17857746213981</v>
      </c>
      <c r="M9" s="9">
        <v>102.09487259430429</v>
      </c>
      <c r="N9" s="9">
        <v>103.15322514427267</v>
      </c>
      <c r="O9" s="9">
        <v>103.97954989507915</v>
      </c>
      <c r="P9" s="9">
        <f t="shared" si="0"/>
        <v>101.73884970646093</v>
      </c>
      <c r="R9" s="4"/>
      <c r="S9" s="4"/>
    </row>
    <row r="10" spans="1:19" x14ac:dyDescent="0.35">
      <c r="A10" s="2">
        <v>6</v>
      </c>
      <c r="B10" s="1" t="s">
        <v>6</v>
      </c>
      <c r="C10" s="16">
        <v>2.8772611695680608</v>
      </c>
      <c r="D10" s="9">
        <v>100.49</v>
      </c>
      <c r="E10" s="9">
        <v>102.01819360946489</v>
      </c>
      <c r="F10" s="9">
        <v>102.32918954340659</v>
      </c>
      <c r="G10" s="9">
        <v>102.8067352890116</v>
      </c>
      <c r="H10" s="9">
        <v>102.9821599999392</v>
      </c>
      <c r="I10" s="9">
        <v>103.75266366311816</v>
      </c>
      <c r="J10" s="9">
        <v>103.74547947034324</v>
      </c>
      <c r="K10" s="9">
        <v>104.08875836457226</v>
      </c>
      <c r="L10" s="9">
        <v>104.23613983737673</v>
      </c>
      <c r="M10" s="9">
        <v>104.48571586954662</v>
      </c>
      <c r="N10" s="9">
        <v>104.59270921633235</v>
      </c>
      <c r="O10" s="9">
        <v>104.71717237635849</v>
      </c>
      <c r="P10" s="9">
        <f t="shared" si="0"/>
        <v>103.35374310328918</v>
      </c>
      <c r="R10" s="4"/>
      <c r="S10" s="4"/>
    </row>
    <row r="11" spans="1:19" x14ac:dyDescent="0.35">
      <c r="A11" s="2">
        <v>7</v>
      </c>
      <c r="B11" s="1" t="s">
        <v>7</v>
      </c>
      <c r="C11" s="16">
        <v>12.532297673721363</v>
      </c>
      <c r="D11" s="9">
        <v>99.66</v>
      </c>
      <c r="E11" s="9">
        <v>99.124651324086258</v>
      </c>
      <c r="F11" s="9">
        <v>98.613538458003006</v>
      </c>
      <c r="G11" s="9">
        <v>98.677861912205742</v>
      </c>
      <c r="H11" s="9">
        <v>98.832562181397734</v>
      </c>
      <c r="I11" s="9">
        <v>99.24568499505456</v>
      </c>
      <c r="J11" s="9">
        <v>99.462634261559529</v>
      </c>
      <c r="K11" s="9">
        <v>100.00618187905064</v>
      </c>
      <c r="L11" s="9">
        <v>99.909263084213919</v>
      </c>
      <c r="M11" s="9">
        <v>99.648652429083498</v>
      </c>
      <c r="N11" s="9">
        <v>100.00244855958476</v>
      </c>
      <c r="O11" s="9">
        <v>100.31916332178024</v>
      </c>
      <c r="P11" s="9">
        <f t="shared" si="0"/>
        <v>99.458553533834973</v>
      </c>
      <c r="R11" s="4"/>
      <c r="S11" s="4"/>
    </row>
    <row r="12" spans="1:19" x14ac:dyDescent="0.35">
      <c r="A12" s="2">
        <v>8</v>
      </c>
      <c r="B12" s="1" t="s">
        <v>8</v>
      </c>
      <c r="C12" s="16">
        <v>5.6420135258017066</v>
      </c>
      <c r="D12" s="9">
        <v>99.98</v>
      </c>
      <c r="E12" s="9">
        <v>99.963518610932553</v>
      </c>
      <c r="F12" s="9">
        <v>98.558535358564924</v>
      </c>
      <c r="G12" s="9">
        <v>98.570968588734488</v>
      </c>
      <c r="H12" s="9">
        <v>98.893164432646287</v>
      </c>
      <c r="I12" s="9">
        <v>99.04324152246069</v>
      </c>
      <c r="J12" s="9">
        <v>99.126369280978665</v>
      </c>
      <c r="K12" s="9">
        <v>99.155756038780183</v>
      </c>
      <c r="L12" s="9">
        <v>99.066126912421126</v>
      </c>
      <c r="M12" s="9">
        <v>99.018781659286006</v>
      </c>
      <c r="N12" s="9">
        <v>99.045972912660829</v>
      </c>
      <c r="O12" s="9">
        <v>99.086880825654518</v>
      </c>
      <c r="P12" s="9">
        <f t="shared" si="0"/>
        <v>99.125776345260036</v>
      </c>
      <c r="R12" s="4"/>
      <c r="S12" s="4"/>
    </row>
    <row r="13" spans="1:19" x14ac:dyDescent="0.35">
      <c r="A13" s="2">
        <v>9</v>
      </c>
      <c r="B13" s="1" t="s">
        <v>9</v>
      </c>
      <c r="C13" s="16">
        <v>1.6003907209857446</v>
      </c>
      <c r="D13" s="9">
        <v>100.28</v>
      </c>
      <c r="E13" s="9">
        <v>100.16185259144937</v>
      </c>
      <c r="F13" s="9">
        <v>100.72304614448558</v>
      </c>
      <c r="G13" s="9">
        <v>100.66294382835198</v>
      </c>
      <c r="H13" s="9">
        <v>100.82179634580574</v>
      </c>
      <c r="I13" s="9">
        <v>101.26127872566836</v>
      </c>
      <c r="J13" s="9">
        <v>101.05715373394831</v>
      </c>
      <c r="K13" s="9">
        <v>101.54814198366523</v>
      </c>
      <c r="L13" s="9">
        <v>101.12794082745272</v>
      </c>
      <c r="M13" s="9">
        <v>101.44602850780072</v>
      </c>
      <c r="N13" s="9">
        <v>101.72197438822491</v>
      </c>
      <c r="O13" s="9">
        <v>101.83556898988894</v>
      </c>
      <c r="P13" s="9">
        <f t="shared" si="0"/>
        <v>101.0539771722285</v>
      </c>
      <c r="R13" s="4"/>
      <c r="S13" s="4"/>
    </row>
    <row r="14" spans="1:19" x14ac:dyDescent="0.35">
      <c r="A14" s="2">
        <v>10</v>
      </c>
      <c r="B14" s="1" t="s">
        <v>10</v>
      </c>
      <c r="C14" s="16">
        <v>1.5164650499744863</v>
      </c>
      <c r="D14" s="9">
        <v>100.96</v>
      </c>
      <c r="E14" s="9">
        <v>102.16284980002536</v>
      </c>
      <c r="F14" s="9">
        <v>102.16284980002536</v>
      </c>
      <c r="G14" s="9">
        <v>102.23467206559532</v>
      </c>
      <c r="H14" s="9">
        <v>102.37150949101928</v>
      </c>
      <c r="I14" s="9">
        <v>102.37150949101928</v>
      </c>
      <c r="J14" s="9">
        <v>102.46454717797897</v>
      </c>
      <c r="K14" s="9">
        <v>102.65532122350707</v>
      </c>
      <c r="L14" s="9">
        <v>102.64423513108179</v>
      </c>
      <c r="M14" s="9">
        <v>102.64423513108179</v>
      </c>
      <c r="N14" s="9">
        <v>102.64423513108179</v>
      </c>
      <c r="O14" s="9">
        <v>102.64423513108179</v>
      </c>
      <c r="P14" s="9">
        <f t="shared" si="0"/>
        <v>102.33001663112481</v>
      </c>
      <c r="R14" s="4"/>
      <c r="S14" s="4"/>
    </row>
    <row r="15" spans="1:19" x14ac:dyDescent="0.35">
      <c r="A15" s="18">
        <v>11</v>
      </c>
      <c r="B15" s="11" t="s">
        <v>11</v>
      </c>
      <c r="C15" s="16">
        <v>4.2346266451401755</v>
      </c>
      <c r="D15" s="9">
        <v>100.27</v>
      </c>
      <c r="E15" s="9">
        <v>100.39095528783257</v>
      </c>
      <c r="F15" s="9">
        <v>100.85290769019244</v>
      </c>
      <c r="G15" s="9">
        <v>103.5950790810721</v>
      </c>
      <c r="H15" s="9">
        <v>103.44173813881288</v>
      </c>
      <c r="I15" s="9">
        <v>103.76890293299599</v>
      </c>
      <c r="J15" s="9">
        <v>103.74060826743286</v>
      </c>
      <c r="K15" s="9">
        <v>104.69184620523517</v>
      </c>
      <c r="L15" s="9">
        <v>104.67939591239606</v>
      </c>
      <c r="M15" s="9">
        <v>103.7758787360132</v>
      </c>
      <c r="N15" s="9">
        <v>104.23089718920889</v>
      </c>
      <c r="O15" s="9">
        <v>104.23812956164834</v>
      </c>
      <c r="P15" s="9">
        <f t="shared" si="0"/>
        <v>103.13969491690337</v>
      </c>
      <c r="R15" s="4"/>
      <c r="S15" s="4"/>
    </row>
    <row r="16" spans="1:19" ht="15" thickBot="1" x14ac:dyDescent="0.4">
      <c r="A16" s="19">
        <v>12</v>
      </c>
      <c r="B16" s="12" t="s">
        <v>12</v>
      </c>
      <c r="C16" s="17">
        <v>3.0875523573518775</v>
      </c>
      <c r="D16" s="13">
        <v>100.62</v>
      </c>
      <c r="E16" s="13">
        <v>101.0595842346341</v>
      </c>
      <c r="F16" s="13">
        <v>100.86391367468934</v>
      </c>
      <c r="G16" s="13">
        <v>101.15241445506486</v>
      </c>
      <c r="H16" s="13">
        <v>101.45250200115625</v>
      </c>
      <c r="I16" s="13">
        <v>101.68439769748562</v>
      </c>
      <c r="J16" s="13">
        <v>101.63035457322134</v>
      </c>
      <c r="K16" s="13">
        <v>101.85210052426869</v>
      </c>
      <c r="L16" s="13">
        <v>102.18169629692176</v>
      </c>
      <c r="M16" s="13">
        <v>102.3226354112326</v>
      </c>
      <c r="N16" s="13">
        <v>102.73863982265749</v>
      </c>
      <c r="O16" s="13">
        <v>102.85500055399081</v>
      </c>
      <c r="P16" s="13">
        <f t="shared" si="0"/>
        <v>101.70110327044357</v>
      </c>
      <c r="R16" s="4"/>
      <c r="S16" s="4"/>
    </row>
    <row r="17" spans="1:19" ht="29.5" thickBot="1" x14ac:dyDescent="0.4">
      <c r="A17" s="47"/>
      <c r="B17" s="25" t="s">
        <v>18</v>
      </c>
      <c r="C17" s="25"/>
      <c r="D17" s="46">
        <v>42370</v>
      </c>
      <c r="E17" s="46">
        <v>42401</v>
      </c>
      <c r="F17" s="46">
        <v>42430</v>
      </c>
      <c r="G17" s="46">
        <v>42461</v>
      </c>
      <c r="H17" s="46">
        <v>42491</v>
      </c>
      <c r="I17" s="46">
        <v>42522</v>
      </c>
      <c r="J17" s="46">
        <v>42552</v>
      </c>
      <c r="K17" s="46">
        <v>42583</v>
      </c>
      <c r="L17" s="46">
        <v>42614</v>
      </c>
      <c r="M17" s="46">
        <v>42644</v>
      </c>
      <c r="N17" s="46">
        <v>42675</v>
      </c>
      <c r="O17" s="46">
        <v>42705</v>
      </c>
      <c r="P17" s="55" t="s">
        <v>29</v>
      </c>
      <c r="R17" s="4"/>
      <c r="S17" s="4"/>
    </row>
    <row r="18" spans="1:19" ht="31.5" customHeight="1" x14ac:dyDescent="0.35">
      <c r="A18" s="18">
        <v>1</v>
      </c>
      <c r="B18" s="3" t="s">
        <v>19</v>
      </c>
      <c r="C18" s="32">
        <v>37.07</v>
      </c>
      <c r="D18" s="33">
        <v>101.07</v>
      </c>
      <c r="E18" s="33">
        <v>102.38000072533899</v>
      </c>
      <c r="F18" s="33">
        <v>103.11634397084724</v>
      </c>
      <c r="G18" s="33">
        <v>104.05020094024751</v>
      </c>
      <c r="H18" s="34">
        <v>104.53784179369192</v>
      </c>
      <c r="I18" s="34">
        <v>105.65965981214512</v>
      </c>
      <c r="J18" s="35">
        <v>105.56326023518743</v>
      </c>
      <c r="K18" s="36">
        <v>104.40227509965551</v>
      </c>
      <c r="L18" s="34">
        <v>103.25405130753542</v>
      </c>
      <c r="M18" s="56">
        <v>103.35114392895633</v>
      </c>
      <c r="N18" s="34">
        <v>105.67928190742784</v>
      </c>
      <c r="O18" s="34">
        <v>107.44055537789515</v>
      </c>
      <c r="P18" s="34">
        <f t="shared" si="0"/>
        <v>104.20871792491072</v>
      </c>
      <c r="R18" s="4"/>
      <c r="S18" s="4"/>
    </row>
    <row r="19" spans="1:19" ht="35.5" x14ac:dyDescent="0.35">
      <c r="A19" s="18">
        <v>2</v>
      </c>
      <c r="B19" s="37" t="s">
        <v>20</v>
      </c>
      <c r="C19" s="38">
        <v>8.68</v>
      </c>
      <c r="D19" s="39">
        <v>101.38</v>
      </c>
      <c r="E19" s="39">
        <v>102.8335739969347</v>
      </c>
      <c r="F19" s="39">
        <v>105.01014217521929</v>
      </c>
      <c r="G19" s="39">
        <v>105.02277788319201</v>
      </c>
      <c r="H19" s="35">
        <v>108.06844233597953</v>
      </c>
      <c r="I19" s="35">
        <v>107.21667519665</v>
      </c>
      <c r="J19" s="35">
        <v>108.28317794350382</v>
      </c>
      <c r="K19" s="10">
        <v>108.67136525253213</v>
      </c>
      <c r="L19" s="35">
        <v>110.32554134121737</v>
      </c>
      <c r="M19" s="57">
        <v>110.8258974648344</v>
      </c>
      <c r="N19" s="35">
        <v>111.9392472428825</v>
      </c>
      <c r="O19" s="35">
        <v>111.66303577838902</v>
      </c>
      <c r="P19" s="35">
        <f t="shared" si="0"/>
        <v>107.60332305094455</v>
      </c>
      <c r="R19" s="4"/>
      <c r="S19" s="4"/>
    </row>
    <row r="20" spans="1:19" x14ac:dyDescent="0.35">
      <c r="A20" s="18">
        <v>3</v>
      </c>
      <c r="B20" s="1" t="s">
        <v>21</v>
      </c>
      <c r="C20" s="38">
        <v>62.93</v>
      </c>
      <c r="D20" s="39">
        <v>100.5</v>
      </c>
      <c r="E20" s="39">
        <v>100.89265607379359</v>
      </c>
      <c r="F20" s="39">
        <f>[1]Sheet1!$D$6</f>
        <v>101.34925014587405</v>
      </c>
      <c r="G20" s="39">
        <v>101.65179303883274</v>
      </c>
      <c r="H20" s="23">
        <v>102.22508219042236</v>
      </c>
      <c r="I20" s="23">
        <v>102.30344179109585</v>
      </c>
      <c r="J20" s="35">
        <v>102.41374408906586</v>
      </c>
      <c r="K20" s="10">
        <v>102.74683982181442</v>
      </c>
      <c r="L20" s="23">
        <v>103.06345665536739</v>
      </c>
      <c r="M20" s="57">
        <v>103.20590712939948</v>
      </c>
      <c r="N20" s="23">
        <v>103.65493659951595</v>
      </c>
      <c r="O20" s="23">
        <v>103.76900517537234</v>
      </c>
      <c r="P20" s="23">
        <f t="shared" si="0"/>
        <v>102.31467605921284</v>
      </c>
      <c r="R20" s="4"/>
      <c r="S20" s="4"/>
    </row>
    <row r="21" spans="1:19" ht="15" thickBot="1" x14ac:dyDescent="0.4">
      <c r="A21" s="18">
        <v>4</v>
      </c>
      <c r="B21" s="40" t="s">
        <v>22</v>
      </c>
      <c r="C21" s="41">
        <v>54.25</v>
      </c>
      <c r="D21" s="42">
        <v>100.35</v>
      </c>
      <c r="E21" s="42">
        <v>100.58213119446987</v>
      </c>
      <c r="F21" s="42">
        <v>100.76843183309501</v>
      </c>
      <c r="G21" s="42">
        <v>101.11247365313571</v>
      </c>
      <c r="H21" s="43">
        <v>101.29021076571642</v>
      </c>
      <c r="I21" s="44">
        <v>101.51738010751885</v>
      </c>
      <c r="J21" s="45">
        <v>101.47470116632419</v>
      </c>
      <c r="K21" s="14">
        <v>101.79898287099252</v>
      </c>
      <c r="L21" s="44">
        <v>101.90160537673989</v>
      </c>
      <c r="M21" s="52">
        <v>101.98679500149981</v>
      </c>
      <c r="N21" s="44">
        <v>102.3295407483361</v>
      </c>
      <c r="O21" s="44">
        <v>102.50604970922228</v>
      </c>
      <c r="P21" s="44">
        <f t="shared" si="0"/>
        <v>101.46819186892088</v>
      </c>
      <c r="R21" s="4"/>
      <c r="S21" s="4"/>
    </row>
    <row r="22" spans="1:19" ht="15" thickBot="1" x14ac:dyDescent="0.4">
      <c r="A22" s="18"/>
      <c r="B22" s="53" t="s">
        <v>27</v>
      </c>
      <c r="C22" s="4"/>
      <c r="D22" s="48"/>
      <c r="H22" s="20"/>
    </row>
    <row r="23" spans="1:19" x14ac:dyDescent="0.35">
      <c r="A23" s="18">
        <v>1</v>
      </c>
      <c r="B23" s="33" t="s">
        <v>23</v>
      </c>
      <c r="C23" s="32">
        <v>37.07</v>
      </c>
      <c r="D23" s="49">
        <v>10.3</v>
      </c>
      <c r="E23" s="32">
        <v>9.0927816378025828</v>
      </c>
      <c r="F23" s="32">
        <v>8.0194957800583833</v>
      </c>
      <c r="G23" s="32">
        <v>7.3112580920331016</v>
      </c>
      <c r="H23" s="32">
        <v>7.2443625835101111</v>
      </c>
      <c r="I23" s="32">
        <v>8.2960136458754885</v>
      </c>
      <c r="J23" s="32">
        <v>7.7860216235630331</v>
      </c>
      <c r="K23" s="32">
        <v>7.0196502318157439</v>
      </c>
      <c r="L23" s="32">
        <v>6.0507268915359846</v>
      </c>
      <c r="M23" s="32">
        <v>5.953575534680744</v>
      </c>
      <c r="N23" s="32">
        <v>6.3971387161342097</v>
      </c>
      <c r="O23" s="32">
        <f>((O18/'2015'!O18)-1)*100</f>
        <v>7.4405553778951417</v>
      </c>
      <c r="P23" s="32">
        <f>((P18/'2015'!P18)-1)*100</f>
        <v>7.5535847845116022</v>
      </c>
    </row>
    <row r="24" spans="1:19" x14ac:dyDescent="0.35">
      <c r="A24" s="18">
        <v>2</v>
      </c>
      <c r="B24" s="39" t="s">
        <v>24</v>
      </c>
      <c r="C24" s="38">
        <v>8.68</v>
      </c>
      <c r="D24" s="50">
        <v>0.3</v>
      </c>
      <c r="E24" s="38">
        <v>-0.62512522213826749</v>
      </c>
      <c r="F24" s="38">
        <v>5.2274649795966743</v>
      </c>
      <c r="G24" s="38">
        <v>6.5935608820051117</v>
      </c>
      <c r="H24" s="38">
        <v>9.0497702788857826</v>
      </c>
      <c r="I24" s="38">
        <v>7.4587628001316464</v>
      </c>
      <c r="J24" s="38">
        <v>7.3312734084164832</v>
      </c>
      <c r="K24" s="38">
        <v>5.8731566159134774</v>
      </c>
      <c r="L24" s="38">
        <v>4.9110529196014108</v>
      </c>
      <c r="M24" s="38">
        <v>6.1843861773851039</v>
      </c>
      <c r="N24" s="38">
        <v>11.719342141077792</v>
      </c>
      <c r="O24" s="38">
        <f>((O19/'2015'!O19)-1)*100</f>
        <v>11.663035778389009</v>
      </c>
      <c r="P24" s="38">
        <f>((P19/'2015'!P19)-1)*100</f>
        <v>6.2763318072108554</v>
      </c>
    </row>
    <row r="25" spans="1:19" x14ac:dyDescent="0.35">
      <c r="A25" s="18">
        <v>3</v>
      </c>
      <c r="B25" s="39" t="s">
        <v>25</v>
      </c>
      <c r="C25" s="38">
        <v>62.93</v>
      </c>
      <c r="D25" s="50">
        <v>2</v>
      </c>
      <c r="E25" s="38">
        <v>1.8879790445916367</v>
      </c>
      <c r="F25" s="38">
        <v>3.0469778548092297</v>
      </c>
      <c r="G25" s="38">
        <v>3.4730802921189685</v>
      </c>
      <c r="H25" s="38">
        <v>3.7812506955074321</v>
      </c>
      <c r="I25" s="38">
        <v>3.5869396789675698</v>
      </c>
      <c r="J25" s="38">
        <v>3.2236063848180896</v>
      </c>
      <c r="K25" s="38">
        <v>2.9710738189011821</v>
      </c>
      <c r="L25" s="38">
        <v>2.6571141189376313</v>
      </c>
      <c r="M25" s="38">
        <v>2.8582790311217687</v>
      </c>
      <c r="N25" s="38">
        <v>3.8266562619158062</v>
      </c>
      <c r="O25" s="38">
        <f>((O20/'2015'!O20)-1)*100</f>
        <v>3.769005175372353</v>
      </c>
      <c r="P25" s="38">
        <f>((P20/'2015'!P20)-1)*100</f>
        <v>3.091328158826312</v>
      </c>
    </row>
    <row r="26" spans="1:19" ht="15" thickBot="1" x14ac:dyDescent="0.4">
      <c r="A26" s="19">
        <v>4</v>
      </c>
      <c r="B26" s="42" t="s">
        <v>26</v>
      </c>
      <c r="C26" s="41">
        <v>54.25</v>
      </c>
      <c r="D26" s="51">
        <v>2.4</v>
      </c>
      <c r="E26" s="41">
        <v>2.47479271097788</v>
      </c>
      <c r="F26" s="41">
        <v>2.7502916200201843</v>
      </c>
      <c r="G26" s="41">
        <v>2.982730331082295</v>
      </c>
      <c r="H26" s="41">
        <v>2.9544781246165108</v>
      </c>
      <c r="I26" s="41">
        <v>2.9973928561877416</v>
      </c>
      <c r="J26" s="41">
        <v>2.6145845057730766</v>
      </c>
      <c r="K26" s="41">
        <v>2.5953099447984629</v>
      </c>
      <c r="L26" s="41">
        <v>2.4490358554396296</v>
      </c>
      <c r="M26" s="41">
        <v>2.4471067267636037</v>
      </c>
      <c r="N26" s="41">
        <v>2.5717102217521326</v>
      </c>
      <c r="O26" s="41">
        <f>((O21/'2015'!O21)-1)*100</f>
        <v>2.50604970922228</v>
      </c>
      <c r="P26" s="41">
        <f>((P21/'2015'!P21)-1)*100</f>
        <v>2.6425786431265141</v>
      </c>
    </row>
    <row r="28" spans="1:19" x14ac:dyDescent="0.35">
      <c r="D28" s="4"/>
      <c r="E28" s="4"/>
      <c r="F28" s="4"/>
    </row>
    <row r="29" spans="1:19" x14ac:dyDescent="0.35">
      <c r="D29" s="4"/>
      <c r="E29" s="4"/>
      <c r="F29" s="4"/>
    </row>
    <row r="30" spans="1:19" x14ac:dyDescent="0.35">
      <c r="D30" s="4"/>
      <c r="E30" s="4"/>
      <c r="F30" s="4"/>
    </row>
    <row r="31" spans="1:19" x14ac:dyDescent="0.35">
      <c r="D31" s="4"/>
      <c r="E31" s="4"/>
      <c r="F31" s="4"/>
    </row>
  </sheetData>
  <mergeCells count="1">
    <mergeCell ref="A1:P1"/>
  </mergeCells>
  <pageMargins left="0.17" right="0.16" top="0.75" bottom="0.75" header="0.3" footer="0.3"/>
  <pageSetup scale="90" orientation="landscape" r:id="rId1"/>
  <ignoredErrors>
    <ignoredError sqref="P4 P5:P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Normal="100" workbookViewId="0">
      <selection activeCell="D3" sqref="D3:O3"/>
    </sheetView>
  </sheetViews>
  <sheetFormatPr defaultRowHeight="14.5" x14ac:dyDescent="0.35"/>
  <cols>
    <col min="1" max="1" width="4.26953125" bestFit="1" customWidth="1"/>
    <col min="2" max="2" width="35.90625" customWidth="1"/>
    <col min="3" max="3" width="8.453125" bestFit="1" customWidth="1"/>
    <col min="4" max="4" width="6.54296875" bestFit="1" customWidth="1"/>
    <col min="5" max="5" width="7" bestFit="1" customWidth="1"/>
    <col min="6" max="6" width="7.26953125" bestFit="1" customWidth="1"/>
    <col min="7" max="7" width="6.81640625" bestFit="1" customWidth="1"/>
    <col min="8" max="8" width="7.54296875" bestFit="1" customWidth="1"/>
    <col min="9" max="9" width="6.7265625" bestFit="1" customWidth="1"/>
    <col min="10" max="10" width="6.54296875" bestFit="1" customWidth="1"/>
    <col min="11" max="11" width="7.08984375" bestFit="1" customWidth="1"/>
    <col min="12" max="12" width="7" bestFit="1" customWidth="1"/>
    <col min="13" max="13" width="6.7265625" bestFit="1" customWidth="1"/>
    <col min="14" max="14" width="7.26953125" bestFit="1" customWidth="1"/>
    <col min="15" max="15" width="7" bestFit="1" customWidth="1"/>
    <col min="16" max="16" width="8.7265625" customWidth="1"/>
    <col min="17" max="17" width="4.54296875" customWidth="1"/>
  </cols>
  <sheetData>
    <row r="1" spans="1:16" ht="45.65" customHeight="1" thickBot="1" x14ac:dyDescent="0.4">
      <c r="A1" s="197" t="s">
        <v>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28.5" customHeight="1" thickBot="1" x14ac:dyDescent="0.4">
      <c r="A2" s="5" t="s">
        <v>0</v>
      </c>
      <c r="B2" s="5" t="s">
        <v>13</v>
      </c>
      <c r="C2" s="6" t="s">
        <v>14</v>
      </c>
      <c r="D2" s="7">
        <v>42736</v>
      </c>
      <c r="E2" s="7">
        <v>42767</v>
      </c>
      <c r="F2" s="7">
        <v>42795</v>
      </c>
      <c r="G2" s="7">
        <v>42826</v>
      </c>
      <c r="H2" s="7">
        <v>42856</v>
      </c>
      <c r="I2" s="7">
        <v>42887</v>
      </c>
      <c r="J2" s="7">
        <v>42917</v>
      </c>
      <c r="K2" s="7">
        <v>42948</v>
      </c>
      <c r="L2" s="7">
        <v>42979</v>
      </c>
      <c r="M2" s="7">
        <v>43009</v>
      </c>
      <c r="N2" s="7">
        <v>43040</v>
      </c>
      <c r="O2" s="7">
        <v>43070</v>
      </c>
      <c r="P2" s="54" t="s">
        <v>29</v>
      </c>
    </row>
    <row r="3" spans="1:16" ht="18" customHeight="1" thickBot="1" x14ac:dyDescent="0.4">
      <c r="A3" s="25"/>
      <c r="B3" s="25" t="s">
        <v>17</v>
      </c>
      <c r="C3" s="26"/>
      <c r="D3" s="29">
        <v>5.1683647010242195</v>
      </c>
      <c r="E3" s="29">
        <v>5.450034373147794</v>
      </c>
      <c r="F3" s="29">
        <v>6.3942761827508354</v>
      </c>
      <c r="G3" s="29">
        <v>6.420526004853766</v>
      </c>
      <c r="H3" s="29">
        <v>6.077070679029406</v>
      </c>
      <c r="I3" s="29">
        <v>5.4457371732411941</v>
      </c>
      <c r="J3" s="29">
        <v>5.1659868312805557</v>
      </c>
      <c r="K3" s="29">
        <v>5.0204993941960208</v>
      </c>
      <c r="L3" s="29">
        <v>5.2715682273344999</v>
      </c>
      <c r="M3" s="29">
        <v>5.0727891281903581</v>
      </c>
      <c r="N3" s="29">
        <v>4.4292751956624077</v>
      </c>
      <c r="O3" s="29">
        <v>3.9675603856096586</v>
      </c>
      <c r="P3" s="29">
        <v>5.3190379056171597</v>
      </c>
    </row>
    <row r="4" spans="1:16" ht="18" customHeight="1" thickBot="1" x14ac:dyDescent="0.4">
      <c r="A4" s="25"/>
      <c r="B4" s="25" t="s">
        <v>16</v>
      </c>
      <c r="C4" s="29">
        <v>100</v>
      </c>
      <c r="D4" s="26">
        <v>105.91506009040148</v>
      </c>
      <c r="E4" s="26">
        <v>106.97273361475735</v>
      </c>
      <c r="F4" s="26">
        <v>108.44241896090099</v>
      </c>
      <c r="G4" s="26">
        <v>109.03738111232158</v>
      </c>
      <c r="H4" s="59">
        <v>109.2594041317066</v>
      </c>
      <c r="I4" s="59">
        <v>109.099433063533</v>
      </c>
      <c r="J4" s="26">
        <v>108.845312671043</v>
      </c>
      <c r="K4" s="26">
        <v>108.46281493868401</v>
      </c>
      <c r="L4" s="26">
        <v>108.48388500505666</v>
      </c>
      <c r="M4" s="26">
        <v>108.40637124196844</v>
      </c>
      <c r="N4" s="26">
        <v>108.93845697658175</v>
      </c>
      <c r="O4" s="26">
        <v>109.21027944583901</v>
      </c>
      <c r="P4" s="26">
        <f t="shared" ref="P4:P16" si="0">AVERAGE(D4:O4)</f>
        <v>108.42279593773281</v>
      </c>
    </row>
    <row r="5" spans="1:16" x14ac:dyDescent="0.35">
      <c r="A5" s="2">
        <v>1</v>
      </c>
      <c r="B5" s="1" t="s">
        <v>1</v>
      </c>
      <c r="C5" s="16">
        <v>38.483092186977551</v>
      </c>
      <c r="D5" s="9">
        <v>108.68444476651408</v>
      </c>
      <c r="E5" s="9">
        <v>111.15552702588296</v>
      </c>
      <c r="F5" s="9">
        <v>114.27715113692554</v>
      </c>
      <c r="G5" s="9">
        <v>115.71666939298349</v>
      </c>
      <c r="H5" s="60">
        <v>116.04394071722643</v>
      </c>
      <c r="I5" s="62">
        <v>115.19943843206734</v>
      </c>
      <c r="J5" s="9">
        <v>114.38182604898672</v>
      </c>
      <c r="K5" s="9">
        <v>112.89789513133715</v>
      </c>
      <c r="L5" s="64">
        <v>112.39867975112658</v>
      </c>
      <c r="M5" s="9">
        <v>112.11568849003808</v>
      </c>
      <c r="N5" s="64">
        <v>112.99384687837689</v>
      </c>
      <c r="O5" s="9">
        <v>113.57389790265455</v>
      </c>
      <c r="P5" s="65">
        <f t="shared" si="0"/>
        <v>113.28658380617664</v>
      </c>
    </row>
    <row r="6" spans="1:16" x14ac:dyDescent="0.35">
      <c r="A6" s="2">
        <v>2</v>
      </c>
      <c r="B6" s="1" t="s">
        <v>2</v>
      </c>
      <c r="C6" s="16">
        <v>3.7298588938547574</v>
      </c>
      <c r="D6" s="9">
        <v>105.19765025642189</v>
      </c>
      <c r="E6" s="9">
        <v>105.54061213274035</v>
      </c>
      <c r="F6" s="9">
        <v>105.83976797725605</v>
      </c>
      <c r="G6" s="9">
        <v>106.23385476107116</v>
      </c>
      <c r="H6" s="60">
        <v>106.49662594309615</v>
      </c>
      <c r="I6" s="62">
        <v>106.65753494261219</v>
      </c>
      <c r="J6" s="9">
        <v>106.68032424048673</v>
      </c>
      <c r="K6" s="9">
        <v>107.10141239173724</v>
      </c>
      <c r="L6" s="64">
        <v>107.15192070851181</v>
      </c>
      <c r="M6" s="9">
        <v>107.22038962690793</v>
      </c>
      <c r="N6" s="64">
        <v>107.59409076459879</v>
      </c>
      <c r="O6" s="9">
        <v>107.83336685565533</v>
      </c>
      <c r="P6" s="9">
        <f t="shared" si="0"/>
        <v>106.62896255009132</v>
      </c>
    </row>
    <row r="7" spans="1:16" x14ac:dyDescent="0.35">
      <c r="A7" s="2">
        <v>3</v>
      </c>
      <c r="B7" s="1" t="s">
        <v>3</v>
      </c>
      <c r="C7" s="16">
        <v>8.3346201064928565</v>
      </c>
      <c r="D7" s="9">
        <v>104.35475871009442</v>
      </c>
      <c r="E7" s="9">
        <v>104.33193973373642</v>
      </c>
      <c r="F7" s="9">
        <v>104.59102090734179</v>
      </c>
      <c r="G7" s="9">
        <v>105.24965004409928</v>
      </c>
      <c r="H7" s="60">
        <v>105.67228194196204</v>
      </c>
      <c r="I7" s="62">
        <v>106.34950891393461</v>
      </c>
      <c r="J7" s="9">
        <v>106.53062394176315</v>
      </c>
      <c r="K7" s="9">
        <v>106.40765962089721</v>
      </c>
      <c r="L7" s="64">
        <v>106.34245000941809</v>
      </c>
      <c r="M7" s="9">
        <v>106.39599770522889</v>
      </c>
      <c r="N7" s="64">
        <v>106.50563054537135</v>
      </c>
      <c r="O7" s="9">
        <v>106.73933222920923</v>
      </c>
      <c r="P7" s="9">
        <f t="shared" si="0"/>
        <v>105.78923785858802</v>
      </c>
    </row>
    <row r="8" spans="1:16" x14ac:dyDescent="0.35">
      <c r="A8" s="2">
        <v>4</v>
      </c>
      <c r="B8" s="3" t="s">
        <v>4</v>
      </c>
      <c r="C8" s="16">
        <v>11.616516658817741</v>
      </c>
      <c r="D8" s="9">
        <v>111.27041615538013</v>
      </c>
      <c r="E8" s="9">
        <v>112.67162464681903</v>
      </c>
      <c r="F8" s="9">
        <v>113.4959445094527</v>
      </c>
      <c r="G8" s="9">
        <v>112.58110526979792</v>
      </c>
      <c r="H8" s="60">
        <v>113.34988437228984</v>
      </c>
      <c r="I8" s="62">
        <v>114.72368184329831</v>
      </c>
      <c r="J8" s="9">
        <v>114.90897976833229</v>
      </c>
      <c r="K8" s="9">
        <v>116.83740092575844</v>
      </c>
      <c r="L8" s="64">
        <v>118.37939200068695</v>
      </c>
      <c r="M8" s="9">
        <v>118.14837066567083</v>
      </c>
      <c r="N8" s="64">
        <v>119.20595963550069</v>
      </c>
      <c r="O8" s="9">
        <v>119.00265031495496</v>
      </c>
      <c r="P8" s="9">
        <f t="shared" si="0"/>
        <v>115.38128417566185</v>
      </c>
    </row>
    <row r="9" spans="1:16" ht="27" customHeight="1" x14ac:dyDescent="0.35">
      <c r="A9" s="2">
        <v>5</v>
      </c>
      <c r="B9" s="3" t="s">
        <v>5</v>
      </c>
      <c r="C9" s="16">
        <v>6.3453050113136831</v>
      </c>
      <c r="D9" s="9">
        <v>103.85882402328329</v>
      </c>
      <c r="E9" s="9">
        <v>104.18218272942273</v>
      </c>
      <c r="F9" s="9">
        <v>104.59317074493995</v>
      </c>
      <c r="G9" s="9">
        <v>104.73097531299808</v>
      </c>
      <c r="H9" s="60">
        <v>104.71918647182582</v>
      </c>
      <c r="I9" s="62">
        <v>104.79226814964221</v>
      </c>
      <c r="J9" s="9">
        <v>104.90088232931807</v>
      </c>
      <c r="K9" s="9">
        <v>104.6621541698713</v>
      </c>
      <c r="L9" s="64">
        <v>104.79700521060569</v>
      </c>
      <c r="M9" s="9">
        <v>104.94937952406276</v>
      </c>
      <c r="N9" s="64">
        <v>105.02415791949235</v>
      </c>
      <c r="O9" s="9">
        <v>105.32966987643157</v>
      </c>
      <c r="P9" s="9">
        <f t="shared" si="0"/>
        <v>104.71165470515784</v>
      </c>
    </row>
    <row r="10" spans="1:16" x14ac:dyDescent="0.35">
      <c r="A10" s="2">
        <v>6</v>
      </c>
      <c r="B10" s="1" t="s">
        <v>6</v>
      </c>
      <c r="C10" s="16">
        <v>2.8772611695680608</v>
      </c>
      <c r="D10" s="9">
        <v>105.27627759057174</v>
      </c>
      <c r="E10" s="9">
        <v>105.34628092029556</v>
      </c>
      <c r="F10" s="9">
        <v>105.34628092029556</v>
      </c>
      <c r="G10" s="9">
        <v>105.3830538464433</v>
      </c>
      <c r="H10" s="60">
        <v>105.99003193348277</v>
      </c>
      <c r="I10" s="62">
        <v>106.0661053739199</v>
      </c>
      <c r="J10" s="9">
        <v>106.26869406817694</v>
      </c>
      <c r="K10" s="9">
        <v>106.18757012641765</v>
      </c>
      <c r="L10" s="64">
        <v>106.18757012641765</v>
      </c>
      <c r="M10" s="9">
        <v>106.70679544693668</v>
      </c>
      <c r="N10" s="64">
        <v>106.70679544693668</v>
      </c>
      <c r="O10" s="9">
        <v>106.80300095230255</v>
      </c>
      <c r="P10" s="9">
        <f t="shared" si="0"/>
        <v>106.02237139601641</v>
      </c>
    </row>
    <row r="11" spans="1:16" x14ac:dyDescent="0.35">
      <c r="A11" s="2">
        <v>7</v>
      </c>
      <c r="B11" s="1" t="s">
        <v>7</v>
      </c>
      <c r="C11" s="16">
        <v>12.532297673721363</v>
      </c>
      <c r="D11" s="9">
        <v>100.26974298490698</v>
      </c>
      <c r="E11" s="9">
        <v>99.722871636541925</v>
      </c>
      <c r="F11" s="9">
        <v>100.13658922931761</v>
      </c>
      <c r="G11" s="9">
        <v>100.57921014007889</v>
      </c>
      <c r="H11" s="60">
        <v>100.16562996825125</v>
      </c>
      <c r="I11" s="62">
        <v>99.608038506253521</v>
      </c>
      <c r="J11" s="9">
        <v>99.591813431045239</v>
      </c>
      <c r="K11" s="9">
        <v>99.366566812409516</v>
      </c>
      <c r="L11" s="64">
        <v>99.56903603156502</v>
      </c>
      <c r="M11" s="9">
        <v>99.8251281304439</v>
      </c>
      <c r="N11" s="64">
        <v>100.09894914737001</v>
      </c>
      <c r="O11" s="9">
        <v>100.33027955178085</v>
      </c>
      <c r="P11" s="9">
        <f t="shared" si="0"/>
        <v>99.938654630830399</v>
      </c>
    </row>
    <row r="12" spans="1:16" x14ac:dyDescent="0.35">
      <c r="A12" s="2">
        <v>8</v>
      </c>
      <c r="B12" s="1" t="s">
        <v>8</v>
      </c>
      <c r="C12" s="16">
        <v>5.6420135258017066</v>
      </c>
      <c r="D12" s="9">
        <v>99.105142283620452</v>
      </c>
      <c r="E12" s="9">
        <v>98.463779775727716</v>
      </c>
      <c r="F12" s="9">
        <v>98.474135399155315</v>
      </c>
      <c r="G12" s="9">
        <v>98.109548303844988</v>
      </c>
      <c r="H12" s="60">
        <v>98.099192680417403</v>
      </c>
      <c r="I12" s="62">
        <v>98.097923160283884</v>
      </c>
      <c r="J12" s="9">
        <v>98.097923160283884</v>
      </c>
      <c r="K12" s="9">
        <v>98.097923160283884</v>
      </c>
      <c r="L12" s="64">
        <v>98.097923160283884</v>
      </c>
      <c r="M12" s="9">
        <v>98.079543672669274</v>
      </c>
      <c r="N12" s="64">
        <v>98.079543672669274</v>
      </c>
      <c r="O12" s="9">
        <v>98.092690403478329</v>
      </c>
      <c r="P12" s="9">
        <f t="shared" si="0"/>
        <v>98.241272402726523</v>
      </c>
    </row>
    <row r="13" spans="1:16" x14ac:dyDescent="0.35">
      <c r="A13" s="2">
        <v>9</v>
      </c>
      <c r="B13" s="1" t="s">
        <v>9</v>
      </c>
      <c r="C13" s="16">
        <v>1.6003907209857446</v>
      </c>
      <c r="D13" s="9">
        <v>101.03162548657936</v>
      </c>
      <c r="E13" s="9">
        <v>101.57110045543068</v>
      </c>
      <c r="F13" s="9">
        <v>101.90208124254599</v>
      </c>
      <c r="G13" s="9">
        <v>101.92378772545418</v>
      </c>
      <c r="H13" s="60">
        <v>102.03610056784572</v>
      </c>
      <c r="I13" s="62">
        <v>102.03356035658763</v>
      </c>
      <c r="J13" s="9">
        <v>102.08873705211752</v>
      </c>
      <c r="K13" s="9">
        <v>102.88370425144419</v>
      </c>
      <c r="L13" s="64">
        <v>103.06791521332701</v>
      </c>
      <c r="M13" s="9">
        <v>103.33339576090397</v>
      </c>
      <c r="N13" s="64">
        <v>103.33339576090397</v>
      </c>
      <c r="O13" s="9">
        <v>102.79720756636034</v>
      </c>
      <c r="P13" s="9">
        <f t="shared" si="0"/>
        <v>102.33355095329172</v>
      </c>
    </row>
    <row r="14" spans="1:16" x14ac:dyDescent="0.35">
      <c r="A14" s="2">
        <v>10</v>
      </c>
      <c r="B14" s="1" t="s">
        <v>10</v>
      </c>
      <c r="C14" s="16">
        <v>1.5164650499744863</v>
      </c>
      <c r="D14" s="9">
        <v>102.75299124673225</v>
      </c>
      <c r="E14" s="9">
        <v>103.00242778784255</v>
      </c>
      <c r="F14" s="9">
        <v>103.00242778784255</v>
      </c>
      <c r="G14" s="9">
        <v>103.00242778784255</v>
      </c>
      <c r="H14" s="60">
        <v>103.11427117365952</v>
      </c>
      <c r="I14" s="62">
        <v>103.15613458022823</v>
      </c>
      <c r="J14" s="9">
        <v>103.41197321635916</v>
      </c>
      <c r="K14" s="9">
        <v>103.42722073162253</v>
      </c>
      <c r="L14" s="64">
        <v>103.42722073162253</v>
      </c>
      <c r="M14" s="9">
        <v>103.4694321175011</v>
      </c>
      <c r="N14" s="64">
        <v>103.51216345778327</v>
      </c>
      <c r="O14" s="9">
        <v>103.51216345778327</v>
      </c>
      <c r="P14" s="9">
        <f t="shared" si="0"/>
        <v>103.23257117306831</v>
      </c>
    </row>
    <row r="15" spans="1:16" x14ac:dyDescent="0.35">
      <c r="A15" s="18">
        <v>11</v>
      </c>
      <c r="B15" s="11" t="s">
        <v>11</v>
      </c>
      <c r="C15" s="16">
        <v>4.2346266451401755</v>
      </c>
      <c r="D15" s="9">
        <v>104.21066371716557</v>
      </c>
      <c r="E15" s="9">
        <v>104.27446357371579</v>
      </c>
      <c r="F15" s="9">
        <v>104.48319688460006</v>
      </c>
      <c r="G15" s="9">
        <v>104.47326157447912</v>
      </c>
      <c r="H15" s="60">
        <v>104.33063807370168</v>
      </c>
      <c r="I15" s="62">
        <v>104.50177987399529</v>
      </c>
      <c r="J15" s="9">
        <v>104.54814852040838</v>
      </c>
      <c r="K15" s="9">
        <v>104.36611026821009</v>
      </c>
      <c r="L15" s="64">
        <v>104.36671264018867</v>
      </c>
      <c r="M15" s="9">
        <v>104.36696194299209</v>
      </c>
      <c r="N15" s="64">
        <v>104.54278879812369</v>
      </c>
      <c r="O15" s="9">
        <v>104.54753451785479</v>
      </c>
      <c r="P15" s="9">
        <f t="shared" si="0"/>
        <v>104.41768836545293</v>
      </c>
    </row>
    <row r="16" spans="1:16" ht="15" thickBot="1" x14ac:dyDescent="0.4">
      <c r="A16" s="19">
        <v>12</v>
      </c>
      <c r="B16" s="12" t="s">
        <v>12</v>
      </c>
      <c r="C16" s="17">
        <v>3.0875523573518775</v>
      </c>
      <c r="D16" s="13">
        <v>102.92860789656858</v>
      </c>
      <c r="E16" s="13">
        <v>102.93294603995501</v>
      </c>
      <c r="F16" s="13">
        <v>104.46270127611008</v>
      </c>
      <c r="G16" s="13">
        <v>105.53283677249793</v>
      </c>
      <c r="H16" s="61">
        <v>105.53260693600659</v>
      </c>
      <c r="I16" s="63">
        <v>105.47655260419603</v>
      </c>
      <c r="J16" s="13">
        <v>105.65915338604421</v>
      </c>
      <c r="K16" s="13">
        <v>105.64482523723042</v>
      </c>
      <c r="L16" s="64">
        <v>105.66764775758436</v>
      </c>
      <c r="M16" s="13">
        <v>105.36466106219459</v>
      </c>
      <c r="N16" s="64">
        <v>105.39891566693753</v>
      </c>
      <c r="O16" s="9">
        <v>105.408929750274</v>
      </c>
      <c r="P16" s="13">
        <f t="shared" si="0"/>
        <v>105.00086536546661</v>
      </c>
    </row>
    <row r="17" spans="1:16" ht="33.75" customHeight="1" thickBot="1" x14ac:dyDescent="0.4">
      <c r="A17" s="47"/>
      <c r="B17" s="25" t="s">
        <v>18</v>
      </c>
      <c r="C17" s="25"/>
      <c r="D17" s="46">
        <v>42736</v>
      </c>
      <c r="E17" s="46">
        <v>42767</v>
      </c>
      <c r="F17" s="46">
        <v>42795</v>
      </c>
      <c r="G17" s="46">
        <v>42826</v>
      </c>
      <c r="H17" s="46">
        <v>42856</v>
      </c>
      <c r="I17" s="46">
        <v>42887</v>
      </c>
      <c r="J17" s="46">
        <v>42917</v>
      </c>
      <c r="K17" s="46">
        <v>42948</v>
      </c>
      <c r="L17" s="46">
        <v>42979</v>
      </c>
      <c r="M17" s="46">
        <v>43009</v>
      </c>
      <c r="N17" s="46">
        <v>43040</v>
      </c>
      <c r="O17" s="46">
        <v>43070</v>
      </c>
      <c r="P17" s="66" t="s">
        <v>29</v>
      </c>
    </row>
    <row r="18" spans="1:16" ht="29.25" customHeight="1" x14ac:dyDescent="0.35">
      <c r="A18" s="18">
        <v>1</v>
      </c>
      <c r="B18" s="3" t="s">
        <v>19</v>
      </c>
      <c r="C18" s="32">
        <v>37.07</v>
      </c>
      <c r="D18" s="33">
        <v>109.309850214185</v>
      </c>
      <c r="E18" s="33">
        <v>111.88339458969966</v>
      </c>
      <c r="F18" s="33">
        <v>115.16959720293583</v>
      </c>
      <c r="G18" s="33">
        <v>116.5596265669419</v>
      </c>
      <c r="H18" s="34">
        <v>116.88757293670696</v>
      </c>
      <c r="I18" s="34">
        <v>116.06703777769151</v>
      </c>
      <c r="J18" s="35">
        <v>115.38502839940645</v>
      </c>
      <c r="K18" s="35">
        <v>113.87873677815108</v>
      </c>
      <c r="L18" s="34">
        <v>113.36921289079959</v>
      </c>
      <c r="M18" s="56">
        <v>113.08566445410861</v>
      </c>
      <c r="N18" s="34">
        <v>114.00385774790739</v>
      </c>
      <c r="O18" s="34">
        <v>114.60852570492382</v>
      </c>
      <c r="P18" s="34">
        <f>AVERAGE(D18:O18)</f>
        <v>114.18400877195482</v>
      </c>
    </row>
    <row r="19" spans="1:16" ht="39" customHeight="1" x14ac:dyDescent="0.35">
      <c r="A19" s="18">
        <v>2</v>
      </c>
      <c r="B19" s="37" t="s">
        <v>20</v>
      </c>
      <c r="C19" s="38">
        <v>8.68</v>
      </c>
      <c r="D19" s="39">
        <v>113.053923554473</v>
      </c>
      <c r="E19" s="39">
        <v>115.43902443403171</v>
      </c>
      <c r="F19" s="39">
        <v>117.1130617681069</v>
      </c>
      <c r="G19" s="39">
        <v>115.46427148675055</v>
      </c>
      <c r="H19" s="35">
        <v>116.11898488163166</v>
      </c>
      <c r="I19" s="35">
        <v>118.22380735996468</v>
      </c>
      <c r="J19" s="35">
        <v>117.79385221553078</v>
      </c>
      <c r="K19" s="35">
        <v>120.01644130373266</v>
      </c>
      <c r="L19" s="35">
        <v>122.338145484481</v>
      </c>
      <c r="M19" s="57">
        <v>122.61048362528845</v>
      </c>
      <c r="N19" s="35">
        <v>124.34480361881931</v>
      </c>
      <c r="O19" s="35">
        <v>124.38349647512008</v>
      </c>
      <c r="P19" s="35">
        <f>AVERAGE(D19:O19)</f>
        <v>118.90835801732756</v>
      </c>
    </row>
    <row r="20" spans="1:16" x14ac:dyDescent="0.35">
      <c r="A20" s="18">
        <v>3</v>
      </c>
      <c r="B20" s="1" t="s">
        <v>21</v>
      </c>
      <c r="C20" s="38">
        <v>62.93</v>
      </c>
      <c r="D20" s="39">
        <v>104.12149404732105</v>
      </c>
      <c r="E20" s="39">
        <v>104.56398020899422</v>
      </c>
      <c r="F20" s="39">
        <v>104.97108351184902</v>
      </c>
      <c r="G20" s="39">
        <v>105.12869532569916</v>
      </c>
      <c r="H20" s="23">
        <v>105.29362155254677</v>
      </c>
      <c r="I20" s="23">
        <v>105.52337449307981</v>
      </c>
      <c r="J20" s="35">
        <v>105.63793344575292</v>
      </c>
      <c r="K20" s="35">
        <v>105.91675318944337</v>
      </c>
      <c r="L20" s="23">
        <v>106.25670799270694</v>
      </c>
      <c r="M20" s="57">
        <v>106.30539278440648</v>
      </c>
      <c r="N20" s="23">
        <v>106.61350213021866</v>
      </c>
      <c r="O20" s="23">
        <v>106.71054687545291</v>
      </c>
      <c r="P20" s="23">
        <f>AVERAGE(D20:O20)</f>
        <v>105.58692379645595</v>
      </c>
    </row>
    <row r="21" spans="1:16" ht="15" thickBot="1" x14ac:dyDescent="0.4">
      <c r="A21" s="18">
        <v>4</v>
      </c>
      <c r="B21" s="40" t="s">
        <v>22</v>
      </c>
      <c r="C21" s="41">
        <v>54.25</v>
      </c>
      <c r="D21" s="42">
        <v>102.69240652038052</v>
      </c>
      <c r="E21" s="42">
        <v>102.82409633479351</v>
      </c>
      <c r="F21" s="42">
        <v>103.02850454556568</v>
      </c>
      <c r="G21" s="42">
        <v>103.47512023018054</v>
      </c>
      <c r="H21" s="43">
        <v>103.56168605887081</v>
      </c>
      <c r="I21" s="44">
        <v>103.49144911574778</v>
      </c>
      <c r="J21" s="45">
        <v>103.69312415523649</v>
      </c>
      <c r="K21" s="45">
        <v>103.66096282448726</v>
      </c>
      <c r="L21" s="44">
        <v>103.68386017830575</v>
      </c>
      <c r="M21" s="52">
        <v>103.69676296788447</v>
      </c>
      <c r="N21" s="44">
        <v>103.77669476739608</v>
      </c>
      <c r="O21" s="44">
        <v>103.88307515379961</v>
      </c>
      <c r="P21" s="44">
        <f>AVERAGE(D21:O21)</f>
        <v>103.4556452377207</v>
      </c>
    </row>
    <row r="22" spans="1:16" ht="15" thickBot="1" x14ac:dyDescent="0.4">
      <c r="A22" s="18"/>
      <c r="B22" s="53" t="s">
        <v>27</v>
      </c>
      <c r="C22" s="4"/>
      <c r="D22" s="48"/>
      <c r="H22" s="20"/>
    </row>
    <row r="23" spans="1:16" x14ac:dyDescent="0.35">
      <c r="A23" s="18">
        <v>1</v>
      </c>
      <c r="B23" s="33" t="s">
        <v>23</v>
      </c>
      <c r="C23" s="32">
        <v>37.07</v>
      </c>
      <c r="D23" s="49">
        <v>8.1526172100376151</v>
      </c>
      <c r="E23" s="32">
        <v>9.2824709875281251</v>
      </c>
      <c r="F23" s="32">
        <v>11.688984275369819</v>
      </c>
      <c r="G23" s="32">
        <v>12.022490599396463</v>
      </c>
      <c r="H23" s="32">
        <v>11.813646552401135</v>
      </c>
      <c r="I23" s="32">
        <v>9.8499067515927194</v>
      </c>
      <c r="J23" s="32">
        <v>9.3041538716565064</v>
      </c>
      <c r="K23" s="32">
        <f>(K18/'2016'!K18-1)*100</f>
        <v>9.0768727687686521</v>
      </c>
      <c r="L23" s="32">
        <v>9.7963822776665932</v>
      </c>
      <c r="M23" s="32">
        <v>9.4188802901338029</v>
      </c>
      <c r="N23" s="32">
        <v>7.8772070459105281</v>
      </c>
      <c r="O23" s="32">
        <v>6.6715685727955609</v>
      </c>
      <c r="P23" s="32">
        <f>(P18/'2016'!P18-1)*100</f>
        <v>9.572414905086891</v>
      </c>
    </row>
    <row r="24" spans="1:16" x14ac:dyDescent="0.35">
      <c r="A24" s="18">
        <v>2</v>
      </c>
      <c r="B24" s="39" t="s">
        <v>24</v>
      </c>
      <c r="C24" s="38">
        <v>8.68</v>
      </c>
      <c r="D24" s="50">
        <v>11.51501632913099</v>
      </c>
      <c r="E24" s="38">
        <v>12.258107879701585</v>
      </c>
      <c r="F24" s="38">
        <v>11.525476817937029</v>
      </c>
      <c r="G24" s="38">
        <v>9.9421228556453976</v>
      </c>
      <c r="H24" s="38">
        <v>7.4494851333411383</v>
      </c>
      <c r="I24" s="38">
        <v>10.266250229384655</v>
      </c>
      <c r="J24" s="38">
        <v>8.7831503033547023</v>
      </c>
      <c r="K24" s="38">
        <f>(K19/'2016'!K19-1)*100</f>
        <v>10.439802633229721</v>
      </c>
      <c r="L24" s="38">
        <v>10.888325583747438</v>
      </c>
      <c r="M24" s="38">
        <v>10.633422719805496</v>
      </c>
      <c r="N24" s="38">
        <v>11.082401107289552</v>
      </c>
      <c r="O24" s="38">
        <v>11.39182775039056</v>
      </c>
      <c r="P24" s="38">
        <f>(P19/'2016'!P19-1)*100</f>
        <v>10.5062136055321</v>
      </c>
    </row>
    <row r="25" spans="1:16" x14ac:dyDescent="0.35">
      <c r="A25" s="18">
        <v>3</v>
      </c>
      <c r="B25" s="39" t="s">
        <v>25</v>
      </c>
      <c r="C25" s="38">
        <v>62.93</v>
      </c>
      <c r="D25" s="50">
        <v>3.6034766640010485</v>
      </c>
      <c r="E25" s="38">
        <v>3.6388417929203998</v>
      </c>
      <c r="F25" s="38">
        <v>3.5736163422639855</v>
      </c>
      <c r="G25" s="38">
        <v>3.4204042869545592</v>
      </c>
      <c r="H25" s="38">
        <v>3.0017480019320697</v>
      </c>
      <c r="I25" s="38">
        <v>3.1474334055730857</v>
      </c>
      <c r="J25" s="38">
        <v>3.1481998684503631</v>
      </c>
      <c r="K25" s="38">
        <f>(K20/'2016'!K20-1)*100</f>
        <v>3.0851687245333048</v>
      </c>
      <c r="L25" s="38">
        <v>3.0983351820009553</v>
      </c>
      <c r="M25" s="38">
        <v>3.003205670311937</v>
      </c>
      <c r="N25" s="38">
        <v>2.8542446966452806</v>
      </c>
      <c r="O25" s="38">
        <v>2.8347016482515919</v>
      </c>
      <c r="P25" s="38">
        <f>(P20/'2016'!P20-1)*100</f>
        <v>3.1982193203146547</v>
      </c>
    </row>
    <row r="26" spans="1:16" ht="15" thickBot="1" x14ac:dyDescent="0.4">
      <c r="A26" s="19">
        <v>4</v>
      </c>
      <c r="B26" s="42" t="s">
        <v>26</v>
      </c>
      <c r="C26" s="41">
        <v>54.25</v>
      </c>
      <c r="D26" s="51">
        <v>2.3342366919586688</v>
      </c>
      <c r="E26" s="41">
        <v>2.2289894971393442</v>
      </c>
      <c r="F26" s="41">
        <v>2.2428380310751228</v>
      </c>
      <c r="G26" s="41">
        <v>2.336651939848533</v>
      </c>
      <c r="H26" s="41">
        <v>2.2425417777126366</v>
      </c>
      <c r="I26" s="41">
        <v>1.944562602126032</v>
      </c>
      <c r="J26" s="41">
        <v>2.1861833180234269</v>
      </c>
      <c r="K26" s="41">
        <f>(K21/'2016'!K21-1)*100</f>
        <v>1.8290752038793823</v>
      </c>
      <c r="L26" s="41">
        <v>1.7489958033307662</v>
      </c>
      <c r="M26" s="41">
        <v>1.6766562439377575</v>
      </c>
      <c r="N26" s="41">
        <v>1.4142094340275024</v>
      </c>
      <c r="O26" s="41">
        <v>1.3433601709201826</v>
      </c>
      <c r="P26" s="41">
        <f>(P21/'2016'!P21-1)*100</f>
        <v>1.9586959540653481</v>
      </c>
    </row>
    <row r="29" spans="1:16" x14ac:dyDescent="0.35">
      <c r="D29" s="4"/>
      <c r="E29" s="4"/>
      <c r="F29" s="4"/>
    </row>
    <row r="30" spans="1:16" x14ac:dyDescent="0.35">
      <c r="D30" s="4"/>
      <c r="E30" s="4"/>
      <c r="F30" s="4"/>
    </row>
    <row r="31" spans="1:16" x14ac:dyDescent="0.35">
      <c r="D31" s="4"/>
      <c r="E31" s="4"/>
      <c r="F31" s="4"/>
    </row>
    <row r="32" spans="1:16" x14ac:dyDescent="0.35">
      <c r="D32" s="4"/>
      <c r="E32" s="4"/>
      <c r="F32" s="4"/>
    </row>
  </sheetData>
  <mergeCells count="1">
    <mergeCell ref="A1:P1"/>
  </mergeCells>
  <pageMargins left="0.17" right="0.16" top="0.75" bottom="0.75" header="0.3" footer="0.3"/>
  <pageSetup scale="90" orientation="landscape" horizontalDpi="300" verticalDpi="300" r:id="rId1"/>
  <ignoredErrors>
    <ignoredError sqref="P4:P16 P18:P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8"/>
  <sheetViews>
    <sheetView zoomScaleNormal="100" workbookViewId="0">
      <selection activeCell="D3" sqref="D3:O3"/>
    </sheetView>
  </sheetViews>
  <sheetFormatPr defaultRowHeight="14.5" x14ac:dyDescent="0.35"/>
  <cols>
    <col min="1" max="1" width="4.26953125" bestFit="1" customWidth="1"/>
    <col min="2" max="2" width="35.08984375" customWidth="1"/>
    <col min="3" max="3" width="8.453125" bestFit="1" customWidth="1"/>
    <col min="4" max="9" width="7.6328125" customWidth="1"/>
    <col min="10" max="10" width="7.6328125" style="80" customWidth="1"/>
    <col min="11" max="15" width="7.6328125" customWidth="1"/>
    <col min="16" max="16" width="7.90625" customWidth="1"/>
    <col min="17" max="17" width="4.453125" customWidth="1"/>
  </cols>
  <sheetData>
    <row r="1" spans="1:30" ht="48.75" customHeight="1" thickBot="1" x14ac:dyDescent="0.4">
      <c r="A1" s="199" t="s">
        <v>15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30" ht="29.5" thickBot="1" x14ac:dyDescent="0.4">
      <c r="A2" s="5" t="s">
        <v>0</v>
      </c>
      <c r="B2" s="5" t="s">
        <v>13</v>
      </c>
      <c r="C2" s="6" t="s">
        <v>14</v>
      </c>
      <c r="D2" s="68">
        <v>43101</v>
      </c>
      <c r="E2" s="68">
        <v>43132</v>
      </c>
      <c r="F2" s="68">
        <v>43160</v>
      </c>
      <c r="G2" s="68">
        <v>43191</v>
      </c>
      <c r="H2" s="68">
        <v>43221</v>
      </c>
      <c r="I2" s="68">
        <v>43252</v>
      </c>
      <c r="J2" s="68">
        <v>43282</v>
      </c>
      <c r="K2" s="68">
        <v>43313</v>
      </c>
      <c r="L2" s="68">
        <v>43344</v>
      </c>
      <c r="M2" s="68">
        <v>43374</v>
      </c>
      <c r="N2" s="68">
        <v>43405</v>
      </c>
      <c r="O2" s="68">
        <v>43435</v>
      </c>
      <c r="P2" s="54" t="s">
        <v>29</v>
      </c>
    </row>
    <row r="3" spans="1:30" ht="15" thickBot="1" x14ac:dyDescent="0.4">
      <c r="A3" s="25"/>
      <c r="B3" s="25" t="s">
        <v>17</v>
      </c>
      <c r="C3" s="26"/>
      <c r="D3" s="67">
        <v>3.9778026438598069</v>
      </c>
      <c r="E3" s="67">
        <v>4.0771324359677452</v>
      </c>
      <c r="F3" s="67">
        <f>(F4/'2017'!F4-1)*100</f>
        <v>3.9231460689943987</v>
      </c>
      <c r="G3" s="67">
        <f>(G4/'2017'!G4-1)*100</f>
        <v>3.8190101557648459</v>
      </c>
      <c r="H3" s="67">
        <f>(H4/'2017'!H4-1)*100</f>
        <v>3.639520775182925</v>
      </c>
      <c r="I3" s="67">
        <f>(I4/'2017'!I4-1)*100</f>
        <v>3.4026167236678395</v>
      </c>
      <c r="J3" s="67">
        <f>(J4/'2017'!J4-1)*100</f>
        <v>3.3036742894111404</v>
      </c>
      <c r="K3" s="67">
        <f>(K4/'2017'!K4-1)*100</f>
        <v>3.2722660035870321</v>
      </c>
      <c r="L3" s="67">
        <f>(L4/'2017'!L4-1)*100</f>
        <v>3.3532076974950531</v>
      </c>
      <c r="M3" s="67">
        <f>(M4/'2017'!M4-1)*100</f>
        <v>3.1588437500685851</v>
      </c>
      <c r="N3" s="67">
        <f>(N4/'2017'!N4-1)*100</f>
        <v>2.9678616055296647</v>
      </c>
      <c r="O3" s="67">
        <f>(O4/'2017'!O4-1)*100</f>
        <v>3.2500981051333255</v>
      </c>
      <c r="P3" s="29">
        <f>(P4/'2017'!P4-1)*100</f>
        <v>3.5102948341655615</v>
      </c>
    </row>
    <row r="4" spans="1:30" ht="18" customHeight="1" thickBot="1" x14ac:dyDescent="0.4">
      <c r="A4" s="25"/>
      <c r="B4" s="25" t="s">
        <v>16</v>
      </c>
      <c r="C4" s="29">
        <v>100</v>
      </c>
      <c r="D4" s="26">
        <v>110.12815215092317</v>
      </c>
      <c r="E4" s="26">
        <v>111.334153634606</v>
      </c>
      <c r="F4" s="26">
        <v>112.69677345748801</v>
      </c>
      <c r="G4" s="26">
        <v>113.20152977058116</v>
      </c>
      <c r="H4" s="26">
        <v>113.23592284392113</v>
      </c>
      <c r="I4" s="26">
        <v>112.81166861837958</v>
      </c>
      <c r="J4" s="26">
        <v>112.44120728098541</v>
      </c>
      <c r="K4" s="26">
        <v>112.01200675845607</v>
      </c>
      <c r="L4" s="26">
        <v>112.12157498758791</v>
      </c>
      <c r="M4" s="26">
        <v>111.83075912462152</v>
      </c>
      <c r="N4" s="26">
        <v>112.17159961484616</v>
      </c>
      <c r="O4" s="26">
        <v>112.75972066871903</v>
      </c>
      <c r="P4" s="26">
        <f t="shared" ref="P4:P16" si="0">AVERAGE(D4:O4)</f>
        <v>112.22875574259292</v>
      </c>
    </row>
    <row r="5" spans="1:30" x14ac:dyDescent="0.35">
      <c r="A5" s="2">
        <v>1</v>
      </c>
      <c r="B5" s="1" t="s">
        <v>1</v>
      </c>
      <c r="C5" s="16">
        <v>38.483092186977551</v>
      </c>
      <c r="D5" s="9">
        <v>115.51491557662614</v>
      </c>
      <c r="E5" s="9">
        <v>117.17886048112069</v>
      </c>
      <c r="F5" s="9">
        <v>119.63304368659273</v>
      </c>
      <c r="G5" s="9">
        <v>119.93548846627267</v>
      </c>
      <c r="H5" s="9">
        <v>119.09041571447065</v>
      </c>
      <c r="I5" s="9">
        <v>119.14348779101245</v>
      </c>
      <c r="J5" s="9">
        <v>117.58317483543874</v>
      </c>
      <c r="K5" s="65">
        <v>115.33617053966495</v>
      </c>
      <c r="L5" s="64">
        <v>114.64599316814763</v>
      </c>
      <c r="M5" s="9">
        <v>113.4676878648356</v>
      </c>
      <c r="N5" s="64">
        <v>113.41273646419198</v>
      </c>
      <c r="O5" s="9">
        <v>114.69049468790783</v>
      </c>
      <c r="P5" s="65">
        <f t="shared" si="0"/>
        <v>116.63603910635685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35">
      <c r="A6" s="2">
        <v>2</v>
      </c>
      <c r="B6" s="1" t="s">
        <v>2</v>
      </c>
      <c r="C6" s="16">
        <v>3.7298588938547574</v>
      </c>
      <c r="D6" s="9">
        <v>107.89065773948496</v>
      </c>
      <c r="E6" s="9">
        <v>107.94213442321633</v>
      </c>
      <c r="F6" s="9">
        <v>107.93357088088943</v>
      </c>
      <c r="G6" s="9">
        <v>107.98288496782912</v>
      </c>
      <c r="H6" s="9">
        <v>107.86070847377776</v>
      </c>
      <c r="I6" s="9">
        <v>107.00960965910542</v>
      </c>
      <c r="J6" s="9">
        <v>107.58281950660607</v>
      </c>
      <c r="K6" s="9">
        <v>108.40214263906161</v>
      </c>
      <c r="L6" s="64">
        <v>109.21646009419308</v>
      </c>
      <c r="M6" s="9">
        <v>109.25453123760936</v>
      </c>
      <c r="N6" s="64">
        <v>109.26260555112685</v>
      </c>
      <c r="O6" s="9">
        <v>110.15847840313431</v>
      </c>
      <c r="P6" s="9">
        <f t="shared" si="0"/>
        <v>108.37471696466952</v>
      </c>
    </row>
    <row r="7" spans="1:30" x14ac:dyDescent="0.35">
      <c r="A7" s="2">
        <v>3</v>
      </c>
      <c r="B7" s="1" t="s">
        <v>3</v>
      </c>
      <c r="C7" s="16">
        <v>8.3346201064928565</v>
      </c>
      <c r="D7" s="9">
        <v>107.14770557976135</v>
      </c>
      <c r="E7" s="9">
        <v>107.81598933878306</v>
      </c>
      <c r="F7" s="9">
        <v>107.9206992745261</v>
      </c>
      <c r="G7" s="9">
        <v>108.00956764112284</v>
      </c>
      <c r="H7" s="9">
        <v>108.18931521715709</v>
      </c>
      <c r="I7" s="9">
        <v>108.66161663135422</v>
      </c>
      <c r="J7" s="9">
        <v>109.09389954945975</v>
      </c>
      <c r="K7" s="9">
        <v>109.28510123630265</v>
      </c>
      <c r="L7" s="64">
        <v>109.7059015654045</v>
      </c>
      <c r="M7" s="9">
        <v>109.96211885115615</v>
      </c>
      <c r="N7" s="64">
        <v>109.99274085949139</v>
      </c>
      <c r="O7" s="9">
        <v>110.60221254420702</v>
      </c>
      <c r="P7" s="9">
        <f t="shared" si="0"/>
        <v>108.86557235739384</v>
      </c>
    </row>
    <row r="8" spans="1:30" x14ac:dyDescent="0.35">
      <c r="A8" s="2">
        <v>4</v>
      </c>
      <c r="B8" s="3" t="s">
        <v>4</v>
      </c>
      <c r="C8" s="16">
        <v>11.616516658817741</v>
      </c>
      <c r="D8" s="9">
        <v>119.1183144976365</v>
      </c>
      <c r="E8" s="9">
        <v>122.34825439420695</v>
      </c>
      <c r="F8" s="9">
        <v>125.30728361106071</v>
      </c>
      <c r="G8" s="9">
        <v>127.2916177452028</v>
      </c>
      <c r="H8" s="9">
        <v>130.35876783111161</v>
      </c>
      <c r="I8" s="9">
        <v>128.50327604426818</v>
      </c>
      <c r="J8" s="9">
        <v>129.05112509514723</v>
      </c>
      <c r="K8" s="39">
        <v>131.19651002416259</v>
      </c>
      <c r="L8" s="64">
        <v>133.94627666691557</v>
      </c>
      <c r="M8" s="9">
        <v>134.78440715303645</v>
      </c>
      <c r="N8" s="64">
        <v>135.12342637236273</v>
      </c>
      <c r="O8" s="9">
        <v>133.37626090810727</v>
      </c>
      <c r="P8" s="9">
        <f t="shared" si="0"/>
        <v>129.20046002860155</v>
      </c>
    </row>
    <row r="9" spans="1:30" ht="27" customHeight="1" x14ac:dyDescent="0.35">
      <c r="A9" s="2">
        <v>5</v>
      </c>
      <c r="B9" s="3" t="s">
        <v>5</v>
      </c>
      <c r="C9" s="16">
        <v>6.3453050113136831</v>
      </c>
      <c r="D9" s="9">
        <v>105.71312765836839</v>
      </c>
      <c r="E9" s="9">
        <v>105.8810040743172</v>
      </c>
      <c r="F9" s="9">
        <v>106.57275728651381</v>
      </c>
      <c r="G9" s="9">
        <v>106.85908724719819</v>
      </c>
      <c r="H9" s="9">
        <v>107.17762100222939</v>
      </c>
      <c r="I9" s="9">
        <v>107.29231092164508</v>
      </c>
      <c r="J9" s="9">
        <v>107.60348793536443</v>
      </c>
      <c r="K9" s="9">
        <v>107.90608123064101</v>
      </c>
      <c r="L9" s="64">
        <v>107.9020255287214</v>
      </c>
      <c r="M9" s="9">
        <v>107.85521496648801</v>
      </c>
      <c r="N9" s="64">
        <v>108.05164765108445</v>
      </c>
      <c r="O9" s="9">
        <v>109.49095103012235</v>
      </c>
      <c r="P9" s="9">
        <f t="shared" si="0"/>
        <v>107.35877637772448</v>
      </c>
    </row>
    <row r="10" spans="1:30" x14ac:dyDescent="0.35">
      <c r="A10" s="2">
        <v>6</v>
      </c>
      <c r="B10" s="1" t="s">
        <v>6</v>
      </c>
      <c r="C10" s="16">
        <v>2.8772611695680608</v>
      </c>
      <c r="D10" s="9">
        <v>107.00593938308289</v>
      </c>
      <c r="E10" s="9">
        <v>107.03415876541382</v>
      </c>
      <c r="F10" s="9">
        <v>107.05692022423204</v>
      </c>
      <c r="G10" s="9">
        <v>107.05818300423591</v>
      </c>
      <c r="H10" s="9">
        <v>107.28597601878322</v>
      </c>
      <c r="I10" s="9">
        <v>107.54754734103417</v>
      </c>
      <c r="J10" s="9">
        <v>107.05890532196018</v>
      </c>
      <c r="K10" s="9">
        <v>108.01352339061629</v>
      </c>
      <c r="L10" s="64">
        <v>107.5478848908258</v>
      </c>
      <c r="M10" s="9">
        <v>107.56677748965392</v>
      </c>
      <c r="N10" s="64">
        <v>107.56677748965392</v>
      </c>
      <c r="O10" s="9">
        <v>107.92359359772946</v>
      </c>
      <c r="P10" s="9">
        <f t="shared" si="0"/>
        <v>107.38884890976847</v>
      </c>
    </row>
    <row r="11" spans="1:30" x14ac:dyDescent="0.35">
      <c r="A11" s="2">
        <v>7</v>
      </c>
      <c r="B11" s="1" t="s">
        <v>7</v>
      </c>
      <c r="C11" s="16">
        <v>12.532297673721363</v>
      </c>
      <c r="D11" s="9">
        <v>100.58431911126095</v>
      </c>
      <c r="E11" s="9">
        <v>101.35913387150994</v>
      </c>
      <c r="F11" s="9">
        <v>101.52204142117104</v>
      </c>
      <c r="G11" s="9">
        <v>102.37985439880417</v>
      </c>
      <c r="H11" s="9">
        <v>102.04649368427648</v>
      </c>
      <c r="I11" s="9">
        <v>101.25243237666726</v>
      </c>
      <c r="J11" s="9">
        <v>102.03960540656773</v>
      </c>
      <c r="K11" s="9">
        <v>102.7024209311366</v>
      </c>
      <c r="L11" s="64">
        <v>102.38428784181079</v>
      </c>
      <c r="M11" s="9">
        <v>102.86005830470852</v>
      </c>
      <c r="N11" s="64">
        <v>105.17575597158377</v>
      </c>
      <c r="O11" s="9">
        <v>105.48654316088042</v>
      </c>
      <c r="P11" s="9">
        <f t="shared" si="0"/>
        <v>102.48274554003149</v>
      </c>
    </row>
    <row r="12" spans="1:30" x14ac:dyDescent="0.35">
      <c r="A12" s="2">
        <v>8</v>
      </c>
      <c r="B12" s="1" t="s">
        <v>8</v>
      </c>
      <c r="C12" s="16">
        <v>5.6420135258017066</v>
      </c>
      <c r="D12" s="9">
        <v>98.092690403478329</v>
      </c>
      <c r="E12" s="9">
        <v>98.240725122558686</v>
      </c>
      <c r="F12" s="9">
        <v>98.240725122558686</v>
      </c>
      <c r="G12" s="9">
        <v>98.193368438303921</v>
      </c>
      <c r="H12" s="9">
        <v>98.193368438303921</v>
      </c>
      <c r="I12" s="9">
        <v>95.542044339530719</v>
      </c>
      <c r="J12" s="9">
        <v>95.473496346107581</v>
      </c>
      <c r="K12" s="9">
        <v>95.504988467653845</v>
      </c>
      <c r="L12" s="64">
        <v>95.566082635497096</v>
      </c>
      <c r="M12" s="9">
        <v>95.478309729845506</v>
      </c>
      <c r="N12" s="64">
        <v>95.467330899615504</v>
      </c>
      <c r="O12" s="9">
        <v>95.57395910946606</v>
      </c>
      <c r="P12" s="9">
        <f t="shared" si="0"/>
        <v>96.630590754409994</v>
      </c>
    </row>
    <row r="13" spans="1:30" x14ac:dyDescent="0.35">
      <c r="A13" s="2">
        <v>9</v>
      </c>
      <c r="B13" s="1" t="s">
        <v>9</v>
      </c>
      <c r="C13" s="16">
        <v>1.6003907209857446</v>
      </c>
      <c r="D13" s="9">
        <v>103.0686951054858</v>
      </c>
      <c r="E13" s="9">
        <v>103.0654730574895</v>
      </c>
      <c r="F13" s="9">
        <v>103.07085034928107</v>
      </c>
      <c r="G13" s="9">
        <v>103.1929907741326</v>
      </c>
      <c r="H13" s="9">
        <v>102.76095486273476</v>
      </c>
      <c r="I13" s="9">
        <v>102.51938148750475</v>
      </c>
      <c r="J13" s="9">
        <v>102.53176305417192</v>
      </c>
      <c r="K13" s="9">
        <v>102.66006107461615</v>
      </c>
      <c r="L13" s="64">
        <v>102.87807283262542</v>
      </c>
      <c r="M13" s="9">
        <v>102.31680224318669</v>
      </c>
      <c r="N13" s="64">
        <v>102.59144287018945</v>
      </c>
      <c r="O13" s="9">
        <v>102.88816173748525</v>
      </c>
      <c r="P13" s="9">
        <f t="shared" si="0"/>
        <v>102.79538745407528</v>
      </c>
    </row>
    <row r="14" spans="1:30" x14ac:dyDescent="0.35">
      <c r="A14" s="2">
        <v>10</v>
      </c>
      <c r="B14" s="1" t="s">
        <v>10</v>
      </c>
      <c r="C14" s="16">
        <v>1.5164650499744863</v>
      </c>
      <c r="D14" s="9">
        <v>105.33604931968537</v>
      </c>
      <c r="E14" s="9">
        <v>105.54660917424481</v>
      </c>
      <c r="F14" s="9">
        <v>105.49954017064002</v>
      </c>
      <c r="G14" s="9">
        <v>105.50636943070592</v>
      </c>
      <c r="H14" s="9">
        <v>105.50636943070592</v>
      </c>
      <c r="I14" s="9">
        <v>105.81837760433095</v>
      </c>
      <c r="J14" s="9">
        <v>105.97352870003913</v>
      </c>
      <c r="K14" s="9">
        <v>105.98633480548965</v>
      </c>
      <c r="L14" s="64">
        <v>105.98633480548965</v>
      </c>
      <c r="M14" s="9">
        <v>105.97182524510022</v>
      </c>
      <c r="N14" s="64">
        <v>105.97182524510022</v>
      </c>
      <c r="O14" s="9">
        <v>105.97182524510022</v>
      </c>
      <c r="P14" s="9">
        <f t="shared" si="0"/>
        <v>105.75624909805266</v>
      </c>
    </row>
    <row r="15" spans="1:30" x14ac:dyDescent="0.35">
      <c r="A15" s="18">
        <v>11</v>
      </c>
      <c r="B15" s="11" t="s">
        <v>11</v>
      </c>
      <c r="C15" s="16">
        <v>4.2346266451401755</v>
      </c>
      <c r="D15" s="9">
        <v>105.01180196414384</v>
      </c>
      <c r="E15" s="9">
        <v>105.25037422955441</v>
      </c>
      <c r="F15" s="9">
        <v>105.33130567522433</v>
      </c>
      <c r="G15" s="9">
        <v>105.33182625921043</v>
      </c>
      <c r="H15" s="9">
        <v>105.38884222520447</v>
      </c>
      <c r="I15" s="9">
        <v>105.22078413836827</v>
      </c>
      <c r="J15" s="9">
        <v>105.36527217813656</v>
      </c>
      <c r="K15" s="9">
        <v>105.54774295262263</v>
      </c>
      <c r="L15" s="64">
        <v>106.31881490818165</v>
      </c>
      <c r="M15" s="9">
        <v>106.31881490818165</v>
      </c>
      <c r="N15" s="64">
        <v>106.51172469185367</v>
      </c>
      <c r="O15" s="9">
        <v>107.32457027201998</v>
      </c>
      <c r="P15" s="9">
        <f t="shared" si="0"/>
        <v>105.74348953355849</v>
      </c>
    </row>
    <row r="16" spans="1:30" ht="15" thickBot="1" x14ac:dyDescent="0.4">
      <c r="A16" s="19">
        <v>12</v>
      </c>
      <c r="B16" s="12" t="s">
        <v>12</v>
      </c>
      <c r="C16" s="17">
        <v>3.0875523573518775</v>
      </c>
      <c r="D16" s="13">
        <v>105.65600651077617</v>
      </c>
      <c r="E16" s="13">
        <v>105.74267752035307</v>
      </c>
      <c r="F16" s="13">
        <v>105.68652022455984</v>
      </c>
      <c r="G16" s="13">
        <v>106.44739922640538</v>
      </c>
      <c r="H16" s="13">
        <v>106.84883048036649</v>
      </c>
      <c r="I16" s="13">
        <v>106.9717659923942</v>
      </c>
      <c r="J16" s="13">
        <v>106.96550872246267</v>
      </c>
      <c r="K16" s="13">
        <v>106.9110037617007</v>
      </c>
      <c r="L16" s="64">
        <v>107.04813797978861</v>
      </c>
      <c r="M16" s="13">
        <v>107.03040792276626</v>
      </c>
      <c r="N16" s="64">
        <v>107.19664292718882</v>
      </c>
      <c r="O16" s="13">
        <v>108.14946537276494</v>
      </c>
      <c r="P16" s="13">
        <f t="shared" si="0"/>
        <v>106.72119722012728</v>
      </c>
    </row>
    <row r="17" spans="1:16" ht="29.5" thickBot="1" x14ac:dyDescent="0.4">
      <c r="A17" s="47"/>
      <c r="B17" s="25" t="s">
        <v>18</v>
      </c>
      <c r="C17" s="25"/>
      <c r="D17" s="46">
        <v>43101</v>
      </c>
      <c r="E17" s="46">
        <v>43132</v>
      </c>
      <c r="F17" s="46">
        <v>43160</v>
      </c>
      <c r="G17" s="46">
        <v>43191</v>
      </c>
      <c r="H17" s="46">
        <v>43221</v>
      </c>
      <c r="I17" s="46">
        <v>43252</v>
      </c>
      <c r="J17" s="46">
        <v>43282</v>
      </c>
      <c r="K17" s="46">
        <v>43313</v>
      </c>
      <c r="L17" s="46">
        <v>43344</v>
      </c>
      <c r="M17" s="46">
        <v>43374</v>
      </c>
      <c r="N17" s="46">
        <v>43405</v>
      </c>
      <c r="O17" s="46">
        <v>43435</v>
      </c>
      <c r="P17" s="81" t="s">
        <v>29</v>
      </c>
    </row>
    <row r="18" spans="1:16" ht="25.5" customHeight="1" x14ac:dyDescent="0.35">
      <c r="A18" s="69">
        <v>1</v>
      </c>
      <c r="B18" s="3" t="s">
        <v>19</v>
      </c>
      <c r="C18" s="32">
        <v>37.07</v>
      </c>
      <c r="D18" s="33">
        <v>116.62944892332271</v>
      </c>
      <c r="E18" s="33">
        <v>118.32729524013516</v>
      </c>
      <c r="F18" s="33">
        <v>120.87729930968096</v>
      </c>
      <c r="G18" s="34">
        <v>121.22768296215128</v>
      </c>
      <c r="H18" s="35">
        <v>120.58750791314615</v>
      </c>
      <c r="I18" s="35">
        <v>120.46276227968288</v>
      </c>
      <c r="J18" s="35">
        <v>118.8605358030337</v>
      </c>
      <c r="K18" s="35">
        <v>117.47459565480084</v>
      </c>
      <c r="L18" s="33">
        <v>116.84050986917005</v>
      </c>
      <c r="M18" s="56">
        <v>115.94775708187937</v>
      </c>
      <c r="N18" s="34">
        <v>116.27608375730894</v>
      </c>
      <c r="O18" s="34">
        <v>117.59329184921056</v>
      </c>
      <c r="P18" s="34">
        <f>AVERAGE(D18:O18)</f>
        <v>118.42539755362689</v>
      </c>
    </row>
    <row r="19" spans="1:16" ht="35.5" x14ac:dyDescent="0.35">
      <c r="A19" s="69">
        <v>2</v>
      </c>
      <c r="B19" s="37" t="s">
        <v>20</v>
      </c>
      <c r="C19" s="38">
        <v>8.68</v>
      </c>
      <c r="D19" s="39">
        <v>124.75972809131027</v>
      </c>
      <c r="E19" s="39">
        <v>129.40297575657479</v>
      </c>
      <c r="F19" s="39">
        <v>133.63385079316021</v>
      </c>
      <c r="G19" s="35">
        <v>136.73302778281354</v>
      </c>
      <c r="H19" s="35">
        <v>140.7807730838347</v>
      </c>
      <c r="I19" s="35">
        <v>138.13324064183732</v>
      </c>
      <c r="J19" s="35">
        <v>139.64002367192043</v>
      </c>
      <c r="K19" s="39">
        <v>142.50700529022046</v>
      </c>
      <c r="L19" s="39">
        <v>145.43841536234197</v>
      </c>
      <c r="M19" s="57">
        <v>146.55648306827354</v>
      </c>
      <c r="N19" s="35">
        <v>148.1598515018263</v>
      </c>
      <c r="O19" s="35">
        <v>146.40254759151171</v>
      </c>
      <c r="P19" s="35">
        <f>AVERAGE(D19:O19)</f>
        <v>139.34566021963542</v>
      </c>
    </row>
    <row r="20" spans="1:16" x14ac:dyDescent="0.35">
      <c r="A20" s="69">
        <v>3</v>
      </c>
      <c r="B20" s="1" t="s">
        <v>21</v>
      </c>
      <c r="C20" s="38">
        <v>62.93</v>
      </c>
      <c r="D20" s="39">
        <v>106.98802005311732</v>
      </c>
      <c r="E20" s="39">
        <v>107.97847533943433</v>
      </c>
      <c r="F20" s="39">
        <v>108.65505454549992</v>
      </c>
      <c r="G20" s="23">
        <v>109.26910633510255</v>
      </c>
      <c r="H20" s="35">
        <v>110.08016443012194</v>
      </c>
      <c r="I20" s="35">
        <v>109.69307592978616</v>
      </c>
      <c r="J20" s="35">
        <v>110.10727748948155</v>
      </c>
      <c r="K20" s="39">
        <v>110.81353213335599</v>
      </c>
      <c r="L20" s="39">
        <v>111.3789579548839</v>
      </c>
      <c r="M20" s="57">
        <v>111.64062124463719</v>
      </c>
      <c r="N20" s="23">
        <v>112.24239738433694</v>
      </c>
      <c r="O20" s="23">
        <v>112.49422281480727</v>
      </c>
      <c r="P20" s="23">
        <f>AVERAGE(D20:O20)</f>
        <v>110.11174213788043</v>
      </c>
    </row>
    <row r="21" spans="1:16" ht="15" thickBot="1" x14ac:dyDescent="0.4">
      <c r="A21" s="69">
        <v>4</v>
      </c>
      <c r="B21" s="40" t="s">
        <v>22</v>
      </c>
      <c r="C21" s="41">
        <v>54.25</v>
      </c>
      <c r="D21" s="42">
        <v>104.14474810012007</v>
      </c>
      <c r="E21" s="42">
        <v>104.55079798776273</v>
      </c>
      <c r="F21" s="42">
        <v>104.65873012704921</v>
      </c>
      <c r="G21" s="44">
        <v>104.875190038268</v>
      </c>
      <c r="H21" s="45">
        <v>105.16841484828916</v>
      </c>
      <c r="I21" s="45">
        <v>105.14297177037633</v>
      </c>
      <c r="J21" s="45">
        <v>105.38237267250742</v>
      </c>
      <c r="K21" s="45">
        <v>105.74293547903754</v>
      </c>
      <c r="L21" s="42">
        <v>105.92983062436429</v>
      </c>
      <c r="M21" s="52">
        <v>106.05447890961105</v>
      </c>
      <c r="N21" s="44">
        <v>106.49601162918876</v>
      </c>
      <c r="O21" s="44">
        <v>107.06927499304842</v>
      </c>
      <c r="P21" s="44">
        <f>AVERAGE(D21:O21)</f>
        <v>105.43464643163526</v>
      </c>
    </row>
    <row r="22" spans="1:16" ht="15" thickBot="1" x14ac:dyDescent="0.4">
      <c r="A22" s="18"/>
      <c r="B22" s="53" t="s">
        <v>27</v>
      </c>
      <c r="C22" s="4"/>
      <c r="D22" s="48"/>
      <c r="H22" s="20"/>
      <c r="J22"/>
    </row>
    <row r="23" spans="1:16" x14ac:dyDescent="0.35">
      <c r="A23" s="18">
        <v>1</v>
      </c>
      <c r="B23" s="33" t="s">
        <v>23</v>
      </c>
      <c r="C23" s="32">
        <v>37.07</v>
      </c>
      <c r="D23" s="49">
        <v>6.6961931562393273</v>
      </c>
      <c r="E23" s="32">
        <v>5.7594790308844734</v>
      </c>
      <c r="F23" s="32">
        <v>4.9559104532490572</v>
      </c>
      <c r="G23" s="32">
        <v>4.0048656062984689</v>
      </c>
      <c r="H23" s="32">
        <v>3.1653792473239628</v>
      </c>
      <c r="I23" s="32">
        <v>3.7872289895178435</v>
      </c>
      <c r="J23" s="32">
        <f>((J18/'2017'!J18)-1)*100</f>
        <v>3.0120956347965189</v>
      </c>
      <c r="K23" s="32">
        <v>3.1576209733120919</v>
      </c>
      <c r="L23" s="32">
        <v>3.1</v>
      </c>
      <c r="M23" s="32">
        <v>2.5309066729074514</v>
      </c>
      <c r="N23" s="32">
        <v>1.9931132632599491</v>
      </c>
      <c r="O23" s="32">
        <v>2.6043142304887912</v>
      </c>
      <c r="P23" s="32">
        <f>(P18/'2017'!P18-1)*100</f>
        <v>3.7145208223884119</v>
      </c>
    </row>
    <row r="24" spans="1:16" x14ac:dyDescent="0.35">
      <c r="A24" s="18">
        <v>2</v>
      </c>
      <c r="B24" s="39" t="s">
        <v>24</v>
      </c>
      <c r="C24" s="38">
        <v>8.68</v>
      </c>
      <c r="D24" s="50">
        <v>10.354178049554408</v>
      </c>
      <c r="E24" s="38">
        <v>12.096387154174938</v>
      </c>
      <c r="F24" s="38">
        <v>14.106700632390412</v>
      </c>
      <c r="G24" s="38">
        <v>18.420205681117174</v>
      </c>
      <c r="H24" s="38">
        <v>21.238377365546679</v>
      </c>
      <c r="I24" s="38">
        <v>16.840460247784893</v>
      </c>
      <c r="J24" s="38">
        <f>((J19/'2017'!J19)-1)*100</f>
        <v>18.546104949872166</v>
      </c>
      <c r="K24" s="38">
        <v>18.7</v>
      </c>
      <c r="L24" s="38">
        <v>18.899999999999999</v>
      </c>
      <c r="M24" s="38">
        <v>19.530140274274398</v>
      </c>
      <c r="N24" s="38">
        <v>19.152427113892379</v>
      </c>
      <c r="O24" s="38">
        <v>17.702550370736692</v>
      </c>
      <c r="P24" s="38">
        <f>(P19/'2017'!P19-1)*100</f>
        <v>17.187439590520381</v>
      </c>
    </row>
    <row r="25" spans="1:16" x14ac:dyDescent="0.35">
      <c r="A25" s="18">
        <v>3</v>
      </c>
      <c r="B25" s="39" t="s">
        <v>25</v>
      </c>
      <c r="C25" s="38">
        <v>62.93</v>
      </c>
      <c r="D25" s="50">
        <v>2.7530588492069574</v>
      </c>
      <c r="E25" s="38">
        <v>3.2654601743501654</v>
      </c>
      <c r="F25" s="38">
        <v>3.5095103436129316</v>
      </c>
      <c r="G25" s="38">
        <v>3.938421376367307</v>
      </c>
      <c r="H25" s="38">
        <v>4.5459001286098255</v>
      </c>
      <c r="I25" s="38">
        <v>3.9514481570903426</v>
      </c>
      <c r="J25" s="38">
        <f>((J20/'2017'!J20)-1)*100</f>
        <v>4.2308135893473597</v>
      </c>
      <c r="K25" s="38">
        <v>4.5999999999999996</v>
      </c>
      <c r="L25" s="38">
        <v>4.8</v>
      </c>
      <c r="M25" s="38">
        <v>5.0187749844929019</v>
      </c>
      <c r="N25" s="38">
        <v>5.2797208061349465</v>
      </c>
      <c r="O25" s="38">
        <v>5.419966543798882</v>
      </c>
      <c r="P25" s="38">
        <f>(P20/'2017'!P20-1)*100</f>
        <v>4.285396504350425</v>
      </c>
    </row>
    <row r="26" spans="1:16" ht="15" thickBot="1" x14ac:dyDescent="0.4">
      <c r="A26" s="19">
        <v>4</v>
      </c>
      <c r="B26" s="42" t="s">
        <v>26</v>
      </c>
      <c r="C26" s="41">
        <v>54.25</v>
      </c>
      <c r="D26" s="51">
        <v>1.4142638476889902</v>
      </c>
      <c r="E26" s="41">
        <v>1.6792772458190219</v>
      </c>
      <c r="F26" s="41">
        <v>1.5823053907984663</v>
      </c>
      <c r="G26" s="41">
        <v>1.353049704096021</v>
      </c>
      <c r="H26" s="41">
        <v>1.5514702884471987</v>
      </c>
      <c r="I26" s="41">
        <f>((I21/'2017'!I21)-1)*100</f>
        <v>1.5958059035210193</v>
      </c>
      <c r="J26" s="41">
        <f>((J21/'2017'!J21)-1)*100</f>
        <v>1.6290844075080635</v>
      </c>
      <c r="K26" s="41">
        <v>2</v>
      </c>
      <c r="L26" s="41">
        <v>2.2000000000000002</v>
      </c>
      <c r="M26" s="41">
        <v>2.2736639739244113</v>
      </c>
      <c r="N26" s="41">
        <v>2.620354086134391</v>
      </c>
      <c r="O26" s="41">
        <v>3.0671019649077813</v>
      </c>
      <c r="P26" s="41">
        <f>(P21/'2017'!P21-1)*100</f>
        <v>1.912898217750425</v>
      </c>
    </row>
    <row r="27" spans="1:16" x14ac:dyDescent="0.35">
      <c r="J27"/>
    </row>
    <row r="28" spans="1:16" x14ac:dyDescent="0.35">
      <c r="J28"/>
    </row>
    <row r="29" spans="1:16" x14ac:dyDescent="0.35">
      <c r="D29" s="4"/>
      <c r="E29" s="4"/>
      <c r="F29" s="4"/>
      <c r="J29"/>
    </row>
    <row r="30" spans="1:16" x14ac:dyDescent="0.35">
      <c r="D30" s="4"/>
      <c r="E30" s="4"/>
      <c r="F30" s="4"/>
      <c r="J30"/>
    </row>
    <row r="31" spans="1:16" x14ac:dyDescent="0.35">
      <c r="D31" s="4"/>
      <c r="E31" s="4"/>
      <c r="F31" s="4"/>
      <c r="J31"/>
    </row>
    <row r="32" spans="1:16" x14ac:dyDescent="0.35">
      <c r="D32" s="4"/>
      <c r="E32" s="4"/>
      <c r="F32" s="4"/>
      <c r="J32"/>
    </row>
    <row r="33" spans="10:10" x14ac:dyDescent="0.35">
      <c r="J33"/>
    </row>
    <row r="34" spans="10:10" x14ac:dyDescent="0.35">
      <c r="J34"/>
    </row>
    <row r="35" spans="10:10" x14ac:dyDescent="0.35">
      <c r="J35"/>
    </row>
    <row r="36" spans="10:10" x14ac:dyDescent="0.35">
      <c r="J36"/>
    </row>
    <row r="37" spans="10:10" x14ac:dyDescent="0.35">
      <c r="J37"/>
    </row>
    <row r="38" spans="10:10" x14ac:dyDescent="0.35">
      <c r="J38"/>
    </row>
    <row r="39" spans="10:10" x14ac:dyDescent="0.35">
      <c r="J39"/>
    </row>
    <row r="40" spans="10:10" x14ac:dyDescent="0.35">
      <c r="J40"/>
    </row>
    <row r="41" spans="10:10" x14ac:dyDescent="0.35">
      <c r="J41"/>
    </row>
    <row r="42" spans="10:10" x14ac:dyDescent="0.35">
      <c r="J42"/>
    </row>
    <row r="43" spans="10:10" x14ac:dyDescent="0.35">
      <c r="J43"/>
    </row>
    <row r="44" spans="10:10" x14ac:dyDescent="0.35">
      <c r="J44"/>
    </row>
    <row r="45" spans="10:10" x14ac:dyDescent="0.35">
      <c r="J45"/>
    </row>
    <row r="46" spans="10:10" x14ac:dyDescent="0.35">
      <c r="J46"/>
    </row>
    <row r="47" spans="10:10" x14ac:dyDescent="0.35">
      <c r="J47"/>
    </row>
    <row r="48" spans="10:10" x14ac:dyDescent="0.35">
      <c r="J48"/>
    </row>
  </sheetData>
  <mergeCells count="1">
    <mergeCell ref="A1:P1"/>
  </mergeCells>
  <pageMargins left="0.17" right="0.16" top="0.75" bottom="0.75" header="0.3" footer="0.3"/>
  <pageSetup scale="90" orientation="landscape" r:id="rId1"/>
  <ignoredErrors>
    <ignoredError sqref="P4:P16 P18:P2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6"/>
  <sheetViews>
    <sheetView topLeftCell="B1" zoomScaleNormal="100" workbookViewId="0">
      <selection activeCell="D3" sqref="D3:O3"/>
    </sheetView>
  </sheetViews>
  <sheetFormatPr defaultColWidth="9.1796875" defaultRowHeight="14.5" x14ac:dyDescent="0.35"/>
  <cols>
    <col min="1" max="1" width="4.26953125" bestFit="1" customWidth="1"/>
    <col min="2" max="2" width="28.08984375" customWidth="1"/>
    <col min="3" max="3" width="8.6328125" customWidth="1"/>
    <col min="4" max="7" width="7.08984375" customWidth="1"/>
    <col min="8" max="8" width="7.54296875" customWidth="1"/>
    <col min="9" max="15" width="7.08984375" customWidth="1"/>
    <col min="16" max="16" width="8.36328125" customWidth="1"/>
    <col min="17" max="17" width="3.36328125" customWidth="1"/>
  </cols>
  <sheetData>
    <row r="1" spans="1:17" ht="45" customHeight="1" thickBot="1" x14ac:dyDescent="0.4">
      <c r="A1" s="197" t="s">
        <v>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7" ht="28.5" customHeight="1" thickBot="1" x14ac:dyDescent="0.4">
      <c r="A2" s="5" t="s">
        <v>0</v>
      </c>
      <c r="B2" s="5" t="s">
        <v>13</v>
      </c>
      <c r="C2" s="6" t="s">
        <v>14</v>
      </c>
      <c r="D2" s="68">
        <v>43466</v>
      </c>
      <c r="E2" s="68">
        <v>43497</v>
      </c>
      <c r="F2" s="68">
        <v>43525</v>
      </c>
      <c r="G2" s="68">
        <v>43556</v>
      </c>
      <c r="H2" s="68">
        <v>43586</v>
      </c>
      <c r="I2" s="68">
        <v>43617</v>
      </c>
      <c r="J2" s="68">
        <v>43647</v>
      </c>
      <c r="K2" s="68">
        <v>43678</v>
      </c>
      <c r="L2" s="68">
        <v>43709</v>
      </c>
      <c r="M2" s="68">
        <v>43739</v>
      </c>
      <c r="N2" s="68">
        <v>43770</v>
      </c>
      <c r="O2" s="68">
        <v>43800</v>
      </c>
      <c r="P2" s="54" t="s">
        <v>29</v>
      </c>
    </row>
    <row r="3" spans="1:17" ht="15" thickBot="1" x14ac:dyDescent="0.4">
      <c r="A3" s="25"/>
      <c r="B3" s="25" t="s">
        <v>17</v>
      </c>
      <c r="C3" s="26"/>
      <c r="D3" s="67">
        <f>(D4/'2018'!D4-1)*100</f>
        <v>2.9519902045372914</v>
      </c>
      <c r="E3" s="67">
        <f>(E4/'2018'!E4-1)*100</f>
        <v>2.9560950172639489</v>
      </c>
      <c r="F3" s="67">
        <f>(F4/'2018'!F4-1)*100</f>
        <v>3.1390627282611439</v>
      </c>
      <c r="G3" s="67">
        <f>(G4/'2018'!G4-1)*100</f>
        <v>3.1956652872706215</v>
      </c>
      <c r="H3" s="67">
        <f>(H4/'2018'!H4-1)*100</f>
        <v>3.5287950453881001</v>
      </c>
      <c r="I3" s="67">
        <f>(I4/'2018'!I4-1)*100</f>
        <v>3.7389684400802814</v>
      </c>
      <c r="J3" s="67">
        <f>(J4/'2018'!J4-1)*100</f>
        <v>3.7050040713432209</v>
      </c>
      <c r="K3" s="67">
        <f>(K4/'2018'!K4-1)*100</f>
        <v>3.5648302879181193</v>
      </c>
      <c r="L3" s="67">
        <f>(L4/'2018'!L4-1)*100</f>
        <v>3.3838137380321154</v>
      </c>
      <c r="M3" s="67">
        <f>(M4/'2018'!M4-1)*100</f>
        <v>3.5813467997502624</v>
      </c>
      <c r="N3" s="67">
        <f>(N4/'2018'!N4-1)*100</f>
        <v>3.7611254791046544</v>
      </c>
      <c r="O3" s="67">
        <f>(O4/'2018'!O4-1)*100</f>
        <v>3.8497746297025515</v>
      </c>
      <c r="P3" s="29">
        <f>(P4/'2018'!P4-1)*100</f>
        <v>3.4475023508087732</v>
      </c>
    </row>
    <row r="4" spans="1:17" ht="15" thickBot="1" x14ac:dyDescent="0.4">
      <c r="A4" s="25"/>
      <c r="B4" s="25" t="s">
        <v>16</v>
      </c>
      <c r="C4" s="29">
        <v>100</v>
      </c>
      <c r="D4" s="26">
        <v>113.37912441485635</v>
      </c>
      <c r="E4" s="26">
        <v>114.62529700271158</v>
      </c>
      <c r="F4" s="26">
        <v>116.2343958690449</v>
      </c>
      <c r="G4" s="26">
        <v>116.81907176211895</v>
      </c>
      <c r="H4" s="26">
        <v>117.23178647883692</v>
      </c>
      <c r="I4" s="26">
        <v>117.02966130474874</v>
      </c>
      <c r="J4" s="26">
        <v>116.60715858861339</v>
      </c>
      <c r="K4" s="26">
        <v>116.0050447014864</v>
      </c>
      <c r="L4" s="26">
        <v>115.91556024531589</v>
      </c>
      <c r="M4" s="26">
        <v>115.83580643766757</v>
      </c>
      <c r="N4" s="26">
        <v>116.3905142282794</v>
      </c>
      <c r="O4" s="26">
        <v>117.10071578754685</v>
      </c>
      <c r="P4" s="26">
        <f t="shared" ref="P4:P16" si="0">AVERAGE(D4:O4)</f>
        <v>116.09784473510224</v>
      </c>
      <c r="Q4" s="4"/>
    </row>
    <row r="5" spans="1:17" x14ac:dyDescent="0.35">
      <c r="A5" s="2">
        <v>1</v>
      </c>
      <c r="B5" s="82" t="s">
        <v>1</v>
      </c>
      <c r="C5" s="16">
        <v>38.483092186977551</v>
      </c>
      <c r="D5" s="9">
        <v>116.34263059464882</v>
      </c>
      <c r="E5" s="9">
        <v>117.80943752371324</v>
      </c>
      <c r="F5" s="9">
        <v>119.76195900317562</v>
      </c>
      <c r="G5" s="9">
        <v>120.98889779167877</v>
      </c>
      <c r="H5" s="9">
        <v>121.6654989123563</v>
      </c>
      <c r="I5" s="9">
        <v>121.87162835869758</v>
      </c>
      <c r="J5" s="9">
        <v>120.97756728764621</v>
      </c>
      <c r="K5" s="65">
        <v>119.60656107109162</v>
      </c>
      <c r="L5" s="64">
        <v>119.20449270482578</v>
      </c>
      <c r="M5" s="9">
        <v>119.30112349642387</v>
      </c>
      <c r="N5" s="64">
        <v>120.3001959366308</v>
      </c>
      <c r="O5" s="9">
        <v>121.91287076261199</v>
      </c>
      <c r="P5" s="65">
        <f t="shared" si="0"/>
        <v>119.97857195362504</v>
      </c>
      <c r="Q5" s="4"/>
    </row>
    <row r="6" spans="1:17" x14ac:dyDescent="0.35">
      <c r="A6" s="2">
        <v>2</v>
      </c>
      <c r="B6" s="82" t="s">
        <v>2</v>
      </c>
      <c r="C6" s="16">
        <v>3.7298588938547574</v>
      </c>
      <c r="D6" s="9">
        <v>110.29232893498565</v>
      </c>
      <c r="E6" s="9">
        <v>110.6652024542241</v>
      </c>
      <c r="F6" s="9">
        <v>111.43138677625959</v>
      </c>
      <c r="G6" s="9">
        <v>111.48034510393414</v>
      </c>
      <c r="H6" s="9">
        <v>111.49223350493429</v>
      </c>
      <c r="I6" s="9">
        <v>111.49223350493429</v>
      </c>
      <c r="J6" s="9">
        <v>111.49021957549631</v>
      </c>
      <c r="K6" s="9">
        <v>110.63006657990908</v>
      </c>
      <c r="L6" s="64">
        <v>110.63006657990908</v>
      </c>
      <c r="M6" s="9">
        <v>110.62903367597747</v>
      </c>
      <c r="N6" s="64">
        <v>110.65038912072391</v>
      </c>
      <c r="O6" s="9">
        <v>110.82079877448137</v>
      </c>
      <c r="P6" s="9">
        <f t="shared" si="0"/>
        <v>110.97535871548079</v>
      </c>
    </row>
    <row r="7" spans="1:17" x14ac:dyDescent="0.35">
      <c r="A7" s="2">
        <v>3</v>
      </c>
      <c r="B7" s="82" t="s">
        <v>3</v>
      </c>
      <c r="C7" s="16">
        <v>8.3346201064928565</v>
      </c>
      <c r="D7" s="9">
        <v>111.15195176099337</v>
      </c>
      <c r="E7" s="9">
        <v>111.36136681562093</v>
      </c>
      <c r="F7" s="9">
        <v>111.59205875140826</v>
      </c>
      <c r="G7" s="9">
        <v>111.86689480411141</v>
      </c>
      <c r="H7" s="9">
        <v>112.16767936828734</v>
      </c>
      <c r="I7" s="9">
        <v>112.0204189539856</v>
      </c>
      <c r="J7" s="9">
        <v>111.98767993884552</v>
      </c>
      <c r="K7" s="9">
        <v>112.49665366389107</v>
      </c>
      <c r="L7" s="64">
        <v>112.51591773482259</v>
      </c>
      <c r="M7" s="9">
        <v>112.3932953921515</v>
      </c>
      <c r="N7" s="64">
        <v>112.51634847700031</v>
      </c>
      <c r="O7" s="9">
        <v>113.0585059099628</v>
      </c>
      <c r="P7" s="9">
        <f t="shared" si="0"/>
        <v>112.09406429759007</v>
      </c>
    </row>
    <row r="8" spans="1:17" s="87" customFormat="1" ht="23" x14ac:dyDescent="0.35">
      <c r="A8" s="86">
        <v>4</v>
      </c>
      <c r="B8" s="83" t="s">
        <v>4</v>
      </c>
      <c r="C8" s="16">
        <v>11.616516658817741</v>
      </c>
      <c r="D8" s="9">
        <v>133.02190650234738</v>
      </c>
      <c r="E8" s="9">
        <v>137.44488175165444</v>
      </c>
      <c r="F8" s="9">
        <v>141.64537428065648</v>
      </c>
      <c r="G8" s="9">
        <v>141.77083085272076</v>
      </c>
      <c r="H8" s="9">
        <v>141.87357019781547</v>
      </c>
      <c r="I8" s="9">
        <v>139.99983534203992</v>
      </c>
      <c r="J8" s="9">
        <v>139.45433603817199</v>
      </c>
      <c r="K8" s="39">
        <v>139.52684380503328</v>
      </c>
      <c r="L8" s="64">
        <v>139.70533437208493</v>
      </c>
      <c r="M8" s="9">
        <v>139.27997906875672</v>
      </c>
      <c r="N8" s="64">
        <v>140.1459138880528</v>
      </c>
      <c r="O8" s="9">
        <v>139.27534845229476</v>
      </c>
      <c r="P8" s="9">
        <f t="shared" si="0"/>
        <v>139.42867954596906</v>
      </c>
    </row>
    <row r="9" spans="1:17" ht="23" x14ac:dyDescent="0.35">
      <c r="A9" s="2">
        <v>5</v>
      </c>
      <c r="B9" s="83" t="s">
        <v>5</v>
      </c>
      <c r="C9" s="16">
        <v>6.3453050113136831</v>
      </c>
      <c r="D9" s="9">
        <v>109.83659660702328</v>
      </c>
      <c r="E9" s="9">
        <v>110.22716303444567</v>
      </c>
      <c r="F9" s="9">
        <v>111.12349259255468</v>
      </c>
      <c r="G9" s="9">
        <v>111.3381426428768</v>
      </c>
      <c r="H9" s="9">
        <v>111.76461400744405</v>
      </c>
      <c r="I9" s="9">
        <v>111.74279863010588</v>
      </c>
      <c r="J9" s="9">
        <v>111.83039283485111</v>
      </c>
      <c r="K9" s="9">
        <v>111.88756098948514</v>
      </c>
      <c r="L9" s="64">
        <v>111.90562773385264</v>
      </c>
      <c r="M9" s="9">
        <v>112.06780785970638</v>
      </c>
      <c r="N9" s="64">
        <v>112.23301670691087</v>
      </c>
      <c r="O9" s="9">
        <v>112.41642733767256</v>
      </c>
      <c r="P9" s="9">
        <f t="shared" si="0"/>
        <v>111.53113674807742</v>
      </c>
    </row>
    <row r="10" spans="1:17" x14ac:dyDescent="0.35">
      <c r="A10" s="2">
        <v>6</v>
      </c>
      <c r="B10" s="82" t="s">
        <v>6</v>
      </c>
      <c r="C10" s="16">
        <v>2.8772611695680608</v>
      </c>
      <c r="D10" s="9">
        <v>108.07991169777814</v>
      </c>
      <c r="E10" s="9">
        <v>108.59304355653869</v>
      </c>
      <c r="F10" s="9">
        <v>108.9899479735588</v>
      </c>
      <c r="G10" s="9">
        <v>109.45854529535282</v>
      </c>
      <c r="H10" s="9">
        <v>109.47233829121002</v>
      </c>
      <c r="I10" s="9">
        <v>109.47233829121002</v>
      </c>
      <c r="J10" s="9">
        <v>109.46701841746805</v>
      </c>
      <c r="K10" s="9">
        <v>109.54835317419294</v>
      </c>
      <c r="L10" s="64">
        <v>109.54835317419294</v>
      </c>
      <c r="M10" s="9">
        <v>109.54835317419294</v>
      </c>
      <c r="N10" s="64">
        <v>109.5410965735537</v>
      </c>
      <c r="O10" s="9">
        <v>109.54657418113133</v>
      </c>
      <c r="P10" s="9">
        <f t="shared" si="0"/>
        <v>109.27215615003168</v>
      </c>
    </row>
    <row r="11" spans="1:17" x14ac:dyDescent="0.35">
      <c r="A11" s="2">
        <v>7</v>
      </c>
      <c r="B11" s="82" t="s">
        <v>7</v>
      </c>
      <c r="C11" s="16">
        <v>12.532297673721363</v>
      </c>
      <c r="D11" s="9">
        <v>104.60411538409865</v>
      </c>
      <c r="E11" s="9">
        <v>104.66645191058601</v>
      </c>
      <c r="F11" s="9">
        <v>105.67268831285971</v>
      </c>
      <c r="G11" s="9">
        <v>105.87383914295064</v>
      </c>
      <c r="H11" s="9">
        <v>106.21556088318295</v>
      </c>
      <c r="I11" s="9">
        <v>106.15862809254082</v>
      </c>
      <c r="J11" s="9">
        <v>106.21329792209006</v>
      </c>
      <c r="K11" s="9">
        <v>105.52554512838876</v>
      </c>
      <c r="L11" s="64">
        <v>105.67470052515142</v>
      </c>
      <c r="M11" s="9">
        <v>105.28962079731534</v>
      </c>
      <c r="N11" s="64">
        <v>105.63995355694097</v>
      </c>
      <c r="O11" s="9">
        <v>106.32844424092343</v>
      </c>
      <c r="P11" s="9">
        <f t="shared" si="0"/>
        <v>105.65523715808574</v>
      </c>
    </row>
    <row r="12" spans="1:17" x14ac:dyDescent="0.35">
      <c r="A12" s="2">
        <v>8</v>
      </c>
      <c r="B12" s="82" t="s">
        <v>8</v>
      </c>
      <c r="C12" s="16">
        <v>5.6420135258017066</v>
      </c>
      <c r="D12" s="9">
        <v>95.718963166074872</v>
      </c>
      <c r="E12" s="9">
        <v>96.226377764977926</v>
      </c>
      <c r="F12" s="9">
        <v>97.089114484907441</v>
      </c>
      <c r="G12" s="9">
        <v>97.089114484907441</v>
      </c>
      <c r="H12" s="9">
        <v>97.086082182326109</v>
      </c>
      <c r="I12" s="9">
        <v>96.51296908330626</v>
      </c>
      <c r="J12" s="9">
        <v>96.51296908330626</v>
      </c>
      <c r="K12" s="9">
        <v>96.171737371098175</v>
      </c>
      <c r="L12" s="64">
        <v>96.171737371098175</v>
      </c>
      <c r="M12" s="9">
        <v>96.26215865495432</v>
      </c>
      <c r="N12" s="64">
        <v>96.26215865495432</v>
      </c>
      <c r="O12" s="9">
        <v>96.592896232081273</v>
      </c>
      <c r="P12" s="9">
        <f t="shared" si="0"/>
        <v>96.474689877832716</v>
      </c>
    </row>
    <row r="13" spans="1:17" x14ac:dyDescent="0.35">
      <c r="A13" s="2">
        <v>9</v>
      </c>
      <c r="B13" s="82" t="s">
        <v>9</v>
      </c>
      <c r="C13" s="16">
        <v>1.6003907209857446</v>
      </c>
      <c r="D13" s="9">
        <v>103.24426751583475</v>
      </c>
      <c r="E13" s="9">
        <v>103.30100252273429</v>
      </c>
      <c r="F13" s="9">
        <v>103.3830520343095</v>
      </c>
      <c r="G13" s="9">
        <v>103.76757260397842</v>
      </c>
      <c r="H13" s="9">
        <v>106.02461176259456</v>
      </c>
      <c r="I13" s="9">
        <v>106.02658682113498</v>
      </c>
      <c r="J13" s="9">
        <v>104.17273124069357</v>
      </c>
      <c r="K13" s="9">
        <v>104.55703133780447</v>
      </c>
      <c r="L13" s="64">
        <v>104.98258089121123</v>
      </c>
      <c r="M13" s="9">
        <v>104.03773758839434</v>
      </c>
      <c r="N13" s="64">
        <v>104.04706399451614</v>
      </c>
      <c r="O13" s="9">
        <v>104.33238338089768</v>
      </c>
      <c r="P13" s="9">
        <f t="shared" si="0"/>
        <v>104.32305180784198</v>
      </c>
    </row>
    <row r="14" spans="1:17" x14ac:dyDescent="0.35">
      <c r="A14" s="2">
        <v>10</v>
      </c>
      <c r="B14" s="82" t="s">
        <v>10</v>
      </c>
      <c r="C14" s="16">
        <v>1.5164650499744863</v>
      </c>
      <c r="D14" s="9">
        <v>107.41895339541138</v>
      </c>
      <c r="E14" s="9">
        <v>107.46036848102509</v>
      </c>
      <c r="F14" s="9">
        <v>107.54698462302606</v>
      </c>
      <c r="G14" s="9">
        <v>107.67892496348844</v>
      </c>
      <c r="H14" s="9">
        <v>107.67892496348844</v>
      </c>
      <c r="I14" s="9">
        <v>107.67892496348844</v>
      </c>
      <c r="J14" s="9">
        <v>107.67892496348844</v>
      </c>
      <c r="K14" s="9">
        <v>107.67892496348844</v>
      </c>
      <c r="L14" s="64">
        <v>107.68013221339267</v>
      </c>
      <c r="M14" s="9">
        <v>107.67892496348844</v>
      </c>
      <c r="N14" s="64">
        <v>107.67892496348844</v>
      </c>
      <c r="O14" s="9">
        <v>107.67892496348844</v>
      </c>
      <c r="P14" s="9">
        <f t="shared" si="0"/>
        <v>107.62815320173024</v>
      </c>
    </row>
    <row r="15" spans="1:17" x14ac:dyDescent="0.35">
      <c r="A15" s="18">
        <v>11</v>
      </c>
      <c r="B15" s="84" t="s">
        <v>11</v>
      </c>
      <c r="C15" s="16">
        <v>4.2346266451401755</v>
      </c>
      <c r="D15" s="9">
        <v>107.73038045149738</v>
      </c>
      <c r="E15" s="9">
        <v>108.99412396627189</v>
      </c>
      <c r="F15" s="9">
        <v>110.42989339435368</v>
      </c>
      <c r="G15" s="9">
        <v>110.51417367115997</v>
      </c>
      <c r="H15" s="9">
        <v>110.52169542596219</v>
      </c>
      <c r="I15" s="9">
        <v>110.3104339438956</v>
      </c>
      <c r="J15" s="9">
        <v>110.35285002827395</v>
      </c>
      <c r="K15" s="9">
        <v>110.40558676008396</v>
      </c>
      <c r="L15" s="64">
        <v>110.76029187844462</v>
      </c>
      <c r="M15" s="9">
        <v>110.62778241316072</v>
      </c>
      <c r="N15" s="64">
        <v>110.72317313620093</v>
      </c>
      <c r="O15" s="9">
        <v>110.72317313620093</v>
      </c>
      <c r="P15" s="9">
        <f t="shared" si="0"/>
        <v>110.17446318379217</v>
      </c>
    </row>
    <row r="16" spans="1:17" ht="15" thickBot="1" x14ac:dyDescent="0.4">
      <c r="A16" s="19">
        <v>12</v>
      </c>
      <c r="B16" s="85" t="s">
        <v>12</v>
      </c>
      <c r="C16" s="17">
        <v>3.0875523573518775</v>
      </c>
      <c r="D16" s="13">
        <v>108.31502849568851</v>
      </c>
      <c r="E16" s="13">
        <v>108.49330700306476</v>
      </c>
      <c r="F16" s="13">
        <v>108.9937436903268</v>
      </c>
      <c r="G16" s="13">
        <v>109.29074922115466</v>
      </c>
      <c r="H16" s="13">
        <v>109.56080273290692</v>
      </c>
      <c r="I16" s="13">
        <v>109.50428685776411</v>
      </c>
      <c r="J16" s="13">
        <v>109.61271475567116</v>
      </c>
      <c r="K16" s="13">
        <v>109.54219422272152</v>
      </c>
      <c r="L16" s="64">
        <v>109.58156914665412</v>
      </c>
      <c r="M16" s="9">
        <v>109.46327103759317</v>
      </c>
      <c r="N16" s="64">
        <v>109.47046659756023</v>
      </c>
      <c r="O16" s="13">
        <v>110.04941196440626</v>
      </c>
      <c r="P16" s="13">
        <f t="shared" si="0"/>
        <v>109.32312881045937</v>
      </c>
    </row>
    <row r="17" spans="1:16" ht="25.5" customHeight="1" thickBot="1" x14ac:dyDescent="0.4">
      <c r="A17" s="47"/>
      <c r="B17" s="25" t="s">
        <v>18</v>
      </c>
      <c r="C17" s="25"/>
      <c r="D17" s="46">
        <v>43466</v>
      </c>
      <c r="E17" s="46">
        <v>43497</v>
      </c>
      <c r="F17" s="79">
        <v>43525</v>
      </c>
      <c r="G17" s="46">
        <v>43556</v>
      </c>
      <c r="H17" s="46">
        <v>43586</v>
      </c>
      <c r="I17" s="46">
        <v>43617</v>
      </c>
      <c r="J17" s="46">
        <v>43647</v>
      </c>
      <c r="K17" s="46">
        <v>43678</v>
      </c>
      <c r="L17" s="46">
        <v>43709</v>
      </c>
      <c r="M17" s="46">
        <v>43739</v>
      </c>
      <c r="N17" s="46">
        <v>43770</v>
      </c>
      <c r="O17" s="46">
        <v>43800</v>
      </c>
      <c r="P17" s="81" t="s">
        <v>29</v>
      </c>
    </row>
    <row r="18" spans="1:16" ht="35.5" x14ac:dyDescent="0.35">
      <c r="A18" s="69">
        <v>1</v>
      </c>
      <c r="B18" s="3" t="s">
        <v>19</v>
      </c>
      <c r="C18" s="33">
        <v>37.07</v>
      </c>
      <c r="D18" s="33">
        <v>119.3657419862155</v>
      </c>
      <c r="E18" s="76">
        <v>121.02973811693694</v>
      </c>
      <c r="F18" s="76">
        <v>123.27318820958324</v>
      </c>
      <c r="G18" s="34">
        <v>124.53252790199507</v>
      </c>
      <c r="H18" s="35">
        <v>125.27610098766804</v>
      </c>
      <c r="I18" s="35">
        <v>125.66366937158138</v>
      </c>
      <c r="J18" s="35">
        <v>124.7376596398244</v>
      </c>
      <c r="K18" s="35">
        <v>123.31583119132671</v>
      </c>
      <c r="L18" s="33">
        <v>122.83764155318033</v>
      </c>
      <c r="M18" s="56">
        <v>122.9193615330605</v>
      </c>
      <c r="N18" s="34">
        <v>124.04358508783535</v>
      </c>
      <c r="O18" s="34">
        <v>125.67203635977805</v>
      </c>
      <c r="P18" s="34">
        <f>AVERAGE(D18:O18)</f>
        <v>123.55559016158212</v>
      </c>
    </row>
    <row r="19" spans="1:16" ht="35.5" x14ac:dyDescent="0.35">
      <c r="A19" s="69">
        <v>2</v>
      </c>
      <c r="B19" s="37" t="s">
        <v>20</v>
      </c>
      <c r="C19" s="39">
        <v>8.68</v>
      </c>
      <c r="D19" s="39">
        <v>144.3778663076441</v>
      </c>
      <c r="E19" s="77">
        <v>149.28049856781999</v>
      </c>
      <c r="F19" s="77">
        <v>154.4013824423771</v>
      </c>
      <c r="G19" s="35">
        <v>154.86798440487274</v>
      </c>
      <c r="H19" s="35">
        <v>155.53623665600242</v>
      </c>
      <c r="I19" s="35">
        <v>153.30235961652781</v>
      </c>
      <c r="J19" s="35">
        <v>152.58943576035909</v>
      </c>
      <c r="K19" s="39">
        <v>151.53227394064632</v>
      </c>
      <c r="L19" s="39">
        <v>152.05827971193224</v>
      </c>
      <c r="M19" s="57">
        <v>150.96387799767686</v>
      </c>
      <c r="N19" s="35">
        <v>152.57496005859525</v>
      </c>
      <c r="O19" s="35">
        <v>150.53877795427894</v>
      </c>
      <c r="P19" s="35">
        <f>AVERAGE(D19:O19)</f>
        <v>151.83532778489442</v>
      </c>
    </row>
    <row r="20" spans="1:16" x14ac:dyDescent="0.35">
      <c r="A20" s="69">
        <v>3</v>
      </c>
      <c r="B20" s="1" t="s">
        <v>31</v>
      </c>
      <c r="C20" s="39">
        <v>62.93</v>
      </c>
      <c r="D20" s="39">
        <v>112.47628178648171</v>
      </c>
      <c r="E20" s="77">
        <v>113.49936335550886</v>
      </c>
      <c r="F20" s="77">
        <v>114.81437077533083</v>
      </c>
      <c r="G20" s="23">
        <v>115.05380005274881</v>
      </c>
      <c r="H20" s="35">
        <v>115.29238274420955</v>
      </c>
      <c r="I20" s="35">
        <v>114.85336104637585</v>
      </c>
      <c r="J20" s="35">
        <v>114.71984506739639</v>
      </c>
      <c r="K20" s="39">
        <v>114.68713145517029</v>
      </c>
      <c r="L20" s="39">
        <v>114.78043322792783</v>
      </c>
      <c r="M20" s="57">
        <v>114.63585400336643</v>
      </c>
      <c r="N20" s="23">
        <v>114.88373547247581</v>
      </c>
      <c r="O20" s="23">
        <v>115.04623178037956</v>
      </c>
      <c r="P20" s="23">
        <f>AVERAGE(D20:O20)</f>
        <v>114.56189923061432</v>
      </c>
    </row>
    <row r="21" spans="1:16" ht="15" thickBot="1" x14ac:dyDescent="0.4">
      <c r="A21" s="69">
        <v>4</v>
      </c>
      <c r="B21" s="40" t="s">
        <v>22</v>
      </c>
      <c r="C21" s="42">
        <v>54.25</v>
      </c>
      <c r="D21" s="42">
        <v>107.37238967153915</v>
      </c>
      <c r="E21" s="78">
        <v>107.77478708085201</v>
      </c>
      <c r="F21" s="78">
        <v>108.48089738414085</v>
      </c>
      <c r="G21" s="44">
        <v>108.68398160555296</v>
      </c>
      <c r="H21" s="45">
        <v>108.85382203513105</v>
      </c>
      <c r="I21" s="45">
        <v>108.70195685830306</v>
      </c>
      <c r="J21" s="45">
        <v>108.66113957564571</v>
      </c>
      <c r="K21" s="45">
        <v>108.79232607079167</v>
      </c>
      <c r="L21" s="42">
        <v>108.81640010582578</v>
      </c>
      <c r="M21" s="52">
        <v>108.82378171921368</v>
      </c>
      <c r="N21" s="44">
        <v>108.85356653713625</v>
      </c>
      <c r="O21" s="44">
        <v>109.3678264824849</v>
      </c>
      <c r="P21" s="44">
        <f>AVERAGE(D21:O21)</f>
        <v>108.59857292721807</v>
      </c>
    </row>
    <row r="22" spans="1:16" ht="15" thickBot="1" x14ac:dyDescent="0.4">
      <c r="A22" s="18"/>
      <c r="B22" s="53" t="s">
        <v>27</v>
      </c>
      <c r="C22" s="4"/>
      <c r="D22" s="48"/>
      <c r="H22" s="20"/>
    </row>
    <row r="23" spans="1:16" x14ac:dyDescent="0.35">
      <c r="A23" s="18">
        <v>1</v>
      </c>
      <c r="B23" s="33" t="s">
        <v>23</v>
      </c>
      <c r="C23" s="32">
        <v>37.07</v>
      </c>
      <c r="D23" s="49">
        <f>(D18/'2018'!D18-1)*100</f>
        <v>2.3461424950157683</v>
      </c>
      <c r="E23" s="70">
        <f>(E18/'2018'!E18-1)*100</f>
        <v>2.283871080901001</v>
      </c>
      <c r="F23" s="32">
        <f>('2019'!F18/'2018'!F18-1)*100</f>
        <v>1.9820834131677012</v>
      </c>
      <c r="G23" s="73">
        <v>2.7261470805109767</v>
      </c>
      <c r="H23" s="32">
        <v>3.8881250269297229</v>
      </c>
      <c r="I23" s="32">
        <v>4.3174396746966215</v>
      </c>
      <c r="J23" s="32">
        <f>((J18/'2018'!J18)-1)*100</f>
        <v>4.944554386436395</v>
      </c>
      <c r="K23" s="70">
        <v>4.9723393419376816</v>
      </c>
      <c r="L23" s="32">
        <v>5.1327503540727903</v>
      </c>
      <c r="M23" s="73">
        <v>6.0127117821330067</v>
      </c>
      <c r="N23" s="32">
        <v>6.6802226902814565</v>
      </c>
      <c r="O23" s="32">
        <v>6.8700725896225778</v>
      </c>
      <c r="P23" s="32">
        <f>(P18/'2018'!P18-1)*100</f>
        <v>4.3320037035401215</v>
      </c>
    </row>
    <row r="24" spans="1:16" x14ac:dyDescent="0.35">
      <c r="A24" s="18">
        <v>2</v>
      </c>
      <c r="B24" s="39" t="s">
        <v>24</v>
      </c>
      <c r="C24" s="38">
        <v>8.68</v>
      </c>
      <c r="D24" s="50">
        <f>(D19/'2018'!D19-1)*100</f>
        <v>15.724736272249284</v>
      </c>
      <c r="E24" s="71">
        <f>(E19/'2018'!E19-1)*100</f>
        <v>15.36094722322121</v>
      </c>
      <c r="F24" s="38">
        <f>('2019'!F19/'2018'!F19-1)*100</f>
        <v>15.54062202499955</v>
      </c>
      <c r="G24" s="74">
        <v>13.263040332043797</v>
      </c>
      <c r="H24" s="38">
        <v>10.481163903952172</v>
      </c>
      <c r="I24" s="38">
        <v>10.981512418160211</v>
      </c>
      <c r="J24" s="38">
        <f>((J19/'2018'!J19)-1)*100</f>
        <v>9.2734244437417743</v>
      </c>
      <c r="K24" s="71">
        <v>6.3332105197534627</v>
      </c>
      <c r="L24" s="38">
        <v>4.5516614940404043</v>
      </c>
      <c r="M24" s="74">
        <v>3.0073012378102337</v>
      </c>
      <c r="N24" s="38">
        <v>2.9799628657933175</v>
      </c>
      <c r="O24" s="38">
        <v>2.8252447999115526</v>
      </c>
      <c r="P24" s="38">
        <f>(P19/'2018'!P19-1)*100</f>
        <v>8.9630832747664257</v>
      </c>
    </row>
    <row r="25" spans="1:16" x14ac:dyDescent="0.35">
      <c r="A25" s="18">
        <v>3</v>
      </c>
      <c r="B25" s="39" t="s">
        <v>25</v>
      </c>
      <c r="C25" s="38">
        <v>62.93</v>
      </c>
      <c r="D25" s="50">
        <f>(D20/'2018'!D20-1)*100</f>
        <v>5.1297909155058496</v>
      </c>
      <c r="E25" s="71">
        <f>(E20/'2018'!E20-1)*100</f>
        <v>5.1129523719606329</v>
      </c>
      <c r="F25" s="38">
        <f>('2019'!F20/'2018'!F20-1)*100</f>
        <v>5.6686881761691676</v>
      </c>
      <c r="G25" s="74">
        <v>5.2939883116696951</v>
      </c>
      <c r="H25" s="38">
        <v>4.7349296224900472</v>
      </c>
      <c r="I25" s="38">
        <v>4.7042942982953306</v>
      </c>
      <c r="J25" s="38">
        <f>((J20/'2018'!J20)-1)*100</f>
        <v>4.189157776928476</v>
      </c>
      <c r="K25" s="71">
        <v>3.4956013469119585</v>
      </c>
      <c r="L25" s="38">
        <v>3.0539657898593031</v>
      </c>
      <c r="M25" s="74">
        <v>2.6829237649670601</v>
      </c>
      <c r="N25" s="38">
        <v>2.3532445401130087</v>
      </c>
      <c r="O25" s="38">
        <v>2.2685689111106688</v>
      </c>
      <c r="P25" s="38">
        <f>(P20/'2018'!P20-1)*100</f>
        <v>4.0414918575726988</v>
      </c>
    </row>
    <row r="26" spans="1:16" ht="29.5" thickBot="1" x14ac:dyDescent="0.4">
      <c r="A26" s="19">
        <v>4</v>
      </c>
      <c r="B26" s="52" t="s">
        <v>26</v>
      </c>
      <c r="C26" s="41">
        <v>54.25</v>
      </c>
      <c r="D26" s="51">
        <f>(D21/'2018'!D21-1)*100</f>
        <v>3.0991880342503553</v>
      </c>
      <c r="E26" s="72">
        <f>(E21/'2018'!E21-1)*100</f>
        <v>3.0836580448354134</v>
      </c>
      <c r="F26" s="41">
        <f>('2019'!F21/'2018'!F21-1)*100</f>
        <v>3.6520290781779652</v>
      </c>
      <c r="G26" s="75">
        <v>3.6317374642135691</v>
      </c>
      <c r="H26" s="41">
        <v>3.504290895853357</v>
      </c>
      <c r="I26" s="41">
        <v>3.3849006053388475</v>
      </c>
      <c r="J26" s="41">
        <f>((J21/'2018'!J21)-1)*100</f>
        <v>3.111304879543364</v>
      </c>
      <c r="K26" s="72">
        <v>2.883777131720211</v>
      </c>
      <c r="L26" s="41">
        <v>2.7249826271293687</v>
      </c>
      <c r="M26" s="75">
        <v>2.6112077849751891</v>
      </c>
      <c r="N26" s="41">
        <v>2.2137494840241745</v>
      </c>
      <c r="O26" s="41">
        <v>2.14678906678476</v>
      </c>
      <c r="P26" s="41">
        <f>(P21/'2018'!P21-1)*100</f>
        <v>3.000841376780583</v>
      </c>
    </row>
    <row r="29" spans="1:16" x14ac:dyDescent="0.35">
      <c r="H29" s="4"/>
      <c r="I29" s="58"/>
    </row>
    <row r="33" spans="3:16" x14ac:dyDescent="0.35">
      <c r="D33">
        <f>SUMPRODUCT($C$6:$C$16,D6:D16)</f>
        <v>6860.6882630362898</v>
      </c>
      <c r="E33">
        <f t="shared" ref="E33:P33" si="1">SUMPRODUCT($C$6:$C$16,E6:E16)</f>
        <v>6928.8582555501334</v>
      </c>
      <c r="F33">
        <f t="shared" si="1"/>
        <v>7014.6290780922645</v>
      </c>
      <c r="G33">
        <f t="shared" si="1"/>
        <v>7025.8802688939231</v>
      </c>
      <c r="H33">
        <f t="shared" si="1"/>
        <v>7041.1140372648733</v>
      </c>
      <c r="I33">
        <f t="shared" si="1"/>
        <v>7012.9690213700496</v>
      </c>
      <c r="J33">
        <f t="shared" si="1"/>
        <v>7005.1249843745773</v>
      </c>
      <c r="K33">
        <f t="shared" si="1"/>
        <v>6997.6741542824684</v>
      </c>
      <c r="L33">
        <f t="shared" si="1"/>
        <v>7004.198542669893</v>
      </c>
      <c r="M33">
        <f t="shared" si="1"/>
        <v>6992.5045102438862</v>
      </c>
      <c r="N33">
        <f t="shared" si="1"/>
        <v>7009.52789248712</v>
      </c>
      <c r="O33">
        <f t="shared" si="1"/>
        <v>7018.4873344180096</v>
      </c>
      <c r="P33">
        <f t="shared" si="1"/>
        <v>6992.6380285569576</v>
      </c>
    </row>
    <row r="34" spans="3:16" x14ac:dyDescent="0.35">
      <c r="D34" s="4">
        <v>61.516907813022449</v>
      </c>
      <c r="E34" s="4">
        <v>61.516907813022449</v>
      </c>
      <c r="F34" s="4">
        <v>61.516907813022449</v>
      </c>
      <c r="G34" s="4">
        <v>61.516907813022449</v>
      </c>
      <c r="H34" s="4">
        <v>61.516907813022449</v>
      </c>
      <c r="I34" s="4">
        <v>61.516907813022449</v>
      </c>
      <c r="J34" s="4">
        <v>61.516907813022449</v>
      </c>
      <c r="K34" s="4">
        <v>61.516907813022449</v>
      </c>
      <c r="L34" s="4">
        <v>61.516907813022449</v>
      </c>
      <c r="M34" s="4">
        <v>61.516907813022449</v>
      </c>
      <c r="N34" s="4">
        <v>61.516907813022449</v>
      </c>
      <c r="O34" s="4">
        <v>61.516907813022449</v>
      </c>
      <c r="P34" s="4">
        <v>61.516907813022449</v>
      </c>
    </row>
    <row r="36" spans="3:16" x14ac:dyDescent="0.35">
      <c r="C36" t="s">
        <v>52</v>
      </c>
      <c r="D36" s="58">
        <f>D33/D34</f>
        <v>111.5252457729021</v>
      </c>
      <c r="E36" s="58">
        <f t="shared" ref="E36:P36" si="2">E33/E34</f>
        <v>112.63339627879297</v>
      </c>
      <c r="F36" s="58">
        <f t="shared" si="2"/>
        <v>114.02766048340527</v>
      </c>
      <c r="G36" s="58">
        <f t="shared" si="2"/>
        <v>114.21055639286574</v>
      </c>
      <c r="H36" s="58">
        <f t="shared" si="2"/>
        <v>114.45819186273123</v>
      </c>
      <c r="I36" s="58">
        <f t="shared" si="2"/>
        <v>114.0006751100952</v>
      </c>
      <c r="J36" s="58">
        <f t="shared" si="2"/>
        <v>113.87316484869986</v>
      </c>
      <c r="K36" s="58">
        <f t="shared" si="2"/>
        <v>113.75204643821741</v>
      </c>
      <c r="L36" s="58">
        <f t="shared" si="2"/>
        <v>113.85810489627994</v>
      </c>
      <c r="M36" s="58">
        <f t="shared" si="2"/>
        <v>113.66801028909406</v>
      </c>
      <c r="N36" s="58">
        <f t="shared" si="2"/>
        <v>113.94473717359507</v>
      </c>
      <c r="O36" s="58">
        <f t="shared" si="2"/>
        <v>114.09037911577659</v>
      </c>
      <c r="P36" s="58">
        <f t="shared" si="2"/>
        <v>113.67018072187129</v>
      </c>
    </row>
  </sheetData>
  <mergeCells count="1">
    <mergeCell ref="A1:P1"/>
  </mergeCells>
  <pageMargins left="0.15748031496062992" right="0.15748031496062992" top="0.74803149606299213" bottom="0.74803149606299213" header="0.31496062992125984" footer="0.31496062992125984"/>
  <pageSetup scale="95" orientation="landscape" horizontalDpi="4294967295" verticalDpi="4294967295" r:id="rId1"/>
  <ignoredErrors>
    <ignoredError sqref="P18:P21 P4:P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"/>
  <sheetViews>
    <sheetView zoomScaleNormal="100" workbookViewId="0">
      <selection activeCell="D5" sqref="D5:O5"/>
    </sheetView>
  </sheetViews>
  <sheetFormatPr defaultColWidth="9.1796875" defaultRowHeight="14.5" x14ac:dyDescent="0.35"/>
  <cols>
    <col min="1" max="1" width="4.26953125" bestFit="1" customWidth="1"/>
    <col min="2" max="2" width="32.453125" customWidth="1"/>
    <col min="3" max="3" width="8.90625" bestFit="1" customWidth="1"/>
    <col min="4" max="4" width="6.54296875" bestFit="1" customWidth="1"/>
    <col min="5" max="5" width="7" bestFit="1" customWidth="1"/>
    <col min="6" max="6" width="7.26953125" bestFit="1" customWidth="1"/>
    <col min="7" max="7" width="6.81640625" bestFit="1" customWidth="1"/>
    <col min="8" max="8" width="8.36328125" customWidth="1"/>
    <col min="9" max="9" width="6.7265625" bestFit="1" customWidth="1"/>
    <col min="10" max="10" width="6.54296875" bestFit="1" customWidth="1"/>
    <col min="11" max="11" width="7.08984375" bestFit="1" customWidth="1"/>
    <col min="12" max="12" width="7" bestFit="1" customWidth="1"/>
    <col min="13" max="13" width="6.7265625" bestFit="1" customWidth="1"/>
    <col min="14" max="14" width="7.26953125" bestFit="1" customWidth="1"/>
    <col min="15" max="15" width="7" bestFit="1" customWidth="1"/>
    <col min="16" max="16" width="7.54296875" bestFit="1" customWidth="1"/>
    <col min="17" max="17" width="5.26953125" customWidth="1"/>
  </cols>
  <sheetData>
    <row r="1" spans="1:17" ht="45" customHeight="1" thickBot="1" x14ac:dyDescent="0.4">
      <c r="A1" s="197" t="s">
        <v>15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7" ht="29.5" thickBot="1" x14ac:dyDescent="0.4">
      <c r="A2" s="5" t="s">
        <v>0</v>
      </c>
      <c r="B2" s="5" t="s">
        <v>13</v>
      </c>
      <c r="C2" s="88" t="s">
        <v>14</v>
      </c>
      <c r="D2" s="89">
        <v>43831</v>
      </c>
      <c r="E2" s="89">
        <v>43862</v>
      </c>
      <c r="F2" s="89">
        <v>43891</v>
      </c>
      <c r="G2" s="89">
        <v>43922</v>
      </c>
      <c r="H2" s="89">
        <v>43952</v>
      </c>
      <c r="I2" s="89">
        <v>43983</v>
      </c>
      <c r="J2" s="89">
        <v>44013</v>
      </c>
      <c r="K2" s="89">
        <v>44044</v>
      </c>
      <c r="L2" s="89">
        <v>44075</v>
      </c>
      <c r="M2" s="89">
        <v>44105</v>
      </c>
      <c r="N2" s="100">
        <v>44136</v>
      </c>
      <c r="O2" s="89">
        <v>44166</v>
      </c>
      <c r="P2" s="54" t="s">
        <v>29</v>
      </c>
    </row>
    <row r="3" spans="1:17" ht="15" thickBot="1" x14ac:dyDescent="0.4">
      <c r="A3" s="25"/>
      <c r="B3" s="25" t="s">
        <v>17</v>
      </c>
      <c r="C3" s="26"/>
      <c r="D3" s="67">
        <f>(D4/'2019'!D4-1)*100</f>
        <v>3.7260557118665938</v>
      </c>
      <c r="E3" s="67">
        <f>(E4/'2019'!E4-1)*100</f>
        <v>3.7425061041627572</v>
      </c>
      <c r="F3" s="67">
        <f>(F4/'2019'!F4-1)*100</f>
        <v>3.4158214912870077</v>
      </c>
      <c r="G3" s="67">
        <f>(G4/'2019'!G4-1)*100</f>
        <v>3.2959177313637733</v>
      </c>
      <c r="H3" s="67">
        <f>(H4/'2019'!H4-1)*100</f>
        <v>3.1567071652710332</v>
      </c>
      <c r="I3" s="67">
        <f>(I4/'2019'!I4-1)*100</f>
        <v>3.1691111806049221</v>
      </c>
      <c r="J3" s="67">
        <f>(J4/'2019'!J4-1)*100</f>
        <v>3.3389782982504279</v>
      </c>
      <c r="K3" s="67">
        <f>(K4/'2019'!K4-1)*100</f>
        <v>3.3301246737222456</v>
      </c>
      <c r="L3" s="67">
        <f>(L4/'2019'!L4-1)*100</f>
        <v>3.1227640415817159</v>
      </c>
      <c r="M3" s="67">
        <f>(M4/'2019'!M4-1)*100</f>
        <v>3.0992949448980012</v>
      </c>
      <c r="N3" s="101">
        <f>(N4/'2019'!N4-1)*100</f>
        <v>2.9621595653420263</v>
      </c>
      <c r="O3" s="101">
        <f>(O4/'2019'!O4-1)*100</f>
        <v>3.1526260428083042</v>
      </c>
      <c r="P3" s="67">
        <f>(P4/'2019'!P4-1)*100</f>
        <v>3.2910742886627542</v>
      </c>
      <c r="Q3" s="4"/>
    </row>
    <row r="4" spans="1:17" ht="15" thickBot="1" x14ac:dyDescent="0.4">
      <c r="A4" s="25"/>
      <c r="B4" s="25" t="s">
        <v>16</v>
      </c>
      <c r="C4" s="29">
        <v>100</v>
      </c>
      <c r="D4" s="26">
        <v>117.60369375618045</v>
      </c>
      <c r="E4" s="26">
        <v>118.91515573995274</v>
      </c>
      <c r="F4" s="26">
        <v>120.20475534340736</v>
      </c>
      <c r="G4" s="26">
        <v>120.66933226194119</v>
      </c>
      <c r="H4" s="26">
        <v>120.93245068258962</v>
      </c>
      <c r="I4" s="26">
        <v>120.73846138578162</v>
      </c>
      <c r="J4" s="26">
        <v>120.50064630809364</v>
      </c>
      <c r="K4" s="26">
        <v>119.86815731785312</v>
      </c>
      <c r="L4" s="26">
        <v>119.5353296792546</v>
      </c>
      <c r="M4" s="26">
        <v>119.42589973097205</v>
      </c>
      <c r="N4" s="102">
        <v>119.83818697864315</v>
      </c>
      <c r="O4" s="26">
        <v>120.79246344977999</v>
      </c>
      <c r="P4" s="26">
        <f t="shared" ref="P4:P16" si="0">AVERAGE(D4:O4)</f>
        <v>119.91871105287079</v>
      </c>
      <c r="Q4" s="58"/>
    </row>
    <row r="5" spans="1:17" x14ac:dyDescent="0.35">
      <c r="A5" s="2">
        <v>1</v>
      </c>
      <c r="B5" s="82" t="s">
        <v>1</v>
      </c>
      <c r="C5" s="105">
        <v>38.483092186977551</v>
      </c>
      <c r="D5" s="65">
        <v>122.99688270413596</v>
      </c>
      <c r="E5" s="65">
        <v>124.75831789194397</v>
      </c>
      <c r="F5" s="65">
        <v>126.15292684399267</v>
      </c>
      <c r="G5" s="65">
        <v>126.52947503468366</v>
      </c>
      <c r="H5" s="65">
        <v>127.00190981671045</v>
      </c>
      <c r="I5" s="65">
        <v>126.44389812790803</v>
      </c>
      <c r="J5" s="65">
        <v>125.55035398302412</v>
      </c>
      <c r="K5" s="65">
        <v>124.08814589646991</v>
      </c>
      <c r="L5" s="106">
        <v>123.27074048840994</v>
      </c>
      <c r="M5" s="65">
        <v>123.3254901765626</v>
      </c>
      <c r="N5" s="106">
        <v>123.6711497496941</v>
      </c>
      <c r="O5" s="65">
        <v>125.54460927492197</v>
      </c>
      <c r="P5" s="65">
        <f t="shared" si="0"/>
        <v>124.94449166570475</v>
      </c>
    </row>
    <row r="6" spans="1:17" x14ac:dyDescent="0.35">
      <c r="A6" s="2">
        <v>2</v>
      </c>
      <c r="B6" s="82" t="s">
        <v>2</v>
      </c>
      <c r="C6" s="16">
        <v>3.7298588938547574</v>
      </c>
      <c r="D6" s="9">
        <v>110.79790054317237</v>
      </c>
      <c r="E6" s="9">
        <v>110.80131433227567</v>
      </c>
      <c r="F6" s="9">
        <v>110.85223539190778</v>
      </c>
      <c r="G6" s="9">
        <v>111.02660952817484</v>
      </c>
      <c r="H6" s="9">
        <v>111.14652285541474</v>
      </c>
      <c r="I6" s="9">
        <v>111.65437729519634</v>
      </c>
      <c r="J6" s="9">
        <v>111.65437729519634</v>
      </c>
      <c r="K6" s="9">
        <v>111.65437729519634</v>
      </c>
      <c r="L6" s="64">
        <v>109.92666370210476</v>
      </c>
      <c r="M6" s="9">
        <v>109.92619254725565</v>
      </c>
      <c r="N6" s="64">
        <v>109.93340345785511</v>
      </c>
      <c r="O6" s="9">
        <v>110.63591711762804</v>
      </c>
      <c r="P6" s="9">
        <f t="shared" si="0"/>
        <v>110.83415761344816</v>
      </c>
    </row>
    <row r="7" spans="1:17" x14ac:dyDescent="0.35">
      <c r="A7" s="2">
        <v>3</v>
      </c>
      <c r="B7" s="82" t="s">
        <v>3</v>
      </c>
      <c r="C7" s="16">
        <v>8.3346201064928565</v>
      </c>
      <c r="D7" s="9">
        <v>113.44118373306024</v>
      </c>
      <c r="E7" s="9">
        <v>113.71435413614887</v>
      </c>
      <c r="F7" s="9">
        <v>114.02597157893618</v>
      </c>
      <c r="G7" s="9">
        <v>114.36123039725614</v>
      </c>
      <c r="H7" s="9">
        <v>114.47097875353778</v>
      </c>
      <c r="I7" s="9">
        <v>114.68212930442898</v>
      </c>
      <c r="J7" s="9">
        <v>114.60186320016322</v>
      </c>
      <c r="K7" s="9">
        <v>114.60894716239402</v>
      </c>
      <c r="L7" s="64">
        <v>114.74640880146079</v>
      </c>
      <c r="M7" s="9">
        <v>114.62900707771637</v>
      </c>
      <c r="N7" s="64">
        <v>114.69440078154246</v>
      </c>
      <c r="O7" s="9">
        <v>116.10604074050202</v>
      </c>
      <c r="P7" s="9">
        <f t="shared" si="0"/>
        <v>114.50687630559558</v>
      </c>
    </row>
    <row r="8" spans="1:17" s="87" customFormat="1" ht="21.75" customHeight="1" x14ac:dyDescent="0.35">
      <c r="A8" s="86">
        <v>4</v>
      </c>
      <c r="B8" s="83" t="s">
        <v>4</v>
      </c>
      <c r="C8" s="16">
        <v>11.616516658817741</v>
      </c>
      <c r="D8" s="9">
        <v>139.34667842842575</v>
      </c>
      <c r="E8" s="9">
        <v>143.6389397063549</v>
      </c>
      <c r="F8" s="9">
        <v>148.52691763374568</v>
      </c>
      <c r="G8" s="9">
        <v>151.00375321080978</v>
      </c>
      <c r="H8" s="9">
        <v>151.31789630101127</v>
      </c>
      <c r="I8" s="9">
        <v>152.94971684873974</v>
      </c>
      <c r="J8" s="9">
        <v>152.63792239196877</v>
      </c>
      <c r="K8" s="39">
        <v>151.47483662157046</v>
      </c>
      <c r="L8" s="64">
        <v>151.62114568041764</v>
      </c>
      <c r="M8" s="9">
        <v>150.64682471701553</v>
      </c>
      <c r="N8" s="64">
        <v>152.88601210947459</v>
      </c>
      <c r="O8" s="9">
        <v>153.54184194570766</v>
      </c>
      <c r="P8" s="9">
        <f t="shared" si="0"/>
        <v>149.96604046627013</v>
      </c>
    </row>
    <row r="9" spans="1:17" ht="27" customHeight="1" x14ac:dyDescent="0.35">
      <c r="A9" s="2">
        <v>5</v>
      </c>
      <c r="B9" s="83" t="s">
        <v>5</v>
      </c>
      <c r="C9" s="16">
        <v>6.3453050113136831</v>
      </c>
      <c r="D9" s="9">
        <v>112.61428555212819</v>
      </c>
      <c r="E9" s="9">
        <v>112.69501823621853</v>
      </c>
      <c r="F9" s="9">
        <v>113.00431545011683</v>
      </c>
      <c r="G9" s="9">
        <v>113.27914771205251</v>
      </c>
      <c r="H9" s="9">
        <v>113.63265397645071</v>
      </c>
      <c r="I9" s="9">
        <v>113.74240276655094</v>
      </c>
      <c r="J9" s="9">
        <v>113.81688257201739</v>
      </c>
      <c r="K9" s="9">
        <v>113.76553686187032</v>
      </c>
      <c r="L9" s="64">
        <v>113.83898803617795</v>
      </c>
      <c r="M9" s="9">
        <v>113.77911859430819</v>
      </c>
      <c r="N9" s="64">
        <v>113.8777735980749</v>
      </c>
      <c r="O9" s="9">
        <v>113.88245490433395</v>
      </c>
      <c r="P9" s="9">
        <f t="shared" si="0"/>
        <v>113.49404818835836</v>
      </c>
    </row>
    <row r="10" spans="1:17" x14ac:dyDescent="0.35">
      <c r="A10" s="2">
        <v>6</v>
      </c>
      <c r="B10" s="82" t="s">
        <v>6</v>
      </c>
      <c r="C10" s="16">
        <v>2.8772611695680608</v>
      </c>
      <c r="D10" s="9">
        <v>109.54657418113133</v>
      </c>
      <c r="E10" s="9">
        <v>109.54657418113133</v>
      </c>
      <c r="F10" s="9">
        <v>109.54657418113133</v>
      </c>
      <c r="G10" s="9">
        <v>109.69416243925099</v>
      </c>
      <c r="H10" s="9">
        <v>109.88274332717954</v>
      </c>
      <c r="I10" s="9">
        <v>110.49183228589429</v>
      </c>
      <c r="J10" s="9">
        <v>110.49183228589429</v>
      </c>
      <c r="K10" s="9">
        <v>110.49183228589429</v>
      </c>
      <c r="L10" s="64">
        <v>110.49183228589429</v>
      </c>
      <c r="M10" s="9">
        <v>110.50232785392576</v>
      </c>
      <c r="N10" s="64">
        <v>110.582802343463</v>
      </c>
      <c r="O10" s="9">
        <v>110.64512262184249</v>
      </c>
      <c r="P10" s="9">
        <f t="shared" si="0"/>
        <v>110.15951752271941</v>
      </c>
    </row>
    <row r="11" spans="1:17" x14ac:dyDescent="0.35">
      <c r="A11" s="2">
        <v>7</v>
      </c>
      <c r="B11" s="82" t="s">
        <v>7</v>
      </c>
      <c r="C11" s="16">
        <v>12.532297673721363</v>
      </c>
      <c r="D11" s="9">
        <v>106.38328437311041</v>
      </c>
      <c r="E11" s="9">
        <v>106.93984401632056</v>
      </c>
      <c r="F11" s="9">
        <v>108.04251713840637</v>
      </c>
      <c r="G11" s="9">
        <v>107.65505547679604</v>
      </c>
      <c r="H11" s="9">
        <v>107.55818918421164</v>
      </c>
      <c r="I11" s="9">
        <v>105.83875136417912</v>
      </c>
      <c r="J11" s="9">
        <v>106.78289374036856</v>
      </c>
      <c r="K11" s="9">
        <v>107.29649470899584</v>
      </c>
      <c r="L11" s="64">
        <v>107.44302437102284</v>
      </c>
      <c r="M11" s="9">
        <v>107.41390362877728</v>
      </c>
      <c r="N11" s="64">
        <v>107.33293744805773</v>
      </c>
      <c r="O11" s="9">
        <v>107.28263410969087</v>
      </c>
      <c r="P11" s="9">
        <f t="shared" si="0"/>
        <v>107.1641274633281</v>
      </c>
    </row>
    <row r="12" spans="1:17" x14ac:dyDescent="0.35">
      <c r="A12" s="2">
        <v>8</v>
      </c>
      <c r="B12" s="82" t="s">
        <v>8</v>
      </c>
      <c r="C12" s="16">
        <v>5.6420135258017066</v>
      </c>
      <c r="D12" s="9">
        <v>96.741705926500174</v>
      </c>
      <c r="E12" s="9">
        <v>96.871403774866323</v>
      </c>
      <c r="F12" s="9">
        <v>96.901111098185098</v>
      </c>
      <c r="G12" s="9">
        <v>97.087127556180761</v>
      </c>
      <c r="H12" s="9">
        <v>97.091798123893781</v>
      </c>
      <c r="I12" s="9">
        <v>97.078306186372657</v>
      </c>
      <c r="J12" s="9">
        <v>96.665853342127733</v>
      </c>
      <c r="K12" s="9">
        <v>96.665853342127733</v>
      </c>
      <c r="L12" s="64">
        <v>96.665853342127733</v>
      </c>
      <c r="M12" s="9">
        <v>96.64933293860561</v>
      </c>
      <c r="N12" s="64">
        <v>96.873754136152144</v>
      </c>
      <c r="O12" s="9">
        <v>96.873788036250033</v>
      </c>
      <c r="P12" s="9">
        <f t="shared" si="0"/>
        <v>96.847157316949165</v>
      </c>
    </row>
    <row r="13" spans="1:17" x14ac:dyDescent="0.35">
      <c r="A13" s="2">
        <v>9</v>
      </c>
      <c r="B13" s="82" t="s">
        <v>9</v>
      </c>
      <c r="C13" s="16">
        <v>1.6003907209857446</v>
      </c>
      <c r="D13" s="9">
        <v>104.39354998820842</v>
      </c>
      <c r="E13" s="9">
        <v>104.40514355321933</v>
      </c>
      <c r="F13" s="9">
        <v>104.48186408208157</v>
      </c>
      <c r="G13" s="9">
        <v>104.52166692911527</v>
      </c>
      <c r="H13" s="9">
        <v>104.7946626349473</v>
      </c>
      <c r="I13" s="9">
        <v>104.94529630108086</v>
      </c>
      <c r="J13" s="9">
        <v>104.94390679576142</v>
      </c>
      <c r="K13" s="9">
        <v>104.95050716349799</v>
      </c>
      <c r="L13" s="64">
        <v>104.69921336818757</v>
      </c>
      <c r="M13" s="9">
        <v>104.71126200092957</v>
      </c>
      <c r="N13" s="64">
        <v>104.76768389907562</v>
      </c>
      <c r="O13" s="9">
        <v>104.7827162651992</v>
      </c>
      <c r="P13" s="9">
        <f t="shared" si="0"/>
        <v>104.69978941510867</v>
      </c>
    </row>
    <row r="14" spans="1:17" x14ac:dyDescent="0.35">
      <c r="A14" s="2">
        <v>10</v>
      </c>
      <c r="B14" s="82" t="s">
        <v>10</v>
      </c>
      <c r="C14" s="16">
        <v>1.5164650499744863</v>
      </c>
      <c r="D14" s="9">
        <v>108.78312740840857</v>
      </c>
      <c r="E14" s="9">
        <v>109.0250504394341</v>
      </c>
      <c r="F14" s="9">
        <v>109.0250504394341</v>
      </c>
      <c r="G14" s="9">
        <v>109.0250504394341</v>
      </c>
      <c r="H14" s="9">
        <v>109.0250504394341</v>
      </c>
      <c r="I14" s="9">
        <v>109.0250504394341</v>
      </c>
      <c r="J14" s="9">
        <v>109.0250504394341</v>
      </c>
      <c r="K14" s="9">
        <v>109.0250504394341</v>
      </c>
      <c r="L14" s="64">
        <v>109.0250504394341</v>
      </c>
      <c r="M14" s="9">
        <v>109.0250504394341</v>
      </c>
      <c r="N14" s="64">
        <v>109.09206234044305</v>
      </c>
      <c r="O14" s="9">
        <v>109.09206234044305</v>
      </c>
      <c r="P14" s="9">
        <f t="shared" si="0"/>
        <v>109.01605883701683</v>
      </c>
    </row>
    <row r="15" spans="1:17" x14ac:dyDescent="0.35">
      <c r="A15" s="18">
        <v>11</v>
      </c>
      <c r="B15" s="84" t="s">
        <v>11</v>
      </c>
      <c r="C15" s="16">
        <v>4.2346266451401755</v>
      </c>
      <c r="D15" s="9">
        <v>110.72470842590276</v>
      </c>
      <c r="E15" s="9">
        <v>111.32981884435384</v>
      </c>
      <c r="F15" s="9">
        <v>111.24548609952822</v>
      </c>
      <c r="G15" s="9">
        <v>111.24571086704587</v>
      </c>
      <c r="H15" s="9">
        <v>111.26563406948775</v>
      </c>
      <c r="I15" s="9">
        <v>111.31072794410002</v>
      </c>
      <c r="J15" s="9">
        <v>112.4633887732091</v>
      </c>
      <c r="K15" s="9">
        <v>112.46677997978618</v>
      </c>
      <c r="L15" s="64">
        <v>112.43864498936873</v>
      </c>
      <c r="M15" s="9">
        <v>112.4384201183729</v>
      </c>
      <c r="N15" s="64">
        <v>112.44492926536337</v>
      </c>
      <c r="O15" s="9">
        <v>112.85413722020695</v>
      </c>
      <c r="P15" s="9">
        <f t="shared" si="0"/>
        <v>111.85236554972714</v>
      </c>
    </row>
    <row r="16" spans="1:17" ht="15" thickBot="1" x14ac:dyDescent="0.4">
      <c r="A16" s="19">
        <v>12</v>
      </c>
      <c r="B16" s="85" t="s">
        <v>12</v>
      </c>
      <c r="C16" s="17">
        <v>3.0875523573518775</v>
      </c>
      <c r="D16" s="13">
        <v>110.07784428167815</v>
      </c>
      <c r="E16" s="13">
        <v>110.09185413013574</v>
      </c>
      <c r="F16" s="13">
        <v>110.09437712147842</v>
      </c>
      <c r="G16" s="13">
        <v>110.52293233726134</v>
      </c>
      <c r="H16" s="13">
        <v>110.84697829464302</v>
      </c>
      <c r="I16" s="13">
        <v>110.26678805633127</v>
      </c>
      <c r="J16" s="13">
        <v>110.27945716929415</v>
      </c>
      <c r="K16" s="13">
        <v>110.38881012213616</v>
      </c>
      <c r="L16" s="107">
        <v>110.38597472243575</v>
      </c>
      <c r="M16" s="13">
        <v>110.39830129571237</v>
      </c>
      <c r="N16" s="107">
        <v>110.40305298248859</v>
      </c>
      <c r="O16" s="13">
        <v>110.40021002341341</v>
      </c>
      <c r="P16" s="13">
        <f t="shared" si="0"/>
        <v>110.34638171141735</v>
      </c>
    </row>
    <row r="17" spans="1:17" ht="29.5" thickBot="1" x14ac:dyDescent="0.4">
      <c r="A17" s="47"/>
      <c r="B17" s="25" t="s">
        <v>18</v>
      </c>
      <c r="C17" s="25"/>
      <c r="D17" s="46">
        <v>43831</v>
      </c>
      <c r="E17" s="46">
        <v>43862</v>
      </c>
      <c r="F17" s="46">
        <v>43891</v>
      </c>
      <c r="G17" s="46">
        <v>43922</v>
      </c>
      <c r="H17" s="79">
        <v>43952</v>
      </c>
      <c r="I17" s="46">
        <v>43983</v>
      </c>
      <c r="J17" s="46">
        <v>44013</v>
      </c>
      <c r="K17" s="46">
        <v>44044</v>
      </c>
      <c r="L17" s="46">
        <v>44075</v>
      </c>
      <c r="M17" s="46">
        <v>44105</v>
      </c>
      <c r="N17" s="103">
        <v>44136</v>
      </c>
      <c r="O17" s="46">
        <v>44166</v>
      </c>
      <c r="P17" s="81" t="s">
        <v>29</v>
      </c>
    </row>
    <row r="18" spans="1:17" ht="33" customHeight="1" x14ac:dyDescent="0.35">
      <c r="A18" s="69">
        <v>1</v>
      </c>
      <c r="B18" s="3" t="s">
        <v>19</v>
      </c>
      <c r="C18" s="33">
        <v>37.07</v>
      </c>
      <c r="D18" s="33">
        <v>127.03149019933274</v>
      </c>
      <c r="E18" s="76">
        <v>128.96595535813685</v>
      </c>
      <c r="F18" s="76">
        <v>130.49096744953758</v>
      </c>
      <c r="G18" s="90">
        <v>130.98156989168996</v>
      </c>
      <c r="H18" s="95">
        <v>131.77421578830609</v>
      </c>
      <c r="I18" s="34">
        <v>131.56221352993518</v>
      </c>
      <c r="J18" s="34">
        <v>130.79141442296856</v>
      </c>
      <c r="K18" s="34">
        <v>129.2124363243482</v>
      </c>
      <c r="L18" s="33">
        <v>128.32507424745137</v>
      </c>
      <c r="M18" s="56">
        <v>128.38018207127433</v>
      </c>
      <c r="N18" s="90">
        <v>128.6460365045555</v>
      </c>
      <c r="O18" s="34">
        <v>130.74019088647148</v>
      </c>
      <c r="P18" s="34">
        <f>AVERAGE(D18:O18)</f>
        <v>129.74181222283394</v>
      </c>
    </row>
    <row r="19" spans="1:17" ht="35.5" x14ac:dyDescent="0.35">
      <c r="A19" s="69">
        <v>2</v>
      </c>
      <c r="B19" s="37" t="s">
        <v>20</v>
      </c>
      <c r="C19" s="39">
        <v>8.68</v>
      </c>
      <c r="D19" s="39">
        <v>150.09815946875511</v>
      </c>
      <c r="E19" s="77">
        <v>153.99964343257361</v>
      </c>
      <c r="F19" s="77">
        <v>158.85175441171441</v>
      </c>
      <c r="G19" s="91">
        <v>161.2533792448678</v>
      </c>
      <c r="H19" s="96">
        <v>160.91496476996673</v>
      </c>
      <c r="I19" s="35">
        <v>160.47838491789005</v>
      </c>
      <c r="J19" s="35">
        <v>161.31987047759768</v>
      </c>
      <c r="K19" s="39">
        <v>160.50324783778385</v>
      </c>
      <c r="L19" s="39">
        <v>160.80362480733618</v>
      </c>
      <c r="M19" s="57">
        <v>159.56692520085321</v>
      </c>
      <c r="N19" s="91">
        <v>162.11969038973524</v>
      </c>
      <c r="O19" s="35">
        <v>162.65332975439219</v>
      </c>
      <c r="P19" s="35">
        <f>AVERAGE(D19:O19)</f>
        <v>159.38024789278884</v>
      </c>
    </row>
    <row r="20" spans="1:17" x14ac:dyDescent="0.35">
      <c r="A20" s="69">
        <v>3</v>
      </c>
      <c r="B20" s="1" t="s">
        <v>31</v>
      </c>
      <c r="C20" s="39">
        <v>62.93</v>
      </c>
      <c r="D20" s="39">
        <v>115.18367213754881</v>
      </c>
      <c r="E20" s="77">
        <v>116.18273614772032</v>
      </c>
      <c r="F20" s="77">
        <v>117.39490988683669</v>
      </c>
      <c r="G20" s="92">
        <v>117.92303513101794</v>
      </c>
      <c r="H20" s="96">
        <v>118.09909372628788</v>
      </c>
      <c r="I20" s="35">
        <v>118.25472485692173</v>
      </c>
      <c r="J20" s="35">
        <v>118.36659042326707</v>
      </c>
      <c r="K20" s="39">
        <v>118.25633348970571</v>
      </c>
      <c r="L20" s="39">
        <v>118.31964666976499</v>
      </c>
      <c r="M20" s="57">
        <v>118.11043400062111</v>
      </c>
      <c r="N20" s="92">
        <v>118.55708242343179</v>
      </c>
      <c r="O20" s="23">
        <v>118.90038205226681</v>
      </c>
      <c r="P20" s="23">
        <f>AVERAGE(D20:O20)</f>
        <v>117.79572007878259</v>
      </c>
    </row>
    <row r="21" spans="1:17" ht="15" thickBot="1" x14ac:dyDescent="0.4">
      <c r="A21" s="69">
        <v>4</v>
      </c>
      <c r="B21" s="40" t="s">
        <v>22</v>
      </c>
      <c r="C21" s="42">
        <v>54.25</v>
      </c>
      <c r="D21" s="42">
        <v>109.59774970573993</v>
      </c>
      <c r="E21" s="78">
        <v>110.13245940442441</v>
      </c>
      <c r="F21" s="78">
        <v>110.76228442146027</v>
      </c>
      <c r="G21" s="93">
        <v>110.99067095601212</v>
      </c>
      <c r="H21" s="94">
        <v>111.24903941411836</v>
      </c>
      <c r="I21" s="45">
        <v>111.49941759291326</v>
      </c>
      <c r="J21" s="45">
        <v>111.49455222608016</v>
      </c>
      <c r="K21" s="45">
        <v>111.49730580320413</v>
      </c>
      <c r="L21" s="42">
        <v>111.52269146260585</v>
      </c>
      <c r="M21" s="52">
        <v>111.47786506318519</v>
      </c>
      <c r="N21" s="104">
        <v>111.58755866331697</v>
      </c>
      <c r="O21" s="44">
        <v>111.90040609075186</v>
      </c>
      <c r="P21" s="44">
        <f>AVERAGE(D21:O21)</f>
        <v>111.14266673365104</v>
      </c>
    </row>
    <row r="22" spans="1:17" ht="15" customHeight="1" thickBot="1" x14ac:dyDescent="0.4">
      <c r="A22" s="18"/>
      <c r="B22" s="53" t="s">
        <v>27</v>
      </c>
      <c r="C22" s="4"/>
      <c r="D22" s="48"/>
      <c r="H22" s="20"/>
    </row>
    <row r="23" spans="1:17" x14ac:dyDescent="0.35">
      <c r="A23" s="18">
        <v>1</v>
      </c>
      <c r="B23" s="33" t="s">
        <v>23</v>
      </c>
      <c r="C23" s="32">
        <v>37.07</v>
      </c>
      <c r="D23" s="49">
        <v>6.4220672410367774</v>
      </c>
      <c r="E23" s="70">
        <v>6.5572456527436929</v>
      </c>
      <c r="F23" s="70">
        <v>5.8551087586726558</v>
      </c>
      <c r="G23" s="70">
        <v>5.1786004013105513</v>
      </c>
      <c r="H23" s="70">
        <v>5.1870346773306153</v>
      </c>
      <c r="I23" s="70">
        <v>4.6939136727832453</v>
      </c>
      <c r="J23" s="97">
        <v>4.8531893260016057</v>
      </c>
      <c r="K23" s="70">
        <v>4.7817097578272794</v>
      </c>
      <c r="L23" s="70">
        <v>4.467224073082976</v>
      </c>
      <c r="M23" s="70">
        <v>4.4426040536706513</v>
      </c>
      <c r="N23" s="70">
        <v>3.7103502075187089</v>
      </c>
      <c r="O23" s="70">
        <f>((O18/'2019'!O18)-1)*100</f>
        <v>4.0328418902866758</v>
      </c>
      <c r="P23" s="32">
        <f>(P18/'2019'!P18-1)*100</f>
        <v>5.0068329997547512</v>
      </c>
      <c r="Q23" s="4"/>
    </row>
    <row r="24" spans="1:17" x14ac:dyDescent="0.35">
      <c r="A24" s="18">
        <v>2</v>
      </c>
      <c r="B24" s="39" t="s">
        <v>24</v>
      </c>
      <c r="C24" s="38">
        <v>8.68</v>
      </c>
      <c r="D24" s="50">
        <v>3.9620291582104894</v>
      </c>
      <c r="E24" s="71">
        <v>3.1612601177170241</v>
      </c>
      <c r="F24" s="71">
        <v>2.8823394576782402</v>
      </c>
      <c r="G24" s="71">
        <v>4.1231212923270588</v>
      </c>
      <c r="H24" s="71">
        <v>3.4581832694463133</v>
      </c>
      <c r="I24" s="71">
        <v>4.6809620669325813</v>
      </c>
      <c r="J24" s="98">
        <v>5.7215197590412936</v>
      </c>
      <c r="K24" s="71">
        <v>5.9201737450672587</v>
      </c>
      <c r="L24" s="71">
        <v>5.7513113471832078</v>
      </c>
      <c r="M24" s="71">
        <v>5.6987454994424036</v>
      </c>
      <c r="N24" s="71">
        <v>6.2557645943177143</v>
      </c>
      <c r="O24" s="71">
        <f>((O19/'2019'!O19)-1)*100</f>
        <v>8.0474625639598507</v>
      </c>
      <c r="P24" s="38">
        <f>(P19/'2019'!P19-1)*100</f>
        <v>4.9691466524729666</v>
      </c>
      <c r="Q24" s="4"/>
    </row>
    <row r="25" spans="1:17" x14ac:dyDescent="0.35">
      <c r="A25" s="18">
        <v>3</v>
      </c>
      <c r="B25" s="39" t="s">
        <v>25</v>
      </c>
      <c r="C25" s="38">
        <v>62.93</v>
      </c>
      <c r="D25" s="50">
        <v>2.4070766814701994</v>
      </c>
      <c r="E25" s="71">
        <v>2.3642183646497283</v>
      </c>
      <c r="F25" s="71">
        <v>2.2475750152874729</v>
      </c>
      <c r="G25" s="71">
        <v>2.4938203492224309</v>
      </c>
      <c r="H25" s="71">
        <v>2.4344288107093437</v>
      </c>
      <c r="I25" s="71">
        <v>2.9614839126670844</v>
      </c>
      <c r="J25" s="98">
        <v>3.1788269533734592</v>
      </c>
      <c r="K25" s="71">
        <v>3.1121207665138817</v>
      </c>
      <c r="L25" s="71">
        <v>3.0834640907906996</v>
      </c>
      <c r="M25" s="71">
        <v>3.0309714421045353</v>
      </c>
      <c r="N25" s="71">
        <v>3.1974473460919528</v>
      </c>
      <c r="O25" s="71">
        <f>((O20/'2019'!O20)-1)*100</f>
        <v>3.3500882316986447</v>
      </c>
      <c r="P25" s="38">
        <f>(P20/'2019'!P20-1)*100</f>
        <v>2.8227716805380165</v>
      </c>
      <c r="Q25" s="4"/>
    </row>
    <row r="26" spans="1:17" ht="29.5" thickBot="1" x14ac:dyDescent="0.4">
      <c r="A26" s="19">
        <v>4</v>
      </c>
      <c r="B26" s="52" t="s">
        <v>26</v>
      </c>
      <c r="C26" s="41">
        <v>54.25</v>
      </c>
      <c r="D26" s="51">
        <v>2.0725626401799646</v>
      </c>
      <c r="E26" s="72">
        <v>2.1875917247729637</v>
      </c>
      <c r="F26" s="72">
        <v>2.1030311256006851</v>
      </c>
      <c r="G26" s="72">
        <v>2.122382080949925</v>
      </c>
      <c r="H26" s="72">
        <v>2.2003980514476496</v>
      </c>
      <c r="I26" s="72">
        <v>2.5735146040257506</v>
      </c>
      <c r="J26" s="99">
        <v>2.6075675825780742</v>
      </c>
      <c r="K26" s="72">
        <v>2.4863699767319059</v>
      </c>
      <c r="L26" s="72">
        <v>2.4870252591963737</v>
      </c>
      <c r="M26" s="72">
        <v>2.4388817426135301</v>
      </c>
      <c r="N26" s="72">
        <v>2.5116238384784495</v>
      </c>
      <c r="O26" s="72">
        <f>((O21/'2019'!O21)-1)*100</f>
        <v>2.3156532315950829</v>
      </c>
      <c r="P26" s="41">
        <f>(P21/'2019'!P21-1)*100</f>
        <v>2.3426585984127168</v>
      </c>
      <c r="Q26" s="4"/>
    </row>
    <row r="29" spans="1:17" x14ac:dyDescent="0.35">
      <c r="C29" t="s">
        <v>51</v>
      </c>
      <c r="D29" s="4">
        <f>(D5/'2019'!D5-1)*100</f>
        <v>5.7195303866484748</v>
      </c>
      <c r="E29" s="4">
        <f>(E5/'2019'!E5-1)*100</f>
        <v>5.8984072195676474</v>
      </c>
      <c r="F29" s="4">
        <f>(F5/'2019'!F5-1)*100</f>
        <v>5.3363922016736565</v>
      </c>
      <c r="G29" s="4">
        <f>(G5/'2019'!G5-1)*100</f>
        <v>4.5794096352086644</v>
      </c>
      <c r="H29" s="4">
        <f>(H5/'2019'!H5-1)*100</f>
        <v>4.3861332522856955</v>
      </c>
      <c r="I29" s="4">
        <f>(I5/'2019'!I5-1)*100</f>
        <v>3.751709754589605</v>
      </c>
      <c r="J29" s="4">
        <f>(J5/'2019'!J5-1)*100</f>
        <v>3.7798633233426582</v>
      </c>
      <c r="K29" s="4">
        <f>(K5/'2019'!K5-1)*100</f>
        <v>3.7469389515467633</v>
      </c>
      <c r="L29" s="4">
        <f>(L5/'2019'!L5-1)*100</f>
        <v>3.4111531296500797</v>
      </c>
      <c r="M29" s="4">
        <f>(M5/'2019'!M5-1)*100</f>
        <v>3.3732848125771042</v>
      </c>
      <c r="N29" s="4">
        <f>(N5/'2019'!N5-1)*100</f>
        <v>2.8021183064730559</v>
      </c>
      <c r="O29" s="4">
        <f>(O5/'2019'!O5-1)*100</f>
        <v>2.9789623438378987</v>
      </c>
      <c r="P29" s="4">
        <f>(P5/'2019'!P5-1)*100</f>
        <v>4.139005516751082</v>
      </c>
    </row>
    <row r="31" spans="1:17" x14ac:dyDescent="0.35">
      <c r="C31" t="s">
        <v>52</v>
      </c>
      <c r="D31">
        <f>($C$6*D6+$C$7*D7+$C$8*D8+$C$9*D9+$C$10*D10+$C$11*D11+$C$12*D12+$C$13*D13+$C$14*D14+$C$15*D15+$C$16*D16)/($C$16+$C$15+$C$14+$C$13+$C$12+$C$11+$C$10+$C$9+$C$8+$C$7+$C$6)</f>
        <v>114.22988003822211</v>
      </c>
      <c r="E31">
        <f t="shared" ref="E31:P31" si="1">($C$6*E6+$C$7*E7+$C$8*E8+$C$9*E9+$C$10*E10+$C$11*E11+$C$12*E12+$C$13*E13+$C$14*E14+$C$15*E15+$C$16*E16)/($C$16+$C$15+$C$14+$C$13+$C$12+$C$11+$C$10+$C$9+$C$8+$C$7+$C$6)</f>
        <v>115.25985257611372</v>
      </c>
      <c r="F31">
        <f t="shared" si="1"/>
        <v>116.48376154936432</v>
      </c>
      <c r="G31">
        <f t="shared" si="1"/>
        <v>117.00340654217425</v>
      </c>
      <c r="H31">
        <f t="shared" si="1"/>
        <v>117.1355830621723</v>
      </c>
      <c r="I31">
        <f t="shared" si="1"/>
        <v>117.16931501741136</v>
      </c>
      <c r="J31">
        <f t="shared" si="1"/>
        <v>117.34170394768947</v>
      </c>
      <c r="K31">
        <f t="shared" si="1"/>
        <v>117.22826179526771</v>
      </c>
      <c r="L31">
        <f t="shared" si="1"/>
        <v>117.19857115813591</v>
      </c>
      <c r="M31">
        <f t="shared" si="1"/>
        <v>116.98643546099863</v>
      </c>
      <c r="N31">
        <f t="shared" si="1"/>
        <v>117.44040293988854</v>
      </c>
      <c r="O31">
        <f t="shared" si="1"/>
        <v>117.81966666306987</v>
      </c>
      <c r="P31">
        <f t="shared" si="1"/>
        <v>116.774736729209</v>
      </c>
    </row>
    <row r="33" spans="3:16" x14ac:dyDescent="0.35">
      <c r="D33">
        <f>SUMPRODUCT($C$6:$C$16,D6:D16)</f>
        <v>7027.0689998039234</v>
      </c>
      <c r="E33">
        <f t="shared" ref="E33:P33" si="2">SUMPRODUCT($C$6:$C$16,E6:E16)</f>
        <v>7090.4297254673465</v>
      </c>
      <c r="F33">
        <f t="shared" si="2"/>
        <v>7165.7208209463342</v>
      </c>
      <c r="G33">
        <f t="shared" si="2"/>
        <v>7197.6877740645214</v>
      </c>
      <c r="H33">
        <f t="shared" si="2"/>
        <v>7205.8188648602882</v>
      </c>
      <c r="I33">
        <f t="shared" si="2"/>
        <v>7207.8939504410828</v>
      </c>
      <c r="J33">
        <f t="shared" si="2"/>
        <v>7218.4987843729859</v>
      </c>
      <c r="K33">
        <f t="shared" si="2"/>
        <v>7211.5201739403465</v>
      </c>
      <c r="L33">
        <f t="shared" si="2"/>
        <v>7209.6936977529986</v>
      </c>
      <c r="M33">
        <f t="shared" si="2"/>
        <v>7196.6437656283542</v>
      </c>
      <c r="N33">
        <f t="shared" si="2"/>
        <v>7224.5704411773349</v>
      </c>
      <c r="O33">
        <f t="shared" si="2"/>
        <v>7247.9015726731041</v>
      </c>
      <c r="P33">
        <f t="shared" si="2"/>
        <v>7183.6207142607172</v>
      </c>
    </row>
    <row r="34" spans="3:16" x14ac:dyDescent="0.35">
      <c r="D34" s="4">
        <v>61.516907813022449</v>
      </c>
      <c r="E34" s="4">
        <v>61.516907813022449</v>
      </c>
      <c r="F34" s="4">
        <v>61.516907813022449</v>
      </c>
      <c r="G34" s="4">
        <v>61.516907813022449</v>
      </c>
      <c r="H34" s="4">
        <v>61.516907813022449</v>
      </c>
      <c r="I34" s="4">
        <v>61.516907813022449</v>
      </c>
      <c r="J34" s="4">
        <v>61.516907813022449</v>
      </c>
      <c r="K34" s="4">
        <v>61.516907813022449</v>
      </c>
      <c r="L34" s="4">
        <v>61.516907813022449</v>
      </c>
      <c r="M34" s="4">
        <v>61.516907813022449</v>
      </c>
      <c r="N34" s="4">
        <v>61.516907813022449</v>
      </c>
      <c r="O34" s="4">
        <v>61.516907813022449</v>
      </c>
      <c r="P34" s="4">
        <v>61.516907813022449</v>
      </c>
    </row>
    <row r="36" spans="3:16" x14ac:dyDescent="0.35">
      <c r="C36" t="s">
        <v>52</v>
      </c>
      <c r="D36" s="58">
        <f>D33/D34</f>
        <v>114.22988003822212</v>
      </c>
      <c r="E36" s="58">
        <f t="shared" ref="E36:P36" si="3">E33/E34</f>
        <v>115.25985257611373</v>
      </c>
      <c r="F36" s="58">
        <f t="shared" si="3"/>
        <v>116.48376154936433</v>
      </c>
      <c r="G36" s="58">
        <f t="shared" si="3"/>
        <v>117.00340654217426</v>
      </c>
      <c r="H36" s="58">
        <f t="shared" si="3"/>
        <v>117.13558306217232</v>
      </c>
      <c r="I36" s="58">
        <f t="shared" si="3"/>
        <v>117.16931501741138</v>
      </c>
      <c r="J36" s="58">
        <f t="shared" si="3"/>
        <v>117.34170394768948</v>
      </c>
      <c r="K36" s="58">
        <f t="shared" si="3"/>
        <v>117.22826179526773</v>
      </c>
      <c r="L36" s="58">
        <f t="shared" si="3"/>
        <v>117.19857115813591</v>
      </c>
      <c r="M36" s="58">
        <f t="shared" si="3"/>
        <v>116.98643546099865</v>
      </c>
      <c r="N36" s="58">
        <f t="shared" si="3"/>
        <v>117.44040293988856</v>
      </c>
      <c r="O36" s="58">
        <f t="shared" si="3"/>
        <v>117.81966666306988</v>
      </c>
      <c r="P36" s="58">
        <f t="shared" si="3"/>
        <v>116.77473672920901</v>
      </c>
    </row>
    <row r="38" spans="3:16" x14ac:dyDescent="0.35">
      <c r="D38" s="4">
        <f>(D36/'2019'!D36-1)*100</f>
        <v>2.4251318583304871</v>
      </c>
      <c r="E38" s="4">
        <f>(E36/'2019'!E36-1)*100</f>
        <v>2.3318628258528928</v>
      </c>
      <c r="F38" s="4">
        <f>(F36/'2019'!F36-1)*100</f>
        <v>2.1539519933555962</v>
      </c>
      <c r="G38" s="4">
        <f>(G36/'2019'!G36-1)*100</f>
        <v>2.4453520213154167</v>
      </c>
      <c r="H38" s="4">
        <f>(H36/'2019'!H36-1)*100</f>
        <v>2.3391870480114374</v>
      </c>
      <c r="I38" s="4">
        <f>(I36/'2019'!I36-1)*100</f>
        <v>2.7794922304241521</v>
      </c>
      <c r="J38" s="4">
        <f>(J36/'2019'!J36-1)*100</f>
        <v>3.0459670666027172</v>
      </c>
      <c r="K38" s="4">
        <f>(K36/'2019'!K36-1)*100</f>
        <v>3.0559585219755769</v>
      </c>
      <c r="L38" s="4">
        <f>(L36/'2019'!L36-1)*100</f>
        <v>2.9338853522101083</v>
      </c>
      <c r="M38" s="4">
        <f>(M36/'2019'!M36-1)*100</f>
        <v>2.9194011256683305</v>
      </c>
      <c r="N38" s="4">
        <f>(N36/'2019'!N36-1)*100</f>
        <v>3.0678606603548708</v>
      </c>
      <c r="O38" s="4">
        <f>(O36/'2019'!O36-1)*100</f>
        <v>3.2687134324524303</v>
      </c>
      <c r="P38" s="4">
        <f>(P36/'2019'!P36-1)*100</f>
        <v>2.7311965087255086</v>
      </c>
    </row>
  </sheetData>
  <mergeCells count="1">
    <mergeCell ref="A1:P1"/>
  </mergeCells>
  <pageMargins left="0.19685039370078741" right="0.15748031496062992" top="0.74803149606299213" bottom="0.74803149606299213" header="0.31496062992125984" footer="0.31496062992125984"/>
  <pageSetup scale="95" orientation="landscape" horizontalDpi="4294967295" verticalDpi="4294967295" r:id="rId1"/>
  <ignoredErrors>
    <ignoredError sqref="P18:P21 P4:P1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zoomScaleNormal="100" workbookViewId="0">
      <selection activeCell="I9" sqref="I9"/>
    </sheetView>
  </sheetViews>
  <sheetFormatPr defaultColWidth="9.1796875" defaultRowHeight="14.5" x14ac:dyDescent="0.35"/>
  <cols>
    <col min="1" max="1" width="4.453125" bestFit="1" customWidth="1"/>
    <col min="2" max="2" width="42.08984375" customWidth="1"/>
    <col min="3" max="3" width="7.90625" style="108" bestFit="1" customWidth="1"/>
    <col min="4" max="15" width="7.36328125" customWidth="1"/>
    <col min="16" max="16" width="7.81640625" customWidth="1"/>
  </cols>
  <sheetData>
    <row r="1" spans="1:16" ht="40" customHeight="1" thickBot="1" x14ac:dyDescent="0.4">
      <c r="A1" s="201" t="s">
        <v>48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16" ht="24.5" thickBot="1" x14ac:dyDescent="0.4">
      <c r="A2" s="148" t="s">
        <v>0</v>
      </c>
      <c r="B2" s="148" t="s">
        <v>13</v>
      </c>
      <c r="C2" s="149" t="s">
        <v>14</v>
      </c>
      <c r="D2" s="150">
        <v>43831</v>
      </c>
      <c r="E2" s="150">
        <v>43862</v>
      </c>
      <c r="F2" s="150">
        <v>43891</v>
      </c>
      <c r="G2" s="150">
        <v>43922</v>
      </c>
      <c r="H2" s="150">
        <v>43952</v>
      </c>
      <c r="I2" s="150">
        <v>43983</v>
      </c>
      <c r="J2" s="150">
        <v>44013</v>
      </c>
      <c r="K2" s="150">
        <v>44044</v>
      </c>
      <c r="L2" s="150">
        <v>44075</v>
      </c>
      <c r="M2" s="150">
        <v>44105</v>
      </c>
      <c r="N2" s="151">
        <v>44136</v>
      </c>
      <c r="O2" s="150">
        <v>44166</v>
      </c>
      <c r="P2" s="183" t="s">
        <v>29</v>
      </c>
    </row>
    <row r="3" spans="1:16" ht="15" thickBot="1" x14ac:dyDescent="0.4">
      <c r="A3" s="152"/>
      <c r="B3" s="152" t="s">
        <v>17</v>
      </c>
      <c r="C3" s="153"/>
      <c r="D3" s="133">
        <v>3.7260557118665938</v>
      </c>
      <c r="E3" s="133">
        <v>3.7425061041627572</v>
      </c>
      <c r="F3" s="133">
        <v>3.4158214912870077</v>
      </c>
      <c r="G3" s="133">
        <v>3.2959177313637733</v>
      </c>
      <c r="H3" s="133">
        <v>3.1567071652710332</v>
      </c>
      <c r="I3" s="133">
        <v>3.1691111806049221</v>
      </c>
      <c r="J3" s="133">
        <v>3.3389782982504279</v>
      </c>
      <c r="K3" s="133">
        <v>3.3301246737222456</v>
      </c>
      <c r="L3" s="133">
        <v>3.1227640415817159</v>
      </c>
      <c r="M3" s="133">
        <v>3.0992949448980012</v>
      </c>
      <c r="N3" s="133">
        <v>2.9621595653420263</v>
      </c>
      <c r="O3" s="133">
        <v>3.1526260428083042</v>
      </c>
      <c r="P3" s="133">
        <v>3.2910742886627542</v>
      </c>
    </row>
    <row r="4" spans="1:16" ht="15" thickBot="1" x14ac:dyDescent="0.4">
      <c r="A4" s="152"/>
      <c r="B4" s="152" t="s">
        <v>16</v>
      </c>
      <c r="C4" s="154">
        <v>100</v>
      </c>
      <c r="D4" s="154">
        <v>98.069511191068685</v>
      </c>
      <c r="E4" s="154">
        <v>99.163137008305895</v>
      </c>
      <c r="F4" s="154">
        <v>100.23853182545503</v>
      </c>
      <c r="G4" s="154">
        <v>100.62594169206794</v>
      </c>
      <c r="H4" s="154">
        <v>100.84535567537236</v>
      </c>
      <c r="I4" s="154">
        <v>100.68358834556636</v>
      </c>
      <c r="J4" s="154">
        <v>100.48527477498176</v>
      </c>
      <c r="K4" s="154">
        <v>99.957843330224435</v>
      </c>
      <c r="L4" s="154">
        <v>99.680298953974614</v>
      </c>
      <c r="M4" s="154">
        <v>99.589045514605743</v>
      </c>
      <c r="N4" s="155">
        <v>99.932851117627251</v>
      </c>
      <c r="O4" s="154">
        <v>100.72862057074977</v>
      </c>
      <c r="P4" s="134">
        <f t="shared" ref="P4:P25" si="0">AVERAGE(D4:O4)</f>
        <v>100</v>
      </c>
    </row>
    <row r="5" spans="1:16" x14ac:dyDescent="0.35">
      <c r="A5" s="2">
        <v>1</v>
      </c>
      <c r="B5" s="82" t="s">
        <v>32</v>
      </c>
      <c r="C5" s="125">
        <v>28.182815699934938</v>
      </c>
      <c r="D5" s="65">
        <v>97.844521195335233</v>
      </c>
      <c r="E5" s="65">
        <v>98.805779917544399</v>
      </c>
      <c r="F5" s="65">
        <v>99.762851730453221</v>
      </c>
      <c r="G5" s="65">
        <v>100.31528406821289</v>
      </c>
      <c r="H5" s="65">
        <v>101.45779713896358</v>
      </c>
      <c r="I5" s="65">
        <v>101.71538957243767</v>
      </c>
      <c r="J5" s="65">
        <v>101.0279988604667</v>
      </c>
      <c r="K5" s="65">
        <v>99.9610982201703</v>
      </c>
      <c r="L5" s="127">
        <v>99.337837891420833</v>
      </c>
      <c r="M5" s="65">
        <v>99.235161010106637</v>
      </c>
      <c r="N5" s="127">
        <v>99.570789230327293</v>
      </c>
      <c r="O5" s="65">
        <v>100.96549116456124</v>
      </c>
      <c r="P5" s="65">
        <f t="shared" si="0"/>
        <v>100</v>
      </c>
    </row>
    <row r="6" spans="1:16" x14ac:dyDescent="0.35">
      <c r="A6" s="2">
        <v>2</v>
      </c>
      <c r="B6" s="82" t="s">
        <v>33</v>
      </c>
      <c r="C6" s="126">
        <v>1.8564199165865634</v>
      </c>
      <c r="D6" s="9">
        <v>99.432326063308949</v>
      </c>
      <c r="E6" s="9">
        <v>99.436152159523488</v>
      </c>
      <c r="F6" s="9">
        <v>99.560360372172468</v>
      </c>
      <c r="G6" s="9">
        <v>99.660288861806706</v>
      </c>
      <c r="H6" s="9">
        <v>99.754060713044993</v>
      </c>
      <c r="I6" s="9">
        <v>100.33628615309824</v>
      </c>
      <c r="J6" s="9">
        <v>100.33628615309824</v>
      </c>
      <c r="K6" s="9">
        <v>100.33628615309824</v>
      </c>
      <c r="L6" s="116">
        <v>100.16597480887803</v>
      </c>
      <c r="M6" s="9">
        <v>100.16570480442977</v>
      </c>
      <c r="N6" s="116">
        <v>100.17419779665833</v>
      </c>
      <c r="O6" s="9">
        <v>100.64207596088256</v>
      </c>
      <c r="P6" s="9">
        <f t="shared" si="0"/>
        <v>100</v>
      </c>
    </row>
    <row r="7" spans="1:16" x14ac:dyDescent="0.35">
      <c r="A7" s="2">
        <v>3</v>
      </c>
      <c r="B7" s="82" t="s">
        <v>3</v>
      </c>
      <c r="C7" s="126">
        <v>10.829476226951023</v>
      </c>
      <c r="D7" s="9">
        <v>99.336111027965345</v>
      </c>
      <c r="E7" s="9">
        <v>99.510357330837167</v>
      </c>
      <c r="F7" s="9">
        <v>99.724688806920724</v>
      </c>
      <c r="G7" s="9">
        <v>99.951722788396637</v>
      </c>
      <c r="H7" s="9">
        <v>100.09690637348477</v>
      </c>
      <c r="I7" s="9">
        <v>100.13595314512155</v>
      </c>
      <c r="J7" s="9">
        <v>100.12007896743454</v>
      </c>
      <c r="K7" s="9">
        <v>100.11916441165657</v>
      </c>
      <c r="L7" s="116">
        <v>99.995617384416704</v>
      </c>
      <c r="M7" s="9">
        <v>99.921037456416968</v>
      </c>
      <c r="N7" s="116">
        <v>99.992991197099613</v>
      </c>
      <c r="O7" s="9">
        <v>101.09537111024933</v>
      </c>
      <c r="P7" s="9">
        <f t="shared" si="0"/>
        <v>100</v>
      </c>
    </row>
    <row r="8" spans="1:16" s="87" customFormat="1" x14ac:dyDescent="0.35">
      <c r="A8" s="86">
        <v>4</v>
      </c>
      <c r="B8" s="83" t="s">
        <v>34</v>
      </c>
      <c r="C8" s="126">
        <v>15.064556224536005</v>
      </c>
      <c r="D8" s="9">
        <v>95.373695875543902</v>
      </c>
      <c r="E8" s="9">
        <v>98.612711717208413</v>
      </c>
      <c r="F8" s="9">
        <v>100.30091866314724</v>
      </c>
      <c r="G8" s="9">
        <v>100.44042318103361</v>
      </c>
      <c r="H8" s="9">
        <v>100.52000586971327</v>
      </c>
      <c r="I8" s="9">
        <v>100.77519006874502</v>
      </c>
      <c r="J8" s="9">
        <v>100.66615790517109</v>
      </c>
      <c r="K8" s="130">
        <v>100.54736865480791</v>
      </c>
      <c r="L8" s="116">
        <v>100.49335333602698</v>
      </c>
      <c r="M8" s="9">
        <v>100.39157946323317</v>
      </c>
      <c r="N8" s="116">
        <v>100.68019899576008</v>
      </c>
      <c r="O8" s="9">
        <v>101.19839626960943</v>
      </c>
      <c r="P8" s="9">
        <f t="shared" si="0"/>
        <v>100</v>
      </c>
    </row>
    <row r="9" spans="1:16" ht="23" x14ac:dyDescent="0.35">
      <c r="A9" s="2">
        <v>5</v>
      </c>
      <c r="B9" s="83" t="s">
        <v>35</v>
      </c>
      <c r="C9" s="126">
        <v>7.8832984693044157</v>
      </c>
      <c r="D9" s="9">
        <v>99.336211571677893</v>
      </c>
      <c r="E9" s="9">
        <v>99.382242740071987</v>
      </c>
      <c r="F9" s="9">
        <v>99.59772266622457</v>
      </c>
      <c r="G9" s="9">
        <v>99.869541261489104</v>
      </c>
      <c r="H9" s="9">
        <v>100.08465003170681</v>
      </c>
      <c r="I9" s="9">
        <v>100.19415304609602</v>
      </c>
      <c r="J9" s="9">
        <v>100.24042779638108</v>
      </c>
      <c r="K9" s="9">
        <v>100.24909689066335</v>
      </c>
      <c r="L9" s="116">
        <v>100.29235982369939</v>
      </c>
      <c r="M9" s="9">
        <v>100.21418930429397</v>
      </c>
      <c r="N9" s="116">
        <v>100.26621028803265</v>
      </c>
      <c r="O9" s="9">
        <v>100.27319457966327</v>
      </c>
      <c r="P9" s="9">
        <f t="shared" si="0"/>
        <v>100.00000000000001</v>
      </c>
    </row>
    <row r="10" spans="1:16" x14ac:dyDescent="0.35">
      <c r="A10" s="2">
        <v>6</v>
      </c>
      <c r="B10" s="82" t="s">
        <v>6</v>
      </c>
      <c r="C10" s="126">
        <v>2.4870171751479653</v>
      </c>
      <c r="D10" s="9">
        <v>99.411108792691408</v>
      </c>
      <c r="E10" s="9">
        <v>99.411108792691408</v>
      </c>
      <c r="F10" s="9">
        <v>99.411108792691408</v>
      </c>
      <c r="G10" s="9">
        <v>99.572817229328649</v>
      </c>
      <c r="H10" s="9">
        <v>99.699541029135261</v>
      </c>
      <c r="I10" s="9">
        <v>100.27778384565684</v>
      </c>
      <c r="J10" s="9">
        <v>100.27778384565684</v>
      </c>
      <c r="K10" s="9">
        <v>100.27778384565684</v>
      </c>
      <c r="L10" s="116">
        <v>100.36158419558643</v>
      </c>
      <c r="M10" s="9">
        <v>100.36833679598634</v>
      </c>
      <c r="N10" s="116">
        <v>100.41971964701645</v>
      </c>
      <c r="O10" s="9">
        <v>100.51132318790229</v>
      </c>
      <c r="P10" s="9">
        <f t="shared" si="0"/>
        <v>100</v>
      </c>
    </row>
    <row r="11" spans="1:16" x14ac:dyDescent="0.35">
      <c r="A11" s="2">
        <v>7</v>
      </c>
      <c r="B11" s="82" t="s">
        <v>7</v>
      </c>
      <c r="C11" s="126">
        <v>14.050737538068454</v>
      </c>
      <c r="D11" s="9">
        <v>100.07916174633729</v>
      </c>
      <c r="E11" s="9">
        <v>100.68960611467671</v>
      </c>
      <c r="F11" s="9">
        <v>102.39675474708022</v>
      </c>
      <c r="G11" s="9">
        <v>102.77877188431778</v>
      </c>
      <c r="H11" s="9">
        <v>101.8089466758102</v>
      </c>
      <c r="I11" s="9">
        <v>99.399868683139744</v>
      </c>
      <c r="J11" s="9">
        <v>99.253523850465072</v>
      </c>
      <c r="K11" s="9">
        <v>98.537684911703408</v>
      </c>
      <c r="L11" s="116">
        <v>98.270535617462897</v>
      </c>
      <c r="M11" s="9">
        <v>98.518484868947581</v>
      </c>
      <c r="N11" s="116">
        <v>98.77893434143725</v>
      </c>
      <c r="O11" s="9">
        <v>99.487726558621659</v>
      </c>
      <c r="P11" s="9">
        <f t="shared" si="0"/>
        <v>99.999999999999986</v>
      </c>
    </row>
    <row r="12" spans="1:16" x14ac:dyDescent="0.35">
      <c r="A12" s="2">
        <v>8</v>
      </c>
      <c r="B12" s="82" t="s">
        <v>36</v>
      </c>
      <c r="C12" s="126">
        <v>5.3560645130965483</v>
      </c>
      <c r="D12" s="9">
        <v>98.788597170389579</v>
      </c>
      <c r="E12" s="9">
        <v>99.225870564317773</v>
      </c>
      <c r="F12" s="9">
        <v>99.334678803042664</v>
      </c>
      <c r="G12" s="9">
        <v>99.966461720893662</v>
      </c>
      <c r="H12" s="9">
        <v>100.01155481743073</v>
      </c>
      <c r="I12" s="9">
        <v>99.973041644275284</v>
      </c>
      <c r="J12" s="9">
        <v>100.22052435198421</v>
      </c>
      <c r="K12" s="9">
        <v>100.22330295935488</v>
      </c>
      <c r="L12" s="116">
        <v>100.22064503021311</v>
      </c>
      <c r="M12" s="9">
        <v>100.15625546179982</v>
      </c>
      <c r="N12" s="116">
        <v>100.93952626142698</v>
      </c>
      <c r="O12" s="9">
        <v>100.93954121487097</v>
      </c>
      <c r="P12" s="9">
        <f t="shared" si="0"/>
        <v>99.999999999999957</v>
      </c>
    </row>
    <row r="13" spans="1:16" x14ac:dyDescent="0.35">
      <c r="A13" s="2">
        <v>9</v>
      </c>
      <c r="B13" s="82" t="s">
        <v>37</v>
      </c>
      <c r="C13" s="126">
        <v>1.6396994265949068</v>
      </c>
      <c r="D13" s="9">
        <v>100.4657894255441</v>
      </c>
      <c r="E13" s="9">
        <v>100.49516016560038</v>
      </c>
      <c r="F13" s="9">
        <v>100.58670386137051</v>
      </c>
      <c r="G13" s="9">
        <v>100.58942197211249</v>
      </c>
      <c r="H13" s="9">
        <v>100.56412195330701</v>
      </c>
      <c r="I13" s="9">
        <v>100.5647880429002</v>
      </c>
      <c r="J13" s="9">
        <v>100.64606642423026</v>
      </c>
      <c r="K13" s="9">
        <v>100.64606642423026</v>
      </c>
      <c r="L13" s="116">
        <v>98.905812246180872</v>
      </c>
      <c r="M13" s="9">
        <v>98.795419480065462</v>
      </c>
      <c r="N13" s="116">
        <v>98.855045397532649</v>
      </c>
      <c r="O13" s="9">
        <v>98.885604606925838</v>
      </c>
      <c r="P13" s="9">
        <f t="shared" si="0"/>
        <v>100</v>
      </c>
    </row>
    <row r="14" spans="1:16" x14ac:dyDescent="0.35">
      <c r="A14" s="2">
        <v>10</v>
      </c>
      <c r="B14" s="82" t="s">
        <v>38</v>
      </c>
      <c r="C14" s="126">
        <v>1.9608891267384652</v>
      </c>
      <c r="D14" s="9">
        <v>99.518253733659023</v>
      </c>
      <c r="E14" s="9">
        <v>100.04047215101808</v>
      </c>
      <c r="F14" s="9">
        <v>100.04047215101808</v>
      </c>
      <c r="G14" s="9">
        <v>100.04047215101808</v>
      </c>
      <c r="H14" s="9">
        <v>100.04047215101808</v>
      </c>
      <c r="I14" s="9">
        <v>100.04047215101808</v>
      </c>
      <c r="J14" s="9">
        <v>100.04047215101808</v>
      </c>
      <c r="K14" s="9">
        <v>100.04047215101808</v>
      </c>
      <c r="L14" s="116">
        <v>100.04047215101808</v>
      </c>
      <c r="M14" s="9">
        <v>100.04047215101808</v>
      </c>
      <c r="N14" s="116">
        <v>100.0587484535894</v>
      </c>
      <c r="O14" s="9">
        <v>100.0587484535894</v>
      </c>
      <c r="P14" s="9">
        <f t="shared" si="0"/>
        <v>100.00000000000006</v>
      </c>
    </row>
    <row r="15" spans="1:16" x14ac:dyDescent="0.35">
      <c r="A15" s="18">
        <v>11</v>
      </c>
      <c r="B15" s="84" t="s">
        <v>39</v>
      </c>
      <c r="C15" s="126">
        <v>6.5677613878027827</v>
      </c>
      <c r="D15" s="9">
        <v>99.30776984424341</v>
      </c>
      <c r="E15" s="9">
        <v>99.63580014114072</v>
      </c>
      <c r="F15" s="9">
        <v>99.590967025437166</v>
      </c>
      <c r="G15" s="9">
        <v>99.631525118272748</v>
      </c>
      <c r="H15" s="9">
        <v>99.662211683753</v>
      </c>
      <c r="I15" s="9">
        <v>99.709191252929656</v>
      </c>
      <c r="J15" s="9">
        <v>100.35234720108842</v>
      </c>
      <c r="K15" s="9">
        <v>100.35684796352534</v>
      </c>
      <c r="L15" s="116">
        <v>100.34196762866162</v>
      </c>
      <c r="M15" s="9">
        <v>100.34226365903642</v>
      </c>
      <c r="N15" s="116">
        <v>100.34563465538854</v>
      </c>
      <c r="O15" s="9">
        <v>100.72347382652308</v>
      </c>
      <c r="P15" s="9">
        <f t="shared" si="0"/>
        <v>100</v>
      </c>
    </row>
    <row r="16" spans="1:16" x14ac:dyDescent="0.35">
      <c r="A16" s="18">
        <v>12</v>
      </c>
      <c r="B16" s="84" t="s">
        <v>40</v>
      </c>
      <c r="C16" s="126">
        <v>2.0613783051434149</v>
      </c>
      <c r="D16" s="9">
        <v>99.971227016677233</v>
      </c>
      <c r="E16" s="9">
        <v>99.971227016677233</v>
      </c>
      <c r="F16" s="9">
        <v>99.971227016677233</v>
      </c>
      <c r="G16" s="9">
        <v>99.971227016677233</v>
      </c>
      <c r="H16" s="9">
        <v>99.971227016677233</v>
      </c>
      <c r="I16" s="9">
        <v>99.971227016677233</v>
      </c>
      <c r="J16" s="9">
        <v>100.02879646714935</v>
      </c>
      <c r="K16" s="9">
        <v>100.02879646714935</v>
      </c>
      <c r="L16" s="116">
        <v>100.02879646714935</v>
      </c>
      <c r="M16" s="9">
        <v>100.02879646714935</v>
      </c>
      <c r="N16" s="116">
        <v>100.02871630550221</v>
      </c>
      <c r="O16" s="9">
        <v>100.02873572583707</v>
      </c>
      <c r="P16" s="9">
        <f t="shared" si="0"/>
        <v>100.00000000000001</v>
      </c>
    </row>
    <row r="17" spans="1:16" ht="23.5" thickBot="1" x14ac:dyDescent="0.4">
      <c r="A17" s="18">
        <v>13</v>
      </c>
      <c r="B17" s="124" t="s">
        <v>41</v>
      </c>
      <c r="C17" s="126">
        <v>2.0598859900945716</v>
      </c>
      <c r="D17" s="9">
        <v>99.634269055464188</v>
      </c>
      <c r="E17" s="9">
        <v>99.5662700055898</v>
      </c>
      <c r="F17" s="9">
        <v>99.629699786646071</v>
      </c>
      <c r="G17" s="9">
        <v>99.853521317041668</v>
      </c>
      <c r="H17" s="9">
        <v>99.982597898671017</v>
      </c>
      <c r="I17" s="9">
        <v>100.77210951322742</v>
      </c>
      <c r="J17" s="9">
        <v>100.19751661181148</v>
      </c>
      <c r="K17" s="9">
        <v>100.29578277760366</v>
      </c>
      <c r="L17" s="116">
        <v>100.22869329367172</v>
      </c>
      <c r="M17" s="9">
        <v>100.15387065677803</v>
      </c>
      <c r="N17" s="116">
        <v>99.844246140716635</v>
      </c>
      <c r="O17" s="9">
        <v>99.841422942778109</v>
      </c>
      <c r="P17" s="9">
        <f t="shared" si="0"/>
        <v>99.999999999999986</v>
      </c>
    </row>
    <row r="18" spans="1:16" ht="23.5" thickBot="1" x14ac:dyDescent="0.4">
      <c r="A18" s="135"/>
      <c r="B18" s="136" t="s">
        <v>18</v>
      </c>
      <c r="C18" s="136" t="s">
        <v>14</v>
      </c>
      <c r="D18" s="46">
        <v>43831</v>
      </c>
      <c r="E18" s="46">
        <v>43862</v>
      </c>
      <c r="F18" s="46">
        <v>43891</v>
      </c>
      <c r="G18" s="46">
        <v>43922</v>
      </c>
      <c r="H18" s="79">
        <v>43952</v>
      </c>
      <c r="I18" s="46">
        <v>43983</v>
      </c>
      <c r="J18" s="46">
        <v>44013</v>
      </c>
      <c r="K18" s="46">
        <v>44044</v>
      </c>
      <c r="L18" s="46">
        <v>44075</v>
      </c>
      <c r="M18" s="46">
        <v>44105</v>
      </c>
      <c r="N18" s="103">
        <v>44136</v>
      </c>
      <c r="O18" s="46">
        <v>44166</v>
      </c>
      <c r="P18" s="188" t="s">
        <v>29</v>
      </c>
    </row>
    <row r="19" spans="1:16" x14ac:dyDescent="0.35">
      <c r="A19" s="118">
        <v>1</v>
      </c>
      <c r="B19" s="119" t="s">
        <v>42</v>
      </c>
      <c r="C19" s="156">
        <v>73.947095266988612</v>
      </c>
      <c r="D19" s="129">
        <v>98.548326408834541</v>
      </c>
      <c r="E19" s="127">
        <v>99.335191390287093</v>
      </c>
      <c r="F19" s="129">
        <v>100.03829995758959</v>
      </c>
      <c r="G19" s="128">
        <v>100.40092483565313</v>
      </c>
      <c r="H19" s="157">
        <v>100.5387468503273</v>
      </c>
      <c r="I19" s="128">
        <v>100.31978181719141</v>
      </c>
      <c r="J19" s="36">
        <v>100.22585871210612</v>
      </c>
      <c r="K19" s="127">
        <v>100.00457394014248</v>
      </c>
      <c r="L19" s="129">
        <v>99.895588055744753</v>
      </c>
      <c r="M19" s="158">
        <v>99.935729265009826</v>
      </c>
      <c r="N19" s="36">
        <v>100.10525368431075</v>
      </c>
      <c r="O19" s="159">
        <v>100.65172508280239</v>
      </c>
      <c r="P19" s="36">
        <f t="shared" si="0"/>
        <v>99.999999999999943</v>
      </c>
    </row>
    <row r="20" spans="1:16" x14ac:dyDescent="0.35">
      <c r="A20" s="69">
        <v>2</v>
      </c>
      <c r="B20" s="37" t="s">
        <v>43</v>
      </c>
      <c r="C20" s="160">
        <v>26.052904733011395</v>
      </c>
      <c r="D20" s="130">
        <v>97.813010200845625</v>
      </c>
      <c r="E20" s="116">
        <v>99.156430900827758</v>
      </c>
      <c r="F20" s="130">
        <v>100.51528410780904</v>
      </c>
      <c r="G20" s="117">
        <v>100.81527323385342</v>
      </c>
      <c r="H20" s="145">
        <v>101.33196839723635</v>
      </c>
      <c r="I20" s="117">
        <v>101.36249318062696</v>
      </c>
      <c r="J20" s="10">
        <v>100.95008571530366</v>
      </c>
      <c r="K20" s="116">
        <v>99.928292144808879</v>
      </c>
      <c r="L20" s="130">
        <v>99.211401646672499</v>
      </c>
      <c r="M20" s="146">
        <v>98.930609145064778</v>
      </c>
      <c r="N20" s="10">
        <v>99.40726936168916</v>
      </c>
      <c r="O20" s="161">
        <v>100.57788196526175</v>
      </c>
      <c r="P20" s="10">
        <f t="shared" si="0"/>
        <v>99.999999999999986</v>
      </c>
    </row>
    <row r="21" spans="1:16" x14ac:dyDescent="0.35">
      <c r="A21" s="69">
        <v>3</v>
      </c>
      <c r="B21" s="37" t="s">
        <v>44</v>
      </c>
      <c r="C21" s="160">
        <v>5.6757646271647388</v>
      </c>
      <c r="D21" s="130">
        <v>97.263566033776044</v>
      </c>
      <c r="E21" s="116">
        <v>99.201856564229232</v>
      </c>
      <c r="F21" s="130">
        <v>101.32752194723244</v>
      </c>
      <c r="G21" s="117">
        <v>101.35107551636615</v>
      </c>
      <c r="H21" s="145">
        <v>100.40551464487358</v>
      </c>
      <c r="I21" s="117">
        <v>99.389875389935909</v>
      </c>
      <c r="J21" s="10">
        <v>100.08812879504124</v>
      </c>
      <c r="K21" s="116">
        <v>100.05941106562933</v>
      </c>
      <c r="L21" s="130">
        <v>100.13131528271593</v>
      </c>
      <c r="M21" s="146">
        <v>99.700303201637766</v>
      </c>
      <c r="N21" s="10">
        <v>100.56389895616979</v>
      </c>
      <c r="O21" s="161">
        <v>100.51753260239288</v>
      </c>
      <c r="P21" s="10">
        <f t="shared" si="0"/>
        <v>100.00000000000004</v>
      </c>
    </row>
    <row r="22" spans="1:16" x14ac:dyDescent="0.35">
      <c r="A22" s="69">
        <v>4</v>
      </c>
      <c r="B22" s="37" t="s">
        <v>45</v>
      </c>
      <c r="C22" s="160">
        <v>37.204821356038416</v>
      </c>
      <c r="D22" s="130">
        <v>98.524070170285967</v>
      </c>
      <c r="E22" s="116">
        <v>99.767279647118286</v>
      </c>
      <c r="F22" s="130">
        <v>100.82350010702945</v>
      </c>
      <c r="G22" s="117">
        <v>101.02945097662075</v>
      </c>
      <c r="H22" s="145">
        <v>100.82136880857328</v>
      </c>
      <c r="I22" s="117">
        <v>100.18549413978225</v>
      </c>
      <c r="J22" s="10">
        <v>100.09783993523321</v>
      </c>
      <c r="K22" s="116">
        <v>99.750124833695722</v>
      </c>
      <c r="L22" s="130">
        <v>99.504224620240592</v>
      </c>
      <c r="M22" s="146">
        <v>99.574831725966675</v>
      </c>
      <c r="N22" s="10">
        <v>99.707041606404431</v>
      </c>
      <c r="O22" s="161">
        <v>100.21477342904913</v>
      </c>
      <c r="P22" s="10">
        <f t="shared" si="0"/>
        <v>99.999999999999957</v>
      </c>
    </row>
    <row r="23" spans="1:16" x14ac:dyDescent="0.35">
      <c r="A23" s="69">
        <v>5</v>
      </c>
      <c r="B23" s="37" t="s">
        <v>46</v>
      </c>
      <c r="C23" s="160">
        <v>62.795178643961577</v>
      </c>
      <c r="D23" s="130">
        <v>98.257087721526418</v>
      </c>
      <c r="E23" s="116">
        <v>99.004387969426617</v>
      </c>
      <c r="F23" s="130">
        <v>99.772536579997507</v>
      </c>
      <c r="G23" s="117">
        <v>100.20242805941088</v>
      </c>
      <c r="H23" s="145">
        <v>100.70194884058283</v>
      </c>
      <c r="I23" s="117">
        <v>100.83195621389994</v>
      </c>
      <c r="J23" s="10">
        <v>100.60200202265217</v>
      </c>
      <c r="K23" s="116">
        <v>100.12278240165416</v>
      </c>
      <c r="L23" s="130">
        <v>99.842421511266139</v>
      </c>
      <c r="M23" s="146">
        <v>99.731507583173084</v>
      </c>
      <c r="N23" s="10">
        <v>100.05076831950826</v>
      </c>
      <c r="O23" s="161">
        <v>100.88017277690147</v>
      </c>
      <c r="P23" s="10">
        <f t="shared" si="0"/>
        <v>99.999999999999943</v>
      </c>
    </row>
    <row r="24" spans="1:16" ht="24" x14ac:dyDescent="0.35">
      <c r="A24" s="69">
        <v>6</v>
      </c>
      <c r="B24" s="37" t="s">
        <v>47</v>
      </c>
      <c r="C24" s="160">
        <v>4.0504139322126589</v>
      </c>
      <c r="D24" s="130">
        <v>99.651600781158777</v>
      </c>
      <c r="E24" s="116">
        <v>99.85343508757164</v>
      </c>
      <c r="F24" s="130">
        <v>99.971448571266919</v>
      </c>
      <c r="G24" s="117">
        <v>100.04755989592408</v>
      </c>
      <c r="H24" s="145">
        <v>100.03854277798463</v>
      </c>
      <c r="I24" s="117">
        <v>100.29467461976928</v>
      </c>
      <c r="J24" s="10">
        <v>99.999649111115318</v>
      </c>
      <c r="K24" s="116">
        <v>99.999649111115318</v>
      </c>
      <c r="L24" s="130">
        <v>100.06390246651169</v>
      </c>
      <c r="M24" s="146">
        <v>100.0008402289434</v>
      </c>
      <c r="N24" s="10">
        <v>100.01470245820867</v>
      </c>
      <c r="O24" s="161">
        <v>100.06399489043038</v>
      </c>
      <c r="P24" s="10">
        <f t="shared" si="0"/>
        <v>100</v>
      </c>
    </row>
    <row r="25" spans="1:16" ht="15" thickBot="1" x14ac:dyDescent="0.4">
      <c r="A25" s="109">
        <v>7</v>
      </c>
      <c r="B25" s="110" t="s">
        <v>50</v>
      </c>
      <c r="C25" s="120">
        <f>(C4-C5)</f>
        <v>71.817184300065065</v>
      </c>
      <c r="D25" s="123">
        <f>(((D4*$C$4)-(D5*$C$5))/($C$4-$C$5))</f>
        <v>98.157802755906317</v>
      </c>
      <c r="E25" s="121">
        <f t="shared" ref="E25:O25" si="1">(((E4*$C$4)-(E5*$C$5))/($C$4-$C$5))</f>
        <v>99.303372651434373</v>
      </c>
      <c r="F25" s="123">
        <f t="shared" si="1"/>
        <v>100.42520030292626</v>
      </c>
      <c r="G25" s="121">
        <f t="shared" si="1"/>
        <v>100.74785132475843</v>
      </c>
      <c r="H25" s="123">
        <f t="shared" si="1"/>
        <v>100.60501869942975</v>
      </c>
      <c r="I25" s="121">
        <f t="shared" si="1"/>
        <v>100.27868436472546</v>
      </c>
      <c r="J25" s="123">
        <f t="shared" si="1"/>
        <v>100.27229659954632</v>
      </c>
      <c r="K25" s="121">
        <f t="shared" si="1"/>
        <v>99.956566031979435</v>
      </c>
      <c r="L25" s="123">
        <f t="shared" si="1"/>
        <v>99.814689032121251</v>
      </c>
      <c r="M25" s="121">
        <f t="shared" si="1"/>
        <v>99.727918430142097</v>
      </c>
      <c r="N25" s="123">
        <f t="shared" si="1"/>
        <v>100.07493303773026</v>
      </c>
      <c r="O25" s="122">
        <f t="shared" si="1"/>
        <v>100.63566676929982</v>
      </c>
      <c r="P25" s="123">
        <f t="shared" si="0"/>
        <v>99.999999999999986</v>
      </c>
    </row>
  </sheetData>
  <mergeCells count="1">
    <mergeCell ref="A1:P1"/>
  </mergeCells>
  <pageMargins left="0.24" right="0.2" top="0.74803149606299213" bottom="0.74803149606299213" header="0.31496062992125984" footer="0.31496062992125984"/>
  <pageSetup paperSize="9" scale="94" orientation="landscape" horizontalDpi="4294967295" verticalDpi="4294967295" r:id="rId1"/>
  <ignoredErrors>
    <ignoredError sqref="P4:P17 P19:P25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7"/>
  <sheetViews>
    <sheetView zoomScaleNormal="100" workbookViewId="0">
      <selection activeCell="K19" sqref="K19:K25"/>
    </sheetView>
  </sheetViews>
  <sheetFormatPr defaultColWidth="9.1796875" defaultRowHeight="14.5" x14ac:dyDescent="0.35"/>
  <cols>
    <col min="1" max="1" width="3.36328125" bestFit="1" customWidth="1"/>
    <col min="2" max="2" width="29.7265625" bestFit="1" customWidth="1"/>
    <col min="3" max="3" width="7.90625" style="108" bestFit="1" customWidth="1"/>
    <col min="4" max="4" width="6.7265625" style="108" bestFit="1" customWidth="1"/>
    <col min="5" max="6" width="6.453125" bestFit="1" customWidth="1"/>
    <col min="7" max="7" width="6.7265625" bestFit="1" customWidth="1"/>
    <col min="8" max="8" width="6.453125" bestFit="1" customWidth="1"/>
    <col min="9" max="9" width="7.08984375" bestFit="1" customWidth="1"/>
    <col min="10" max="10" width="6.54296875" bestFit="1" customWidth="1"/>
    <col min="11" max="11" width="6.453125" bestFit="1" customWidth="1"/>
    <col min="12" max="12" width="6.7265625" bestFit="1" customWidth="1"/>
    <col min="13" max="13" width="6.54296875" bestFit="1" customWidth="1"/>
    <col min="14" max="14" width="6.453125" bestFit="1" customWidth="1"/>
    <col min="15" max="16" width="6.7265625" bestFit="1" customWidth="1"/>
    <col min="17" max="17" width="7.54296875" bestFit="1" customWidth="1"/>
    <col min="18" max="18" width="2.81640625" customWidth="1"/>
  </cols>
  <sheetData>
    <row r="1" spans="1:17" ht="40.5" customHeight="1" thickBot="1" x14ac:dyDescent="0.4">
      <c r="A1" s="201" t="s">
        <v>49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181"/>
    </row>
    <row r="2" spans="1:17" ht="24.5" thickBot="1" x14ac:dyDescent="0.4">
      <c r="A2" s="111" t="s">
        <v>0</v>
      </c>
      <c r="B2" s="111" t="s">
        <v>13</v>
      </c>
      <c r="C2" s="112" t="s">
        <v>14</v>
      </c>
      <c r="D2" s="113">
        <v>44196</v>
      </c>
      <c r="E2" s="113">
        <v>44197</v>
      </c>
      <c r="F2" s="113">
        <v>44228</v>
      </c>
      <c r="G2" s="113">
        <v>44256</v>
      </c>
      <c r="H2" s="113">
        <v>44287</v>
      </c>
      <c r="I2" s="113">
        <v>44317</v>
      </c>
      <c r="J2" s="113">
        <v>44348</v>
      </c>
      <c r="K2" s="113">
        <v>44378</v>
      </c>
      <c r="L2" s="113">
        <v>44409</v>
      </c>
      <c r="M2" s="113">
        <v>44440</v>
      </c>
      <c r="N2" s="113">
        <v>44470</v>
      </c>
      <c r="O2" s="113">
        <v>44501</v>
      </c>
      <c r="P2" s="113">
        <v>44531</v>
      </c>
      <c r="Q2" s="183" t="s">
        <v>29</v>
      </c>
    </row>
    <row r="3" spans="1:17" ht="15" thickBot="1" x14ac:dyDescent="0.4">
      <c r="A3" s="131"/>
      <c r="B3" s="131" t="s">
        <v>17</v>
      </c>
      <c r="C3" s="132"/>
      <c r="D3" s="133">
        <v>3.1526260428083042</v>
      </c>
      <c r="E3" s="133">
        <v>3.5319801672165196</v>
      </c>
      <c r="F3" s="133">
        <v>3.3031044127693754</v>
      </c>
      <c r="G3" s="133">
        <v>3.1653755645140169</v>
      </c>
      <c r="H3" s="133">
        <v>3.2988700817945471</v>
      </c>
      <c r="I3" s="133">
        <v>3.3499512825533984</v>
      </c>
      <c r="J3" s="133">
        <v>3.5936497814686552</v>
      </c>
      <c r="K3" s="133">
        <v>3.8127974926204899</v>
      </c>
      <c r="L3" s="133">
        <v>3.8446517996334917</v>
      </c>
      <c r="M3" s="133">
        <f>(M4/'2020_REBASED SERIES'!L4-1)*100</f>
        <v>4.0417857605071328</v>
      </c>
      <c r="N3" s="133">
        <f>(N4/'2020_REBASED SERIES'!M4-1)*100</f>
        <v>4.036276598347599</v>
      </c>
      <c r="O3" s="133">
        <f>(O4/'2020_REBASED SERIES'!N4-1)*100</f>
        <v>4.147773148102929</v>
      </c>
      <c r="P3" s="133">
        <f>(P4/'2020_REBASED SERIES'!O4-1)*100</f>
        <v>4.1658060258656704</v>
      </c>
      <c r="Q3" s="133">
        <f>(Q4/'2020_REBASED SERIES'!P4-1)*100</f>
        <v>3.6910183327805601</v>
      </c>
    </row>
    <row r="4" spans="1:17" ht="15" thickBot="1" x14ac:dyDescent="0.4">
      <c r="A4" s="131"/>
      <c r="B4" s="131" t="s">
        <v>16</v>
      </c>
      <c r="C4" s="180">
        <v>100</v>
      </c>
      <c r="D4" s="134">
        <v>100.72862057074977</v>
      </c>
      <c r="E4" s="134">
        <v>101.53330687642342</v>
      </c>
      <c r="F4" s="134">
        <v>102.43859896266778</v>
      </c>
      <c r="G4" s="134">
        <v>103.41145781808559</v>
      </c>
      <c r="H4" s="134">
        <v>103.9454607770716</v>
      </c>
      <c r="I4" s="134">
        <v>104.22362596121503</v>
      </c>
      <c r="J4" s="171">
        <v>104.30180389812162</v>
      </c>
      <c r="K4" s="134">
        <v>104.31657481205507</v>
      </c>
      <c r="L4" s="134">
        <v>103.80087435269473</v>
      </c>
      <c r="M4" s="134">
        <v>103.70916308312729</v>
      </c>
      <c r="N4" s="134">
        <v>103.60873485322952</v>
      </c>
      <c r="O4" s="134">
        <v>104.07783908241787</v>
      </c>
      <c r="P4" s="134">
        <v>104.92477951625743</v>
      </c>
      <c r="Q4" s="134">
        <f t="shared" ref="Q4:Q25" si="0">AVERAGE(E4:P4)</f>
        <v>103.69101833278056</v>
      </c>
    </row>
    <row r="5" spans="1:17" x14ac:dyDescent="0.35">
      <c r="A5" s="2">
        <v>1</v>
      </c>
      <c r="B5" s="114" t="s">
        <v>32</v>
      </c>
      <c r="C5" s="125">
        <v>28.182815699934938</v>
      </c>
      <c r="D5" s="65">
        <v>100.96549116456124</v>
      </c>
      <c r="E5" s="65">
        <v>100.60459273019993</v>
      </c>
      <c r="F5" s="65">
        <v>102.40163465718035</v>
      </c>
      <c r="G5" s="65">
        <v>103.92967447597913</v>
      </c>
      <c r="H5" s="65">
        <v>105.17579320808385</v>
      </c>
      <c r="I5" s="167">
        <v>106.46161132239699</v>
      </c>
      <c r="J5" s="65">
        <v>106.45624246866508</v>
      </c>
      <c r="K5" s="169">
        <v>106.18702250127764</v>
      </c>
      <c r="L5" s="169">
        <v>103.51354797414014</v>
      </c>
      <c r="M5" s="169">
        <v>103.29529907596519</v>
      </c>
      <c r="N5" s="169">
        <v>103.14875265062922</v>
      </c>
      <c r="O5" s="169">
        <v>103.9601903674268</v>
      </c>
      <c r="P5" s="65">
        <v>105.89980434920453</v>
      </c>
      <c r="Q5" s="65">
        <f t="shared" si="0"/>
        <v>104.25284714842905</v>
      </c>
    </row>
    <row r="6" spans="1:17" x14ac:dyDescent="0.35">
      <c r="A6" s="2">
        <v>2</v>
      </c>
      <c r="B6" s="1" t="s">
        <v>33</v>
      </c>
      <c r="C6" s="126">
        <v>1.8564199165865634</v>
      </c>
      <c r="D6" s="9">
        <v>100.64207596088256</v>
      </c>
      <c r="E6" s="9">
        <v>101.21925159463714</v>
      </c>
      <c r="F6" s="9">
        <v>101.42765204965905</v>
      </c>
      <c r="G6" s="9">
        <v>101.46785498078962</v>
      </c>
      <c r="H6" s="9">
        <v>102.3095436311738</v>
      </c>
      <c r="I6" s="168">
        <v>102.24224114668439</v>
      </c>
      <c r="J6" s="9">
        <v>102.28600381481274</v>
      </c>
      <c r="K6" s="170">
        <v>102.23800149574282</v>
      </c>
      <c r="L6" s="9">
        <v>102.71018151956685</v>
      </c>
      <c r="M6" s="116">
        <v>102.52716990357287</v>
      </c>
      <c r="N6" s="9">
        <v>102.65099889640415</v>
      </c>
      <c r="O6" s="116">
        <v>102.85205924404416</v>
      </c>
      <c r="P6" s="9">
        <v>102.85422772200326</v>
      </c>
      <c r="Q6" s="9">
        <f t="shared" si="0"/>
        <v>102.23209883325757</v>
      </c>
    </row>
    <row r="7" spans="1:17" x14ac:dyDescent="0.35">
      <c r="A7" s="2">
        <v>3</v>
      </c>
      <c r="B7" s="1" t="s">
        <v>3</v>
      </c>
      <c r="C7" s="126">
        <v>10.829476226951023</v>
      </c>
      <c r="D7" s="9">
        <v>101.09537111024933</v>
      </c>
      <c r="E7" s="9">
        <v>103.00860434431081</v>
      </c>
      <c r="F7" s="9">
        <v>103.47424290130212</v>
      </c>
      <c r="G7" s="9">
        <v>104.47151053673261</v>
      </c>
      <c r="H7" s="9">
        <v>104.52687658624424</v>
      </c>
      <c r="I7" s="168">
        <v>104.46489493999901</v>
      </c>
      <c r="J7" s="9">
        <v>104.51500846823869</v>
      </c>
      <c r="K7" s="170">
        <v>104.60225899090965</v>
      </c>
      <c r="L7" s="9">
        <v>104.86981184407873</v>
      </c>
      <c r="M7" s="116">
        <v>104.8020794172088</v>
      </c>
      <c r="N7" s="9">
        <v>104.80344791715918</v>
      </c>
      <c r="O7" s="9">
        <v>105.457343564914</v>
      </c>
      <c r="P7" s="9">
        <v>105.64562750137719</v>
      </c>
      <c r="Q7" s="9">
        <f t="shared" si="0"/>
        <v>104.55347558437292</v>
      </c>
    </row>
    <row r="8" spans="1:17" s="87" customFormat="1" ht="23" x14ac:dyDescent="0.25">
      <c r="A8" s="86">
        <v>4</v>
      </c>
      <c r="B8" s="3" t="s">
        <v>34</v>
      </c>
      <c r="C8" s="126">
        <v>15.064556224536005</v>
      </c>
      <c r="D8" s="9">
        <v>101.19839626960943</v>
      </c>
      <c r="E8" s="9">
        <v>102.32171800947552</v>
      </c>
      <c r="F8" s="9">
        <v>102.91516961806369</v>
      </c>
      <c r="G8" s="9">
        <v>104.02946299691965</v>
      </c>
      <c r="H8" s="9">
        <v>104.53623590562501</v>
      </c>
      <c r="I8" s="168">
        <v>104.02982604049832</v>
      </c>
      <c r="J8" s="9">
        <v>103.97436508774115</v>
      </c>
      <c r="K8" s="170">
        <v>104.18538858884283</v>
      </c>
      <c r="L8" s="130">
        <v>104.72404589912607</v>
      </c>
      <c r="M8" s="116">
        <v>104.59381919224843</v>
      </c>
      <c r="N8" s="9">
        <v>104.2458034136372</v>
      </c>
      <c r="O8" s="116">
        <v>104.69198841233896</v>
      </c>
      <c r="P8" s="9">
        <v>105.13710729524931</v>
      </c>
      <c r="Q8" s="9">
        <f t="shared" si="0"/>
        <v>104.11541087164717</v>
      </c>
    </row>
    <row r="9" spans="1:17" ht="24" x14ac:dyDescent="0.35">
      <c r="A9" s="2">
        <v>5</v>
      </c>
      <c r="B9" s="3" t="s">
        <v>35</v>
      </c>
      <c r="C9" s="126">
        <v>7.8832984693044157</v>
      </c>
      <c r="D9" s="9">
        <v>100.27319457966327</v>
      </c>
      <c r="E9" s="9">
        <v>102.44493017018654</v>
      </c>
      <c r="F9" s="9">
        <v>102.53776335470349</v>
      </c>
      <c r="G9" s="9">
        <v>102.82702890878863</v>
      </c>
      <c r="H9" s="9">
        <v>102.94965072723205</v>
      </c>
      <c r="I9" s="168">
        <v>102.91944687545077</v>
      </c>
      <c r="J9" s="9">
        <v>103.06981840615187</v>
      </c>
      <c r="K9" s="170">
        <v>103.13834137033427</v>
      </c>
      <c r="L9" s="9">
        <v>103.36350122038517</v>
      </c>
      <c r="M9" s="116">
        <v>103.48371817431664</v>
      </c>
      <c r="N9" s="9">
        <v>103.40812731158516</v>
      </c>
      <c r="O9" s="116">
        <v>103.86184248032133</v>
      </c>
      <c r="P9" s="9">
        <v>104.35861830831365</v>
      </c>
      <c r="Q9" s="9">
        <f t="shared" si="0"/>
        <v>103.19689894231412</v>
      </c>
    </row>
    <row r="10" spans="1:17" x14ac:dyDescent="0.35">
      <c r="A10" s="2">
        <v>6</v>
      </c>
      <c r="B10" s="1" t="s">
        <v>6</v>
      </c>
      <c r="C10" s="126">
        <v>2.4870171751479653</v>
      </c>
      <c r="D10" s="9">
        <v>100.51132318790229</v>
      </c>
      <c r="E10" s="9">
        <v>101.55295354339974</v>
      </c>
      <c r="F10" s="9">
        <v>102.24022257527133</v>
      </c>
      <c r="G10" s="9">
        <v>102.33248263622204</v>
      </c>
      <c r="H10" s="9">
        <v>102.29147821753291</v>
      </c>
      <c r="I10" s="168">
        <v>102.29147821753294</v>
      </c>
      <c r="J10" s="9">
        <v>102.95742441683397</v>
      </c>
      <c r="K10" s="170">
        <v>102.92485213397961</v>
      </c>
      <c r="L10" s="9">
        <v>103.05092449175621</v>
      </c>
      <c r="M10" s="116">
        <v>103.19541872050247</v>
      </c>
      <c r="N10" s="9">
        <v>103.25734005684082</v>
      </c>
      <c r="O10" s="116">
        <v>103.38884614871945</v>
      </c>
      <c r="P10" s="9">
        <v>103.38927102763752</v>
      </c>
      <c r="Q10" s="9">
        <f t="shared" si="0"/>
        <v>102.73939101551908</v>
      </c>
    </row>
    <row r="11" spans="1:17" x14ac:dyDescent="0.35">
      <c r="A11" s="2">
        <v>7</v>
      </c>
      <c r="B11" s="1" t="s">
        <v>7</v>
      </c>
      <c r="C11" s="126">
        <v>14.050737538068454</v>
      </c>
      <c r="D11" s="9">
        <v>99.487726558621659</v>
      </c>
      <c r="E11" s="9">
        <v>100.96406411418774</v>
      </c>
      <c r="F11" s="9">
        <v>101.7139472946004</v>
      </c>
      <c r="G11" s="9">
        <v>102.9133209410175</v>
      </c>
      <c r="H11" s="9">
        <v>103.00507150611232</v>
      </c>
      <c r="I11" s="168">
        <v>103.05686181036958</v>
      </c>
      <c r="J11" s="9">
        <v>103.22252508449876</v>
      </c>
      <c r="K11" s="170">
        <v>103.48032051591365</v>
      </c>
      <c r="L11" s="9">
        <v>104.11033424885947</v>
      </c>
      <c r="M11" s="116">
        <v>104.05390269148556</v>
      </c>
      <c r="N11" s="9">
        <v>104.0459568242013</v>
      </c>
      <c r="O11" s="116">
        <v>104.15316333820579</v>
      </c>
      <c r="P11" s="9">
        <v>105.32626803552525</v>
      </c>
      <c r="Q11" s="9">
        <f t="shared" si="0"/>
        <v>103.33714470041475</v>
      </c>
    </row>
    <row r="12" spans="1:17" x14ac:dyDescent="0.35">
      <c r="A12" s="2">
        <v>8</v>
      </c>
      <c r="B12" s="1" t="s">
        <v>36</v>
      </c>
      <c r="C12" s="126">
        <v>5.3560645130965483</v>
      </c>
      <c r="D12" s="9">
        <v>100.93954121487097</v>
      </c>
      <c r="E12" s="9">
        <v>101.1209609760284</v>
      </c>
      <c r="F12" s="9">
        <v>101.18194385418042</v>
      </c>
      <c r="G12" s="9">
        <v>101.43271277270631</v>
      </c>
      <c r="H12" s="9">
        <v>101.79817031490438</v>
      </c>
      <c r="I12" s="168">
        <v>101.75687135770303</v>
      </c>
      <c r="J12" s="9">
        <v>101.90817007421123</v>
      </c>
      <c r="K12" s="170">
        <v>102.00779656313742</v>
      </c>
      <c r="L12" s="9">
        <v>102.05277746471809</v>
      </c>
      <c r="M12" s="116">
        <v>102.02989097287978</v>
      </c>
      <c r="N12" s="9">
        <v>102.0195731041764</v>
      </c>
      <c r="O12" s="116">
        <v>102.33604422621914</v>
      </c>
      <c r="P12" s="9">
        <v>102.41836100584912</v>
      </c>
      <c r="Q12" s="9">
        <f t="shared" si="0"/>
        <v>101.83860605722616</v>
      </c>
    </row>
    <row r="13" spans="1:17" x14ac:dyDescent="0.35">
      <c r="A13" s="2">
        <v>9</v>
      </c>
      <c r="B13" s="1" t="s">
        <v>37</v>
      </c>
      <c r="C13" s="126">
        <v>1.6396994265949068</v>
      </c>
      <c r="D13" s="9">
        <v>98.885604606925838</v>
      </c>
      <c r="E13" s="9">
        <v>102.06295712318386</v>
      </c>
      <c r="F13" s="9">
        <v>102.55728402833068</v>
      </c>
      <c r="G13" s="9">
        <v>102.84322615352607</v>
      </c>
      <c r="H13" s="9">
        <v>102.89170433285051</v>
      </c>
      <c r="I13" s="168">
        <v>102.86001072359963</v>
      </c>
      <c r="J13" s="9">
        <v>102.87258399511852</v>
      </c>
      <c r="K13" s="170">
        <v>102.89494596576029</v>
      </c>
      <c r="L13" s="9">
        <v>102.97742391903549</v>
      </c>
      <c r="M13" s="116">
        <v>102.99360754347312</v>
      </c>
      <c r="N13" s="9">
        <v>102.43441953888995</v>
      </c>
      <c r="O13" s="116">
        <v>102.60779188315512</v>
      </c>
      <c r="P13" s="9">
        <v>102.6498128773076</v>
      </c>
      <c r="Q13" s="9">
        <f t="shared" si="0"/>
        <v>102.72048067368588</v>
      </c>
    </row>
    <row r="14" spans="1:17" x14ac:dyDescent="0.35">
      <c r="A14" s="2">
        <v>10</v>
      </c>
      <c r="B14" s="1" t="s">
        <v>38</v>
      </c>
      <c r="C14" s="126">
        <v>1.9608891267384652</v>
      </c>
      <c r="D14" s="9">
        <v>100.0587484535894</v>
      </c>
      <c r="E14" s="9">
        <v>100.39233999110775</v>
      </c>
      <c r="F14" s="9">
        <v>101.1340893060628</v>
      </c>
      <c r="G14" s="9">
        <v>101.23328673084714</v>
      </c>
      <c r="H14" s="9">
        <v>101.24850363287712</v>
      </c>
      <c r="I14" s="168">
        <v>101.15406298230712</v>
      </c>
      <c r="J14" s="9">
        <v>101.31230952094458</v>
      </c>
      <c r="K14" s="170">
        <v>101.17442331353212</v>
      </c>
      <c r="L14" s="9">
        <v>101.18142326735085</v>
      </c>
      <c r="M14" s="116">
        <v>101.14116118374416</v>
      </c>
      <c r="N14" s="9">
        <v>101.16375337830378</v>
      </c>
      <c r="O14" s="116">
        <v>101.16423258261437</v>
      </c>
      <c r="P14" s="9">
        <v>101.16423258261437</v>
      </c>
      <c r="Q14" s="9">
        <f t="shared" si="0"/>
        <v>101.12198487269218</v>
      </c>
    </row>
    <row r="15" spans="1:17" x14ac:dyDescent="0.35">
      <c r="A15" s="18">
        <v>11</v>
      </c>
      <c r="B15" s="11" t="s">
        <v>39</v>
      </c>
      <c r="C15" s="126">
        <v>6.5677613878027827</v>
      </c>
      <c r="D15" s="9">
        <v>100.72347382652308</v>
      </c>
      <c r="E15" s="9">
        <v>102.32344794203591</v>
      </c>
      <c r="F15" s="9">
        <v>103.69946611100048</v>
      </c>
      <c r="G15" s="9">
        <v>104.46619403257712</v>
      </c>
      <c r="H15" s="9">
        <v>105.05048738349174</v>
      </c>
      <c r="I15" s="168">
        <v>105.04829180797422</v>
      </c>
      <c r="J15" s="9">
        <v>105.2864973427007</v>
      </c>
      <c r="K15" s="170">
        <v>105.30309771512175</v>
      </c>
      <c r="L15" s="9">
        <v>105.32664390343434</v>
      </c>
      <c r="M15" s="116">
        <v>105.31436867149628</v>
      </c>
      <c r="N15" s="9">
        <v>105.38871422893656</v>
      </c>
      <c r="O15" s="116">
        <v>105.66510088613245</v>
      </c>
      <c r="P15" s="9">
        <v>105.70587947899153</v>
      </c>
      <c r="Q15" s="9">
        <f t="shared" si="0"/>
        <v>104.88151579199111</v>
      </c>
    </row>
    <row r="16" spans="1:17" ht="16.5" customHeight="1" x14ac:dyDescent="0.35">
      <c r="A16" s="18">
        <v>12</v>
      </c>
      <c r="B16" s="11" t="s">
        <v>40</v>
      </c>
      <c r="C16" s="126">
        <v>2.0613783051434149</v>
      </c>
      <c r="D16" s="9">
        <v>100.02873572583707</v>
      </c>
      <c r="E16" s="9">
        <v>100.09038208353255</v>
      </c>
      <c r="F16" s="9">
        <v>100.2492663764201</v>
      </c>
      <c r="G16" s="9">
        <v>100.24971285258827</v>
      </c>
      <c r="H16" s="9">
        <v>100.29352052989456</v>
      </c>
      <c r="I16" s="168">
        <v>100.30131020294745</v>
      </c>
      <c r="J16" s="9">
        <v>100.23481148179307</v>
      </c>
      <c r="K16" s="170">
        <v>100.31638263014082</v>
      </c>
      <c r="L16" s="9">
        <v>100.31410979461144</v>
      </c>
      <c r="M16" s="116">
        <v>100.31180032694019</v>
      </c>
      <c r="N16" s="9">
        <v>100.30691921104554</v>
      </c>
      <c r="O16" s="116">
        <v>100.34952599237914</v>
      </c>
      <c r="P16" s="9">
        <v>100.35650095922266</v>
      </c>
      <c r="Q16" s="9">
        <f t="shared" si="0"/>
        <v>100.28118687012631</v>
      </c>
    </row>
    <row r="17" spans="1:17" ht="24.5" thickBot="1" x14ac:dyDescent="0.4">
      <c r="A17" s="18">
        <v>13</v>
      </c>
      <c r="B17" s="115" t="s">
        <v>41</v>
      </c>
      <c r="C17" s="126">
        <v>2.0598859900945716</v>
      </c>
      <c r="D17" s="9">
        <v>99.841422942778109</v>
      </c>
      <c r="E17" s="9">
        <v>102.03785120936662</v>
      </c>
      <c r="F17" s="9">
        <v>102.32184278999175</v>
      </c>
      <c r="G17" s="9">
        <v>102.39755662049922</v>
      </c>
      <c r="H17" s="9">
        <v>102.5590267691538</v>
      </c>
      <c r="I17" s="168">
        <v>102.54485076244164</v>
      </c>
      <c r="J17" s="13">
        <v>102.75894008890876</v>
      </c>
      <c r="K17" s="170">
        <v>102.93873294322883</v>
      </c>
      <c r="L17" s="9">
        <v>103.13642850893319</v>
      </c>
      <c r="M17" s="116">
        <v>103.02063469729264</v>
      </c>
      <c r="N17" s="9">
        <v>103.06044153071278</v>
      </c>
      <c r="O17" s="116">
        <v>103.33738388714433</v>
      </c>
      <c r="P17" s="13">
        <v>103.38056680399451</v>
      </c>
      <c r="Q17" s="9">
        <f t="shared" si="0"/>
        <v>102.79118805097234</v>
      </c>
    </row>
    <row r="18" spans="1:17" ht="29.5" customHeight="1" thickBot="1" x14ac:dyDescent="0.4">
      <c r="A18" s="135"/>
      <c r="B18" s="184" t="s">
        <v>18</v>
      </c>
      <c r="C18" s="185" t="s">
        <v>14</v>
      </c>
      <c r="D18" s="186">
        <v>44166</v>
      </c>
      <c r="E18" s="186">
        <v>44197</v>
      </c>
      <c r="F18" s="186">
        <v>44228</v>
      </c>
      <c r="G18" s="186">
        <v>44256</v>
      </c>
      <c r="H18" s="186">
        <v>44287</v>
      </c>
      <c r="I18" s="186">
        <v>44317</v>
      </c>
      <c r="J18" s="187">
        <v>44348</v>
      </c>
      <c r="K18" s="186">
        <v>44378</v>
      </c>
      <c r="L18" s="186">
        <v>44409</v>
      </c>
      <c r="M18" s="186">
        <v>44440</v>
      </c>
      <c r="N18" s="186">
        <v>44470</v>
      </c>
      <c r="O18" s="186">
        <v>44501</v>
      </c>
      <c r="P18" s="186">
        <v>44531</v>
      </c>
      <c r="Q18" s="188" t="s">
        <v>29</v>
      </c>
    </row>
    <row r="19" spans="1:17" x14ac:dyDescent="0.35">
      <c r="A19" s="69">
        <v>1</v>
      </c>
      <c r="B19" s="164" t="s">
        <v>42</v>
      </c>
      <c r="C19" s="177">
        <v>73.947095266988669</v>
      </c>
      <c r="D19" s="129">
        <v>100.65172508280239</v>
      </c>
      <c r="E19" s="128">
        <v>102.32780921035341</v>
      </c>
      <c r="F19" s="129">
        <v>102.87321651400319</v>
      </c>
      <c r="G19" s="129">
        <v>103.57952500521037</v>
      </c>
      <c r="H19" s="36">
        <v>103.94191285520985</v>
      </c>
      <c r="I19" s="137">
        <v>104.25051757363283</v>
      </c>
      <c r="J19" s="36">
        <v>104.35776846646131</v>
      </c>
      <c r="K19" s="128">
        <v>104.28931198534393</v>
      </c>
      <c r="L19" s="129">
        <v>104.54239901097148</v>
      </c>
      <c r="M19" s="127">
        <v>104.4953623078102</v>
      </c>
      <c r="N19" s="138">
        <v>104.44227154849592</v>
      </c>
      <c r="O19" s="128">
        <v>104.84245144908273</v>
      </c>
      <c r="P19" s="36">
        <v>105.24925929326545</v>
      </c>
      <c r="Q19" s="36">
        <f t="shared" si="0"/>
        <v>104.0993171016534</v>
      </c>
    </row>
    <row r="20" spans="1:17" x14ac:dyDescent="0.35">
      <c r="A20" s="69">
        <v>2</v>
      </c>
      <c r="B20" s="165" t="s">
        <v>43</v>
      </c>
      <c r="C20" s="178">
        <v>26.052904733011399</v>
      </c>
      <c r="D20" s="130">
        <v>100.57788196526175</v>
      </c>
      <c r="E20" s="117">
        <v>99.267687941108065</v>
      </c>
      <c r="F20" s="130">
        <v>101.2082374768661</v>
      </c>
      <c r="G20" s="130">
        <v>102.93771445989374</v>
      </c>
      <c r="H20" s="10">
        <v>103.95553099836147</v>
      </c>
      <c r="I20" s="139">
        <v>104.1472983253632</v>
      </c>
      <c r="J20" s="10">
        <v>104.14295722405578</v>
      </c>
      <c r="K20" s="117">
        <v>104.3939560816182</v>
      </c>
      <c r="L20" s="130">
        <v>101.69617258871286</v>
      </c>
      <c r="M20" s="116">
        <v>101.47773379122476</v>
      </c>
      <c r="N20" s="140">
        <v>101.24294428351496</v>
      </c>
      <c r="O20" s="117">
        <v>101.90767943929421</v>
      </c>
      <c r="P20" s="10">
        <v>104.00386738971592</v>
      </c>
      <c r="Q20" s="10">
        <f t="shared" si="0"/>
        <v>102.53181499997744</v>
      </c>
    </row>
    <row r="21" spans="1:17" x14ac:dyDescent="0.35">
      <c r="A21" s="69">
        <v>3</v>
      </c>
      <c r="B21" s="165" t="s">
        <v>44</v>
      </c>
      <c r="C21" s="178">
        <v>5.6757646271647388</v>
      </c>
      <c r="D21" s="130">
        <v>100.51753260239288</v>
      </c>
      <c r="E21" s="117">
        <v>98.848754321231269</v>
      </c>
      <c r="F21" s="130">
        <v>100.6261304729682</v>
      </c>
      <c r="G21" s="130">
        <v>102.46719906858415</v>
      </c>
      <c r="H21" s="10">
        <v>103.63796372778147</v>
      </c>
      <c r="I21" s="139">
        <v>102.52381879436244</v>
      </c>
      <c r="J21" s="10">
        <v>102.59930271200085</v>
      </c>
      <c r="K21" s="117">
        <v>103.64500062642652</v>
      </c>
      <c r="L21" s="130">
        <v>105.1905924246021</v>
      </c>
      <c r="M21" s="116">
        <v>104.70428006661182</v>
      </c>
      <c r="N21" s="140">
        <v>103.92735590623639</v>
      </c>
      <c r="O21" s="117">
        <v>103.95559074731388</v>
      </c>
      <c r="P21" s="10">
        <v>104.9610898952651</v>
      </c>
      <c r="Q21" s="10">
        <f t="shared" si="0"/>
        <v>103.09058989694869</v>
      </c>
    </row>
    <row r="22" spans="1:17" x14ac:dyDescent="0.35">
      <c r="A22" s="69">
        <v>4</v>
      </c>
      <c r="B22" s="165" t="s">
        <v>45</v>
      </c>
      <c r="C22" s="178">
        <v>37.204821356038416</v>
      </c>
      <c r="D22" s="130">
        <v>100.21477342904913</v>
      </c>
      <c r="E22" s="117">
        <v>101.39937312484035</v>
      </c>
      <c r="F22" s="130">
        <v>102.04746183367884</v>
      </c>
      <c r="G22" s="130">
        <v>102.74527253900996</v>
      </c>
      <c r="H22" s="10">
        <v>103.19211841374495</v>
      </c>
      <c r="I22" s="139">
        <v>103.18317946084368</v>
      </c>
      <c r="J22" s="10">
        <v>103.23165582541782</v>
      </c>
      <c r="K22" s="117">
        <v>103.2395359201694</v>
      </c>
      <c r="L22" s="130">
        <v>103.44861176354104</v>
      </c>
      <c r="M22" s="116">
        <v>103.44221967064425</v>
      </c>
      <c r="N22" s="140">
        <v>103.43578181914158</v>
      </c>
      <c r="O22" s="117">
        <v>103.68693243164502</v>
      </c>
      <c r="P22" s="10">
        <v>104.02933886241946</v>
      </c>
      <c r="Q22" s="10">
        <f t="shared" si="0"/>
        <v>103.09012347209138</v>
      </c>
    </row>
    <row r="23" spans="1:17" x14ac:dyDescent="0.35">
      <c r="A23" s="69">
        <v>5</v>
      </c>
      <c r="B23" s="165" t="s">
        <v>46</v>
      </c>
      <c r="C23" s="178">
        <v>62.795178643961648</v>
      </c>
      <c r="D23" s="130">
        <v>100.88017277690147</v>
      </c>
      <c r="E23" s="117">
        <v>101.608283441452</v>
      </c>
      <c r="F23" s="130">
        <v>102.6716805817086</v>
      </c>
      <c r="G23" s="130">
        <v>103.80752316185585</v>
      </c>
      <c r="H23" s="10">
        <v>104.39180026766225</v>
      </c>
      <c r="I23" s="139">
        <v>104.84006860876774</v>
      </c>
      <c r="J23" s="10">
        <v>104.93584410199126</v>
      </c>
      <c r="K23" s="117">
        <v>104.95469768122152</v>
      </c>
      <c r="L23" s="130">
        <v>104.00958252078807</v>
      </c>
      <c r="M23" s="116">
        <v>103.86735223704294</v>
      </c>
      <c r="N23" s="140">
        <v>103.71123615918292</v>
      </c>
      <c r="O23" s="117">
        <v>104.30947331780594</v>
      </c>
      <c r="P23" s="10">
        <v>105.45533952679951</v>
      </c>
      <c r="Q23" s="10">
        <f t="shared" si="0"/>
        <v>104.04690680052322</v>
      </c>
    </row>
    <row r="24" spans="1:17" ht="23" x14ac:dyDescent="0.35">
      <c r="A24" s="69">
        <v>6</v>
      </c>
      <c r="B24" s="165" t="s">
        <v>47</v>
      </c>
      <c r="C24" s="178">
        <v>4.050413932212658</v>
      </c>
      <c r="D24" s="130">
        <v>100.06399489043038</v>
      </c>
      <c r="E24" s="117">
        <v>102.19217442015558</v>
      </c>
      <c r="F24" s="130">
        <v>102.37587994709158</v>
      </c>
      <c r="G24" s="130">
        <v>102.6459804483128</v>
      </c>
      <c r="H24" s="10">
        <v>103.25776902384099</v>
      </c>
      <c r="I24" s="139">
        <v>103.20648857774603</v>
      </c>
      <c r="J24" s="10">
        <v>103.35696507162976</v>
      </c>
      <c r="K24" s="117">
        <v>103.29600550500393</v>
      </c>
      <c r="L24" s="130">
        <v>103.32832692900026</v>
      </c>
      <c r="M24" s="116">
        <v>103.33362662997359</v>
      </c>
      <c r="N24" s="140">
        <v>103.11319100700254</v>
      </c>
      <c r="O24" s="117">
        <v>103.28000659003226</v>
      </c>
      <c r="P24" s="10">
        <v>103.3640812857696</v>
      </c>
      <c r="Q24" s="10">
        <f t="shared" si="0"/>
        <v>103.06254128629656</v>
      </c>
    </row>
    <row r="25" spans="1:17" ht="23.5" thickBot="1" x14ac:dyDescent="0.4">
      <c r="A25" s="69">
        <v>7</v>
      </c>
      <c r="B25" s="166" t="s">
        <v>50</v>
      </c>
      <c r="C25" s="179">
        <f>(C4-C5)</f>
        <v>71.817184300065065</v>
      </c>
      <c r="D25" s="123">
        <f t="shared" ref="D25:P25" si="1">(((D4*$C$4)-(D5*$C$5))/($C$4-$C$5))</f>
        <v>100.63566676929982</v>
      </c>
      <c r="E25" s="121">
        <f t="shared" si="1"/>
        <v>101.897756971147</v>
      </c>
      <c r="F25" s="123">
        <f t="shared" si="1"/>
        <v>102.45310465819429</v>
      </c>
      <c r="G25" s="123">
        <f t="shared" si="1"/>
        <v>103.20809695530062</v>
      </c>
      <c r="H25" s="123">
        <f t="shared" si="1"/>
        <v>103.46264830689738</v>
      </c>
      <c r="I25" s="123">
        <f t="shared" si="1"/>
        <v>103.34538589112522</v>
      </c>
      <c r="J25" s="123">
        <f t="shared" si="1"/>
        <v>103.45634962750071</v>
      </c>
      <c r="K25" s="123">
        <f t="shared" si="1"/>
        <v>103.58256549359614</v>
      </c>
      <c r="L25" s="123">
        <f t="shared" si="1"/>
        <v>103.91362823536855</v>
      </c>
      <c r="M25" s="123">
        <f t="shared" si="1"/>
        <v>103.87157341920998</v>
      </c>
      <c r="N25" s="123">
        <f t="shared" si="1"/>
        <v>103.78924309464108</v>
      </c>
      <c r="O25" s="123">
        <f t="shared" si="1"/>
        <v>104.12400730920427</v>
      </c>
      <c r="P25" s="123">
        <f t="shared" si="1"/>
        <v>104.54215597792714</v>
      </c>
      <c r="Q25" s="123">
        <f t="shared" si="0"/>
        <v>103.47054299500938</v>
      </c>
    </row>
    <row r="26" spans="1:17" ht="15" thickBot="1" x14ac:dyDescent="0.4">
      <c r="A26" s="203" t="s">
        <v>27</v>
      </c>
      <c r="B26" s="204"/>
      <c r="C26" s="204"/>
      <c r="D26" s="204"/>
      <c r="E26" s="204"/>
      <c r="F26" s="204"/>
      <c r="G26" s="204"/>
      <c r="H26" s="204"/>
      <c r="I26" s="205"/>
      <c r="J26" s="204"/>
      <c r="K26" s="204"/>
      <c r="L26" s="204"/>
      <c r="M26" s="204"/>
      <c r="N26" s="204"/>
      <c r="O26" s="205"/>
      <c r="P26" s="206"/>
      <c r="Q26" s="182"/>
    </row>
    <row r="27" spans="1:17" x14ac:dyDescent="0.35">
      <c r="A27" s="69">
        <v>1</v>
      </c>
      <c r="B27" s="37" t="s">
        <v>42</v>
      </c>
      <c r="C27" s="178">
        <v>73.932041390257695</v>
      </c>
      <c r="D27" s="141"/>
      <c r="E27" s="142">
        <f>((E19/'2020_REBASED SERIES'!D19)-1)*100</f>
        <v>3.8351567593745139</v>
      </c>
      <c r="F27" s="143">
        <f>((F19/'2020_REBASED SERIES'!E19)-1)*100</f>
        <v>3.5617036361416332</v>
      </c>
      <c r="G27" s="162">
        <v>3.5398692791881237</v>
      </c>
      <c r="H27" s="172">
        <f>(H19/'2020_REBASED SERIES'!G19-1)*100</f>
        <v>3.526848009969008</v>
      </c>
      <c r="I27" s="162">
        <v>3.6918808316074081</v>
      </c>
      <c r="J27" s="162">
        <f>(J19/'2020_REBASED SERIES'!I19-1)*100</f>
        <v>4.0251150631768207</v>
      </c>
      <c r="K27" s="162">
        <f>(K19/'2020_REBASED SERIES'!J19-1)*100</f>
        <v>4.0542962918480807</v>
      </c>
      <c r="L27" s="162">
        <f>(L19/'2020_REBASED SERIES'!K19-1)*100</f>
        <v>4.5376175229196125</v>
      </c>
      <c r="M27" s="143">
        <v>4.6045819856414871</v>
      </c>
      <c r="N27" s="174">
        <v>4.509440534061282</v>
      </c>
      <c r="O27" s="162">
        <v>4.7322169321013741</v>
      </c>
      <c r="P27" s="162">
        <f>(P19/'2020_REBASED SERIES'!O19-1)*100</f>
        <v>4.5677649406215881</v>
      </c>
      <c r="Q27" s="162">
        <f>(Q19/'2020_REBASED SERIES'!P19-1)*100</f>
        <v>4.0993171016534546</v>
      </c>
    </row>
    <row r="28" spans="1:17" x14ac:dyDescent="0.35">
      <c r="A28" s="69">
        <v>2</v>
      </c>
      <c r="B28" s="37" t="s">
        <v>43</v>
      </c>
      <c r="C28" s="178">
        <v>26.067958609742355</v>
      </c>
      <c r="D28" s="144"/>
      <c r="E28" s="142">
        <f>((E20/'2020_REBASED SERIES'!D20)-1)*100</f>
        <v>1.4872027118636444</v>
      </c>
      <c r="F28" s="143">
        <f>((F20/'2020_REBASED SERIES'!E20)-1)*100</f>
        <v>2.0692622328152055</v>
      </c>
      <c r="G28" s="143">
        <v>2.4100119435433331</v>
      </c>
      <c r="H28" s="142">
        <f>(H20/'2020_REBASED SERIES'!G20-1)*100</f>
        <v>3.1148631192258192</v>
      </c>
      <c r="I28" s="143">
        <v>2.7783235366457326</v>
      </c>
      <c r="J28" s="143">
        <f>(J20/'2020_REBASED SERIES'!I20-1)*100</f>
        <v>2.7430896342240274</v>
      </c>
      <c r="K28" s="143">
        <f>(K20/'2020_REBASED SERIES'!J20-1)*100</f>
        <v>3.4114585856091617</v>
      </c>
      <c r="L28" s="143">
        <f>(L20/'2020_REBASED SERIES'!K20-1)*100</f>
        <v>1.7691490627520068</v>
      </c>
      <c r="M28" s="143">
        <v>2.2843464631449262</v>
      </c>
      <c r="N28" s="175">
        <v>2.3373303353055652</v>
      </c>
      <c r="O28" s="143">
        <v>2.5153191448277434</v>
      </c>
      <c r="P28" s="143">
        <f>(P20/'2020_REBASED SERIES'!O20-1)*100</f>
        <v>3.406301025147318</v>
      </c>
      <c r="Q28" s="143">
        <f>(Q20/'2020_REBASED SERIES'!P20-1)*100</f>
        <v>2.5318149999774553</v>
      </c>
    </row>
    <row r="29" spans="1:17" x14ac:dyDescent="0.35">
      <c r="A29" s="69">
        <v>3</v>
      </c>
      <c r="B29" s="37" t="s">
        <v>44</v>
      </c>
      <c r="C29" s="178">
        <v>5.675840191144073</v>
      </c>
      <c r="D29" s="144"/>
      <c r="E29" s="142">
        <f>((E21/'2020_REBASED SERIES'!D21)-1)*100</f>
        <v>1.6297863137207491</v>
      </c>
      <c r="F29" s="143">
        <f>((F21/'2020_REBASED SERIES'!E21)-1)*100</f>
        <v>1.4357331183785016</v>
      </c>
      <c r="G29" s="143">
        <v>1.1247458730365478</v>
      </c>
      <c r="H29" s="142">
        <f>(H21/'2020_REBASED SERIES'!G21-1)*100</f>
        <v>2.2564025095580087</v>
      </c>
      <c r="I29" s="143">
        <v>2.1097488090979333</v>
      </c>
      <c r="J29" s="143">
        <f>(J21/'2020_REBASED SERIES'!I21-1)*100</f>
        <v>3.2291290329859113</v>
      </c>
      <c r="K29" s="143">
        <f>(K21/'2020_REBASED SERIES'!J21-1)*100</f>
        <v>3.5537399631768274</v>
      </c>
      <c r="L29" s="143">
        <f>(L21/'2020_REBASED SERIES'!K21-1)*100</f>
        <v>5.1281346795127636</v>
      </c>
      <c r="M29" s="143">
        <v>4.5669676574050078</v>
      </c>
      <c r="N29" s="175">
        <v>4.2397591269603963</v>
      </c>
      <c r="O29" s="143">
        <v>3.3726733214891835</v>
      </c>
      <c r="P29" s="143">
        <f>(P21/'2020_REBASED SERIES'!O21-1)*100</f>
        <v>4.4206788386352169</v>
      </c>
      <c r="Q29" s="143">
        <f>(Q21/'2020_REBASED SERIES'!P21-1)*100</f>
        <v>3.0905898969486367</v>
      </c>
    </row>
    <row r="30" spans="1:17" x14ac:dyDescent="0.35">
      <c r="A30" s="69">
        <v>4</v>
      </c>
      <c r="B30" s="37" t="s">
        <v>45</v>
      </c>
      <c r="C30" s="178">
        <v>37.264272719234519</v>
      </c>
      <c r="D30" s="144"/>
      <c r="E30" s="142">
        <f>((E22/'2020_REBASED SERIES'!D22)-1)*100</f>
        <v>2.9183761385261464</v>
      </c>
      <c r="F30" s="143">
        <f>((F22/'2020_REBASED SERIES'!E22)-1)*100</f>
        <v>2.2855010125821584</v>
      </c>
      <c r="G30" s="143">
        <v>1.9060758949455803</v>
      </c>
      <c r="H30" s="142">
        <f>(H22/'2020_REBASED SERIES'!G22-1)*100</f>
        <v>2.1406306935436659</v>
      </c>
      <c r="I30" s="143">
        <v>2.3425695169391192</v>
      </c>
      <c r="J30" s="143">
        <f>(J22/'2020_REBASED SERIES'!I22-1)*100</f>
        <v>3.0405216960705417</v>
      </c>
      <c r="K30" s="143">
        <f>(K22/'2020_REBASED SERIES'!J22-1)*100</f>
        <v>3.1386251561162259</v>
      </c>
      <c r="L30" s="143">
        <f>(L22/'2020_REBASED SERIES'!K22-1)*100</f>
        <v>3.7077516805231747</v>
      </c>
      <c r="M30" s="143">
        <v>3.9576159358389873</v>
      </c>
      <c r="N30" s="175">
        <v>3.8774357197011167</v>
      </c>
      <c r="O30" s="143">
        <v>3.9915845070915834</v>
      </c>
      <c r="P30" s="143">
        <f>(P22/'2020_REBASED SERIES'!O22-1)*100</f>
        <v>3.8063903183605863</v>
      </c>
      <c r="Q30" s="143">
        <f>(Q22/'2020_REBASED SERIES'!P22-1)*100</f>
        <v>3.0901234720914106</v>
      </c>
    </row>
    <row r="31" spans="1:17" x14ac:dyDescent="0.35">
      <c r="A31" s="69">
        <v>5</v>
      </c>
      <c r="B31" s="37" t="s">
        <v>46</v>
      </c>
      <c r="C31" s="178">
        <v>62.735727280765481</v>
      </c>
      <c r="D31" s="144"/>
      <c r="E31" s="142">
        <f>((E23/'2020_REBASED SERIES'!D23)-1)*100</f>
        <v>3.4106401865108271</v>
      </c>
      <c r="F31" s="143">
        <f>((F23/'2020_REBASED SERIES'!E23)-1)*100</f>
        <v>3.7041717922790207</v>
      </c>
      <c r="G31" s="143">
        <v>4.0441856247917407</v>
      </c>
      <c r="H31" s="142">
        <f>(H23/'2020_REBASED SERIES'!G23-1)*100</f>
        <v>4.1809088755488499</v>
      </c>
      <c r="I31" s="143">
        <v>4.1092747616392256</v>
      </c>
      <c r="J31" s="143">
        <f>(J23/'2020_REBASED SERIES'!I23-1)*100</f>
        <v>4.0700270451815346</v>
      </c>
      <c r="K31" s="143">
        <f>(K23/'2020_REBASED SERIES'!J23-1)*100</f>
        <v>4.326649143214123</v>
      </c>
      <c r="L31" s="143">
        <f>(L23/'2020_REBASED SERIES'!K23-1)*100</f>
        <v>3.8820336649670439</v>
      </c>
      <c r="M31" s="143">
        <v>4.0312831608582567</v>
      </c>
      <c r="N31" s="175">
        <v>3.9904426118203995</v>
      </c>
      <c r="O31" s="143">
        <v>4.2565440224283657</v>
      </c>
      <c r="P31" s="143">
        <f>(P23/'2020_REBASED SERIES'!O23-1)*100</f>
        <v>4.5352487252535711</v>
      </c>
      <c r="Q31" s="143">
        <f>(Q23/'2020_REBASED SERIES'!P23-1)*100</f>
        <v>4.0469068005232867</v>
      </c>
    </row>
    <row r="32" spans="1:17" ht="24" x14ac:dyDescent="0.35">
      <c r="A32" s="18">
        <v>6</v>
      </c>
      <c r="B32" s="37" t="s">
        <v>47</v>
      </c>
      <c r="C32" s="178">
        <v>4.0074329529222963</v>
      </c>
      <c r="D32" s="141"/>
      <c r="E32" s="142">
        <f>((E24/'2020_REBASED SERIES'!D24)-1)*100</f>
        <v>2.5494559235190506</v>
      </c>
      <c r="F32" s="143">
        <f>((F24/'2020_REBASED SERIES'!E24)-1)*100</f>
        <v>2.526147305105475</v>
      </c>
      <c r="G32" s="143">
        <v>2.6752957121945364</v>
      </c>
      <c r="H32" s="142">
        <f>(H24/'2020_REBASED SERIES'!G24-1)*100</f>
        <v>3.2086830815827749</v>
      </c>
      <c r="I32" s="143">
        <v>3.1667252558766457</v>
      </c>
      <c r="J32" s="143">
        <f>(J24/'2020_REBASED SERIES'!I24-1)*100</f>
        <v>3.0532931718159961</v>
      </c>
      <c r="K32" s="143">
        <f>(K24/'2020_REBASED SERIES'!J24-1)*100</f>
        <v>3.2963679604773866</v>
      </c>
      <c r="L32" s="143">
        <f>(L24/'2020_REBASED SERIES'!K24-1)*100</f>
        <v>3.3286894978863835</v>
      </c>
      <c r="M32" s="143">
        <v>3.2676360634207535</v>
      </c>
      <c r="N32" s="174">
        <v>3.1123246274068039</v>
      </c>
      <c r="O32" s="143">
        <v>3.2648241224213947</v>
      </c>
      <c r="P32" s="143">
        <f>(P24/'2020_REBASED SERIES'!O24-1)*100</f>
        <v>3.2979758593016495</v>
      </c>
      <c r="Q32" s="143">
        <f>(Q24/'2020_REBASED SERIES'!P24-1)*100</f>
        <v>3.0625412862965717</v>
      </c>
    </row>
    <row r="33" spans="1:17" ht="24.5" thickBot="1" x14ac:dyDescent="0.4">
      <c r="A33" s="19">
        <v>7</v>
      </c>
      <c r="B33" s="110" t="s">
        <v>50</v>
      </c>
      <c r="C33" s="179">
        <v>71.817184300065065</v>
      </c>
      <c r="D33" s="147"/>
      <c r="E33" s="189">
        <v>3.8</v>
      </c>
      <c r="F33" s="190">
        <v>3.2</v>
      </c>
      <c r="G33" s="163">
        <v>2.7711138678139902</v>
      </c>
      <c r="H33" s="173">
        <f>(H25/'2020_REBASED SERIES'!G25-1)*100</f>
        <v>2.6946450434837121</v>
      </c>
      <c r="I33" s="163">
        <v>2.7238871649958751</v>
      </c>
      <c r="J33" s="163">
        <f>(J25/'2020_REBASED SERIES'!I25-1)*100</f>
        <v>3.1688342172676576</v>
      </c>
      <c r="K33" s="163">
        <f>(K25/'2020_REBASED SERIES'!J25-1)*100</f>
        <v>3.301279621897879</v>
      </c>
      <c r="L33" s="163">
        <f>(L25/'2020_REBASED SERIES'!K25-1)*100</f>
        <v>3.9587816593490421</v>
      </c>
      <c r="M33" s="163">
        <f>(M25/'2020_REBASED SERIES'!L25-1)*100</f>
        <v>4.0644161960803116</v>
      </c>
      <c r="N33" s="176">
        <v>4.0724049277574004</v>
      </c>
      <c r="O33" s="163">
        <v>4.0460424489591418</v>
      </c>
      <c r="P33" s="163">
        <f>(P25/'2020_REBASED SERIES'!O25-1)*100</f>
        <v>3.8818138082024944</v>
      </c>
      <c r="Q33" s="163">
        <f>(Q25/'2020_REBASED SERIES'!P25-1)*100</f>
        <v>3.4705429950093958</v>
      </c>
    </row>
    <row r="34" spans="1:17" ht="8.5" customHeight="1" x14ac:dyDescent="0.35"/>
    <row r="37" spans="1:17" x14ac:dyDescent="0.35">
      <c r="E37" s="4">
        <f>(E5/'2020_REBASED SERIES'!D5-1)*100</f>
        <v>2.8208748953398421</v>
      </c>
      <c r="F37" s="4">
        <f>(F5/'2020_REBASED SERIES'!E5-1)*100</f>
        <v>3.6393161843738087</v>
      </c>
      <c r="G37" s="4">
        <f>(G5/'2020_REBASED SERIES'!F5-1)*100</f>
        <v>4.1767277831874061</v>
      </c>
      <c r="H37" s="4">
        <f>(H5/'2020_REBASED SERIES'!G5-1)*100</f>
        <v>4.8452328924931232</v>
      </c>
      <c r="I37" s="4">
        <f>(I5/'2020_REBASED SERIES'!H5-1)*100</f>
        <v>4.931916840831696</v>
      </c>
      <c r="J37" s="4">
        <f>(J5/'2020_REBASED SERIES'!I5-1)*100</f>
        <v>4.6609002985247949</v>
      </c>
      <c r="K37" s="4">
        <f>(K5/'2020_REBASED SERIES'!J5-1)*100</f>
        <v>5.1065285851462416</v>
      </c>
      <c r="L37" s="4">
        <f>(L5/'2020_REBASED SERIES'!K5-1)*100</f>
        <v>3.5538322579703463</v>
      </c>
      <c r="M37" s="4">
        <f>(M5/'2020_REBASED SERIES'!L5-1)*100</f>
        <v>3.9838406679134408</v>
      </c>
      <c r="N37" s="4">
        <f>(N5/'2020_REBASED SERIES'!M5-1)*100</f>
        <v>3.9437550165550617</v>
      </c>
      <c r="O37" s="4">
        <f>(O5/'2020_REBASED SERIES'!N5-1)*100</f>
        <v>4.4083221304452413</v>
      </c>
      <c r="P37" s="4">
        <f>(P5/'2020_REBASED SERIES'!O5-1)*100</f>
        <v>4.8871283918195063</v>
      </c>
      <c r="Q37" s="4">
        <f>(Q5/'2020_REBASED SERIES'!P5-1)*100</f>
        <v>4.252847148429062</v>
      </c>
    </row>
  </sheetData>
  <mergeCells count="2">
    <mergeCell ref="A1:P1"/>
    <mergeCell ref="A26:P26"/>
  </mergeCells>
  <phoneticPr fontId="8" type="noConversion"/>
  <pageMargins left="0.17" right="0.17" top="0.23" bottom="0.23" header="0.17" footer="0.17"/>
  <pageSetup paperSize="9" scale="90" orientation="landscape" r:id="rId1"/>
  <ignoredErrors>
    <ignoredError sqref="Q4:Q17 Q19:Q25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4"/>
  <sheetViews>
    <sheetView tabSelected="1" topLeftCell="A22" zoomScaleNormal="100" workbookViewId="0">
      <selection activeCell="T29" sqref="T29"/>
    </sheetView>
  </sheetViews>
  <sheetFormatPr defaultColWidth="9.1796875" defaultRowHeight="14.5" x14ac:dyDescent="0.35"/>
  <cols>
    <col min="1" max="1" width="3.6328125" bestFit="1" customWidth="1"/>
    <col min="2" max="2" width="28.6328125" customWidth="1"/>
    <col min="3" max="3" width="7.90625" style="108" bestFit="1" customWidth="1"/>
    <col min="4" max="4" width="7.26953125" style="108" bestFit="1" customWidth="1"/>
    <col min="5" max="8" width="7.26953125" bestFit="1" customWidth="1"/>
    <col min="9" max="9" width="7.6328125" bestFit="1" customWidth="1"/>
    <col min="10" max="11" width="7.26953125" bestFit="1" customWidth="1"/>
    <col min="12" max="12" width="6.7265625" bestFit="1" customWidth="1"/>
    <col min="13" max="13" width="6.54296875" bestFit="1" customWidth="1"/>
    <col min="14" max="14" width="6.453125" bestFit="1" customWidth="1"/>
    <col min="15" max="16" width="6.7265625" bestFit="1" customWidth="1"/>
    <col min="17" max="18" width="1.7265625" customWidth="1"/>
  </cols>
  <sheetData>
    <row r="1" spans="1:16" ht="40.5" customHeight="1" thickBot="1" x14ac:dyDescent="0.4">
      <c r="A1" s="201" t="s">
        <v>49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16" ht="15" thickBot="1" x14ac:dyDescent="0.4">
      <c r="A2" s="111" t="s">
        <v>0</v>
      </c>
      <c r="B2" s="111" t="s">
        <v>13</v>
      </c>
      <c r="C2" s="112" t="s">
        <v>14</v>
      </c>
      <c r="D2" s="113">
        <v>44561</v>
      </c>
      <c r="E2" s="113">
        <v>44562</v>
      </c>
      <c r="F2" s="113">
        <v>44593</v>
      </c>
      <c r="G2" s="113">
        <v>44621</v>
      </c>
      <c r="H2" s="113">
        <v>44652</v>
      </c>
      <c r="I2" s="113">
        <v>44682</v>
      </c>
      <c r="J2" s="113">
        <v>44713</v>
      </c>
      <c r="K2" s="113">
        <v>44743</v>
      </c>
      <c r="L2" s="113">
        <v>44774</v>
      </c>
      <c r="M2" s="113">
        <v>44805</v>
      </c>
      <c r="N2" s="113">
        <v>44835</v>
      </c>
      <c r="O2" s="113">
        <v>44866</v>
      </c>
      <c r="P2" s="113">
        <v>44896</v>
      </c>
    </row>
    <row r="3" spans="1:16" ht="15" thickBot="1" x14ac:dyDescent="0.4">
      <c r="A3" s="131"/>
      <c r="B3" s="131" t="s">
        <v>17</v>
      </c>
      <c r="C3" s="132"/>
      <c r="D3" s="133">
        <f>(D4/'2021_REBASED SERIES'!D4-1)*100</f>
        <v>4.1658060258656704</v>
      </c>
      <c r="E3" s="133">
        <f>(E4/'2021_REBASED SERIES'!E4-1)*100</f>
        <v>3.997044423844387</v>
      </c>
      <c r="F3" s="133">
        <f>(F4/'2021_REBASED SERIES'!F4-1)*100</f>
        <v>3.6735813194424427</v>
      </c>
      <c r="G3" s="133">
        <f>(G4/'2021_REBASED SERIES'!G4-1)*100</f>
        <v>3.5523671710834925</v>
      </c>
      <c r="H3" s="133">
        <f>(H4/'2021_REBASED SERIES'!H4-1)*100</f>
        <v>3.7832458509189371</v>
      </c>
      <c r="I3" s="133">
        <f>(I4/'2021_REBASED SERIES'!I4-1)*100</f>
        <v>4.0268120859826118</v>
      </c>
      <c r="J3" s="133">
        <f>(J4/'2021_REBASED SERIES'!J4-1)*100</f>
        <v>4.4366980997848193</v>
      </c>
      <c r="K3" s="133">
        <f>(K4/'2021_REBASED SERIES'!K4-1)*100</f>
        <v>4.5374990509845725</v>
      </c>
      <c r="L3" s="133"/>
      <c r="M3" s="133"/>
      <c r="N3" s="133"/>
      <c r="O3" s="133"/>
      <c r="P3" s="133"/>
    </row>
    <row r="4" spans="1:16" ht="15" thickBot="1" x14ac:dyDescent="0.4">
      <c r="A4" s="131"/>
      <c r="B4" s="131" t="s">
        <v>16</v>
      </c>
      <c r="C4" s="132">
        <v>100</v>
      </c>
      <c r="D4" s="134">
        <v>104.92477951625743</v>
      </c>
      <c r="E4" s="134">
        <v>105.59163825727232</v>
      </c>
      <c r="F4" s="134">
        <v>106.20176419805891</v>
      </c>
      <c r="G4" s="134">
        <v>107.08501249675413</v>
      </c>
      <c r="H4" s="134">
        <v>107.87797310913874</v>
      </c>
      <c r="I4" s="134">
        <v>108.42051552787056</v>
      </c>
      <c r="J4" s="171">
        <v>108.92936004971087</v>
      </c>
      <c r="K4" s="134">
        <v>109.04993840417167</v>
      </c>
      <c r="L4" s="134"/>
      <c r="M4" s="134"/>
      <c r="N4" s="134"/>
      <c r="O4" s="134"/>
      <c r="P4" s="134"/>
    </row>
    <row r="5" spans="1:16" x14ac:dyDescent="0.35">
      <c r="A5" s="2">
        <v>1</v>
      </c>
      <c r="B5" s="114" t="s">
        <v>32</v>
      </c>
      <c r="C5" s="191">
        <v>28.182815699934938</v>
      </c>
      <c r="D5" s="65">
        <v>105.89980434920453</v>
      </c>
      <c r="E5" s="65">
        <v>106.98591247020764</v>
      </c>
      <c r="F5" s="65">
        <v>108.61303329568378</v>
      </c>
      <c r="G5" s="65">
        <v>110.64301389371282</v>
      </c>
      <c r="H5" s="65">
        <v>112.16255836006948</v>
      </c>
      <c r="I5" s="167">
        <v>112.29624101801745</v>
      </c>
      <c r="J5" s="65">
        <v>112.71414316689041</v>
      </c>
      <c r="K5" s="65">
        <v>113.0780111282393</v>
      </c>
      <c r="L5" s="169"/>
      <c r="M5" s="169"/>
      <c r="N5" s="169"/>
      <c r="O5" s="169"/>
      <c r="P5" s="65"/>
    </row>
    <row r="6" spans="1:16" x14ac:dyDescent="0.35">
      <c r="A6" s="2">
        <v>2</v>
      </c>
      <c r="B6" s="1" t="s">
        <v>33</v>
      </c>
      <c r="C6" s="192">
        <v>1.8564199165865634</v>
      </c>
      <c r="D6" s="9">
        <v>102.85422772200326</v>
      </c>
      <c r="E6" s="9">
        <v>103.1205267552362</v>
      </c>
      <c r="F6" s="9">
        <v>103.2913194498219</v>
      </c>
      <c r="G6" s="9">
        <v>103.29296648718542</v>
      </c>
      <c r="H6" s="9">
        <v>103.52714885438827</v>
      </c>
      <c r="I6" s="168">
        <v>103.48553037343481</v>
      </c>
      <c r="J6" s="9">
        <v>103.44782086881241</v>
      </c>
      <c r="K6" s="170">
        <v>103.43669856679374</v>
      </c>
      <c r="L6" s="9"/>
      <c r="M6" s="116"/>
      <c r="N6" s="9"/>
      <c r="O6" s="116"/>
      <c r="P6" s="9"/>
    </row>
    <row r="7" spans="1:16" x14ac:dyDescent="0.35">
      <c r="A7" s="2">
        <v>3</v>
      </c>
      <c r="B7" s="1" t="s">
        <v>3</v>
      </c>
      <c r="C7" s="192">
        <v>10.829476226951023</v>
      </c>
      <c r="D7" s="9">
        <v>105.64562750137719</v>
      </c>
      <c r="E7" s="9">
        <v>106.2244989803057</v>
      </c>
      <c r="F7" s="9">
        <v>106.3570526064015</v>
      </c>
      <c r="G7" s="9">
        <v>106.95058185010834</v>
      </c>
      <c r="H7" s="9">
        <v>106.89599862361408</v>
      </c>
      <c r="I7" s="168">
        <v>106.70530301283929</v>
      </c>
      <c r="J7" s="9">
        <v>106.89466918038529</v>
      </c>
      <c r="K7" s="170">
        <v>107.07712125482942</v>
      </c>
      <c r="L7" s="9"/>
      <c r="M7" s="116"/>
      <c r="N7" s="9"/>
      <c r="O7" s="9"/>
      <c r="P7" s="9"/>
    </row>
    <row r="8" spans="1:16" s="87" customFormat="1" ht="23" x14ac:dyDescent="0.25">
      <c r="A8" s="86">
        <v>4</v>
      </c>
      <c r="B8" s="3" t="s">
        <v>34</v>
      </c>
      <c r="C8" s="192">
        <v>15.064556224536005</v>
      </c>
      <c r="D8" s="9">
        <v>105.13710729524931</v>
      </c>
      <c r="E8" s="9">
        <v>105.90916435901923</v>
      </c>
      <c r="F8" s="9">
        <v>106.46606065744795</v>
      </c>
      <c r="G8" s="9">
        <v>107.30985007901981</v>
      </c>
      <c r="H8" s="9">
        <v>108.59952012288267</v>
      </c>
      <c r="I8" s="168">
        <v>108.51892046228085</v>
      </c>
      <c r="J8" s="9">
        <v>108.78313852209243</v>
      </c>
      <c r="K8" s="170">
        <v>108.46665498199586</v>
      </c>
      <c r="L8" s="130"/>
      <c r="M8" s="116"/>
      <c r="N8" s="9"/>
      <c r="O8" s="116"/>
      <c r="P8" s="9"/>
    </row>
    <row r="9" spans="1:16" ht="24" x14ac:dyDescent="0.35">
      <c r="A9" s="2">
        <v>5</v>
      </c>
      <c r="B9" s="3" t="s">
        <v>35</v>
      </c>
      <c r="C9" s="192">
        <v>7.8832984693044157</v>
      </c>
      <c r="D9" s="9">
        <v>104.35861830831365</v>
      </c>
      <c r="E9" s="9">
        <v>105.47592197842005</v>
      </c>
      <c r="F9" s="9">
        <v>105.58898045606942</v>
      </c>
      <c r="G9" s="9">
        <v>105.73738292947377</v>
      </c>
      <c r="H9" s="9">
        <v>105.82253965695064</v>
      </c>
      <c r="I9" s="168">
        <v>106.28670866067141</v>
      </c>
      <c r="J9" s="9">
        <v>106.81167019908214</v>
      </c>
      <c r="K9" s="170">
        <v>107.14544059487375</v>
      </c>
      <c r="L9" s="9"/>
      <c r="M9" s="116"/>
      <c r="N9" s="9"/>
      <c r="O9" s="116"/>
      <c r="P9" s="9"/>
    </row>
    <row r="10" spans="1:16" x14ac:dyDescent="0.35">
      <c r="A10" s="2">
        <v>6</v>
      </c>
      <c r="B10" s="1" t="s">
        <v>6</v>
      </c>
      <c r="C10" s="192">
        <v>2.4870171751479653</v>
      </c>
      <c r="D10" s="9">
        <v>103.38927102763752</v>
      </c>
      <c r="E10" s="9">
        <v>103.4747035179274</v>
      </c>
      <c r="F10" s="9">
        <v>103.54175005671416</v>
      </c>
      <c r="G10" s="9">
        <v>103.63517424141948</v>
      </c>
      <c r="H10" s="9">
        <v>103.65418016340178</v>
      </c>
      <c r="I10" s="168">
        <v>103.78345623656396</v>
      </c>
      <c r="J10" s="9">
        <v>104.32328335605423</v>
      </c>
      <c r="K10" s="170">
        <v>104.36229064409474</v>
      </c>
      <c r="L10" s="9"/>
      <c r="M10" s="116"/>
      <c r="N10" s="9"/>
      <c r="O10" s="116"/>
      <c r="P10" s="9"/>
    </row>
    <row r="11" spans="1:16" x14ac:dyDescent="0.35">
      <c r="A11" s="2">
        <v>7</v>
      </c>
      <c r="B11" s="1" t="s">
        <v>7</v>
      </c>
      <c r="C11" s="192">
        <v>14.050737538068454</v>
      </c>
      <c r="D11" s="9">
        <v>105.32626803552525</v>
      </c>
      <c r="E11" s="9">
        <v>105.41201533010081</v>
      </c>
      <c r="F11" s="9">
        <v>105.48767209165995</v>
      </c>
      <c r="G11" s="9">
        <v>105.93736840708297</v>
      </c>
      <c r="H11" s="9">
        <v>106.99880644335002</v>
      </c>
      <c r="I11" s="168">
        <v>110.49938135405434</v>
      </c>
      <c r="J11" s="9">
        <v>112.39542504275438</v>
      </c>
      <c r="K11" s="170">
        <v>112.46545988485626</v>
      </c>
      <c r="L11" s="9"/>
      <c r="M11" s="116"/>
      <c r="N11" s="9"/>
      <c r="O11" s="116"/>
      <c r="P11" s="9"/>
    </row>
    <row r="12" spans="1:16" x14ac:dyDescent="0.35">
      <c r="A12" s="2">
        <v>8</v>
      </c>
      <c r="B12" s="1" t="s">
        <v>36</v>
      </c>
      <c r="C12" s="192">
        <v>5.3560645130965483</v>
      </c>
      <c r="D12" s="9">
        <v>102.41836100584912</v>
      </c>
      <c r="E12" s="9">
        <v>102.40508506733238</v>
      </c>
      <c r="F12" s="9">
        <v>102.42415871856063</v>
      </c>
      <c r="G12" s="9">
        <v>102.43889521321331</v>
      </c>
      <c r="H12" s="9">
        <v>102.42909308763454</v>
      </c>
      <c r="I12" s="168">
        <v>102.50555441428573</v>
      </c>
      <c r="J12" s="9">
        <v>102.44500380811172</v>
      </c>
      <c r="K12" s="170">
        <v>102.45502759986725</v>
      </c>
      <c r="L12" s="9"/>
      <c r="M12" s="116"/>
      <c r="N12" s="9"/>
      <c r="O12" s="116"/>
      <c r="P12" s="9"/>
    </row>
    <row r="13" spans="1:16" x14ac:dyDescent="0.35">
      <c r="A13" s="2">
        <v>9</v>
      </c>
      <c r="B13" s="1" t="s">
        <v>37</v>
      </c>
      <c r="C13" s="192">
        <v>1.6396994265949068</v>
      </c>
      <c r="D13" s="9">
        <v>102.6498128773076</v>
      </c>
      <c r="E13" s="9">
        <v>104.00107169507528</v>
      </c>
      <c r="F13" s="9">
        <v>103.95816331102793</v>
      </c>
      <c r="G13" s="9">
        <v>103.98762657372237</v>
      </c>
      <c r="H13" s="9">
        <v>103.91743181998757</v>
      </c>
      <c r="I13" s="168">
        <v>103.96137547691048</v>
      </c>
      <c r="J13" s="9">
        <v>104.15958460614118</v>
      </c>
      <c r="K13" s="170">
        <v>104.35726434567452</v>
      </c>
      <c r="L13" s="9"/>
      <c r="M13" s="116"/>
      <c r="N13" s="9"/>
      <c r="O13" s="116"/>
      <c r="P13" s="9"/>
    </row>
    <row r="14" spans="1:16" x14ac:dyDescent="0.35">
      <c r="A14" s="2">
        <v>10</v>
      </c>
      <c r="B14" s="1" t="s">
        <v>38</v>
      </c>
      <c r="C14" s="192">
        <v>1.9608891267384652</v>
      </c>
      <c r="D14" s="9">
        <v>101.16423258261437</v>
      </c>
      <c r="E14" s="9">
        <v>101.36343736622165</v>
      </c>
      <c r="F14" s="9">
        <v>101.41591385056323</v>
      </c>
      <c r="G14" s="9">
        <v>101.44642901008055</v>
      </c>
      <c r="H14" s="9">
        <v>101.4629955221799</v>
      </c>
      <c r="I14" s="168">
        <v>101.4629955221799</v>
      </c>
      <c r="J14" s="9">
        <v>101.86690362610338</v>
      </c>
      <c r="K14" s="170">
        <v>101.86556776621282</v>
      </c>
      <c r="L14" s="9"/>
      <c r="M14" s="116"/>
      <c r="N14" s="9"/>
      <c r="O14" s="116"/>
      <c r="P14" s="9"/>
    </row>
    <row r="15" spans="1:16" x14ac:dyDescent="0.35">
      <c r="A15" s="18">
        <v>11</v>
      </c>
      <c r="B15" s="11" t="s">
        <v>39</v>
      </c>
      <c r="C15" s="192">
        <v>6.5677613878027827</v>
      </c>
      <c r="D15" s="9">
        <v>105.70587947899153</v>
      </c>
      <c r="E15" s="9">
        <v>106.15923255035838</v>
      </c>
      <c r="F15" s="9">
        <v>106.50329855652031</v>
      </c>
      <c r="G15" s="9">
        <v>106.94903155503509</v>
      </c>
      <c r="H15" s="9">
        <v>107.21142103143607</v>
      </c>
      <c r="I15" s="168">
        <v>107.16364513340781</v>
      </c>
      <c r="J15" s="9">
        <v>107.18683084209147</v>
      </c>
      <c r="K15" s="170">
        <v>107.25307027947987</v>
      </c>
      <c r="L15" s="9"/>
      <c r="M15" s="116"/>
      <c r="N15" s="9"/>
      <c r="O15" s="116"/>
      <c r="P15" s="9"/>
    </row>
    <row r="16" spans="1:16" ht="16.5" customHeight="1" x14ac:dyDescent="0.35">
      <c r="A16" s="18">
        <v>12</v>
      </c>
      <c r="B16" s="11" t="s">
        <v>40</v>
      </c>
      <c r="C16" s="192">
        <v>2.0613783051434149</v>
      </c>
      <c r="D16" s="9">
        <v>100.35650095922266</v>
      </c>
      <c r="E16" s="9">
        <v>100.35650095922266</v>
      </c>
      <c r="F16" s="9">
        <v>100.4859675690373</v>
      </c>
      <c r="G16" s="9">
        <v>100.48592301007271</v>
      </c>
      <c r="H16" s="9">
        <v>100.46603138449005</v>
      </c>
      <c r="I16" s="168">
        <v>100.47869182876032</v>
      </c>
      <c r="J16" s="9">
        <v>100.53735731965361</v>
      </c>
      <c r="K16" s="170">
        <v>100.54111464030095</v>
      </c>
      <c r="L16" s="9"/>
      <c r="M16" s="116"/>
      <c r="N16" s="9"/>
      <c r="O16" s="116"/>
      <c r="P16" s="9"/>
    </row>
    <row r="17" spans="1:18" ht="24.5" thickBot="1" x14ac:dyDescent="0.4">
      <c r="A17" s="18">
        <v>13</v>
      </c>
      <c r="B17" s="115" t="s">
        <v>41</v>
      </c>
      <c r="C17" s="192">
        <v>2.0598859900945716</v>
      </c>
      <c r="D17" s="9">
        <v>103.38056680399451</v>
      </c>
      <c r="E17" s="9">
        <v>104.33228113349104</v>
      </c>
      <c r="F17" s="9">
        <v>104.44427429476369</v>
      </c>
      <c r="G17" s="9">
        <v>104.99633677802345</v>
      </c>
      <c r="H17" s="9">
        <v>105.00536816116889</v>
      </c>
      <c r="I17" s="168">
        <v>105.23967275859812</v>
      </c>
      <c r="J17" s="13">
        <v>105.22077004941056</v>
      </c>
      <c r="K17" s="170">
        <v>105.26321674323405</v>
      </c>
      <c r="L17" s="9"/>
      <c r="M17" s="116"/>
      <c r="N17" s="9"/>
      <c r="O17" s="116"/>
      <c r="P17" s="13"/>
    </row>
    <row r="18" spans="1:18" ht="29.5" customHeight="1" thickBot="1" x14ac:dyDescent="0.4">
      <c r="A18" s="135"/>
      <c r="B18" s="184" t="s">
        <v>18</v>
      </c>
      <c r="C18" s="193" t="s">
        <v>14</v>
      </c>
      <c r="D18" s="186">
        <v>44531</v>
      </c>
      <c r="E18" s="186">
        <v>44562</v>
      </c>
      <c r="F18" s="186">
        <v>44593</v>
      </c>
      <c r="G18" s="186">
        <v>44621</v>
      </c>
      <c r="H18" s="186">
        <v>44652</v>
      </c>
      <c r="I18" s="186">
        <v>44682</v>
      </c>
      <c r="J18" s="187">
        <v>44713</v>
      </c>
      <c r="K18" s="186">
        <v>44743</v>
      </c>
      <c r="L18" s="186">
        <v>44774</v>
      </c>
      <c r="M18" s="186">
        <v>44805</v>
      </c>
      <c r="N18" s="186">
        <v>44835</v>
      </c>
      <c r="O18" s="186">
        <v>44866</v>
      </c>
      <c r="P18" s="186">
        <v>44896</v>
      </c>
    </row>
    <row r="19" spans="1:18" x14ac:dyDescent="0.35">
      <c r="A19" s="69">
        <v>1</v>
      </c>
      <c r="B19" s="164" t="s">
        <v>42</v>
      </c>
      <c r="C19" s="194">
        <v>73.947095266988669</v>
      </c>
      <c r="D19" s="129">
        <v>105.24925929326545</v>
      </c>
      <c r="E19" s="128">
        <v>105.72218594976967</v>
      </c>
      <c r="F19" s="129">
        <v>105.97445602362647</v>
      </c>
      <c r="G19" s="129">
        <v>106.32689921242938</v>
      </c>
      <c r="H19" s="36">
        <v>106.873236383207</v>
      </c>
      <c r="I19" s="137">
        <v>107.41685325774861</v>
      </c>
      <c r="J19" s="36">
        <v>107.89651105581964</v>
      </c>
      <c r="K19" s="128">
        <v>107.92492315961336</v>
      </c>
      <c r="L19" s="129"/>
      <c r="M19" s="127"/>
      <c r="N19" s="138"/>
      <c r="O19" s="128"/>
      <c r="P19" s="36"/>
    </row>
    <row r="20" spans="1:18" x14ac:dyDescent="0.35">
      <c r="A20" s="69">
        <v>2</v>
      </c>
      <c r="B20" s="165" t="s">
        <v>43</v>
      </c>
      <c r="C20" s="195">
        <v>26.052904733011399</v>
      </c>
      <c r="D20" s="130">
        <v>104.00386738971592</v>
      </c>
      <c r="E20" s="117">
        <v>105.22117272653499</v>
      </c>
      <c r="F20" s="130">
        <v>106.84701721229412</v>
      </c>
      <c r="G20" s="130">
        <v>109.23687279457849</v>
      </c>
      <c r="H20" s="10">
        <v>110.72983565333439</v>
      </c>
      <c r="I20" s="139">
        <v>111.26932839730094</v>
      </c>
      <c r="J20" s="10">
        <v>111.86101486959593</v>
      </c>
      <c r="K20" s="117">
        <v>112.24319271126686</v>
      </c>
      <c r="L20" s="130"/>
      <c r="M20" s="116"/>
      <c r="N20" s="140"/>
      <c r="O20" s="117"/>
      <c r="P20" s="10"/>
    </row>
    <row r="21" spans="1:18" x14ac:dyDescent="0.35">
      <c r="A21" s="69">
        <v>3</v>
      </c>
      <c r="B21" s="165" t="s">
        <v>44</v>
      </c>
      <c r="C21" s="195">
        <v>5.6757646271647388</v>
      </c>
      <c r="D21" s="130">
        <v>104.9610898952651</v>
      </c>
      <c r="E21" s="117">
        <v>106.05300420883624</v>
      </c>
      <c r="F21" s="130">
        <v>106.47288231958819</v>
      </c>
      <c r="G21" s="130">
        <v>108.96831056404896</v>
      </c>
      <c r="H21" s="10">
        <v>113.86707136068625</v>
      </c>
      <c r="I21" s="139">
        <v>116.39654286771014</v>
      </c>
      <c r="J21" s="10">
        <v>115.86508744649704</v>
      </c>
      <c r="K21" s="117">
        <v>115.22106302874677</v>
      </c>
      <c r="L21" s="130"/>
      <c r="M21" s="116"/>
      <c r="N21" s="140"/>
      <c r="O21" s="117"/>
      <c r="P21" s="10"/>
    </row>
    <row r="22" spans="1:18" x14ac:dyDescent="0.35">
      <c r="A22" s="69">
        <v>4</v>
      </c>
      <c r="B22" s="165" t="s">
        <v>45</v>
      </c>
      <c r="C22" s="195">
        <v>37.204821356038416</v>
      </c>
      <c r="D22" s="130">
        <v>104.02933886241946</v>
      </c>
      <c r="E22" s="117">
        <v>104.30321330586526</v>
      </c>
      <c r="F22" s="130">
        <v>104.54612543689746</v>
      </c>
      <c r="G22" s="130">
        <v>104.73094779790371</v>
      </c>
      <c r="H22" s="10">
        <v>104.96987225540695</v>
      </c>
      <c r="I22" s="139">
        <v>105.91980684483657</v>
      </c>
      <c r="J22" s="10">
        <v>106.78901087179526</v>
      </c>
      <c r="K22" s="117">
        <v>106.81392719502331</v>
      </c>
      <c r="L22" s="130"/>
      <c r="M22" s="116"/>
      <c r="N22" s="140"/>
      <c r="O22" s="117"/>
      <c r="P22" s="10"/>
    </row>
    <row r="23" spans="1:18" x14ac:dyDescent="0.35">
      <c r="A23" s="69">
        <v>5</v>
      </c>
      <c r="B23" s="165" t="s">
        <v>46</v>
      </c>
      <c r="C23" s="195">
        <v>62.795178643961648</v>
      </c>
      <c r="D23" s="130">
        <v>105.45533952679951</v>
      </c>
      <c r="E23" s="117">
        <v>106.35503348374948</v>
      </c>
      <c r="F23" s="130">
        <v>107.18272614049154</v>
      </c>
      <c r="G23" s="130">
        <v>108.47977710371089</v>
      </c>
      <c r="H23" s="10">
        <v>109.60099254900297</v>
      </c>
      <c r="I23" s="139">
        <v>109.90216368318767</v>
      </c>
      <c r="J23" s="10">
        <v>110.19750278468508</v>
      </c>
      <c r="K23" s="117">
        <v>110.37475887873411</v>
      </c>
      <c r="L23" s="130"/>
      <c r="M23" s="116"/>
      <c r="N23" s="140"/>
      <c r="O23" s="117"/>
      <c r="P23" s="10"/>
    </row>
    <row r="24" spans="1:18" ht="23" x14ac:dyDescent="0.35">
      <c r="A24" s="69">
        <v>6</v>
      </c>
      <c r="B24" s="165" t="s">
        <v>47</v>
      </c>
      <c r="C24" s="195">
        <v>4.050413932212658</v>
      </c>
      <c r="D24" s="130">
        <v>103.3640812857696</v>
      </c>
      <c r="E24" s="117">
        <v>104.51323004901023</v>
      </c>
      <c r="F24" s="130">
        <v>104.59230137008976</v>
      </c>
      <c r="G24" s="130">
        <v>104.69422045662543</v>
      </c>
      <c r="H24" s="10">
        <v>104.68772266021398</v>
      </c>
      <c r="I24" s="139">
        <v>104.72989856026635</v>
      </c>
      <c r="J24" s="10">
        <v>104.86516551964414</v>
      </c>
      <c r="K24" s="117">
        <v>104.8765472905539</v>
      </c>
      <c r="L24" s="130"/>
      <c r="M24" s="116"/>
      <c r="N24" s="140"/>
      <c r="O24" s="117"/>
      <c r="P24" s="10"/>
    </row>
    <row r="25" spans="1:18" ht="23.5" thickBot="1" x14ac:dyDescent="0.4">
      <c r="A25" s="69">
        <v>7</v>
      </c>
      <c r="B25" s="166" t="s">
        <v>50</v>
      </c>
      <c r="C25" s="196">
        <f>(C4-C5)</f>
        <v>71.817184300065065</v>
      </c>
      <c r="D25" s="123">
        <f t="shared" ref="D25:K25" si="0">(((D4*$C$4)-(D5*$C$5))/($C$4-$C$5))</f>
        <v>104.54215597792714</v>
      </c>
      <c r="E25" s="123">
        <f t="shared" si="0"/>
        <v>105.04449103114119</v>
      </c>
      <c r="F25" s="123">
        <f t="shared" si="0"/>
        <v>105.25552336108352</v>
      </c>
      <c r="G25" s="123">
        <f t="shared" si="0"/>
        <v>105.68876592139922</v>
      </c>
      <c r="H25" s="123">
        <f t="shared" si="0"/>
        <v>106.19659729839796</v>
      </c>
      <c r="I25" s="123">
        <f t="shared" si="0"/>
        <v>106.89958626481322</v>
      </c>
      <c r="J25" s="123">
        <f t="shared" si="0"/>
        <v>107.44411879310537</v>
      </c>
      <c r="K25" s="123">
        <f t="shared" si="0"/>
        <v>107.46922436873948</v>
      </c>
      <c r="L25" s="123"/>
      <c r="M25" s="123"/>
      <c r="N25" s="123"/>
      <c r="O25" s="123"/>
      <c r="P25" s="123"/>
    </row>
    <row r="26" spans="1:18" ht="15" thickBot="1" x14ac:dyDescent="0.4">
      <c r="A26" s="203" t="s">
        <v>27</v>
      </c>
      <c r="B26" s="204"/>
      <c r="C26" s="204"/>
      <c r="D26" s="204"/>
      <c r="E26" s="204"/>
      <c r="F26" s="204"/>
      <c r="G26" s="204"/>
      <c r="H26" s="204"/>
      <c r="I26" s="205"/>
      <c r="J26" s="204"/>
      <c r="K26" s="204"/>
      <c r="L26" s="204"/>
      <c r="M26" s="204"/>
      <c r="N26" s="204"/>
      <c r="O26" s="205"/>
      <c r="P26" s="206"/>
    </row>
    <row r="27" spans="1:18" x14ac:dyDescent="0.35">
      <c r="A27" s="69">
        <v>1</v>
      </c>
      <c r="B27" s="37" t="s">
        <v>42</v>
      </c>
      <c r="C27" s="195">
        <v>73.932041390257695</v>
      </c>
      <c r="D27" s="162">
        <v>4.5677649406215881</v>
      </c>
      <c r="E27" s="142">
        <v>3.3171595928908282</v>
      </c>
      <c r="F27" s="162">
        <v>3.0146228675576925</v>
      </c>
      <c r="G27" s="162">
        <v>2.6524298186159978</v>
      </c>
      <c r="H27" s="172">
        <v>2.8201554574817767</v>
      </c>
      <c r="I27" s="162">
        <v>3.0372373757083571</v>
      </c>
      <c r="J27" s="162">
        <v>3.3909718858118554</v>
      </c>
      <c r="K27" s="162">
        <v>3.4860822313032003</v>
      </c>
      <c r="L27" s="162"/>
      <c r="M27" s="143"/>
      <c r="N27" s="174"/>
      <c r="O27" s="162"/>
      <c r="P27" s="162"/>
      <c r="Q27" s="4"/>
      <c r="R27" s="4"/>
    </row>
    <row r="28" spans="1:18" x14ac:dyDescent="0.35">
      <c r="A28" s="69">
        <v>2</v>
      </c>
      <c r="B28" s="37" t="s">
        <v>43</v>
      </c>
      <c r="C28" s="195">
        <v>26.067958609742355</v>
      </c>
      <c r="D28" s="143">
        <v>3.406301025147318</v>
      </c>
      <c r="E28" s="142">
        <v>5.9974045018142297</v>
      </c>
      <c r="F28" s="143">
        <v>5.5714632286891774</v>
      </c>
      <c r="G28" s="143">
        <v>6.1193881831707042</v>
      </c>
      <c r="H28" s="142">
        <v>6.5165408611877584</v>
      </c>
      <c r="I28" s="143">
        <v>6.8384203781148845</v>
      </c>
      <c r="J28" s="143">
        <v>7.4110221672842869</v>
      </c>
      <c r="K28" s="143">
        <v>7.5188611719167797</v>
      </c>
      <c r="L28" s="143"/>
      <c r="M28" s="143"/>
      <c r="N28" s="175"/>
      <c r="O28" s="143"/>
      <c r="P28" s="143"/>
      <c r="Q28" s="4"/>
      <c r="R28" s="4"/>
    </row>
    <row r="29" spans="1:18" x14ac:dyDescent="0.35">
      <c r="A29" s="69">
        <v>3</v>
      </c>
      <c r="B29" s="37" t="s">
        <v>44</v>
      </c>
      <c r="C29" s="195">
        <v>5.675840191144073</v>
      </c>
      <c r="D29" s="143">
        <v>4.4206788386352169</v>
      </c>
      <c r="E29" s="142">
        <v>7.2881544507815921</v>
      </c>
      <c r="F29" s="143">
        <v>5.8103713410609936</v>
      </c>
      <c r="G29" s="143">
        <v>6.3445781231059595</v>
      </c>
      <c r="H29" s="142">
        <v>9.8700391873511428</v>
      </c>
      <c r="I29" s="143">
        <v>13.531220585113957</v>
      </c>
      <c r="J29" s="143">
        <v>12.929702623548645</v>
      </c>
      <c r="K29" s="143">
        <v>11.16895396049491</v>
      </c>
      <c r="L29" s="143"/>
      <c r="M29" s="143"/>
      <c r="N29" s="175"/>
      <c r="O29" s="143"/>
      <c r="P29" s="143"/>
      <c r="Q29" s="4"/>
      <c r="R29" s="4"/>
    </row>
    <row r="30" spans="1:18" x14ac:dyDescent="0.35">
      <c r="A30" s="69">
        <v>4</v>
      </c>
      <c r="B30" s="37" t="s">
        <v>45</v>
      </c>
      <c r="C30" s="195">
        <v>37.264272719234519</v>
      </c>
      <c r="D30" s="143">
        <v>3.8063903183605863</v>
      </c>
      <c r="E30" s="142">
        <v>2.8637654174151317</v>
      </c>
      <c r="F30" s="143">
        <v>2.4485308682062445</v>
      </c>
      <c r="G30" s="143">
        <v>1.9326195841661065</v>
      </c>
      <c r="H30" s="142">
        <v>1.7227612621868671</v>
      </c>
      <c r="I30" s="143">
        <v>2.6522030027494869</v>
      </c>
      <c r="J30" s="143">
        <v>3.4459924312301382</v>
      </c>
      <c r="K30" s="143">
        <v>3.4622310561506442</v>
      </c>
      <c r="L30" s="143"/>
      <c r="M30" s="143"/>
      <c r="N30" s="175"/>
      <c r="O30" s="143"/>
      <c r="P30" s="143"/>
      <c r="Q30" s="4"/>
      <c r="R30" s="4"/>
    </row>
    <row r="31" spans="1:18" x14ac:dyDescent="0.35">
      <c r="A31" s="69">
        <v>5</v>
      </c>
      <c r="B31" s="37" t="s">
        <v>46</v>
      </c>
      <c r="C31" s="195">
        <v>62.735727280765481</v>
      </c>
      <c r="D31" s="143">
        <v>4.5352487252535711</v>
      </c>
      <c r="E31" s="142">
        <v>4.6716171964784836</v>
      </c>
      <c r="F31" s="143">
        <v>4.3936609717739383</v>
      </c>
      <c r="G31" s="143">
        <v>4.5008818239214543</v>
      </c>
      <c r="H31" s="142">
        <v>4.990039704252891</v>
      </c>
      <c r="I31" s="143">
        <v>4.8283973309004358</v>
      </c>
      <c r="J31" s="143">
        <v>5.0141672063740206</v>
      </c>
      <c r="K31" s="143">
        <v>5.1641911388996764</v>
      </c>
      <c r="L31" s="143"/>
      <c r="M31" s="143"/>
      <c r="N31" s="175"/>
      <c r="O31" s="143"/>
      <c r="P31" s="143"/>
      <c r="Q31" s="4"/>
      <c r="R31" s="4"/>
    </row>
    <row r="32" spans="1:18" ht="24" x14ac:dyDescent="0.35">
      <c r="A32" s="18">
        <v>6</v>
      </c>
      <c r="B32" s="37" t="s">
        <v>47</v>
      </c>
      <c r="C32" s="195">
        <v>4.0074329529222963</v>
      </c>
      <c r="D32" s="143">
        <v>3.2979758593016495</v>
      </c>
      <c r="E32" s="142">
        <v>2.2712655269588433</v>
      </c>
      <c r="F32" s="143">
        <v>2.1649840022314182</v>
      </c>
      <c r="G32" s="143">
        <v>1.9954410288321123</v>
      </c>
      <c r="H32" s="142">
        <v>1.3848387873292456</v>
      </c>
      <c r="I32" s="143">
        <v>1.4760796569226686</v>
      </c>
      <c r="J32" s="143">
        <v>1.459215106566969</v>
      </c>
      <c r="K32" s="143">
        <v>1.5301092988280196</v>
      </c>
      <c r="L32" s="143"/>
      <c r="M32" s="143"/>
      <c r="N32" s="174"/>
      <c r="O32" s="143"/>
      <c r="P32" s="143"/>
      <c r="Q32" s="4"/>
      <c r="R32" s="4"/>
    </row>
    <row r="33" spans="1:18" ht="24.5" thickBot="1" x14ac:dyDescent="0.4">
      <c r="A33" s="19">
        <v>7</v>
      </c>
      <c r="B33" s="110" t="s">
        <v>50</v>
      </c>
      <c r="C33" s="196">
        <v>71.817184300065065</v>
      </c>
      <c r="D33" s="163">
        <v>3.8818138082024944</v>
      </c>
      <c r="E33" s="173">
        <v>3.0881288789165406</v>
      </c>
      <c r="F33" s="163">
        <v>2.7353184778916129</v>
      </c>
      <c r="G33" s="163">
        <v>2.4035604175251635</v>
      </c>
      <c r="H33" s="173">
        <v>2.6424502332387467</v>
      </c>
      <c r="I33" s="163">
        <v>3.4391476146137467</v>
      </c>
      <c r="J33" s="163">
        <v>3.8545426935734817</v>
      </c>
      <c r="K33" s="163">
        <v>3.7522326818441476</v>
      </c>
      <c r="L33" s="163"/>
      <c r="M33" s="163"/>
      <c r="N33" s="176"/>
      <c r="O33" s="163"/>
      <c r="P33" s="163"/>
      <c r="Q33" s="4"/>
      <c r="R33" s="4"/>
    </row>
    <row r="34" spans="1:18" ht="8.5" customHeight="1" x14ac:dyDescent="0.35"/>
  </sheetData>
  <mergeCells count="2">
    <mergeCell ref="A1:P1"/>
    <mergeCell ref="A26:P26"/>
  </mergeCells>
  <pageMargins left="0.17" right="0.17" top="0.23" bottom="0.23" header="0.17" footer="0.17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2020_OLD SERIES</vt:lpstr>
      <vt:lpstr>2020_REBASED SERIES</vt:lpstr>
      <vt:lpstr>2021_REBASED SERIES</vt:lpstr>
      <vt:lpstr>2022_REBASED SERIES</vt:lpstr>
      <vt:lpstr>'2021_REBASED SERIES'!Print_Area</vt:lpstr>
      <vt:lpstr>'2022_REBASED SERIES'!Print_Area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User</cp:lastModifiedBy>
  <cp:lastPrinted>2022-04-11T05:58:54Z</cp:lastPrinted>
  <dcterms:created xsi:type="dcterms:W3CDTF">2010-12-20T08:21:08Z</dcterms:created>
  <dcterms:modified xsi:type="dcterms:W3CDTF">2022-08-09T16:59:08Z</dcterms:modified>
</cp:coreProperties>
</file>