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e\FEUP\2 ano\2 semestre\DA\Projeto1\Analise Empirica\"/>
    </mc:Choice>
  </mc:AlternateContent>
  <xr:revisionPtr revIDLastSave="0" documentId="13_ncr:1_{AC95A5D0-BD62-4E18-9C7E-7A66EF655241}" xr6:coauthVersionLast="47" xr6:coauthVersionMax="47" xr10:uidLastSave="{00000000-0000-0000-0000-000000000000}"/>
  <bookViews>
    <workbookView xWindow="-120" yWindow="-120" windowWidth="38640" windowHeight="15840" xr2:uid="{64E949C5-8416-8B4E-8387-6A2589C917DD}"/>
  </bookViews>
  <sheets>
    <sheet name="outputexpress" sheetId="7" r:id="rId1"/>
    <sheet name="Sheet1" sheetId="6" r:id="rId2"/>
    <sheet name="output" sheetId="5" r:id="rId3"/>
  </sheets>
  <definedNames>
    <definedName name="ExternalData_1" localSheetId="2" hidden="1">output!$A$1:$D$111</definedName>
    <definedName name="ExternalData_1" localSheetId="0" hidden="1">outputexpress!$A$1:$B$14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6" l="1"/>
  <c r="B34" i="6"/>
  <c r="B42" i="6"/>
  <c r="B41" i="6"/>
  <c r="B40" i="6"/>
  <c r="B39" i="6"/>
  <c r="B38" i="6"/>
  <c r="B37" i="6"/>
  <c r="B36" i="6"/>
  <c r="B35" i="6"/>
  <c r="B33" i="6"/>
  <c r="B29" i="6"/>
  <c r="B28" i="6"/>
  <c r="B27" i="6"/>
  <c r="B26" i="6"/>
  <c r="B25" i="6"/>
  <c r="B24" i="6"/>
  <c r="B23" i="6"/>
  <c r="B22" i="6"/>
  <c r="B21" i="6"/>
  <c r="B20" i="6"/>
  <c r="B19" i="6"/>
  <c r="A27" i="6"/>
  <c r="A28" i="6"/>
  <c r="A29" i="6"/>
  <c r="A42" i="6"/>
  <c r="A41" i="6"/>
  <c r="A40" i="6"/>
  <c r="A39" i="6"/>
  <c r="A38" i="6"/>
  <c r="A37" i="6"/>
  <c r="A36" i="6"/>
  <c r="A35" i="6"/>
  <c r="A34" i="6"/>
  <c r="A33" i="6"/>
  <c r="A25" i="6"/>
  <c r="A24" i="6"/>
  <c r="A23" i="6"/>
  <c r="A22" i="6"/>
  <c r="A21" i="6"/>
  <c r="A20" i="6"/>
  <c r="A1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12AA6-1999-8E4A-B7DC-25E4AF35A03D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  <connection id="2" xr16:uid="{8005CFD3-EA34-F94F-BA65-49603B23C1B3}" keepAlive="1" name="Query - output copy" description="Connection to the 'output copy' query in the workbook." type="5" refreshedVersion="7" background="1" saveData="1">
    <dbPr connection="Provider=Microsoft.Mashup.OleDb.1;Data Source=$Workbook$;Location=&quot;output copy&quot;;Extended Properties=&quot;&quot;" command="SELECT * FROM [output copy]"/>
  </connection>
  <connection id="3" xr16:uid="{75011252-1E06-904F-9E03-CB99E82572E8}" keepAlive="1" name="Query - outputexpress" description="Connection to the 'outputexpress' query in the workbook." type="5" refreshedVersion="7" background="1" saveData="1">
    <dbPr connection="Provider=Microsoft.Mashup.OleDb.1;Data Source=$Workbook$;Location=outputexpress;Extended Properties=&quot;&quot;" command="SELECT * FROM [outputexpress]"/>
  </connection>
</connections>
</file>

<file path=xl/sharedStrings.xml><?xml version="1.0" encoding="utf-8"?>
<sst xmlns="http://schemas.openxmlformats.org/spreadsheetml/2006/main" count="15" uniqueCount="13">
  <si>
    <t>couriers</t>
  </si>
  <si>
    <t>packages</t>
  </si>
  <si>
    <t>optprofit</t>
  </si>
  <si>
    <t>Column Labels</t>
  </si>
  <si>
    <t>Grand Total</t>
  </si>
  <si>
    <t>Row Labels</t>
  </si>
  <si>
    <t>opttrans</t>
  </si>
  <si>
    <t>Nº Couriers</t>
  </si>
  <si>
    <t>Nº Packages</t>
  </si>
  <si>
    <t>Average Time (ms)</t>
  </si>
  <si>
    <t>Average of opttrans</t>
  </si>
  <si>
    <t>Express Packages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</si>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</sst>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outputexpress!$B$1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outputexpress!$A$2:$A$14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  <c:pt idx="12">
                  <c:v>50000000</c:v>
                </c:pt>
              </c:numCache>
            </c:numRef>
          </c:xVal>
          <c:yVal>
            <c:numRef>
              <c:f>outputexpress!$B$2:$B$14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34</c:v>
                </c:pt>
                <c:pt idx="9">
                  <c:v>60</c:v>
                </c:pt>
                <c:pt idx="10">
                  <c:v>323</c:v>
                </c:pt>
                <c:pt idx="11">
                  <c:v>674</c:v>
                </c:pt>
                <c:pt idx="12">
                  <c:v>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E-974F-8831-EEDC9C55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37760"/>
        <c:axId val="1078839408"/>
      </c:scatterChart>
      <c:valAx>
        <c:axId val="10788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39408"/>
        <c:crosses val="autoZero"/>
        <c:crossBetween val="midCat"/>
      </c:valAx>
      <c:valAx>
        <c:axId val="1078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3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Average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Sheet1!$A$19:$A$29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5000000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583.4</c:v>
                </c:pt>
                <c:pt idx="1">
                  <c:v>5782.7</c:v>
                </c:pt>
                <c:pt idx="2">
                  <c:v>28307.4</c:v>
                </c:pt>
                <c:pt idx="3">
                  <c:v>52685.9</c:v>
                </c:pt>
                <c:pt idx="4">
                  <c:v>259539.7</c:v>
                </c:pt>
                <c:pt idx="5">
                  <c:v>499730.8</c:v>
                </c:pt>
                <c:pt idx="6">
                  <c:v>2113054.7000000002</c:v>
                </c:pt>
                <c:pt idx="7">
                  <c:v>2226399.6</c:v>
                </c:pt>
                <c:pt idx="8">
                  <c:v>2218532.4</c:v>
                </c:pt>
                <c:pt idx="9">
                  <c:v>2224424.6</c:v>
                </c:pt>
                <c:pt idx="10">
                  <c:v>2221948.6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7-E847-B454-2D3548D4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90176"/>
        <c:axId val="634291824"/>
      </c:scatterChart>
      <c:valAx>
        <c:axId val="6342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1824"/>
        <c:crosses val="autoZero"/>
        <c:crossBetween val="midCat"/>
      </c:valAx>
      <c:valAx>
        <c:axId val="6342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Average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Sheet1!$A$33:$A$42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Sheet1!$B$33:$B$42</c:f>
              <c:numCache>
                <c:formatCode>General</c:formatCode>
                <c:ptCount val="10"/>
                <c:pt idx="0">
                  <c:v>329.72727272727275</c:v>
                </c:pt>
                <c:pt idx="1">
                  <c:v>342.90909090909093</c:v>
                </c:pt>
                <c:pt idx="2">
                  <c:v>297.27272727272725</c:v>
                </c:pt>
                <c:pt idx="3">
                  <c:v>340.45454545454544</c:v>
                </c:pt>
                <c:pt idx="4">
                  <c:v>778.63636363636363</c:v>
                </c:pt>
                <c:pt idx="5">
                  <c:v>1931.6363636363637</c:v>
                </c:pt>
                <c:pt idx="6">
                  <c:v>32665.727272727272</c:v>
                </c:pt>
                <c:pt idx="7">
                  <c:v>126036.72727272728</c:v>
                </c:pt>
                <c:pt idx="8">
                  <c:v>2220023</c:v>
                </c:pt>
                <c:pt idx="9">
                  <c:v>8390881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D-624E-89FD-5D9917652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6400"/>
        <c:axId val="638081392"/>
      </c:scatterChart>
      <c:valAx>
        <c:axId val="6385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1392"/>
        <c:crosses val="autoZero"/>
        <c:crossBetween val="midCat"/>
      </c:valAx>
      <c:valAx>
        <c:axId val="6380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</xdr:row>
      <xdr:rowOff>47625</xdr:rowOff>
    </xdr:from>
    <xdr:to>
      <xdr:col>21</xdr:col>
      <xdr:colOff>717550</xdr:colOff>
      <xdr:row>44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6A9DF-8373-5607-3351-2D5D17A5D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3</xdr:row>
      <xdr:rowOff>114300</xdr:rowOff>
    </xdr:from>
    <xdr:to>
      <xdr:col>24</xdr:col>
      <xdr:colOff>304800</xdr:colOff>
      <xdr:row>26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DA7DB6-394D-6098-FBFE-66905133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27</xdr:row>
      <xdr:rowOff>95250</xdr:rowOff>
    </xdr:from>
    <xdr:to>
      <xdr:col>24</xdr:col>
      <xdr:colOff>330200</xdr:colOff>
      <xdr:row>50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1021C-BBE5-6A3F-8C30-4E6F06E62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Fonseca" refreshedDate="44670.921823958335" createdVersion="7" refreshedVersion="7" minRefreshableVersion="3" recordCount="110" xr:uid="{A418A9A0-C8BD-454F-83CA-F2C2804D9D0C}">
  <cacheSource type="worksheet">
    <worksheetSource name="output"/>
  </cacheSource>
  <cacheFields count="4">
    <cacheField name="couriers" numFmtId="0">
      <sharedItems containsSemiMixedTypes="0" containsString="0" containsNumber="1" containsInteger="1" minValue="10" maxValue="5000000" count="11">
        <n v="10"/>
        <n v="100"/>
        <n v="500"/>
        <n v="1000"/>
        <n v="5000"/>
        <n v="10000"/>
        <n v="50000"/>
        <n v="100000"/>
        <n v="500000"/>
        <n v="1000000"/>
        <n v="5000000"/>
      </sharedItems>
    </cacheField>
    <cacheField name="packages" numFmtId="0">
      <sharedItems containsSemiMixedTypes="0" containsString="0" containsNumber="1" containsInteger="1" minValue="10" maxValue="1000000" count="10">
        <n v="10"/>
        <n v="100"/>
        <n v="500"/>
        <n v="1000"/>
        <n v="5000"/>
        <n v="10000"/>
        <n v="50000"/>
        <n v="100000"/>
        <n v="500000"/>
        <n v="1000000"/>
      </sharedItems>
    </cacheField>
    <cacheField name="opttrans" numFmtId="0">
      <sharedItems containsSemiMixedTypes="0" containsString="0" containsNumber="1" containsInteger="1" minValue="0" maxValue="17688824"/>
    </cacheField>
    <cacheField name="optprofit" numFmtId="0">
      <sharedItems containsSemiMixedTypes="0" containsString="0" containsNumber="1" containsInteger="1" minValue="0" maxValue="17969879" count="94">
        <n v="0"/>
        <n v="2"/>
        <n v="4"/>
        <n v="22"/>
        <n v="53"/>
        <n v="205"/>
        <n v="393"/>
        <n v="2196"/>
        <n v="5"/>
        <n v="19"/>
        <n v="43"/>
        <n v="212"/>
        <n v="430"/>
        <n v="2187"/>
        <n v="7"/>
        <n v="9"/>
        <n v="23"/>
        <n v="40"/>
        <n v="199"/>
        <n v="388"/>
        <n v="1989"/>
        <n v="18"/>
        <n v="21"/>
        <n v="38"/>
        <n v="56"/>
        <n v="217"/>
        <n v="448"/>
        <n v="2560"/>
        <n v="48"/>
        <n v="222"/>
        <n v="543"/>
        <n v="570"/>
        <n v="511"/>
        <n v="477"/>
        <n v="490"/>
        <n v="504"/>
        <n v="675"/>
        <n v="1225"/>
        <n v="2760"/>
        <n v="78"/>
        <n v="522"/>
        <n v="1939"/>
        <n v="1917"/>
        <n v="1923"/>
        <n v="1898"/>
        <n v="1911"/>
        <n v="1924"/>
        <n v="2084"/>
        <n v="2271"/>
        <n v="3870"/>
        <n v="499"/>
        <n v="2981"/>
        <n v="10272"/>
        <n v="17129"/>
        <n v="48205"/>
        <n v="46277"/>
        <n v="46646"/>
        <n v="47244"/>
        <n v="47253"/>
        <n v="47509"/>
        <n v="49698"/>
        <n v="1189"/>
        <n v="6444"/>
        <n v="22761"/>
        <n v="40201"/>
        <n v="159642"/>
        <n v="189768"/>
        <n v="194519"/>
        <n v="195088"/>
        <n v="203724"/>
        <n v="206572"/>
        <n v="215813"/>
        <n v="11228"/>
        <n v="55143"/>
        <n v="185888"/>
        <n v="264345"/>
        <n v="929584"/>
        <n v="1560730"/>
        <n v="4410674"/>
        <n v="4398935"/>
        <n v="4401414"/>
        <n v="4399855"/>
        <n v="4403544"/>
        <n v="17790"/>
        <n v="108287"/>
        <n v="353772"/>
        <n v="603214"/>
        <n v="2173473"/>
        <n v="3772783"/>
        <n v="14995811"/>
        <n v="17969879"/>
        <n v="17824527"/>
        <n v="17789583"/>
        <n v="177794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n v="0"/>
    <x v="0"/>
  </r>
  <r>
    <x v="1"/>
    <x v="0"/>
    <n v="0"/>
    <x v="0"/>
  </r>
  <r>
    <x v="2"/>
    <x v="0"/>
    <n v="0"/>
    <x v="0"/>
  </r>
  <r>
    <x v="3"/>
    <x v="0"/>
    <n v="0"/>
    <x v="0"/>
  </r>
  <r>
    <x v="4"/>
    <x v="0"/>
    <n v="2"/>
    <x v="1"/>
  </r>
  <r>
    <x v="5"/>
    <x v="0"/>
    <n v="5"/>
    <x v="2"/>
  </r>
  <r>
    <x v="6"/>
    <x v="0"/>
    <n v="26"/>
    <x v="3"/>
  </r>
  <r>
    <x v="7"/>
    <x v="0"/>
    <n v="46"/>
    <x v="4"/>
  </r>
  <r>
    <x v="8"/>
    <x v="0"/>
    <n v="278"/>
    <x v="5"/>
  </r>
  <r>
    <x v="9"/>
    <x v="0"/>
    <n v="473"/>
    <x v="6"/>
  </r>
  <r>
    <x v="10"/>
    <x v="0"/>
    <n v="2797"/>
    <x v="7"/>
  </r>
  <r>
    <x v="0"/>
    <x v="1"/>
    <n v="0"/>
    <x v="0"/>
  </r>
  <r>
    <x v="1"/>
    <x v="1"/>
    <n v="0"/>
    <x v="0"/>
  </r>
  <r>
    <x v="2"/>
    <x v="1"/>
    <n v="0"/>
    <x v="0"/>
  </r>
  <r>
    <x v="3"/>
    <x v="1"/>
    <n v="0"/>
    <x v="0"/>
  </r>
  <r>
    <x v="4"/>
    <x v="1"/>
    <n v="3"/>
    <x v="1"/>
  </r>
  <r>
    <x v="5"/>
    <x v="1"/>
    <n v="6"/>
    <x v="8"/>
  </r>
  <r>
    <x v="6"/>
    <x v="1"/>
    <n v="23"/>
    <x v="9"/>
  </r>
  <r>
    <x v="7"/>
    <x v="1"/>
    <n v="48"/>
    <x v="10"/>
  </r>
  <r>
    <x v="8"/>
    <x v="1"/>
    <n v="256"/>
    <x v="11"/>
  </r>
  <r>
    <x v="9"/>
    <x v="1"/>
    <n v="536"/>
    <x v="12"/>
  </r>
  <r>
    <x v="10"/>
    <x v="1"/>
    <n v="2900"/>
    <x v="13"/>
  </r>
  <r>
    <x v="0"/>
    <x v="2"/>
    <n v="2"/>
    <x v="1"/>
  </r>
  <r>
    <x v="1"/>
    <x v="2"/>
    <n v="5"/>
    <x v="8"/>
  </r>
  <r>
    <x v="2"/>
    <x v="2"/>
    <n v="5"/>
    <x v="8"/>
  </r>
  <r>
    <x v="3"/>
    <x v="2"/>
    <n v="6"/>
    <x v="8"/>
  </r>
  <r>
    <x v="4"/>
    <x v="2"/>
    <n v="8"/>
    <x v="14"/>
  </r>
  <r>
    <x v="5"/>
    <x v="2"/>
    <n v="10"/>
    <x v="15"/>
  </r>
  <r>
    <x v="6"/>
    <x v="2"/>
    <n v="30"/>
    <x v="16"/>
  </r>
  <r>
    <x v="7"/>
    <x v="2"/>
    <n v="52"/>
    <x v="17"/>
  </r>
  <r>
    <x v="8"/>
    <x v="2"/>
    <n v="241"/>
    <x v="18"/>
  </r>
  <r>
    <x v="9"/>
    <x v="2"/>
    <n v="491"/>
    <x v="19"/>
  </r>
  <r>
    <x v="10"/>
    <x v="2"/>
    <n v="2420"/>
    <x v="20"/>
  </r>
  <r>
    <x v="0"/>
    <x v="3"/>
    <n v="4"/>
    <x v="8"/>
  </r>
  <r>
    <x v="1"/>
    <x v="3"/>
    <n v="21"/>
    <x v="9"/>
  </r>
  <r>
    <x v="2"/>
    <x v="3"/>
    <n v="19"/>
    <x v="21"/>
  </r>
  <r>
    <x v="3"/>
    <x v="3"/>
    <n v="19"/>
    <x v="9"/>
  </r>
  <r>
    <x v="4"/>
    <x v="3"/>
    <n v="20"/>
    <x v="22"/>
  </r>
  <r>
    <x v="5"/>
    <x v="3"/>
    <n v="23"/>
    <x v="16"/>
  </r>
  <r>
    <x v="6"/>
    <x v="3"/>
    <n v="41"/>
    <x v="23"/>
  </r>
  <r>
    <x v="7"/>
    <x v="3"/>
    <n v="67"/>
    <x v="24"/>
  </r>
  <r>
    <x v="8"/>
    <x v="3"/>
    <n v="257"/>
    <x v="25"/>
  </r>
  <r>
    <x v="9"/>
    <x v="3"/>
    <n v="519"/>
    <x v="26"/>
  </r>
  <r>
    <x v="10"/>
    <x v="3"/>
    <n v="2755"/>
    <x v="27"/>
  </r>
  <r>
    <x v="0"/>
    <x v="4"/>
    <n v="21"/>
    <x v="28"/>
  </r>
  <r>
    <x v="1"/>
    <x v="4"/>
    <n v="209"/>
    <x v="29"/>
  </r>
  <r>
    <x v="2"/>
    <x v="4"/>
    <n v="623"/>
    <x v="30"/>
  </r>
  <r>
    <x v="3"/>
    <x v="4"/>
    <n v="488"/>
    <x v="31"/>
  </r>
  <r>
    <x v="4"/>
    <x v="4"/>
    <n v="510"/>
    <x v="32"/>
  </r>
  <r>
    <x v="5"/>
    <x v="4"/>
    <n v="492"/>
    <x v="33"/>
  </r>
  <r>
    <x v="6"/>
    <x v="4"/>
    <n v="494"/>
    <x v="34"/>
  </r>
  <r>
    <x v="7"/>
    <x v="4"/>
    <n v="520"/>
    <x v="35"/>
  </r>
  <r>
    <x v="8"/>
    <x v="4"/>
    <n v="706"/>
    <x v="36"/>
  </r>
  <r>
    <x v="9"/>
    <x v="4"/>
    <n v="1254"/>
    <x v="37"/>
  </r>
  <r>
    <x v="10"/>
    <x v="4"/>
    <n v="3248"/>
    <x v="38"/>
  </r>
  <r>
    <x v="0"/>
    <x v="5"/>
    <n v="41"/>
    <x v="39"/>
  </r>
  <r>
    <x v="1"/>
    <x v="5"/>
    <n v="378"/>
    <x v="40"/>
  </r>
  <r>
    <x v="2"/>
    <x v="5"/>
    <n v="1872"/>
    <x v="41"/>
  </r>
  <r>
    <x v="3"/>
    <x v="5"/>
    <n v="2036"/>
    <x v="42"/>
  </r>
  <r>
    <x v="4"/>
    <x v="5"/>
    <n v="2425"/>
    <x v="43"/>
  </r>
  <r>
    <x v="5"/>
    <x v="5"/>
    <n v="1889"/>
    <x v="44"/>
  </r>
  <r>
    <x v="6"/>
    <x v="5"/>
    <n v="1915"/>
    <x v="45"/>
  </r>
  <r>
    <x v="7"/>
    <x v="5"/>
    <n v="1930"/>
    <x v="46"/>
  </r>
  <r>
    <x v="8"/>
    <x v="5"/>
    <n v="2112"/>
    <x v="47"/>
  </r>
  <r>
    <x v="9"/>
    <x v="5"/>
    <n v="2350"/>
    <x v="48"/>
  </r>
  <r>
    <x v="10"/>
    <x v="5"/>
    <n v="4300"/>
    <x v="49"/>
  </r>
  <r>
    <x v="0"/>
    <x v="6"/>
    <n v="173"/>
    <x v="50"/>
  </r>
  <r>
    <x v="1"/>
    <x v="6"/>
    <n v="1681"/>
    <x v="51"/>
  </r>
  <r>
    <x v="2"/>
    <x v="6"/>
    <n v="8439"/>
    <x v="52"/>
  </r>
  <r>
    <x v="3"/>
    <x v="6"/>
    <n v="17035"/>
    <x v="53"/>
  </r>
  <r>
    <x v="4"/>
    <x v="6"/>
    <n v="47039"/>
    <x v="54"/>
  </r>
  <r>
    <x v="5"/>
    <x v="6"/>
    <n v="49046"/>
    <x v="55"/>
  </r>
  <r>
    <x v="6"/>
    <x v="6"/>
    <n v="44698"/>
    <x v="56"/>
  </r>
  <r>
    <x v="7"/>
    <x v="6"/>
    <n v="48312"/>
    <x v="57"/>
  </r>
  <r>
    <x v="8"/>
    <x v="6"/>
    <n v="46823"/>
    <x v="58"/>
  </r>
  <r>
    <x v="9"/>
    <x v="6"/>
    <n v="47043"/>
    <x v="59"/>
  </r>
  <r>
    <x v="10"/>
    <x v="6"/>
    <n v="49034"/>
    <x v="60"/>
  </r>
  <r>
    <x v="0"/>
    <x v="7"/>
    <n v="376"/>
    <x v="61"/>
  </r>
  <r>
    <x v="1"/>
    <x v="7"/>
    <n v="3432"/>
    <x v="62"/>
  </r>
  <r>
    <x v="2"/>
    <x v="7"/>
    <n v="16458"/>
    <x v="63"/>
  </r>
  <r>
    <x v="3"/>
    <x v="7"/>
    <n v="33483"/>
    <x v="64"/>
  </r>
  <r>
    <x v="4"/>
    <x v="7"/>
    <n v="173789"/>
    <x v="65"/>
  </r>
  <r>
    <x v="5"/>
    <x v="7"/>
    <n v="186770"/>
    <x v="66"/>
  </r>
  <r>
    <x v="6"/>
    <x v="7"/>
    <n v="186738"/>
    <x v="67"/>
  </r>
  <r>
    <x v="7"/>
    <x v="7"/>
    <n v="188958"/>
    <x v="68"/>
  </r>
  <r>
    <x v="8"/>
    <x v="7"/>
    <n v="195855"/>
    <x v="69"/>
  </r>
  <r>
    <x v="9"/>
    <x v="7"/>
    <n v="197397"/>
    <x v="70"/>
  </r>
  <r>
    <x v="10"/>
    <x v="7"/>
    <n v="203148"/>
    <x v="71"/>
  </r>
  <r>
    <x v="0"/>
    <x v="8"/>
    <n v="2015"/>
    <x v="72"/>
  </r>
  <r>
    <x v="1"/>
    <x v="8"/>
    <n v="19409"/>
    <x v="73"/>
  </r>
  <r>
    <x v="2"/>
    <x v="8"/>
    <n v="97179"/>
    <x v="74"/>
  </r>
  <r>
    <x v="3"/>
    <x v="8"/>
    <n v="155349"/>
    <x v="75"/>
  </r>
  <r>
    <x v="4"/>
    <x v="8"/>
    <n v="790524"/>
    <x v="76"/>
  </r>
  <r>
    <x v="5"/>
    <x v="8"/>
    <n v="1577175"/>
    <x v="77"/>
  </r>
  <r>
    <x v="6"/>
    <x v="8"/>
    <n v="4360037"/>
    <x v="78"/>
  </r>
  <r>
    <x v="7"/>
    <x v="8"/>
    <n v="4335239"/>
    <x v="79"/>
  </r>
  <r>
    <x v="8"/>
    <x v="8"/>
    <n v="4342025"/>
    <x v="80"/>
  </r>
  <r>
    <x v="9"/>
    <x v="8"/>
    <n v="4369260"/>
    <x v="81"/>
  </r>
  <r>
    <x v="10"/>
    <x v="8"/>
    <n v="4372041"/>
    <x v="82"/>
  </r>
  <r>
    <x v="0"/>
    <x v="9"/>
    <n v="3202"/>
    <x v="83"/>
  </r>
  <r>
    <x v="1"/>
    <x v="9"/>
    <n v="32692"/>
    <x v="84"/>
  </r>
  <r>
    <x v="2"/>
    <x v="9"/>
    <n v="158479"/>
    <x v="85"/>
  </r>
  <r>
    <x v="3"/>
    <x v="9"/>
    <n v="318443"/>
    <x v="86"/>
  </r>
  <r>
    <x v="4"/>
    <x v="9"/>
    <n v="1581077"/>
    <x v="87"/>
  </r>
  <r>
    <x v="5"/>
    <x v="9"/>
    <n v="3181892"/>
    <x v="88"/>
  </r>
  <r>
    <x v="6"/>
    <x v="9"/>
    <n v="16536545"/>
    <x v="89"/>
  </r>
  <r>
    <x v="7"/>
    <x v="9"/>
    <n v="17688824"/>
    <x v="90"/>
  </r>
  <r>
    <x v="8"/>
    <x v="9"/>
    <n v="17596771"/>
    <x v="91"/>
  </r>
  <r>
    <x v="9"/>
    <x v="9"/>
    <n v="17624923"/>
    <x v="92"/>
  </r>
  <r>
    <x v="10"/>
    <x v="9"/>
    <n v="17576843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5BAC2-0742-9548-98E8-417E80CCCDE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5" firstHeaderRow="1" firstDataRow="2" firstDataCol="1"/>
  <pivotFields count="4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>
      <items count="95">
        <item x="0"/>
        <item x="1"/>
        <item x="2"/>
        <item x="8"/>
        <item x="14"/>
        <item x="15"/>
        <item x="21"/>
        <item x="9"/>
        <item x="22"/>
        <item x="3"/>
        <item x="16"/>
        <item x="23"/>
        <item x="17"/>
        <item x="10"/>
        <item x="28"/>
        <item x="4"/>
        <item x="24"/>
        <item x="39"/>
        <item x="18"/>
        <item x="5"/>
        <item x="11"/>
        <item x="25"/>
        <item x="29"/>
        <item x="19"/>
        <item x="6"/>
        <item x="12"/>
        <item x="26"/>
        <item x="33"/>
        <item x="34"/>
        <item x="50"/>
        <item x="35"/>
        <item x="32"/>
        <item x="40"/>
        <item x="30"/>
        <item x="31"/>
        <item x="36"/>
        <item x="61"/>
        <item x="37"/>
        <item x="44"/>
        <item x="45"/>
        <item x="42"/>
        <item x="43"/>
        <item x="46"/>
        <item x="41"/>
        <item x="20"/>
        <item x="47"/>
        <item x="13"/>
        <item x="7"/>
        <item x="48"/>
        <item x="27"/>
        <item x="38"/>
        <item x="51"/>
        <item x="49"/>
        <item x="62"/>
        <item x="52"/>
        <item x="72"/>
        <item x="53"/>
        <item x="83"/>
        <item x="63"/>
        <item x="64"/>
        <item x="55"/>
        <item x="56"/>
        <item x="57"/>
        <item x="58"/>
        <item x="59"/>
        <item x="54"/>
        <item x="60"/>
        <item x="73"/>
        <item x="84"/>
        <item x="65"/>
        <item x="74"/>
        <item x="66"/>
        <item x="67"/>
        <item x="68"/>
        <item x="69"/>
        <item x="70"/>
        <item x="71"/>
        <item x="75"/>
        <item x="85"/>
        <item x="86"/>
        <item x="76"/>
        <item x="77"/>
        <item x="87"/>
        <item x="88"/>
        <item x="79"/>
        <item x="81"/>
        <item x="80"/>
        <item x="82"/>
        <item x="78"/>
        <item x="89"/>
        <item x="93"/>
        <item x="92"/>
        <item x="91"/>
        <item x="9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opttran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F9FE6A3-A08D-9040-8B24-A4F5D6A3E1D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8111D7-27F5-3A4D-AF46-FCA42EF7EBAE}" autoFormatId="16" applyNumberFormats="0" applyBorderFormats="0" applyFontFormats="0" applyPatternFormats="0" applyAlignmentFormats="0" applyWidthHeightFormats="0">
  <queryTableRefresh nextId="5">
    <queryTableFields count="4">
      <queryTableField id="1" name="couriers" tableColumnId="1"/>
      <queryTableField id="2" name="packages" tableColumnId="2"/>
      <queryTableField id="3" name="opttrans" tableColumnId="3"/>
      <queryTableField id="4" name="optprofi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11F74D-1E63-634D-80C1-B5534DC11462}" name="outputexpress" displayName="outputexpress" ref="A1:B14" tableType="queryTable" totalsRowShown="0">
  <autoFilter ref="A1:B14" xr:uid="{C411F74D-1E63-634D-80C1-B5534DC11462}"/>
  <tableColumns count="2">
    <tableColumn id="1" xr3:uid="{1696D856-F7F4-B940-BD40-465B8EFA204E}" uniqueName="1" name="Express Packages" queryTableFieldId="1"/>
    <tableColumn id="2" xr3:uid="{A29CA88C-9309-894D-9D08-592AC93B5D95}" uniqueName="2" name="Time 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AD096E-B327-1741-A3C2-29C2B2DFB561}" name="output" displayName="output" ref="A1:D111" tableType="queryTable" totalsRowShown="0">
  <autoFilter ref="A1:D111" xr:uid="{CCAD096E-B327-1741-A3C2-29C2B2DFB561}"/>
  <tableColumns count="4">
    <tableColumn id="1" xr3:uid="{2174D5A9-65DE-6144-BB99-0452C3ECC39A}" uniqueName="1" name="couriers" queryTableFieldId="1"/>
    <tableColumn id="2" xr3:uid="{08036C8A-64FF-AD44-9C5B-F21BF5185A53}" uniqueName="2" name="packages" queryTableFieldId="2"/>
    <tableColumn id="3" xr3:uid="{363D5504-4A0E-944F-AFE9-CD1C8C9FEE9C}" uniqueName="3" name="opttrans" queryTableFieldId="3"/>
    <tableColumn id="4" xr3:uid="{CA3BA047-25EE-D645-9CF7-A85CD903A63E}" uniqueName="4" name="optprofi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89E8-05C1-A04B-8F71-E7D5C740E353}">
  <dimension ref="A1:B14"/>
  <sheetViews>
    <sheetView tabSelected="1" topLeftCell="A4" workbookViewId="0">
      <selection activeCell="C17" sqref="C17"/>
    </sheetView>
  </sheetViews>
  <sheetFormatPr defaultColWidth="11" defaultRowHeight="15.7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10</v>
      </c>
      <c r="B2">
        <v>0</v>
      </c>
    </row>
    <row r="3" spans="1:2" x14ac:dyDescent="0.25">
      <c r="A3">
        <v>100</v>
      </c>
      <c r="B3">
        <v>0</v>
      </c>
    </row>
    <row r="4" spans="1:2" x14ac:dyDescent="0.25">
      <c r="A4">
        <v>500</v>
      </c>
      <c r="B4">
        <v>0</v>
      </c>
    </row>
    <row r="5" spans="1:2" x14ac:dyDescent="0.25">
      <c r="A5">
        <v>1000</v>
      </c>
      <c r="B5">
        <v>0</v>
      </c>
    </row>
    <row r="6" spans="1:2" x14ac:dyDescent="0.25">
      <c r="A6">
        <v>5000</v>
      </c>
      <c r="B6">
        <v>0</v>
      </c>
    </row>
    <row r="7" spans="1:2" x14ac:dyDescent="0.25">
      <c r="A7">
        <v>10000</v>
      </c>
      <c r="B7">
        <v>0</v>
      </c>
    </row>
    <row r="8" spans="1:2" x14ac:dyDescent="0.25">
      <c r="A8">
        <v>50000</v>
      </c>
      <c r="B8">
        <v>2</v>
      </c>
    </row>
    <row r="9" spans="1:2" x14ac:dyDescent="0.25">
      <c r="A9">
        <v>100000</v>
      </c>
      <c r="B9">
        <v>6</v>
      </c>
    </row>
    <row r="10" spans="1:2" x14ac:dyDescent="0.25">
      <c r="A10">
        <v>500000</v>
      </c>
      <c r="B10">
        <v>34</v>
      </c>
    </row>
    <row r="11" spans="1:2" x14ac:dyDescent="0.25">
      <c r="A11">
        <v>1000000</v>
      </c>
      <c r="B11">
        <v>60</v>
      </c>
    </row>
    <row r="12" spans="1:2" x14ac:dyDescent="0.25">
      <c r="A12">
        <v>5000000</v>
      </c>
      <c r="B12">
        <v>323</v>
      </c>
    </row>
    <row r="13" spans="1:2" x14ac:dyDescent="0.25">
      <c r="A13">
        <v>10000000</v>
      </c>
      <c r="B13">
        <v>674</v>
      </c>
    </row>
    <row r="14" spans="1:2" x14ac:dyDescent="0.25">
      <c r="A14">
        <v>50000000</v>
      </c>
      <c r="B14">
        <v>3182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6207-15B1-1440-ABB5-EC3EF6B69051}">
  <dimension ref="A3:M42"/>
  <sheetViews>
    <sheetView workbookViewId="0">
      <selection activeCell="J26" sqref="J26"/>
    </sheetView>
  </sheetViews>
  <sheetFormatPr defaultColWidth="11" defaultRowHeight="15.75" x14ac:dyDescent="0.25"/>
  <cols>
    <col min="1" max="1" width="17.625" bestFit="1" customWidth="1"/>
    <col min="2" max="2" width="15.5" bestFit="1" customWidth="1"/>
    <col min="3" max="3" width="7.125" bestFit="1" customWidth="1"/>
    <col min="4" max="5" width="8.125" bestFit="1" customWidth="1"/>
    <col min="6" max="7" width="9.125" bestFit="1" customWidth="1"/>
    <col min="8" max="12" width="10.125" bestFit="1" customWidth="1"/>
    <col min="13" max="13" width="12.125" bestFit="1" customWidth="1"/>
    <col min="14" max="14" width="18" bestFit="1" customWidth="1"/>
    <col min="15" max="15" width="14.375" bestFit="1" customWidth="1"/>
    <col min="16" max="16" width="18" bestFit="1" customWidth="1"/>
    <col min="17" max="17" width="14.375" bestFit="1" customWidth="1"/>
    <col min="18" max="18" width="18" bestFit="1" customWidth="1"/>
    <col min="19" max="19" width="14.375" bestFit="1" customWidth="1"/>
    <col min="20" max="20" width="18" bestFit="1" customWidth="1"/>
    <col min="21" max="21" width="14.375" bestFit="1" customWidth="1"/>
    <col min="22" max="22" width="18" bestFit="1" customWidth="1"/>
    <col min="23" max="23" width="14.375" bestFit="1" customWidth="1"/>
    <col min="24" max="24" width="22.875" bestFit="1" customWidth="1"/>
    <col min="25" max="25" width="19.125" bestFit="1" customWidth="1"/>
  </cols>
  <sheetData>
    <row r="3" spans="1:13" x14ac:dyDescent="0.25">
      <c r="A3" s="1" t="s">
        <v>10</v>
      </c>
      <c r="B3" s="1" t="s">
        <v>3</v>
      </c>
    </row>
    <row r="4" spans="1:13" x14ac:dyDescent="0.25">
      <c r="A4" s="1" t="s">
        <v>5</v>
      </c>
      <c r="B4">
        <v>10</v>
      </c>
      <c r="C4">
        <v>100</v>
      </c>
      <c r="D4">
        <v>500</v>
      </c>
      <c r="E4">
        <v>1000</v>
      </c>
      <c r="F4">
        <v>5000</v>
      </c>
      <c r="G4">
        <v>10000</v>
      </c>
      <c r="H4">
        <v>50000</v>
      </c>
      <c r="I4">
        <v>100000</v>
      </c>
      <c r="J4">
        <v>500000</v>
      </c>
      <c r="K4">
        <v>1000000</v>
      </c>
      <c r="L4">
        <v>5000000</v>
      </c>
      <c r="M4" t="s">
        <v>4</v>
      </c>
    </row>
    <row r="5" spans="1:13" x14ac:dyDescent="0.25">
      <c r="A5" s="2">
        <v>10</v>
      </c>
      <c r="B5" s="3">
        <v>0</v>
      </c>
      <c r="C5" s="3">
        <v>0</v>
      </c>
      <c r="D5" s="3">
        <v>0</v>
      </c>
      <c r="E5" s="3">
        <v>0</v>
      </c>
      <c r="F5" s="3">
        <v>2</v>
      </c>
      <c r="G5" s="3">
        <v>5</v>
      </c>
      <c r="H5" s="3">
        <v>26</v>
      </c>
      <c r="I5" s="3">
        <v>46</v>
      </c>
      <c r="J5" s="3">
        <v>278</v>
      </c>
      <c r="K5" s="3">
        <v>473</v>
      </c>
      <c r="L5" s="3">
        <v>2797</v>
      </c>
      <c r="M5" s="3">
        <v>329.72727272727275</v>
      </c>
    </row>
    <row r="6" spans="1:13" x14ac:dyDescent="0.25">
      <c r="A6" s="2">
        <v>100</v>
      </c>
      <c r="B6" s="3">
        <v>0</v>
      </c>
      <c r="C6" s="3">
        <v>0</v>
      </c>
      <c r="D6" s="3">
        <v>0</v>
      </c>
      <c r="E6" s="3">
        <v>0</v>
      </c>
      <c r="F6" s="3">
        <v>3</v>
      </c>
      <c r="G6" s="3">
        <v>6</v>
      </c>
      <c r="H6" s="3">
        <v>23</v>
      </c>
      <c r="I6" s="3">
        <v>48</v>
      </c>
      <c r="J6" s="3">
        <v>256</v>
      </c>
      <c r="K6" s="3">
        <v>536</v>
      </c>
      <c r="L6" s="3">
        <v>2900</v>
      </c>
      <c r="M6" s="3">
        <v>342.90909090909093</v>
      </c>
    </row>
    <row r="7" spans="1:13" x14ac:dyDescent="0.25">
      <c r="A7" s="2">
        <v>500</v>
      </c>
      <c r="B7" s="3">
        <v>2</v>
      </c>
      <c r="C7" s="3">
        <v>5</v>
      </c>
      <c r="D7" s="3">
        <v>5</v>
      </c>
      <c r="E7" s="3">
        <v>6</v>
      </c>
      <c r="F7" s="3">
        <v>8</v>
      </c>
      <c r="G7" s="3">
        <v>10</v>
      </c>
      <c r="H7" s="3">
        <v>30</v>
      </c>
      <c r="I7" s="3">
        <v>52</v>
      </c>
      <c r="J7" s="3">
        <v>241</v>
      </c>
      <c r="K7" s="3">
        <v>491</v>
      </c>
      <c r="L7" s="3">
        <v>2420</v>
      </c>
      <c r="M7" s="3">
        <v>297.27272727272725</v>
      </c>
    </row>
    <row r="8" spans="1:13" x14ac:dyDescent="0.25">
      <c r="A8" s="2">
        <v>1000</v>
      </c>
      <c r="B8" s="3">
        <v>4</v>
      </c>
      <c r="C8" s="3">
        <v>21</v>
      </c>
      <c r="D8" s="3">
        <v>19</v>
      </c>
      <c r="E8" s="3">
        <v>19</v>
      </c>
      <c r="F8" s="3">
        <v>20</v>
      </c>
      <c r="G8" s="3">
        <v>23</v>
      </c>
      <c r="H8" s="3">
        <v>41</v>
      </c>
      <c r="I8" s="3">
        <v>67</v>
      </c>
      <c r="J8" s="3">
        <v>257</v>
      </c>
      <c r="K8" s="3">
        <v>519</v>
      </c>
      <c r="L8" s="3">
        <v>2755</v>
      </c>
      <c r="M8" s="3">
        <v>340.45454545454544</v>
      </c>
    </row>
    <row r="9" spans="1:13" x14ac:dyDescent="0.25">
      <c r="A9" s="2">
        <v>5000</v>
      </c>
      <c r="B9" s="3">
        <v>21</v>
      </c>
      <c r="C9" s="3">
        <v>209</v>
      </c>
      <c r="D9" s="3">
        <v>623</v>
      </c>
      <c r="E9" s="3">
        <v>488</v>
      </c>
      <c r="F9" s="3">
        <v>510</v>
      </c>
      <c r="G9" s="3">
        <v>492</v>
      </c>
      <c r="H9" s="3">
        <v>494</v>
      </c>
      <c r="I9" s="3">
        <v>520</v>
      </c>
      <c r="J9" s="3">
        <v>706</v>
      </c>
      <c r="K9" s="3">
        <v>1254</v>
      </c>
      <c r="L9" s="3">
        <v>3248</v>
      </c>
      <c r="M9" s="3">
        <v>778.63636363636363</v>
      </c>
    </row>
    <row r="10" spans="1:13" x14ac:dyDescent="0.25">
      <c r="A10" s="2">
        <v>10000</v>
      </c>
      <c r="B10" s="3">
        <v>41</v>
      </c>
      <c r="C10" s="3">
        <v>378</v>
      </c>
      <c r="D10" s="3">
        <v>1872</v>
      </c>
      <c r="E10" s="3">
        <v>2036</v>
      </c>
      <c r="F10" s="3">
        <v>2425</v>
      </c>
      <c r="G10" s="3">
        <v>1889</v>
      </c>
      <c r="H10" s="3">
        <v>1915</v>
      </c>
      <c r="I10" s="3">
        <v>1930</v>
      </c>
      <c r="J10" s="3">
        <v>2112</v>
      </c>
      <c r="K10" s="3">
        <v>2350</v>
      </c>
      <c r="L10" s="3">
        <v>4300</v>
      </c>
      <c r="M10" s="3">
        <v>1931.6363636363637</v>
      </c>
    </row>
    <row r="11" spans="1:13" x14ac:dyDescent="0.25">
      <c r="A11" s="2">
        <v>50000</v>
      </c>
      <c r="B11" s="3">
        <v>173</v>
      </c>
      <c r="C11" s="3">
        <v>1681</v>
      </c>
      <c r="D11" s="3">
        <v>8439</v>
      </c>
      <c r="E11" s="3">
        <v>17035</v>
      </c>
      <c r="F11" s="3">
        <v>47039</v>
      </c>
      <c r="G11" s="3">
        <v>49046</v>
      </c>
      <c r="H11" s="3">
        <v>44698</v>
      </c>
      <c r="I11" s="3">
        <v>48312</v>
      </c>
      <c r="J11" s="3">
        <v>46823</v>
      </c>
      <c r="K11" s="3">
        <v>47043</v>
      </c>
      <c r="L11" s="3">
        <v>49034</v>
      </c>
      <c r="M11" s="3">
        <v>32665.727272727272</v>
      </c>
    </row>
    <row r="12" spans="1:13" x14ac:dyDescent="0.25">
      <c r="A12" s="2">
        <v>100000</v>
      </c>
      <c r="B12" s="3">
        <v>376</v>
      </c>
      <c r="C12" s="3">
        <v>3432</v>
      </c>
      <c r="D12" s="3">
        <v>16458</v>
      </c>
      <c r="E12" s="3">
        <v>33483</v>
      </c>
      <c r="F12" s="3">
        <v>173789</v>
      </c>
      <c r="G12" s="3">
        <v>186770</v>
      </c>
      <c r="H12" s="3">
        <v>186738</v>
      </c>
      <c r="I12" s="3">
        <v>188958</v>
      </c>
      <c r="J12" s="3">
        <v>195855</v>
      </c>
      <c r="K12" s="3">
        <v>197397</v>
      </c>
      <c r="L12" s="3">
        <v>203148</v>
      </c>
      <c r="M12" s="3">
        <v>126036.72727272728</v>
      </c>
    </row>
    <row r="13" spans="1:13" x14ac:dyDescent="0.25">
      <c r="A13" s="2">
        <v>500000</v>
      </c>
      <c r="B13" s="3">
        <v>2015</v>
      </c>
      <c r="C13" s="3">
        <v>19409</v>
      </c>
      <c r="D13" s="3">
        <v>97179</v>
      </c>
      <c r="E13" s="3">
        <v>155349</v>
      </c>
      <c r="F13" s="3">
        <v>790524</v>
      </c>
      <c r="G13" s="3">
        <v>1577175</v>
      </c>
      <c r="H13" s="3">
        <v>4360037</v>
      </c>
      <c r="I13" s="3">
        <v>4335239</v>
      </c>
      <c r="J13" s="3">
        <v>4342025</v>
      </c>
      <c r="K13" s="3">
        <v>4369260</v>
      </c>
      <c r="L13" s="3">
        <v>4372041</v>
      </c>
      <c r="M13" s="3">
        <v>2220023</v>
      </c>
    </row>
    <row r="14" spans="1:13" x14ac:dyDescent="0.25">
      <c r="A14" s="2">
        <v>1000000</v>
      </c>
      <c r="B14" s="3">
        <v>3202</v>
      </c>
      <c r="C14" s="3">
        <v>32692</v>
      </c>
      <c r="D14" s="3">
        <v>158479</v>
      </c>
      <c r="E14" s="3">
        <v>318443</v>
      </c>
      <c r="F14" s="3">
        <v>1581077</v>
      </c>
      <c r="G14" s="3">
        <v>3181892</v>
      </c>
      <c r="H14" s="3">
        <v>16536545</v>
      </c>
      <c r="I14" s="3">
        <v>17688824</v>
      </c>
      <c r="J14" s="3">
        <v>17596771</v>
      </c>
      <c r="K14" s="3">
        <v>17624923</v>
      </c>
      <c r="L14" s="3">
        <v>17576843</v>
      </c>
      <c r="M14" s="3">
        <v>8390881</v>
      </c>
    </row>
    <row r="15" spans="1:13" x14ac:dyDescent="0.25">
      <c r="A15" s="2" t="s">
        <v>4</v>
      </c>
      <c r="B15" s="3">
        <v>583.4</v>
      </c>
      <c r="C15" s="3">
        <v>5782.7</v>
      </c>
      <c r="D15" s="3">
        <v>28307.4</v>
      </c>
      <c r="E15" s="3">
        <v>52685.9</v>
      </c>
      <c r="F15" s="3">
        <v>259539.7</v>
      </c>
      <c r="G15" s="3">
        <v>499730.8</v>
      </c>
      <c r="H15" s="3">
        <v>2113054.7000000002</v>
      </c>
      <c r="I15" s="3">
        <v>2226399.6</v>
      </c>
      <c r="J15" s="3">
        <v>2218532.4</v>
      </c>
      <c r="K15" s="3">
        <v>2224424.6</v>
      </c>
      <c r="L15" s="3">
        <v>2221948.6</v>
      </c>
      <c r="M15" s="3">
        <v>1077362.709090909</v>
      </c>
    </row>
    <row r="18" spans="1:2" x14ac:dyDescent="0.25">
      <c r="A18" s="5" t="s">
        <v>7</v>
      </c>
      <c r="B18" s="5" t="s">
        <v>9</v>
      </c>
    </row>
    <row r="19" spans="1:2" x14ac:dyDescent="0.25">
      <c r="A19" s="4">
        <f>B4</f>
        <v>10</v>
      </c>
      <c r="B19" s="4">
        <f>GETPIVOTDATA("opttrans",$A$3,"couriers",10)</f>
        <v>583.4</v>
      </c>
    </row>
    <row r="20" spans="1:2" x14ac:dyDescent="0.25">
      <c r="A20" s="4">
        <f>C4</f>
        <v>100</v>
      </c>
      <c r="B20" s="4">
        <f>GETPIVOTDATA("opttrans",$A$3,"couriers",100)</f>
        <v>5782.7</v>
      </c>
    </row>
    <row r="21" spans="1:2" x14ac:dyDescent="0.25">
      <c r="A21" s="4">
        <f>D4</f>
        <v>500</v>
      </c>
      <c r="B21" s="4">
        <f>GETPIVOTDATA("opttrans",$A$3,"couriers",500)</f>
        <v>28307.4</v>
      </c>
    </row>
    <row r="22" spans="1:2" x14ac:dyDescent="0.25">
      <c r="A22" s="4">
        <f>E4</f>
        <v>1000</v>
      </c>
      <c r="B22" s="4">
        <f>GETPIVOTDATA("opttrans",$A$3,"couriers",1000)</f>
        <v>52685.9</v>
      </c>
    </row>
    <row r="23" spans="1:2" x14ac:dyDescent="0.25">
      <c r="A23" s="4">
        <f>F4</f>
        <v>5000</v>
      </c>
      <c r="B23" s="4">
        <f>GETPIVOTDATA("opttrans",$A$3,"couriers",5000)</f>
        <v>259539.7</v>
      </c>
    </row>
    <row r="24" spans="1:2" x14ac:dyDescent="0.25">
      <c r="A24" s="4">
        <f>G4</f>
        <v>10000</v>
      </c>
      <c r="B24" s="4">
        <f>GETPIVOTDATA("opttrans",$A$3,"couriers",10000)</f>
        <v>499730.8</v>
      </c>
    </row>
    <row r="25" spans="1:2" x14ac:dyDescent="0.25">
      <c r="A25" s="4">
        <f>H4</f>
        <v>50000</v>
      </c>
      <c r="B25" s="4">
        <f>GETPIVOTDATA("opttrans",$A$3,"couriers",50000)</f>
        <v>2113054.7000000002</v>
      </c>
    </row>
    <row r="26" spans="1:2" x14ac:dyDescent="0.25">
      <c r="A26" s="4">
        <f>I4</f>
        <v>100000</v>
      </c>
      <c r="B26" s="4">
        <f>GETPIVOTDATA("opttrans",$A$3,"couriers",100000)</f>
        <v>2226399.6</v>
      </c>
    </row>
    <row r="27" spans="1:2" x14ac:dyDescent="0.25">
      <c r="A27" s="4">
        <f>J4</f>
        <v>500000</v>
      </c>
      <c r="B27" s="4">
        <f>GETPIVOTDATA("opttrans",$A$3,"couriers",500000)</f>
        <v>2218532.4</v>
      </c>
    </row>
    <row r="28" spans="1:2" x14ac:dyDescent="0.25">
      <c r="A28" s="4">
        <f>K4</f>
        <v>1000000</v>
      </c>
      <c r="B28" s="4">
        <f>GETPIVOTDATA("opttrans",$A$3,"couriers",1000000)</f>
        <v>2224424.6</v>
      </c>
    </row>
    <row r="29" spans="1:2" x14ac:dyDescent="0.25">
      <c r="A29" s="4">
        <f>L4</f>
        <v>5000000</v>
      </c>
      <c r="B29" s="4">
        <f>GETPIVOTDATA("opttrans",$A$3,"couriers",5000000)</f>
        <v>2221948.6</v>
      </c>
    </row>
    <row r="32" spans="1:2" x14ac:dyDescent="0.25">
      <c r="A32" s="5" t="s">
        <v>8</v>
      </c>
      <c r="B32" s="5" t="s">
        <v>9</v>
      </c>
    </row>
    <row r="33" spans="1:2" x14ac:dyDescent="0.25">
      <c r="A33" s="4">
        <f t="shared" ref="A33:A42" si="0">A5</f>
        <v>10</v>
      </c>
      <c r="B33" s="4">
        <f>GETPIVOTDATA("opttrans",$A$3,"packages",10)</f>
        <v>329.72727272727275</v>
      </c>
    </row>
    <row r="34" spans="1:2" x14ac:dyDescent="0.25">
      <c r="A34" s="4">
        <f t="shared" si="0"/>
        <v>100</v>
      </c>
      <c r="B34" s="4">
        <f>GETPIVOTDATA("opttrans",$A$3,"packages",100)</f>
        <v>342.90909090909093</v>
      </c>
    </row>
    <row r="35" spans="1:2" x14ac:dyDescent="0.25">
      <c r="A35" s="4">
        <f t="shared" si="0"/>
        <v>500</v>
      </c>
      <c r="B35" s="4">
        <f>GETPIVOTDATA("opttrans",$A$3,"packages",500)</f>
        <v>297.27272727272725</v>
      </c>
    </row>
    <row r="36" spans="1:2" x14ac:dyDescent="0.25">
      <c r="A36" s="4">
        <f t="shared" si="0"/>
        <v>1000</v>
      </c>
      <c r="B36" s="4">
        <f>GETPIVOTDATA("opttrans",$A$3,"packages",1000)</f>
        <v>340.45454545454544</v>
      </c>
    </row>
    <row r="37" spans="1:2" x14ac:dyDescent="0.25">
      <c r="A37" s="4">
        <f t="shared" si="0"/>
        <v>5000</v>
      </c>
      <c r="B37" s="4">
        <f>GETPIVOTDATA("opttrans",$A$3,"packages",5000)</f>
        <v>778.63636363636363</v>
      </c>
    </row>
    <row r="38" spans="1:2" x14ac:dyDescent="0.25">
      <c r="A38" s="4">
        <f t="shared" si="0"/>
        <v>10000</v>
      </c>
      <c r="B38" s="4">
        <f>GETPIVOTDATA("opttrans",$A$3,"packages",10000)</f>
        <v>1931.6363636363637</v>
      </c>
    </row>
    <row r="39" spans="1:2" x14ac:dyDescent="0.25">
      <c r="A39" s="4">
        <f t="shared" si="0"/>
        <v>50000</v>
      </c>
      <c r="B39" s="4">
        <f>GETPIVOTDATA("opttrans",$A$3,"packages",50000)</f>
        <v>32665.727272727272</v>
      </c>
    </row>
    <row r="40" spans="1:2" x14ac:dyDescent="0.25">
      <c r="A40" s="4">
        <f t="shared" si="0"/>
        <v>100000</v>
      </c>
      <c r="B40" s="4">
        <f>GETPIVOTDATA("opttrans",$A$3,"packages",100000)</f>
        <v>126036.72727272728</v>
      </c>
    </row>
    <row r="41" spans="1:2" x14ac:dyDescent="0.25">
      <c r="A41" s="4">
        <f t="shared" si="0"/>
        <v>500000</v>
      </c>
      <c r="B41" s="4">
        <f>GETPIVOTDATA("opttrans",$A$3,"packages",500000)</f>
        <v>2220023</v>
      </c>
    </row>
    <row r="42" spans="1:2" x14ac:dyDescent="0.25">
      <c r="A42" s="4">
        <f t="shared" si="0"/>
        <v>1000000</v>
      </c>
      <c r="B42" s="4">
        <f>GETPIVOTDATA("opttrans",$A$3,"packages",1000000)</f>
        <v>8390881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7AD8-043F-6647-9591-ED131828A3C6}">
  <dimension ref="A1:D111"/>
  <sheetViews>
    <sheetView workbookViewId="0">
      <selection activeCell="B13" sqref="B13"/>
    </sheetView>
  </sheetViews>
  <sheetFormatPr defaultColWidth="11" defaultRowHeight="15.75" x14ac:dyDescent="0.25"/>
  <cols>
    <col min="1" max="1" width="10.125" bestFit="1" customWidth="1"/>
    <col min="2" max="2" width="11.375" bestFit="1" customWidth="1"/>
    <col min="3" max="3" width="10.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2</v>
      </c>
    </row>
    <row r="2" spans="1:4" x14ac:dyDescent="0.25">
      <c r="A2">
        <v>10</v>
      </c>
      <c r="B2">
        <v>10</v>
      </c>
      <c r="C2">
        <v>0</v>
      </c>
      <c r="D2">
        <v>0</v>
      </c>
    </row>
    <row r="3" spans="1:4" x14ac:dyDescent="0.25">
      <c r="A3">
        <v>100</v>
      </c>
      <c r="B3">
        <v>10</v>
      </c>
      <c r="C3">
        <v>0</v>
      </c>
      <c r="D3">
        <v>0</v>
      </c>
    </row>
    <row r="4" spans="1:4" x14ac:dyDescent="0.25">
      <c r="A4">
        <v>500</v>
      </c>
      <c r="B4">
        <v>10</v>
      </c>
      <c r="C4">
        <v>0</v>
      </c>
      <c r="D4">
        <v>0</v>
      </c>
    </row>
    <row r="5" spans="1:4" x14ac:dyDescent="0.25">
      <c r="A5">
        <v>1000</v>
      </c>
      <c r="B5">
        <v>10</v>
      </c>
      <c r="C5">
        <v>0</v>
      </c>
      <c r="D5">
        <v>0</v>
      </c>
    </row>
    <row r="6" spans="1:4" x14ac:dyDescent="0.25">
      <c r="A6">
        <v>5000</v>
      </c>
      <c r="B6">
        <v>10</v>
      </c>
      <c r="C6">
        <v>2</v>
      </c>
      <c r="D6">
        <v>2</v>
      </c>
    </row>
    <row r="7" spans="1:4" x14ac:dyDescent="0.25">
      <c r="A7">
        <v>10000</v>
      </c>
      <c r="B7">
        <v>10</v>
      </c>
      <c r="C7">
        <v>5</v>
      </c>
      <c r="D7">
        <v>4</v>
      </c>
    </row>
    <row r="8" spans="1:4" x14ac:dyDescent="0.25">
      <c r="A8">
        <v>50000</v>
      </c>
      <c r="B8">
        <v>10</v>
      </c>
      <c r="C8">
        <v>26</v>
      </c>
      <c r="D8">
        <v>22</v>
      </c>
    </row>
    <row r="9" spans="1:4" x14ac:dyDescent="0.25">
      <c r="A9">
        <v>100000</v>
      </c>
      <c r="B9">
        <v>10</v>
      </c>
      <c r="C9">
        <v>46</v>
      </c>
      <c r="D9">
        <v>53</v>
      </c>
    </row>
    <row r="10" spans="1:4" x14ac:dyDescent="0.25">
      <c r="A10">
        <v>500000</v>
      </c>
      <c r="B10">
        <v>10</v>
      </c>
      <c r="C10">
        <v>278</v>
      </c>
      <c r="D10">
        <v>205</v>
      </c>
    </row>
    <row r="11" spans="1:4" x14ac:dyDescent="0.25">
      <c r="A11">
        <v>1000000</v>
      </c>
      <c r="B11">
        <v>10</v>
      </c>
      <c r="C11">
        <v>473</v>
      </c>
      <c r="D11">
        <v>393</v>
      </c>
    </row>
    <row r="12" spans="1:4" x14ac:dyDescent="0.25">
      <c r="A12">
        <v>5000000</v>
      </c>
      <c r="B12">
        <v>10</v>
      </c>
      <c r="C12">
        <v>2797</v>
      </c>
      <c r="D12">
        <v>2196</v>
      </c>
    </row>
    <row r="13" spans="1:4" x14ac:dyDescent="0.25">
      <c r="A13">
        <v>10</v>
      </c>
      <c r="B13">
        <v>100</v>
      </c>
      <c r="C13">
        <v>0</v>
      </c>
      <c r="D13">
        <v>0</v>
      </c>
    </row>
    <row r="14" spans="1:4" x14ac:dyDescent="0.25">
      <c r="A14">
        <v>100</v>
      </c>
      <c r="B14">
        <v>100</v>
      </c>
      <c r="C14">
        <v>0</v>
      </c>
      <c r="D14">
        <v>0</v>
      </c>
    </row>
    <row r="15" spans="1:4" x14ac:dyDescent="0.25">
      <c r="A15">
        <v>500</v>
      </c>
      <c r="B15">
        <v>100</v>
      </c>
      <c r="C15">
        <v>0</v>
      </c>
      <c r="D15">
        <v>0</v>
      </c>
    </row>
    <row r="16" spans="1:4" x14ac:dyDescent="0.25">
      <c r="A16">
        <v>1000</v>
      </c>
      <c r="B16">
        <v>100</v>
      </c>
      <c r="C16">
        <v>0</v>
      </c>
      <c r="D16">
        <v>0</v>
      </c>
    </row>
    <row r="17" spans="1:4" x14ac:dyDescent="0.25">
      <c r="A17">
        <v>5000</v>
      </c>
      <c r="B17">
        <v>100</v>
      </c>
      <c r="C17">
        <v>3</v>
      </c>
      <c r="D17">
        <v>2</v>
      </c>
    </row>
    <row r="18" spans="1:4" x14ac:dyDescent="0.25">
      <c r="A18">
        <v>10000</v>
      </c>
      <c r="B18">
        <v>100</v>
      </c>
      <c r="C18">
        <v>6</v>
      </c>
      <c r="D18">
        <v>5</v>
      </c>
    </row>
    <row r="19" spans="1:4" x14ac:dyDescent="0.25">
      <c r="A19">
        <v>50000</v>
      </c>
      <c r="B19">
        <v>100</v>
      </c>
      <c r="C19">
        <v>23</v>
      </c>
      <c r="D19">
        <v>19</v>
      </c>
    </row>
    <row r="20" spans="1:4" x14ac:dyDescent="0.25">
      <c r="A20">
        <v>100000</v>
      </c>
      <c r="B20">
        <v>100</v>
      </c>
      <c r="C20">
        <v>48</v>
      </c>
      <c r="D20">
        <v>43</v>
      </c>
    </row>
    <row r="21" spans="1:4" x14ac:dyDescent="0.25">
      <c r="A21">
        <v>500000</v>
      </c>
      <c r="B21">
        <v>100</v>
      </c>
      <c r="C21">
        <v>256</v>
      </c>
      <c r="D21">
        <v>212</v>
      </c>
    </row>
    <row r="22" spans="1:4" x14ac:dyDescent="0.25">
      <c r="A22">
        <v>1000000</v>
      </c>
      <c r="B22">
        <v>100</v>
      </c>
      <c r="C22">
        <v>536</v>
      </c>
      <c r="D22">
        <v>430</v>
      </c>
    </row>
    <row r="23" spans="1:4" x14ac:dyDescent="0.25">
      <c r="A23">
        <v>5000000</v>
      </c>
      <c r="B23">
        <v>100</v>
      </c>
      <c r="C23">
        <v>2900</v>
      </c>
      <c r="D23">
        <v>2187</v>
      </c>
    </row>
    <row r="24" spans="1:4" x14ac:dyDescent="0.25">
      <c r="A24">
        <v>10</v>
      </c>
      <c r="B24">
        <v>500</v>
      </c>
      <c r="C24">
        <v>2</v>
      </c>
      <c r="D24">
        <v>2</v>
      </c>
    </row>
    <row r="25" spans="1:4" x14ac:dyDescent="0.25">
      <c r="A25">
        <v>100</v>
      </c>
      <c r="B25">
        <v>500</v>
      </c>
      <c r="C25">
        <v>5</v>
      </c>
      <c r="D25">
        <v>5</v>
      </c>
    </row>
    <row r="26" spans="1:4" x14ac:dyDescent="0.25">
      <c r="A26">
        <v>500</v>
      </c>
      <c r="B26">
        <v>500</v>
      </c>
      <c r="C26">
        <v>5</v>
      </c>
      <c r="D26">
        <v>5</v>
      </c>
    </row>
    <row r="27" spans="1:4" x14ac:dyDescent="0.25">
      <c r="A27">
        <v>1000</v>
      </c>
      <c r="B27">
        <v>500</v>
      </c>
      <c r="C27">
        <v>6</v>
      </c>
      <c r="D27">
        <v>5</v>
      </c>
    </row>
    <row r="28" spans="1:4" x14ac:dyDescent="0.25">
      <c r="A28">
        <v>5000</v>
      </c>
      <c r="B28">
        <v>500</v>
      </c>
      <c r="C28">
        <v>8</v>
      </c>
      <c r="D28">
        <v>7</v>
      </c>
    </row>
    <row r="29" spans="1:4" x14ac:dyDescent="0.25">
      <c r="A29">
        <v>10000</v>
      </c>
      <c r="B29">
        <v>500</v>
      </c>
      <c r="C29">
        <v>10</v>
      </c>
      <c r="D29">
        <v>9</v>
      </c>
    </row>
    <row r="30" spans="1:4" x14ac:dyDescent="0.25">
      <c r="A30">
        <v>50000</v>
      </c>
      <c r="B30">
        <v>500</v>
      </c>
      <c r="C30">
        <v>30</v>
      </c>
      <c r="D30">
        <v>23</v>
      </c>
    </row>
    <row r="31" spans="1:4" x14ac:dyDescent="0.25">
      <c r="A31">
        <v>100000</v>
      </c>
      <c r="B31">
        <v>500</v>
      </c>
      <c r="C31">
        <v>52</v>
      </c>
      <c r="D31">
        <v>40</v>
      </c>
    </row>
    <row r="32" spans="1:4" x14ac:dyDescent="0.25">
      <c r="A32">
        <v>500000</v>
      </c>
      <c r="B32">
        <v>500</v>
      </c>
      <c r="C32">
        <v>241</v>
      </c>
      <c r="D32">
        <v>199</v>
      </c>
    </row>
    <row r="33" spans="1:4" x14ac:dyDescent="0.25">
      <c r="A33">
        <v>1000000</v>
      </c>
      <c r="B33">
        <v>500</v>
      </c>
      <c r="C33">
        <v>491</v>
      </c>
      <c r="D33">
        <v>388</v>
      </c>
    </row>
    <row r="34" spans="1:4" x14ac:dyDescent="0.25">
      <c r="A34">
        <v>5000000</v>
      </c>
      <c r="B34">
        <v>500</v>
      </c>
      <c r="C34">
        <v>2420</v>
      </c>
      <c r="D34">
        <v>1989</v>
      </c>
    </row>
    <row r="35" spans="1:4" x14ac:dyDescent="0.25">
      <c r="A35">
        <v>10</v>
      </c>
      <c r="B35">
        <v>1000</v>
      </c>
      <c r="C35">
        <v>4</v>
      </c>
      <c r="D35">
        <v>5</v>
      </c>
    </row>
    <row r="36" spans="1:4" x14ac:dyDescent="0.25">
      <c r="A36">
        <v>100</v>
      </c>
      <c r="B36">
        <v>1000</v>
      </c>
      <c r="C36">
        <v>21</v>
      </c>
      <c r="D36">
        <v>19</v>
      </c>
    </row>
    <row r="37" spans="1:4" x14ac:dyDescent="0.25">
      <c r="A37">
        <v>500</v>
      </c>
      <c r="B37">
        <v>1000</v>
      </c>
      <c r="C37">
        <v>19</v>
      </c>
      <c r="D37">
        <v>18</v>
      </c>
    </row>
    <row r="38" spans="1:4" x14ac:dyDescent="0.25">
      <c r="A38">
        <v>1000</v>
      </c>
      <c r="B38">
        <v>1000</v>
      </c>
      <c r="C38">
        <v>19</v>
      </c>
      <c r="D38">
        <v>19</v>
      </c>
    </row>
    <row r="39" spans="1:4" x14ac:dyDescent="0.25">
      <c r="A39">
        <v>5000</v>
      </c>
      <c r="B39">
        <v>1000</v>
      </c>
      <c r="C39">
        <v>20</v>
      </c>
      <c r="D39">
        <v>21</v>
      </c>
    </row>
    <row r="40" spans="1:4" x14ac:dyDescent="0.25">
      <c r="A40">
        <v>10000</v>
      </c>
      <c r="B40">
        <v>1000</v>
      </c>
      <c r="C40">
        <v>23</v>
      </c>
      <c r="D40">
        <v>23</v>
      </c>
    </row>
    <row r="41" spans="1:4" x14ac:dyDescent="0.25">
      <c r="A41">
        <v>50000</v>
      </c>
      <c r="B41">
        <v>1000</v>
      </c>
      <c r="C41">
        <v>41</v>
      </c>
      <c r="D41">
        <v>38</v>
      </c>
    </row>
    <row r="42" spans="1:4" x14ac:dyDescent="0.25">
      <c r="A42">
        <v>100000</v>
      </c>
      <c r="B42">
        <v>1000</v>
      </c>
      <c r="C42">
        <v>67</v>
      </c>
      <c r="D42">
        <v>56</v>
      </c>
    </row>
    <row r="43" spans="1:4" x14ac:dyDescent="0.25">
      <c r="A43">
        <v>500000</v>
      </c>
      <c r="B43">
        <v>1000</v>
      </c>
      <c r="C43">
        <v>257</v>
      </c>
      <c r="D43">
        <v>217</v>
      </c>
    </row>
    <row r="44" spans="1:4" x14ac:dyDescent="0.25">
      <c r="A44">
        <v>1000000</v>
      </c>
      <c r="B44">
        <v>1000</v>
      </c>
      <c r="C44">
        <v>519</v>
      </c>
      <c r="D44">
        <v>448</v>
      </c>
    </row>
    <row r="45" spans="1:4" x14ac:dyDescent="0.25">
      <c r="A45">
        <v>5000000</v>
      </c>
      <c r="B45">
        <v>1000</v>
      </c>
      <c r="C45">
        <v>2755</v>
      </c>
      <c r="D45">
        <v>2560</v>
      </c>
    </row>
    <row r="46" spans="1:4" x14ac:dyDescent="0.25">
      <c r="A46">
        <v>10</v>
      </c>
      <c r="B46">
        <v>5000</v>
      </c>
      <c r="C46">
        <v>21</v>
      </c>
      <c r="D46">
        <v>48</v>
      </c>
    </row>
    <row r="47" spans="1:4" x14ac:dyDescent="0.25">
      <c r="A47">
        <v>100</v>
      </c>
      <c r="B47">
        <v>5000</v>
      </c>
      <c r="C47">
        <v>209</v>
      </c>
      <c r="D47">
        <v>222</v>
      </c>
    </row>
    <row r="48" spans="1:4" x14ac:dyDescent="0.25">
      <c r="A48">
        <v>500</v>
      </c>
      <c r="B48">
        <v>5000</v>
      </c>
      <c r="C48">
        <v>623</v>
      </c>
      <c r="D48">
        <v>543</v>
      </c>
    </row>
    <row r="49" spans="1:4" x14ac:dyDescent="0.25">
      <c r="A49">
        <v>1000</v>
      </c>
      <c r="B49">
        <v>5000</v>
      </c>
      <c r="C49">
        <v>488</v>
      </c>
      <c r="D49">
        <v>570</v>
      </c>
    </row>
    <row r="50" spans="1:4" x14ac:dyDescent="0.25">
      <c r="A50">
        <v>5000</v>
      </c>
      <c r="B50">
        <v>5000</v>
      </c>
      <c r="C50">
        <v>510</v>
      </c>
      <c r="D50">
        <v>511</v>
      </c>
    </row>
    <row r="51" spans="1:4" x14ac:dyDescent="0.25">
      <c r="A51">
        <v>10000</v>
      </c>
      <c r="B51">
        <v>5000</v>
      </c>
      <c r="C51">
        <v>492</v>
      </c>
      <c r="D51">
        <v>477</v>
      </c>
    </row>
    <row r="52" spans="1:4" x14ac:dyDescent="0.25">
      <c r="A52">
        <v>50000</v>
      </c>
      <c r="B52">
        <v>5000</v>
      </c>
      <c r="C52">
        <v>494</v>
      </c>
      <c r="D52">
        <v>490</v>
      </c>
    </row>
    <row r="53" spans="1:4" x14ac:dyDescent="0.25">
      <c r="A53">
        <v>100000</v>
      </c>
      <c r="B53">
        <v>5000</v>
      </c>
      <c r="C53">
        <v>520</v>
      </c>
      <c r="D53">
        <v>504</v>
      </c>
    </row>
    <row r="54" spans="1:4" x14ac:dyDescent="0.25">
      <c r="A54">
        <v>500000</v>
      </c>
      <c r="B54">
        <v>5000</v>
      </c>
      <c r="C54">
        <v>706</v>
      </c>
      <c r="D54">
        <v>675</v>
      </c>
    </row>
    <row r="55" spans="1:4" x14ac:dyDescent="0.25">
      <c r="A55">
        <v>1000000</v>
      </c>
      <c r="B55">
        <v>5000</v>
      </c>
      <c r="C55">
        <v>1254</v>
      </c>
      <c r="D55">
        <v>1225</v>
      </c>
    </row>
    <row r="56" spans="1:4" x14ac:dyDescent="0.25">
      <c r="A56">
        <v>5000000</v>
      </c>
      <c r="B56">
        <v>5000</v>
      </c>
      <c r="C56">
        <v>3248</v>
      </c>
      <c r="D56">
        <v>2760</v>
      </c>
    </row>
    <row r="57" spans="1:4" x14ac:dyDescent="0.25">
      <c r="A57">
        <v>10</v>
      </c>
      <c r="B57">
        <v>10000</v>
      </c>
      <c r="C57">
        <v>41</v>
      </c>
      <c r="D57">
        <v>78</v>
      </c>
    </row>
    <row r="58" spans="1:4" x14ac:dyDescent="0.25">
      <c r="A58">
        <v>100</v>
      </c>
      <c r="B58">
        <v>10000</v>
      </c>
      <c r="C58">
        <v>378</v>
      </c>
      <c r="D58">
        <v>522</v>
      </c>
    </row>
    <row r="59" spans="1:4" x14ac:dyDescent="0.25">
      <c r="A59">
        <v>500</v>
      </c>
      <c r="B59">
        <v>10000</v>
      </c>
      <c r="C59">
        <v>1872</v>
      </c>
      <c r="D59">
        <v>1939</v>
      </c>
    </row>
    <row r="60" spans="1:4" x14ac:dyDescent="0.25">
      <c r="A60">
        <v>1000</v>
      </c>
      <c r="B60">
        <v>10000</v>
      </c>
      <c r="C60">
        <v>2036</v>
      </c>
      <c r="D60">
        <v>1917</v>
      </c>
    </row>
    <row r="61" spans="1:4" x14ac:dyDescent="0.25">
      <c r="A61">
        <v>5000</v>
      </c>
      <c r="B61">
        <v>10000</v>
      </c>
      <c r="C61">
        <v>2425</v>
      </c>
      <c r="D61">
        <v>1923</v>
      </c>
    </row>
    <row r="62" spans="1:4" x14ac:dyDescent="0.25">
      <c r="A62">
        <v>10000</v>
      </c>
      <c r="B62">
        <v>10000</v>
      </c>
      <c r="C62">
        <v>1889</v>
      </c>
      <c r="D62">
        <v>1898</v>
      </c>
    </row>
    <row r="63" spans="1:4" x14ac:dyDescent="0.25">
      <c r="A63">
        <v>50000</v>
      </c>
      <c r="B63">
        <v>10000</v>
      </c>
      <c r="C63">
        <v>1915</v>
      </c>
      <c r="D63">
        <v>1911</v>
      </c>
    </row>
    <row r="64" spans="1:4" x14ac:dyDescent="0.25">
      <c r="A64">
        <v>100000</v>
      </c>
      <c r="B64">
        <v>10000</v>
      </c>
      <c r="C64">
        <v>1930</v>
      </c>
      <c r="D64">
        <v>1924</v>
      </c>
    </row>
    <row r="65" spans="1:4" x14ac:dyDescent="0.25">
      <c r="A65">
        <v>500000</v>
      </c>
      <c r="B65">
        <v>10000</v>
      </c>
      <c r="C65">
        <v>2112</v>
      </c>
      <c r="D65">
        <v>2084</v>
      </c>
    </row>
    <row r="66" spans="1:4" x14ac:dyDescent="0.25">
      <c r="A66">
        <v>1000000</v>
      </c>
      <c r="B66">
        <v>10000</v>
      </c>
      <c r="C66">
        <v>2350</v>
      </c>
      <c r="D66">
        <v>2271</v>
      </c>
    </row>
    <row r="67" spans="1:4" x14ac:dyDescent="0.25">
      <c r="A67">
        <v>5000000</v>
      </c>
      <c r="B67">
        <v>10000</v>
      </c>
      <c r="C67">
        <v>4300</v>
      </c>
      <c r="D67">
        <v>3870</v>
      </c>
    </row>
    <row r="68" spans="1:4" x14ac:dyDescent="0.25">
      <c r="A68">
        <v>10</v>
      </c>
      <c r="B68">
        <v>50000</v>
      </c>
      <c r="C68">
        <v>173</v>
      </c>
      <c r="D68">
        <v>499</v>
      </c>
    </row>
    <row r="69" spans="1:4" x14ac:dyDescent="0.25">
      <c r="A69">
        <v>100</v>
      </c>
      <c r="B69">
        <v>50000</v>
      </c>
      <c r="C69">
        <v>1681</v>
      </c>
      <c r="D69">
        <v>2981</v>
      </c>
    </row>
    <row r="70" spans="1:4" x14ac:dyDescent="0.25">
      <c r="A70">
        <v>500</v>
      </c>
      <c r="B70">
        <v>50000</v>
      </c>
      <c r="C70">
        <v>8439</v>
      </c>
      <c r="D70">
        <v>10272</v>
      </c>
    </row>
    <row r="71" spans="1:4" x14ac:dyDescent="0.25">
      <c r="A71">
        <v>1000</v>
      </c>
      <c r="B71">
        <v>50000</v>
      </c>
      <c r="C71">
        <v>17035</v>
      </c>
      <c r="D71">
        <v>17129</v>
      </c>
    </row>
    <row r="72" spans="1:4" x14ac:dyDescent="0.25">
      <c r="A72">
        <v>5000</v>
      </c>
      <c r="B72">
        <v>50000</v>
      </c>
      <c r="C72">
        <v>47039</v>
      </c>
      <c r="D72">
        <v>48205</v>
      </c>
    </row>
    <row r="73" spans="1:4" x14ac:dyDescent="0.25">
      <c r="A73">
        <v>10000</v>
      </c>
      <c r="B73">
        <v>50000</v>
      </c>
      <c r="C73">
        <v>49046</v>
      </c>
      <c r="D73">
        <v>46277</v>
      </c>
    </row>
    <row r="74" spans="1:4" x14ac:dyDescent="0.25">
      <c r="A74">
        <v>50000</v>
      </c>
      <c r="B74">
        <v>50000</v>
      </c>
      <c r="C74">
        <v>44698</v>
      </c>
      <c r="D74">
        <v>46646</v>
      </c>
    </row>
    <row r="75" spans="1:4" x14ac:dyDescent="0.25">
      <c r="A75">
        <v>100000</v>
      </c>
      <c r="B75">
        <v>50000</v>
      </c>
      <c r="C75">
        <v>48312</v>
      </c>
      <c r="D75">
        <v>47244</v>
      </c>
    </row>
    <row r="76" spans="1:4" x14ac:dyDescent="0.25">
      <c r="A76">
        <v>500000</v>
      </c>
      <c r="B76">
        <v>50000</v>
      </c>
      <c r="C76">
        <v>46823</v>
      </c>
      <c r="D76">
        <v>47253</v>
      </c>
    </row>
    <row r="77" spans="1:4" x14ac:dyDescent="0.25">
      <c r="A77">
        <v>1000000</v>
      </c>
      <c r="B77">
        <v>50000</v>
      </c>
      <c r="C77">
        <v>47043</v>
      </c>
      <c r="D77">
        <v>47509</v>
      </c>
    </row>
    <row r="78" spans="1:4" x14ac:dyDescent="0.25">
      <c r="A78">
        <v>5000000</v>
      </c>
      <c r="B78">
        <v>50000</v>
      </c>
      <c r="C78">
        <v>49034</v>
      </c>
      <c r="D78">
        <v>49698</v>
      </c>
    </row>
    <row r="79" spans="1:4" x14ac:dyDescent="0.25">
      <c r="A79">
        <v>10</v>
      </c>
      <c r="B79">
        <v>100000</v>
      </c>
      <c r="C79">
        <v>376</v>
      </c>
      <c r="D79">
        <v>1189</v>
      </c>
    </row>
    <row r="80" spans="1:4" x14ac:dyDescent="0.25">
      <c r="A80">
        <v>100</v>
      </c>
      <c r="B80">
        <v>100000</v>
      </c>
      <c r="C80">
        <v>3432</v>
      </c>
      <c r="D80">
        <v>6444</v>
      </c>
    </row>
    <row r="81" spans="1:4" x14ac:dyDescent="0.25">
      <c r="A81">
        <v>500</v>
      </c>
      <c r="B81">
        <v>100000</v>
      </c>
      <c r="C81">
        <v>16458</v>
      </c>
      <c r="D81">
        <v>22761</v>
      </c>
    </row>
    <row r="82" spans="1:4" x14ac:dyDescent="0.25">
      <c r="A82">
        <v>1000</v>
      </c>
      <c r="B82">
        <v>100000</v>
      </c>
      <c r="C82">
        <v>33483</v>
      </c>
      <c r="D82">
        <v>40201</v>
      </c>
    </row>
    <row r="83" spans="1:4" x14ac:dyDescent="0.25">
      <c r="A83">
        <v>5000</v>
      </c>
      <c r="B83">
        <v>100000</v>
      </c>
      <c r="C83">
        <v>173789</v>
      </c>
      <c r="D83">
        <v>159642</v>
      </c>
    </row>
    <row r="84" spans="1:4" x14ac:dyDescent="0.25">
      <c r="A84">
        <v>10000</v>
      </c>
      <c r="B84">
        <v>100000</v>
      </c>
      <c r="C84">
        <v>186770</v>
      </c>
      <c r="D84">
        <v>189768</v>
      </c>
    </row>
    <row r="85" spans="1:4" x14ac:dyDescent="0.25">
      <c r="A85">
        <v>50000</v>
      </c>
      <c r="B85">
        <v>100000</v>
      </c>
      <c r="C85">
        <v>186738</v>
      </c>
      <c r="D85">
        <v>194519</v>
      </c>
    </row>
    <row r="86" spans="1:4" x14ac:dyDescent="0.25">
      <c r="A86">
        <v>100000</v>
      </c>
      <c r="B86">
        <v>100000</v>
      </c>
      <c r="C86">
        <v>188958</v>
      </c>
      <c r="D86">
        <v>195088</v>
      </c>
    </row>
    <row r="87" spans="1:4" x14ac:dyDescent="0.25">
      <c r="A87">
        <v>500000</v>
      </c>
      <c r="B87">
        <v>100000</v>
      </c>
      <c r="C87">
        <v>195855</v>
      </c>
      <c r="D87">
        <v>203724</v>
      </c>
    </row>
    <row r="88" spans="1:4" x14ac:dyDescent="0.25">
      <c r="A88">
        <v>1000000</v>
      </c>
      <c r="B88">
        <v>100000</v>
      </c>
      <c r="C88">
        <v>197397</v>
      </c>
      <c r="D88">
        <v>206572</v>
      </c>
    </row>
    <row r="89" spans="1:4" x14ac:dyDescent="0.25">
      <c r="A89">
        <v>5000000</v>
      </c>
      <c r="B89">
        <v>100000</v>
      </c>
      <c r="C89">
        <v>203148</v>
      </c>
      <c r="D89">
        <v>215813</v>
      </c>
    </row>
    <row r="90" spans="1:4" x14ac:dyDescent="0.25">
      <c r="A90">
        <v>10</v>
      </c>
      <c r="B90">
        <v>500000</v>
      </c>
      <c r="C90">
        <v>2015</v>
      </c>
      <c r="D90">
        <v>11228</v>
      </c>
    </row>
    <row r="91" spans="1:4" x14ac:dyDescent="0.25">
      <c r="A91">
        <v>100</v>
      </c>
      <c r="B91">
        <v>500000</v>
      </c>
      <c r="C91">
        <v>19409</v>
      </c>
      <c r="D91">
        <v>55143</v>
      </c>
    </row>
    <row r="92" spans="1:4" x14ac:dyDescent="0.25">
      <c r="A92">
        <v>500</v>
      </c>
      <c r="B92">
        <v>500000</v>
      </c>
      <c r="C92">
        <v>97179</v>
      </c>
      <c r="D92">
        <v>185888</v>
      </c>
    </row>
    <row r="93" spans="1:4" x14ac:dyDescent="0.25">
      <c r="A93">
        <v>1000</v>
      </c>
      <c r="B93">
        <v>500000</v>
      </c>
      <c r="C93">
        <v>155349</v>
      </c>
      <c r="D93">
        <v>264345</v>
      </c>
    </row>
    <row r="94" spans="1:4" x14ac:dyDescent="0.25">
      <c r="A94">
        <v>5000</v>
      </c>
      <c r="B94">
        <v>500000</v>
      </c>
      <c r="C94">
        <v>790524</v>
      </c>
      <c r="D94">
        <v>929584</v>
      </c>
    </row>
    <row r="95" spans="1:4" x14ac:dyDescent="0.25">
      <c r="A95">
        <v>10000</v>
      </c>
      <c r="B95">
        <v>500000</v>
      </c>
      <c r="C95">
        <v>1577175</v>
      </c>
      <c r="D95">
        <v>1560730</v>
      </c>
    </row>
    <row r="96" spans="1:4" x14ac:dyDescent="0.25">
      <c r="A96">
        <v>50000</v>
      </c>
      <c r="B96">
        <v>500000</v>
      </c>
      <c r="C96">
        <v>4360037</v>
      </c>
      <c r="D96">
        <v>4410674</v>
      </c>
    </row>
    <row r="97" spans="1:4" x14ac:dyDescent="0.25">
      <c r="A97">
        <v>100000</v>
      </c>
      <c r="B97">
        <v>500000</v>
      </c>
      <c r="C97">
        <v>4335239</v>
      </c>
      <c r="D97">
        <v>4398935</v>
      </c>
    </row>
    <row r="98" spans="1:4" x14ac:dyDescent="0.25">
      <c r="A98">
        <v>500000</v>
      </c>
      <c r="B98">
        <v>500000</v>
      </c>
      <c r="C98">
        <v>4342025</v>
      </c>
      <c r="D98">
        <v>4401414</v>
      </c>
    </row>
    <row r="99" spans="1:4" x14ac:dyDescent="0.25">
      <c r="A99">
        <v>1000000</v>
      </c>
      <c r="B99">
        <v>500000</v>
      </c>
      <c r="C99">
        <v>4369260</v>
      </c>
      <c r="D99">
        <v>4399855</v>
      </c>
    </row>
    <row r="100" spans="1:4" x14ac:dyDescent="0.25">
      <c r="A100">
        <v>5000000</v>
      </c>
      <c r="B100">
        <v>500000</v>
      </c>
      <c r="C100">
        <v>4372041</v>
      </c>
      <c r="D100">
        <v>4403544</v>
      </c>
    </row>
    <row r="101" spans="1:4" x14ac:dyDescent="0.25">
      <c r="A101">
        <v>10</v>
      </c>
      <c r="B101">
        <v>1000000</v>
      </c>
      <c r="C101">
        <v>3202</v>
      </c>
      <c r="D101">
        <v>17790</v>
      </c>
    </row>
    <row r="102" spans="1:4" x14ac:dyDescent="0.25">
      <c r="A102">
        <v>100</v>
      </c>
      <c r="B102">
        <v>1000000</v>
      </c>
      <c r="C102">
        <v>32692</v>
      </c>
      <c r="D102">
        <v>108287</v>
      </c>
    </row>
    <row r="103" spans="1:4" x14ac:dyDescent="0.25">
      <c r="A103">
        <v>500</v>
      </c>
      <c r="B103">
        <v>1000000</v>
      </c>
      <c r="C103">
        <v>158479</v>
      </c>
      <c r="D103">
        <v>353772</v>
      </c>
    </row>
    <row r="104" spans="1:4" x14ac:dyDescent="0.25">
      <c r="A104">
        <v>1000</v>
      </c>
      <c r="B104">
        <v>1000000</v>
      </c>
      <c r="C104">
        <v>318443</v>
      </c>
      <c r="D104">
        <v>603214</v>
      </c>
    </row>
    <row r="105" spans="1:4" x14ac:dyDescent="0.25">
      <c r="A105">
        <v>5000</v>
      </c>
      <c r="B105">
        <v>1000000</v>
      </c>
      <c r="C105">
        <v>1581077</v>
      </c>
      <c r="D105">
        <v>2173473</v>
      </c>
    </row>
    <row r="106" spans="1:4" x14ac:dyDescent="0.25">
      <c r="A106">
        <v>10000</v>
      </c>
      <c r="B106">
        <v>1000000</v>
      </c>
      <c r="C106">
        <v>3181892</v>
      </c>
      <c r="D106">
        <v>3772783</v>
      </c>
    </row>
    <row r="107" spans="1:4" x14ac:dyDescent="0.25">
      <c r="A107">
        <v>50000</v>
      </c>
      <c r="B107">
        <v>1000000</v>
      </c>
      <c r="C107">
        <v>16536545</v>
      </c>
      <c r="D107">
        <v>14995811</v>
      </c>
    </row>
    <row r="108" spans="1:4" x14ac:dyDescent="0.25">
      <c r="A108">
        <v>100000</v>
      </c>
      <c r="B108">
        <v>1000000</v>
      </c>
      <c r="C108">
        <v>17688824</v>
      </c>
      <c r="D108">
        <v>17969879</v>
      </c>
    </row>
    <row r="109" spans="1:4" x14ac:dyDescent="0.25">
      <c r="A109">
        <v>500000</v>
      </c>
      <c r="B109">
        <v>1000000</v>
      </c>
      <c r="C109">
        <v>17596771</v>
      </c>
      <c r="D109">
        <v>17824527</v>
      </c>
    </row>
    <row r="110" spans="1:4" x14ac:dyDescent="0.25">
      <c r="A110">
        <v>1000000</v>
      </c>
      <c r="B110">
        <v>1000000</v>
      </c>
      <c r="C110">
        <v>17624923</v>
      </c>
      <c r="D110">
        <v>17789583</v>
      </c>
    </row>
    <row r="111" spans="1:4" x14ac:dyDescent="0.25">
      <c r="A111">
        <v>5000000</v>
      </c>
      <c r="B111">
        <v>1000000</v>
      </c>
      <c r="C111">
        <v>17576843</v>
      </c>
      <c r="D111">
        <v>17779405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A C A g A W L y T V D X I k 4 2 m A A A A 9 w A A A B I A A A B D b 2 5 m a W c v U G F j a 2 F n Z S 5 4 b W y F j 0 E O g j A U R K 9 C u q c t I M a Q T 1 m 4 l Y R E Y 9 w 2 W K E R P o Y W y 9 1 c e C S v I I m i 7 l z O 5 E 3 y 5 n G 7 Q z a 2 j X d V v d E d p i S g n H g K y + 6 o s U r J Y E / + i m Q C C l m e Z a W 8 C U a T j E a n p L b 2 k j D m n K M u o l 1 f s Z D z g B 3 y z b a s V S t 9 j c Z K L B X 5 r I 7 / V 0 T A / i U j Q h r w B V 3 G M a c R s L m F X O O X C C d h y o H 9 l L A e G j v 0 S i j 0 i x 2 w O Q J 7 n x B P U E s D B B Q A A A g I A F i 8 k 1 T u j 3 a s c A E A A E w F A A A T A A A A R m 9 y b X V s Y X M v U 2 V j d G l v b j E u b e 1 S T W s C M R C 9 C / 6 H E C 8 K y y 6 K 9 F J 6 E D 9 o L 8 W i n k o p a R w 1 N Z u E Z F Y U 8 b 9 3 t r u t 0 t q i l N J L T 8 m b N 8 x 7 z J s A E p U 1 b F S 8 z c t q p V o J C + F h y m r c Z u g y Z N K 6 D W d X T A N W G B v Z z E s g 2 A 2 r u G d l l o L B + k B p i L v W I I F Q 5 8 k k g A + J g 6 m 3 M 2 s C S J H 0 I C z R u u R g a o x r 5 I 2 I 3 f d A q 1 Q h e J r L I x 6 x r t V Z a g L B d s T u M o s w w o 3 O Z f c g v r U G H h o R m a r x o b c p E V O 2 A D E l 7 d z w W D x R V 8 l c F / V 6 4 Z 8 0 y 3 p H 6 5 E U W v h c D H 3 2 P r G 7 E G Z O A + W r F Y Y b B / u h Y y 9 M m F m f F k b H R I b 6 E R c R 2 2 6 5 J E l V o B u D F + 0 4 b 9 8 R x Z 2 Q S z G H I 4 x 1 i L m G s x 6 P s o 4 2 q z 5 Q u 0 Z F m S / N H 4 Z b h v D z U M v e k A z 6 k 2 H S 6 y S 0 g m e 6 p u Y j / T t G a B W A 9 V O n v K L 2 Q j a W Y f U f + 7 e x / 1 r k s H Y e Q v i j 5 E v 1 U w 6 g d d o B n B / X 2 y V Q Q k W 5 + X n Z B d E 6 a 9 U v U E s D B B Q A A A g I A F i 8 k 1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W L y T V D X I k 4 2 m A A A A 9 w A A A B I A A A A A A A A A A A A A A A A A A A A A A E N v b m Z p Z y 9 Q Y W N r Y W d l L n h t b F B L A Q I U A x Q A A A g I A F i 8 k 1 T u j 3 a s c A E A A E w F A A A T A A A A A A A A A A A A A A A A A N Y A A A B G b 3 J t d W x h c y 9 T Z W N 0 a W 9 u M S 5 t U E s B A h Q D F A A A C A g A W L y T V A / K 6 a u k A A A A 6 Q A A A B M A A A A A A A A A A A A A A A A A d w I A A F t D b 2 5 0 Z W 5 0 X 1 R 5 c G V z X S 5 4 b W x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x k A A A A A A A D V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G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J U M T Y 6 M j k 6 N D c u M j c 2 O T M w M F o i I C 8 + P E V u d H J 5 I F R 5 c G U 9 I k Z p b G x D b 2 x 1 b W 5 U e X B l c y I g V m F s d W U 9 I n N B d 0 1 E Q X c 9 P S I g L z 4 8 R W 5 0 c n k g V H l w Z T 0 i R m l s b E N v b H V t b k 5 h b W V z I i B W Y W x 1 Z T 0 i c 1 s m c X V v d D t j b 3 V y a W V y c y Z x d W 9 0 O y w m c X V v d D t w Y W N r Y W d l c y Z x d W 9 0 O y w m c X V v d D t v c H R 0 c m F u c 3 B v c n Q m c X V v d D s s J n F 1 b 3 Q 7 b 3 B 0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G N v c H k v Q X V 0 b 1 J l b W 9 2 Z W R D b 2 x 1 b W 5 z M S 5 7 Y 2 9 1 c m l l c n M s M H 0 m c X V v d D s s J n F 1 b 3 Q 7 U 2 V j d G l v b j E v b 3 V 0 c H V 0 I G N v c H k v Q X V 0 b 1 J l b W 9 2 Z W R D b 2 x 1 b W 5 z M S 5 7 c G F j a 2 F n Z X M s M X 0 m c X V v d D s s J n F 1 b 3 Q 7 U 2 V j d G l v b j E v b 3 V 0 c H V 0 I G N v c H k v Q X V 0 b 1 J l b W 9 2 Z W R D b 2 x 1 b W 5 z M S 5 7 b 3 B 0 d H J h b n N w b 3 J 0 L D J 9 J n F 1 b 3 Q 7 L C Z x d W 9 0 O 1 N l Y 3 R p b 2 4 x L 2 9 1 d H B 1 d C B j b 3 B 5 L 0 F 1 d G 9 S Z W 1 v d m V k Q 2 9 s d W 1 u c z E u e 2 9 w d H B y b 2 Z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Y 2 9 w e S 9 B d X R v U m V t b 3 Z l Z E N v b H V t b n M x L n t j b 3 V y a W V y c y w w f S Z x d W 9 0 O y w m c X V v d D t T Z W N 0 a W 9 u M S 9 v d X R w d X Q g Y 2 9 w e S 9 B d X R v U m V t b 3 Z l Z E N v b H V t b n M x L n t w Y W N r Y W d l c y w x f S Z x d W 9 0 O y w m c X V v d D t T Z W N 0 a W 9 u M S 9 v d X R w d X Q g Y 2 9 w e S 9 B d X R v U m V t b 3 Z l Z E N v b H V t b n M x L n t v c H R 0 c m F u c 3 B v c n Q s M n 0 m c X V v d D s s J n F 1 b 3 Q 7 U 2 V j d G l v b j E v b 3 V 0 c H V 0 I G N v c H k v Q X V 0 b 1 J l b W 9 2 Z W R D b 2 x 1 b W 5 z M S 5 7 b 3 B 0 c H J v Z m l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B j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G N v c H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Y 2 9 w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j E 6 M D U 6 N D c u O T c 2 O D I y M F o i I C 8 + P E V u d H J 5 I F R 5 c G U 9 I k Z p b G x D b 2 x 1 b W 5 U e X B l c y I g V m F s d W U 9 I n N B d 0 1 E Q X c 9 P S I g L z 4 8 R W 5 0 c n k g V H l w Z T 0 i R m l s b E N v b H V t b k 5 h b W V z I i B W Y W x 1 Z T 0 i c 1 s m c X V v d D t j b 3 V y a W V y c y Z x d W 9 0 O y w m c X V v d D t w Y W N r Y W d l c y Z x d W 9 0 O y w m c X V v d D t v c H R 0 c m F u c y Z x d W 9 0 O y w m c X V v d D t v c H R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Y 2 9 1 c m l l c n M s M H 0 m c X V v d D s s J n F 1 b 3 Q 7 U 2 V j d G l v b j E v b 3 V 0 c H V 0 L 0 F 1 d G 9 S Z W 1 v d m V k Q 2 9 s d W 1 u c z E u e 3 B h Y 2 t h Z 2 V z L D F 9 J n F 1 b 3 Q 7 L C Z x d W 9 0 O 1 N l Y 3 R p b 2 4 x L 2 9 1 d H B 1 d C 9 B d X R v U m V t b 3 Z l Z E N v b H V t b n M x L n t v c H R 0 c m F u c y w y f S Z x d W 9 0 O y w m c X V v d D t T Z W N 0 a W 9 u M S 9 v d X R w d X Q v Q X V 0 b 1 J l b W 9 2 Z W R D b 2 x 1 b W 5 z M S 5 7 b 3 B 0 c H J v Z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B d X R v U m V t b 3 Z l Z E N v b H V t b n M x L n t j b 3 V y a W V y c y w w f S Z x d W 9 0 O y w m c X V v d D t T Z W N 0 a W 9 u M S 9 v d X R w d X Q v Q X V 0 b 1 J l b W 9 2 Z W R D b 2 x 1 b W 5 z M S 5 7 c G F j a 2 F n Z X M s M X 0 m c X V v d D s s J n F 1 b 3 Q 7 U 2 V j d G l v b j E v b 3 V 0 c H V 0 L 0 F 1 d G 9 S Z W 1 v d m V k Q 2 9 s d W 1 u c z E u e 2 9 w d H R y Y W 5 z L D J 9 J n F 1 b 3 Q 7 L C Z x d W 9 0 O 1 N l Y 3 R p b 2 4 x L 2 9 1 d H B 1 d C 9 B d X R v U m V t b 3 Z l Z E N v b H V t b n M x L n t v c H R w c m 9 m a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Z X h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1 d H B 1 d G V 4 c H J l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j I 6 M z Q 6 N D g u N T E 3 M D U 5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G V 4 c H J l c 3 M v Q X V 0 b 1 J l b W 9 2 Z W R D b 2 x 1 b W 5 z M S 5 7 Q 2 9 s d W 1 u M S w w f S Z x d W 9 0 O y w m c X V v d D t T Z W N 0 a W 9 u M S 9 v d X R w d X R l e H B y Z X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Z X h w c m V z c y 9 B d X R v U m V t b 3 Z l Z E N v b H V t b n M x L n t D b 2 x 1 b W 4 x L D B 9 J n F 1 b 3 Q 7 L C Z x d W 9 0 O 1 N l Y 3 R p b 2 4 x L 2 9 1 d H B 1 d G V 4 c H J l c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Z X h w c m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l e H B y Z X N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R 4 x c H l h w O q M w D Q Y J K o Z I h v c N A Q E B B Q A E g g I A C B B l n Y m y 9 I E N U B e 3 X T 3 C S 9 x D H 0 k B 6 M O a l x / 9 I t h 9 Y 5 9 z w G k N u F z v m Q V J c k N G t v + S u I 1 E y J 5 H c W q H u S y 1 U 4 3 7 P X x g M q k U f u V d 3 l g Z 6 3 + F Y m F + P o M h x J w l I 1 r o P J S 7 8 L f B o E v O u B V 7 4 u B l O Q i P C i z 5 g C i s l T 4 p C t i k I W d W J r H u z k N P t L L G d B 8 K N p 7 Y j r 0 / y 9 q N v n L f R o Z o 7 N g p 9 z h g Z q e L n + i g 9 E + X / B 2 D + h X I 0 G B Z 5 F E J o / X Y m U E P d L I X 4 z L w L q N l 1 E I v d 7 Z r m p r H t 4 c s n Z D l 5 Q m 1 C P w o m 9 F n o 6 7 f I X a S V Q / / K t M r R F t x n H S x i Q L e g U / l m O l G O f G c / N 9 O U d E g k 8 m I y m / r Y I l 3 R d R A 2 i L z z q H c y 9 1 S d q e b 3 W l A g Z 6 6 l K R z c H X 5 6 0 c d o n R K L W P i f L I b 2 i F q 0 Z k d J i F Z Q U n u 4 Z s x q G N 4 i R J x i Q l f F m i Y m s q 9 l Z 4 e j l T r r E F i 0 R 6 + H d 6 N h M j O B i g 0 h 3 G b r E 4 n 5 u V v V c s F T 2 B 7 B J V b Q v t M x c B A h k Y + G / D q g X 5 0 S u n R E P B 3 G Z 3 L y T F C 6 F R e a e B B z d 1 H W B a S u k M z f 6 q 0 2 K s 6 P H B J W b q c Y / a Y h B 5 y C v o q o 8 p i J h f 6 w k M M / 0 6 a / C 7 U 0 N L N 6 / w s R B 6 b N m b Q j a R f 7 H y j i q D b Z D 2 m V 7 X C U k K z 2 S d f d s Z i J g v s 7 p l 0 I N P O n F M 1 C Z 5 R C B F D / w M 8 W M S + 6 I F w K H Y w f A Y J K o Z I h v c N A Q c B M B 0 G C W C G S A F l A w Q B K g Q Q E b q f a Q L I j R C d 3 r N e j v n g m 4 B Q 6 i 2 5 e m P r E p G M B C f Y w O h 1 f i P 7 B E V s a o 8 2 X x T u B c d D u S D q l k Y j 5 2 f n D t 6 8 5 F Z r z r 5 y B G k a p V C f t o i G n f S c j 1 Q S h l E i K K 2 C E s e v a v u k M U P L 8 D E = < / D a t a M a s h u p > 
</file>

<file path=customXml/itemProps1.xml><?xml version="1.0" encoding="utf-8"?>
<ds:datastoreItem xmlns:ds="http://schemas.openxmlformats.org/officeDocument/2006/customXml" ds:itemID="{9FD86825-12B8-6F4D-A71A-1D907C892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outputexpress</vt:lpstr>
      <vt:lpstr>Sheet1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Fonseca</dc:creator>
  <cp:lastModifiedBy>Andre Sousa</cp:lastModifiedBy>
  <dcterms:created xsi:type="dcterms:W3CDTF">2022-04-12T16:28:55Z</dcterms:created>
  <dcterms:modified xsi:type="dcterms:W3CDTF">2022-04-21T09:10:45Z</dcterms:modified>
</cp:coreProperties>
</file>