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m/_mymods/AK-projection-simulation/examples/fitabc/"/>
    </mc:Choice>
  </mc:AlternateContent>
  <xr:revisionPtr revIDLastSave="0" documentId="13_ncr:1_{C7A207FC-2B99-5E4A-85FC-FAA6CBD68E10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BSAI harvest specs 1986-present" sheetId="1" r:id="rId1"/>
    <sheet name="species groups" sheetId="2" r:id="rId2"/>
    <sheet name="SPM 2005" sheetId="3" r:id="rId3"/>
    <sheet name="Sheet1" sheetId="4" r:id="rId4"/>
  </sheets>
  <definedNames>
    <definedName name="_xlnm._FilterDatabase" localSheetId="0" hidden="1">'BSAI harvest specs 1986-present'!$A$1:$I$1846</definedName>
    <definedName name="_xlnm.Print_Area" localSheetId="0">'BSAI harvest specs 1986-present'!$A$1:$I$65</definedName>
    <definedName name="_xlnm.Print_Titles" localSheetId="0">'BSAI harvest specs 1986-present'!$A:$C</definedName>
  </definedNames>
  <calcPr calcId="191029"/>
  <pivotCaches>
    <pivotCache cacheId="2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6" i="1" l="1"/>
  <c r="Q7" i="1" l="1"/>
  <c r="B15" i="1" s="1"/>
  <c r="Q8" i="1"/>
  <c r="Q9" i="1"/>
  <c r="Q10" i="1"/>
  <c r="B18" i="1" s="1"/>
  <c r="Q11" i="1"/>
  <c r="Q12" i="1"/>
  <c r="B16" i="1" s="1"/>
  <c r="Q13" i="1"/>
  <c r="Q14" i="1"/>
  <c r="B53" i="1" s="1"/>
  <c r="Q15" i="1"/>
  <c r="B20" i="1" s="1"/>
  <c r="Q16" i="1"/>
  <c r="Q17" i="1"/>
  <c r="Q18" i="1"/>
  <c r="B54" i="1" s="1"/>
  <c r="Q19" i="1"/>
  <c r="Q20" i="1"/>
  <c r="Q21" i="1"/>
  <c r="Q22" i="1"/>
  <c r="B17" i="1" s="1"/>
  <c r="Q23" i="1"/>
  <c r="Q24" i="1"/>
  <c r="B50" i="1" s="1"/>
  <c r="Q25" i="1"/>
  <c r="B51" i="1" s="1"/>
  <c r="Q26" i="1"/>
  <c r="Q27" i="1"/>
  <c r="B36" i="1" s="1"/>
  <c r="Q28" i="1"/>
  <c r="Q29" i="1"/>
  <c r="B49" i="1" s="1"/>
  <c r="Q30" i="1"/>
  <c r="Q31" i="1"/>
  <c r="B11" i="1" s="1"/>
  <c r="Q32" i="1"/>
  <c r="Q6" i="1"/>
  <c r="B19" i="1" s="1"/>
  <c r="B30" i="1" l="1"/>
  <c r="B31" i="1"/>
  <c r="B32" i="1"/>
  <c r="B12" i="1"/>
  <c r="B13" i="1"/>
  <c r="B14" i="1"/>
  <c r="B3" i="1"/>
  <c r="B4" i="1"/>
  <c r="B43" i="1"/>
  <c r="B44" i="1"/>
  <c r="B42" i="1"/>
  <c r="B35" i="1"/>
  <c r="B33" i="1"/>
  <c r="B34" i="1"/>
  <c r="B37" i="1"/>
  <c r="B38" i="1"/>
  <c r="B39" i="1"/>
  <c r="B5" i="1"/>
  <c r="B6" i="1"/>
  <c r="B7" i="1"/>
  <c r="B27" i="1"/>
  <c r="B28" i="1"/>
  <c r="B29" i="1"/>
  <c r="B40" i="1"/>
  <c r="B41" i="1"/>
  <c r="B45" i="1"/>
  <c r="B48" i="1"/>
  <c r="B46" i="1"/>
  <c r="B47" i="1"/>
  <c r="B8" i="1"/>
  <c r="B9" i="1"/>
  <c r="B10" i="1"/>
  <c r="B21" i="1"/>
  <c r="B22" i="1"/>
  <c r="B23" i="1"/>
  <c r="B24" i="1"/>
  <c r="B25" i="1"/>
  <c r="B26" i="1"/>
  <c r="B52" i="1"/>
  <c r="B55" i="1"/>
  <c r="B2" i="1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46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H26" i="4"/>
  <c r="H27" i="4"/>
  <c r="H28" i="4"/>
  <c r="H29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30" i="4"/>
  <c r="H31" i="4"/>
  <c r="H32" i="4"/>
  <c r="H33" i="4"/>
  <c r="H34" i="4"/>
  <c r="H35" i="4"/>
  <c r="H36" i="4"/>
  <c r="H37" i="4"/>
  <c r="H38" i="4"/>
  <c r="H7" i="4"/>
  <c r="A66" i="1" l="1"/>
  <c r="C66" i="1"/>
  <c r="C120" i="1" s="1"/>
  <c r="A67" i="1"/>
  <c r="B67" i="1" s="1"/>
  <c r="C67" i="1"/>
  <c r="A68" i="1"/>
  <c r="B68" i="1" s="1"/>
  <c r="C68" i="1"/>
  <c r="A69" i="1"/>
  <c r="B69" i="1" s="1"/>
  <c r="C69" i="1"/>
  <c r="C123" i="1" s="1"/>
  <c r="C177" i="1" s="1"/>
  <c r="C231" i="1" s="1"/>
  <c r="C285" i="1" s="1"/>
  <c r="C339" i="1" s="1"/>
  <c r="C393" i="1" s="1"/>
  <c r="C447" i="1" s="1"/>
  <c r="C501" i="1" s="1"/>
  <c r="C555" i="1" s="1"/>
  <c r="C609" i="1" s="1"/>
  <c r="C663" i="1" s="1"/>
  <c r="C717" i="1" s="1"/>
  <c r="C771" i="1" s="1"/>
  <c r="C825" i="1" s="1"/>
  <c r="C879" i="1" s="1"/>
  <c r="C933" i="1" s="1"/>
  <c r="C987" i="1" s="1"/>
  <c r="C1041" i="1" s="1"/>
  <c r="C1095" i="1" s="1"/>
  <c r="C1149" i="1" s="1"/>
  <c r="C1203" i="1" s="1"/>
  <c r="C1257" i="1" s="1"/>
  <c r="C1311" i="1" s="1"/>
  <c r="C1365" i="1" s="1"/>
  <c r="C1419" i="1" s="1"/>
  <c r="C1473" i="1" s="1"/>
  <c r="C1527" i="1" s="1"/>
  <c r="C1581" i="1" s="1"/>
  <c r="C1635" i="1" s="1"/>
  <c r="C1689" i="1" s="1"/>
  <c r="C1743" i="1" s="1"/>
  <c r="C1797" i="1" s="1"/>
  <c r="A70" i="1"/>
  <c r="C70" i="1"/>
  <c r="C124" i="1" s="1"/>
  <c r="C178" i="1" s="1"/>
  <c r="C232" i="1" s="1"/>
  <c r="C286" i="1" s="1"/>
  <c r="C340" i="1" s="1"/>
  <c r="C394" i="1" s="1"/>
  <c r="C448" i="1" s="1"/>
  <c r="C502" i="1" s="1"/>
  <c r="C556" i="1" s="1"/>
  <c r="C610" i="1" s="1"/>
  <c r="C664" i="1" s="1"/>
  <c r="C718" i="1" s="1"/>
  <c r="C772" i="1" s="1"/>
  <c r="C826" i="1" s="1"/>
  <c r="C880" i="1" s="1"/>
  <c r="C934" i="1" s="1"/>
  <c r="C988" i="1" s="1"/>
  <c r="C1042" i="1" s="1"/>
  <c r="C1096" i="1" s="1"/>
  <c r="C1150" i="1" s="1"/>
  <c r="C1204" i="1" s="1"/>
  <c r="C1258" i="1" s="1"/>
  <c r="C1312" i="1" s="1"/>
  <c r="C1366" i="1" s="1"/>
  <c r="C1420" i="1" s="1"/>
  <c r="C1474" i="1" s="1"/>
  <c r="C1528" i="1" s="1"/>
  <c r="C1582" i="1" s="1"/>
  <c r="C1636" i="1" s="1"/>
  <c r="C1690" i="1" s="1"/>
  <c r="C1744" i="1" s="1"/>
  <c r="C1798" i="1" s="1"/>
  <c r="A71" i="1"/>
  <c r="B71" i="1" s="1"/>
  <c r="C71" i="1"/>
  <c r="C125" i="1" s="1"/>
  <c r="C179" i="1" s="1"/>
  <c r="C233" i="1" s="1"/>
  <c r="C287" i="1" s="1"/>
  <c r="C341" i="1" s="1"/>
  <c r="C395" i="1" s="1"/>
  <c r="C449" i="1" s="1"/>
  <c r="C503" i="1" s="1"/>
  <c r="C557" i="1" s="1"/>
  <c r="C611" i="1" s="1"/>
  <c r="C665" i="1" s="1"/>
  <c r="C719" i="1" s="1"/>
  <c r="C773" i="1" s="1"/>
  <c r="C827" i="1" s="1"/>
  <c r="C881" i="1" s="1"/>
  <c r="C935" i="1" s="1"/>
  <c r="C989" i="1" s="1"/>
  <c r="C1043" i="1" s="1"/>
  <c r="C1097" i="1" s="1"/>
  <c r="C1151" i="1" s="1"/>
  <c r="C1205" i="1" s="1"/>
  <c r="C1259" i="1" s="1"/>
  <c r="C1313" i="1" s="1"/>
  <c r="C1367" i="1" s="1"/>
  <c r="C1421" i="1" s="1"/>
  <c r="C1475" i="1" s="1"/>
  <c r="C1529" i="1" s="1"/>
  <c r="C1583" i="1" s="1"/>
  <c r="C1637" i="1" s="1"/>
  <c r="C1691" i="1" s="1"/>
  <c r="C1745" i="1" s="1"/>
  <c r="C1799" i="1" s="1"/>
  <c r="A72" i="1"/>
  <c r="B72" i="1" s="1"/>
  <c r="C72" i="1"/>
  <c r="A73" i="1"/>
  <c r="B73" i="1" s="1"/>
  <c r="C73" i="1"/>
  <c r="C127" i="1" s="1"/>
  <c r="C181" i="1" s="1"/>
  <c r="C235" i="1" s="1"/>
  <c r="C289" i="1" s="1"/>
  <c r="C343" i="1" s="1"/>
  <c r="C397" i="1" s="1"/>
  <c r="C451" i="1" s="1"/>
  <c r="C505" i="1" s="1"/>
  <c r="C559" i="1" s="1"/>
  <c r="C613" i="1" s="1"/>
  <c r="C667" i="1" s="1"/>
  <c r="C721" i="1" s="1"/>
  <c r="C775" i="1" s="1"/>
  <c r="C829" i="1" s="1"/>
  <c r="C883" i="1" s="1"/>
  <c r="C937" i="1" s="1"/>
  <c r="C991" i="1" s="1"/>
  <c r="C1045" i="1" s="1"/>
  <c r="C1099" i="1" s="1"/>
  <c r="C1153" i="1" s="1"/>
  <c r="C1207" i="1" s="1"/>
  <c r="C1261" i="1" s="1"/>
  <c r="C1315" i="1" s="1"/>
  <c r="C1369" i="1" s="1"/>
  <c r="C1423" i="1" s="1"/>
  <c r="C1477" i="1" s="1"/>
  <c r="C1531" i="1" s="1"/>
  <c r="C1585" i="1" s="1"/>
  <c r="C1639" i="1" s="1"/>
  <c r="C1693" i="1" s="1"/>
  <c r="C1747" i="1" s="1"/>
  <c r="C1801" i="1" s="1"/>
  <c r="A74" i="1"/>
  <c r="C74" i="1"/>
  <c r="C128" i="1" s="1"/>
  <c r="A75" i="1"/>
  <c r="B75" i="1" s="1"/>
  <c r="C75" i="1"/>
  <c r="C129" i="1" s="1"/>
  <c r="C183" i="1" s="1"/>
  <c r="C237" i="1" s="1"/>
  <c r="C291" i="1" s="1"/>
  <c r="C345" i="1" s="1"/>
  <c r="C399" i="1" s="1"/>
  <c r="C453" i="1" s="1"/>
  <c r="C507" i="1" s="1"/>
  <c r="C561" i="1" s="1"/>
  <c r="C615" i="1" s="1"/>
  <c r="C669" i="1" s="1"/>
  <c r="C723" i="1" s="1"/>
  <c r="C777" i="1" s="1"/>
  <c r="C831" i="1" s="1"/>
  <c r="C885" i="1" s="1"/>
  <c r="C939" i="1" s="1"/>
  <c r="C993" i="1" s="1"/>
  <c r="C1047" i="1" s="1"/>
  <c r="C1101" i="1" s="1"/>
  <c r="C1155" i="1" s="1"/>
  <c r="C1209" i="1" s="1"/>
  <c r="C1263" i="1" s="1"/>
  <c r="C1317" i="1" s="1"/>
  <c r="C1371" i="1" s="1"/>
  <c r="C1425" i="1" s="1"/>
  <c r="C1479" i="1" s="1"/>
  <c r="C1533" i="1" s="1"/>
  <c r="C1587" i="1" s="1"/>
  <c r="C1641" i="1" s="1"/>
  <c r="C1695" i="1" s="1"/>
  <c r="C1749" i="1" s="1"/>
  <c r="C1803" i="1" s="1"/>
  <c r="A76" i="1"/>
  <c r="B76" i="1" s="1"/>
  <c r="C76" i="1"/>
  <c r="A77" i="1"/>
  <c r="B77" i="1" s="1"/>
  <c r="C77" i="1"/>
  <c r="C131" i="1" s="1"/>
  <c r="C185" i="1" s="1"/>
  <c r="C239" i="1" s="1"/>
  <c r="C293" i="1" s="1"/>
  <c r="C347" i="1" s="1"/>
  <c r="C401" i="1" s="1"/>
  <c r="C455" i="1" s="1"/>
  <c r="C509" i="1" s="1"/>
  <c r="C563" i="1" s="1"/>
  <c r="C617" i="1" s="1"/>
  <c r="C671" i="1" s="1"/>
  <c r="C725" i="1" s="1"/>
  <c r="C779" i="1" s="1"/>
  <c r="C833" i="1" s="1"/>
  <c r="C887" i="1" s="1"/>
  <c r="C941" i="1" s="1"/>
  <c r="C995" i="1" s="1"/>
  <c r="C1049" i="1" s="1"/>
  <c r="C1103" i="1" s="1"/>
  <c r="C1157" i="1" s="1"/>
  <c r="C1211" i="1" s="1"/>
  <c r="C1265" i="1" s="1"/>
  <c r="C1319" i="1" s="1"/>
  <c r="C1373" i="1" s="1"/>
  <c r="C1427" i="1" s="1"/>
  <c r="C1481" i="1" s="1"/>
  <c r="C1535" i="1" s="1"/>
  <c r="C1589" i="1" s="1"/>
  <c r="C1643" i="1" s="1"/>
  <c r="C1697" i="1" s="1"/>
  <c r="C1751" i="1" s="1"/>
  <c r="C1805" i="1" s="1"/>
  <c r="A78" i="1"/>
  <c r="C78" i="1"/>
  <c r="C132" i="1" s="1"/>
  <c r="A79" i="1"/>
  <c r="B79" i="1" s="1"/>
  <c r="C79" i="1"/>
  <c r="C133" i="1" s="1"/>
  <c r="C187" i="1" s="1"/>
  <c r="C241" i="1" s="1"/>
  <c r="C295" i="1" s="1"/>
  <c r="C349" i="1" s="1"/>
  <c r="C403" i="1" s="1"/>
  <c r="C457" i="1" s="1"/>
  <c r="C511" i="1" s="1"/>
  <c r="C565" i="1" s="1"/>
  <c r="C619" i="1" s="1"/>
  <c r="C673" i="1" s="1"/>
  <c r="C727" i="1" s="1"/>
  <c r="C781" i="1" s="1"/>
  <c r="C835" i="1" s="1"/>
  <c r="C889" i="1" s="1"/>
  <c r="C943" i="1" s="1"/>
  <c r="C997" i="1" s="1"/>
  <c r="C1051" i="1" s="1"/>
  <c r="C1105" i="1" s="1"/>
  <c r="C1159" i="1" s="1"/>
  <c r="C1213" i="1" s="1"/>
  <c r="C1267" i="1" s="1"/>
  <c r="C1321" i="1" s="1"/>
  <c r="C1375" i="1" s="1"/>
  <c r="C1429" i="1" s="1"/>
  <c r="C1483" i="1" s="1"/>
  <c r="C1537" i="1" s="1"/>
  <c r="C1591" i="1" s="1"/>
  <c r="C1645" i="1" s="1"/>
  <c r="C1699" i="1" s="1"/>
  <c r="C1753" i="1" s="1"/>
  <c r="C1807" i="1" s="1"/>
  <c r="A80" i="1"/>
  <c r="B80" i="1" s="1"/>
  <c r="C80" i="1"/>
  <c r="C134" i="1" s="1"/>
  <c r="C188" i="1" s="1"/>
  <c r="C242" i="1" s="1"/>
  <c r="C296" i="1" s="1"/>
  <c r="C350" i="1" s="1"/>
  <c r="C404" i="1" s="1"/>
  <c r="C458" i="1" s="1"/>
  <c r="C512" i="1" s="1"/>
  <c r="C566" i="1" s="1"/>
  <c r="C620" i="1" s="1"/>
  <c r="C674" i="1" s="1"/>
  <c r="C728" i="1" s="1"/>
  <c r="C782" i="1" s="1"/>
  <c r="C836" i="1" s="1"/>
  <c r="C890" i="1" s="1"/>
  <c r="C944" i="1" s="1"/>
  <c r="C998" i="1" s="1"/>
  <c r="C1052" i="1" s="1"/>
  <c r="C1106" i="1" s="1"/>
  <c r="C1160" i="1" s="1"/>
  <c r="C1214" i="1" s="1"/>
  <c r="C1268" i="1" s="1"/>
  <c r="C1322" i="1" s="1"/>
  <c r="C1376" i="1" s="1"/>
  <c r="C1430" i="1" s="1"/>
  <c r="C1484" i="1" s="1"/>
  <c r="C1538" i="1" s="1"/>
  <c r="C1592" i="1" s="1"/>
  <c r="C1646" i="1" s="1"/>
  <c r="C1700" i="1" s="1"/>
  <c r="C1754" i="1" s="1"/>
  <c r="C1808" i="1" s="1"/>
  <c r="A81" i="1"/>
  <c r="B81" i="1" s="1"/>
  <c r="C81" i="1"/>
  <c r="C135" i="1" s="1"/>
  <c r="C189" i="1" s="1"/>
  <c r="C243" i="1" s="1"/>
  <c r="C297" i="1" s="1"/>
  <c r="C351" i="1" s="1"/>
  <c r="C405" i="1" s="1"/>
  <c r="C459" i="1" s="1"/>
  <c r="C513" i="1" s="1"/>
  <c r="C567" i="1" s="1"/>
  <c r="C621" i="1" s="1"/>
  <c r="C675" i="1" s="1"/>
  <c r="C729" i="1" s="1"/>
  <c r="C783" i="1" s="1"/>
  <c r="C837" i="1" s="1"/>
  <c r="C891" i="1" s="1"/>
  <c r="C945" i="1" s="1"/>
  <c r="C999" i="1" s="1"/>
  <c r="C1053" i="1" s="1"/>
  <c r="C1107" i="1" s="1"/>
  <c r="C1161" i="1" s="1"/>
  <c r="C1215" i="1" s="1"/>
  <c r="C1269" i="1" s="1"/>
  <c r="C1323" i="1" s="1"/>
  <c r="C1377" i="1" s="1"/>
  <c r="C1431" i="1" s="1"/>
  <c r="C1485" i="1" s="1"/>
  <c r="C1539" i="1" s="1"/>
  <c r="C1593" i="1" s="1"/>
  <c r="C1647" i="1" s="1"/>
  <c r="C1701" i="1" s="1"/>
  <c r="C1755" i="1" s="1"/>
  <c r="C1809" i="1" s="1"/>
  <c r="A82" i="1"/>
  <c r="C82" i="1"/>
  <c r="C136" i="1" s="1"/>
  <c r="A83" i="1"/>
  <c r="B83" i="1" s="1"/>
  <c r="C83" i="1"/>
  <c r="C137" i="1" s="1"/>
  <c r="C191" i="1" s="1"/>
  <c r="C245" i="1" s="1"/>
  <c r="C299" i="1" s="1"/>
  <c r="C353" i="1" s="1"/>
  <c r="C407" i="1" s="1"/>
  <c r="C461" i="1" s="1"/>
  <c r="C515" i="1" s="1"/>
  <c r="C569" i="1" s="1"/>
  <c r="C623" i="1" s="1"/>
  <c r="C677" i="1" s="1"/>
  <c r="C731" i="1" s="1"/>
  <c r="C785" i="1" s="1"/>
  <c r="C839" i="1" s="1"/>
  <c r="C893" i="1" s="1"/>
  <c r="C947" i="1" s="1"/>
  <c r="C1001" i="1" s="1"/>
  <c r="C1055" i="1" s="1"/>
  <c r="C1109" i="1" s="1"/>
  <c r="C1163" i="1" s="1"/>
  <c r="C1217" i="1" s="1"/>
  <c r="C1271" i="1" s="1"/>
  <c r="C1325" i="1" s="1"/>
  <c r="C1379" i="1" s="1"/>
  <c r="C1433" i="1" s="1"/>
  <c r="C1487" i="1" s="1"/>
  <c r="C1541" i="1" s="1"/>
  <c r="C1595" i="1" s="1"/>
  <c r="C1649" i="1" s="1"/>
  <c r="C1703" i="1" s="1"/>
  <c r="C1757" i="1" s="1"/>
  <c r="C1811" i="1" s="1"/>
  <c r="A84" i="1"/>
  <c r="B84" i="1" s="1"/>
  <c r="C84" i="1"/>
  <c r="C138" i="1" s="1"/>
  <c r="C192" i="1" s="1"/>
  <c r="C246" i="1" s="1"/>
  <c r="C300" i="1" s="1"/>
  <c r="C354" i="1" s="1"/>
  <c r="C408" i="1" s="1"/>
  <c r="C462" i="1" s="1"/>
  <c r="C516" i="1" s="1"/>
  <c r="C570" i="1" s="1"/>
  <c r="C624" i="1" s="1"/>
  <c r="C678" i="1" s="1"/>
  <c r="C732" i="1" s="1"/>
  <c r="C786" i="1" s="1"/>
  <c r="C840" i="1" s="1"/>
  <c r="C894" i="1" s="1"/>
  <c r="C948" i="1" s="1"/>
  <c r="C1002" i="1" s="1"/>
  <c r="C1056" i="1" s="1"/>
  <c r="C1110" i="1" s="1"/>
  <c r="C1164" i="1" s="1"/>
  <c r="C1218" i="1" s="1"/>
  <c r="C1272" i="1" s="1"/>
  <c r="C1326" i="1" s="1"/>
  <c r="C1380" i="1" s="1"/>
  <c r="C1434" i="1" s="1"/>
  <c r="C1488" i="1" s="1"/>
  <c r="C1542" i="1" s="1"/>
  <c r="C1596" i="1" s="1"/>
  <c r="C1650" i="1" s="1"/>
  <c r="C1704" i="1" s="1"/>
  <c r="C1758" i="1" s="1"/>
  <c r="C1812" i="1" s="1"/>
  <c r="A85" i="1"/>
  <c r="B85" i="1" s="1"/>
  <c r="C85" i="1"/>
  <c r="C139" i="1" s="1"/>
  <c r="C193" i="1" s="1"/>
  <c r="C247" i="1" s="1"/>
  <c r="C301" i="1" s="1"/>
  <c r="C355" i="1" s="1"/>
  <c r="C409" i="1" s="1"/>
  <c r="C463" i="1" s="1"/>
  <c r="C517" i="1" s="1"/>
  <c r="C571" i="1" s="1"/>
  <c r="C625" i="1" s="1"/>
  <c r="C679" i="1" s="1"/>
  <c r="C733" i="1" s="1"/>
  <c r="C787" i="1" s="1"/>
  <c r="C841" i="1" s="1"/>
  <c r="C895" i="1" s="1"/>
  <c r="C949" i="1" s="1"/>
  <c r="C1003" i="1" s="1"/>
  <c r="C1057" i="1" s="1"/>
  <c r="C1111" i="1" s="1"/>
  <c r="C1165" i="1" s="1"/>
  <c r="C1219" i="1" s="1"/>
  <c r="C1273" i="1" s="1"/>
  <c r="C1327" i="1" s="1"/>
  <c r="C1381" i="1" s="1"/>
  <c r="C1435" i="1" s="1"/>
  <c r="C1489" i="1" s="1"/>
  <c r="C1543" i="1" s="1"/>
  <c r="C1597" i="1" s="1"/>
  <c r="C1651" i="1" s="1"/>
  <c r="C1705" i="1" s="1"/>
  <c r="C1759" i="1" s="1"/>
  <c r="C1813" i="1" s="1"/>
  <c r="A86" i="1"/>
  <c r="C86" i="1"/>
  <c r="C140" i="1" s="1"/>
  <c r="C194" i="1" s="1"/>
  <c r="C248" i="1" s="1"/>
  <c r="C302" i="1" s="1"/>
  <c r="C356" i="1" s="1"/>
  <c r="C410" i="1" s="1"/>
  <c r="C464" i="1" s="1"/>
  <c r="C518" i="1" s="1"/>
  <c r="C572" i="1" s="1"/>
  <c r="C626" i="1" s="1"/>
  <c r="C680" i="1" s="1"/>
  <c r="C734" i="1" s="1"/>
  <c r="C788" i="1" s="1"/>
  <c r="C842" i="1" s="1"/>
  <c r="C896" i="1" s="1"/>
  <c r="C950" i="1" s="1"/>
  <c r="C1004" i="1" s="1"/>
  <c r="C1058" i="1" s="1"/>
  <c r="C1112" i="1" s="1"/>
  <c r="C1166" i="1" s="1"/>
  <c r="C1220" i="1" s="1"/>
  <c r="C1274" i="1" s="1"/>
  <c r="C1328" i="1" s="1"/>
  <c r="C1382" i="1" s="1"/>
  <c r="C1436" i="1" s="1"/>
  <c r="C1490" i="1" s="1"/>
  <c r="C1544" i="1" s="1"/>
  <c r="C1598" i="1" s="1"/>
  <c r="C1652" i="1" s="1"/>
  <c r="C1706" i="1" s="1"/>
  <c r="C1760" i="1" s="1"/>
  <c r="C1814" i="1" s="1"/>
  <c r="A87" i="1"/>
  <c r="B87" i="1" s="1"/>
  <c r="C87" i="1"/>
  <c r="C141" i="1" s="1"/>
  <c r="C195" i="1" s="1"/>
  <c r="C249" i="1" s="1"/>
  <c r="C303" i="1" s="1"/>
  <c r="C357" i="1" s="1"/>
  <c r="C411" i="1" s="1"/>
  <c r="C465" i="1" s="1"/>
  <c r="C519" i="1" s="1"/>
  <c r="C573" i="1" s="1"/>
  <c r="C627" i="1" s="1"/>
  <c r="C681" i="1" s="1"/>
  <c r="C735" i="1" s="1"/>
  <c r="C789" i="1" s="1"/>
  <c r="C843" i="1" s="1"/>
  <c r="C897" i="1" s="1"/>
  <c r="C951" i="1" s="1"/>
  <c r="C1005" i="1" s="1"/>
  <c r="C1059" i="1" s="1"/>
  <c r="C1113" i="1" s="1"/>
  <c r="C1167" i="1" s="1"/>
  <c r="C1221" i="1" s="1"/>
  <c r="C1275" i="1" s="1"/>
  <c r="C1329" i="1" s="1"/>
  <c r="C1383" i="1" s="1"/>
  <c r="C1437" i="1" s="1"/>
  <c r="C1491" i="1" s="1"/>
  <c r="C1545" i="1" s="1"/>
  <c r="C1599" i="1" s="1"/>
  <c r="C1653" i="1" s="1"/>
  <c r="C1707" i="1" s="1"/>
  <c r="C1761" i="1" s="1"/>
  <c r="C1815" i="1" s="1"/>
  <c r="A88" i="1"/>
  <c r="B88" i="1" s="1"/>
  <c r="C88" i="1"/>
  <c r="C142" i="1" s="1"/>
  <c r="C196" i="1" s="1"/>
  <c r="C250" i="1" s="1"/>
  <c r="C304" i="1" s="1"/>
  <c r="C358" i="1" s="1"/>
  <c r="C412" i="1" s="1"/>
  <c r="C466" i="1" s="1"/>
  <c r="C520" i="1" s="1"/>
  <c r="C574" i="1" s="1"/>
  <c r="C628" i="1" s="1"/>
  <c r="C682" i="1" s="1"/>
  <c r="C736" i="1" s="1"/>
  <c r="C790" i="1" s="1"/>
  <c r="C844" i="1" s="1"/>
  <c r="C898" i="1" s="1"/>
  <c r="C952" i="1" s="1"/>
  <c r="C1006" i="1" s="1"/>
  <c r="C1060" i="1" s="1"/>
  <c r="C1114" i="1" s="1"/>
  <c r="C1168" i="1" s="1"/>
  <c r="C1222" i="1" s="1"/>
  <c r="C1276" i="1" s="1"/>
  <c r="C1330" i="1" s="1"/>
  <c r="C1384" i="1" s="1"/>
  <c r="C1438" i="1" s="1"/>
  <c r="C1492" i="1" s="1"/>
  <c r="C1546" i="1" s="1"/>
  <c r="C1600" i="1" s="1"/>
  <c r="C1654" i="1" s="1"/>
  <c r="C1708" i="1" s="1"/>
  <c r="C1762" i="1" s="1"/>
  <c r="C1816" i="1" s="1"/>
  <c r="A89" i="1"/>
  <c r="B89" i="1" s="1"/>
  <c r="C89" i="1"/>
  <c r="C143" i="1" s="1"/>
  <c r="C197" i="1" s="1"/>
  <c r="C251" i="1" s="1"/>
  <c r="C305" i="1" s="1"/>
  <c r="C359" i="1" s="1"/>
  <c r="C413" i="1" s="1"/>
  <c r="C467" i="1" s="1"/>
  <c r="C521" i="1" s="1"/>
  <c r="C575" i="1" s="1"/>
  <c r="C629" i="1" s="1"/>
  <c r="C683" i="1" s="1"/>
  <c r="C737" i="1" s="1"/>
  <c r="C791" i="1" s="1"/>
  <c r="C845" i="1" s="1"/>
  <c r="C899" i="1" s="1"/>
  <c r="C953" i="1" s="1"/>
  <c r="C1007" i="1" s="1"/>
  <c r="C1061" i="1" s="1"/>
  <c r="C1115" i="1" s="1"/>
  <c r="C1169" i="1" s="1"/>
  <c r="C1223" i="1" s="1"/>
  <c r="C1277" i="1" s="1"/>
  <c r="C1331" i="1" s="1"/>
  <c r="C1385" i="1" s="1"/>
  <c r="C1439" i="1" s="1"/>
  <c r="C1493" i="1" s="1"/>
  <c r="C1547" i="1" s="1"/>
  <c r="C1601" i="1" s="1"/>
  <c r="C1655" i="1" s="1"/>
  <c r="C1709" i="1" s="1"/>
  <c r="C1763" i="1" s="1"/>
  <c r="C1817" i="1" s="1"/>
  <c r="A90" i="1"/>
  <c r="C90" i="1"/>
  <c r="C144" i="1" s="1"/>
  <c r="A91" i="1"/>
  <c r="B91" i="1" s="1"/>
  <c r="C91" i="1"/>
  <c r="C145" i="1" s="1"/>
  <c r="C199" i="1" s="1"/>
  <c r="C253" i="1" s="1"/>
  <c r="C307" i="1" s="1"/>
  <c r="C361" i="1" s="1"/>
  <c r="C415" i="1" s="1"/>
  <c r="C469" i="1" s="1"/>
  <c r="C523" i="1" s="1"/>
  <c r="C577" i="1" s="1"/>
  <c r="C631" i="1" s="1"/>
  <c r="C685" i="1" s="1"/>
  <c r="C739" i="1" s="1"/>
  <c r="C793" i="1" s="1"/>
  <c r="C847" i="1" s="1"/>
  <c r="C901" i="1" s="1"/>
  <c r="C955" i="1" s="1"/>
  <c r="C1009" i="1" s="1"/>
  <c r="C1063" i="1" s="1"/>
  <c r="C1117" i="1" s="1"/>
  <c r="C1171" i="1" s="1"/>
  <c r="C1225" i="1" s="1"/>
  <c r="C1279" i="1" s="1"/>
  <c r="C1333" i="1" s="1"/>
  <c r="C1387" i="1" s="1"/>
  <c r="C1441" i="1" s="1"/>
  <c r="C1495" i="1" s="1"/>
  <c r="C1549" i="1" s="1"/>
  <c r="C1603" i="1" s="1"/>
  <c r="C1657" i="1" s="1"/>
  <c r="C1711" i="1" s="1"/>
  <c r="C1765" i="1" s="1"/>
  <c r="C1819" i="1" s="1"/>
  <c r="A92" i="1"/>
  <c r="B92" i="1" s="1"/>
  <c r="C92" i="1"/>
  <c r="C146" i="1" s="1"/>
  <c r="C200" i="1" s="1"/>
  <c r="C254" i="1" s="1"/>
  <c r="C308" i="1" s="1"/>
  <c r="C362" i="1" s="1"/>
  <c r="C416" i="1" s="1"/>
  <c r="C470" i="1" s="1"/>
  <c r="C524" i="1" s="1"/>
  <c r="C578" i="1" s="1"/>
  <c r="C632" i="1" s="1"/>
  <c r="C686" i="1" s="1"/>
  <c r="C740" i="1" s="1"/>
  <c r="C794" i="1" s="1"/>
  <c r="C848" i="1" s="1"/>
  <c r="C902" i="1" s="1"/>
  <c r="C956" i="1" s="1"/>
  <c r="C1010" i="1" s="1"/>
  <c r="C1064" i="1" s="1"/>
  <c r="C1118" i="1" s="1"/>
  <c r="C1172" i="1" s="1"/>
  <c r="C1226" i="1" s="1"/>
  <c r="C1280" i="1" s="1"/>
  <c r="C1334" i="1" s="1"/>
  <c r="C1388" i="1" s="1"/>
  <c r="C1442" i="1" s="1"/>
  <c r="C1496" i="1" s="1"/>
  <c r="C1550" i="1" s="1"/>
  <c r="C1604" i="1" s="1"/>
  <c r="C1658" i="1" s="1"/>
  <c r="C1712" i="1" s="1"/>
  <c r="C1766" i="1" s="1"/>
  <c r="C1820" i="1" s="1"/>
  <c r="A93" i="1"/>
  <c r="C93" i="1"/>
  <c r="C147" i="1" s="1"/>
  <c r="C201" i="1" s="1"/>
  <c r="C255" i="1" s="1"/>
  <c r="C309" i="1" s="1"/>
  <c r="C363" i="1" s="1"/>
  <c r="C417" i="1" s="1"/>
  <c r="C471" i="1" s="1"/>
  <c r="C525" i="1" s="1"/>
  <c r="C579" i="1" s="1"/>
  <c r="C633" i="1" s="1"/>
  <c r="C687" i="1" s="1"/>
  <c r="C741" i="1" s="1"/>
  <c r="C795" i="1" s="1"/>
  <c r="C849" i="1" s="1"/>
  <c r="C903" i="1" s="1"/>
  <c r="C957" i="1" s="1"/>
  <c r="C1011" i="1" s="1"/>
  <c r="C1065" i="1" s="1"/>
  <c r="C1119" i="1" s="1"/>
  <c r="C1173" i="1" s="1"/>
  <c r="C1227" i="1" s="1"/>
  <c r="C1281" i="1" s="1"/>
  <c r="C1335" i="1" s="1"/>
  <c r="C1389" i="1" s="1"/>
  <c r="C1443" i="1" s="1"/>
  <c r="C1497" i="1" s="1"/>
  <c r="C1551" i="1" s="1"/>
  <c r="C1605" i="1" s="1"/>
  <c r="C1659" i="1" s="1"/>
  <c r="C1713" i="1" s="1"/>
  <c r="C1767" i="1" s="1"/>
  <c r="C1821" i="1" s="1"/>
  <c r="A94" i="1"/>
  <c r="C94" i="1"/>
  <c r="C148" i="1" s="1"/>
  <c r="C202" i="1" s="1"/>
  <c r="C256" i="1" s="1"/>
  <c r="C310" i="1" s="1"/>
  <c r="C364" i="1" s="1"/>
  <c r="C418" i="1" s="1"/>
  <c r="C472" i="1" s="1"/>
  <c r="C526" i="1" s="1"/>
  <c r="C580" i="1" s="1"/>
  <c r="C634" i="1" s="1"/>
  <c r="C688" i="1" s="1"/>
  <c r="C742" i="1" s="1"/>
  <c r="C796" i="1" s="1"/>
  <c r="C850" i="1" s="1"/>
  <c r="C904" i="1" s="1"/>
  <c r="C958" i="1" s="1"/>
  <c r="C1012" i="1" s="1"/>
  <c r="C1066" i="1" s="1"/>
  <c r="C1120" i="1" s="1"/>
  <c r="C1174" i="1" s="1"/>
  <c r="C1228" i="1" s="1"/>
  <c r="C1282" i="1" s="1"/>
  <c r="C1336" i="1" s="1"/>
  <c r="C1390" i="1" s="1"/>
  <c r="C1444" i="1" s="1"/>
  <c r="C1498" i="1" s="1"/>
  <c r="C1552" i="1" s="1"/>
  <c r="C1606" i="1" s="1"/>
  <c r="C1660" i="1" s="1"/>
  <c r="C1714" i="1" s="1"/>
  <c r="C1768" i="1" s="1"/>
  <c r="C1822" i="1" s="1"/>
  <c r="A95" i="1"/>
  <c r="B95" i="1" s="1"/>
  <c r="C95" i="1"/>
  <c r="C149" i="1" s="1"/>
  <c r="C203" i="1" s="1"/>
  <c r="C257" i="1" s="1"/>
  <c r="C311" i="1" s="1"/>
  <c r="C365" i="1" s="1"/>
  <c r="C419" i="1" s="1"/>
  <c r="C473" i="1" s="1"/>
  <c r="C527" i="1" s="1"/>
  <c r="C581" i="1" s="1"/>
  <c r="C635" i="1" s="1"/>
  <c r="C689" i="1" s="1"/>
  <c r="C743" i="1" s="1"/>
  <c r="C797" i="1" s="1"/>
  <c r="C851" i="1" s="1"/>
  <c r="C905" i="1" s="1"/>
  <c r="C959" i="1" s="1"/>
  <c r="C1013" i="1" s="1"/>
  <c r="C1067" i="1" s="1"/>
  <c r="C1121" i="1" s="1"/>
  <c r="C1175" i="1" s="1"/>
  <c r="C1229" i="1" s="1"/>
  <c r="C1283" i="1" s="1"/>
  <c r="C1337" i="1" s="1"/>
  <c r="C1391" i="1" s="1"/>
  <c r="C1445" i="1" s="1"/>
  <c r="C1499" i="1" s="1"/>
  <c r="C1553" i="1" s="1"/>
  <c r="C1607" i="1" s="1"/>
  <c r="C1661" i="1" s="1"/>
  <c r="C1715" i="1" s="1"/>
  <c r="C1769" i="1" s="1"/>
  <c r="C1823" i="1" s="1"/>
  <c r="A96" i="1"/>
  <c r="B96" i="1" s="1"/>
  <c r="C96" i="1"/>
  <c r="C150" i="1" s="1"/>
  <c r="C204" i="1" s="1"/>
  <c r="C258" i="1" s="1"/>
  <c r="C312" i="1" s="1"/>
  <c r="C366" i="1" s="1"/>
  <c r="C420" i="1" s="1"/>
  <c r="C474" i="1" s="1"/>
  <c r="C528" i="1" s="1"/>
  <c r="C582" i="1" s="1"/>
  <c r="C636" i="1" s="1"/>
  <c r="C690" i="1" s="1"/>
  <c r="C744" i="1" s="1"/>
  <c r="C798" i="1" s="1"/>
  <c r="C852" i="1" s="1"/>
  <c r="C906" i="1" s="1"/>
  <c r="C960" i="1" s="1"/>
  <c r="C1014" i="1" s="1"/>
  <c r="C1068" i="1" s="1"/>
  <c r="C1122" i="1" s="1"/>
  <c r="C1176" i="1" s="1"/>
  <c r="C1230" i="1" s="1"/>
  <c r="C1284" i="1" s="1"/>
  <c r="C1338" i="1" s="1"/>
  <c r="C1392" i="1" s="1"/>
  <c r="C1446" i="1" s="1"/>
  <c r="C1500" i="1" s="1"/>
  <c r="C1554" i="1" s="1"/>
  <c r="C1608" i="1" s="1"/>
  <c r="C1662" i="1" s="1"/>
  <c r="C1716" i="1" s="1"/>
  <c r="C1770" i="1" s="1"/>
  <c r="C1824" i="1" s="1"/>
  <c r="A97" i="1"/>
  <c r="B97" i="1" s="1"/>
  <c r="C97" i="1"/>
  <c r="C151" i="1" s="1"/>
  <c r="C205" i="1" s="1"/>
  <c r="C259" i="1" s="1"/>
  <c r="C313" i="1" s="1"/>
  <c r="C367" i="1" s="1"/>
  <c r="C421" i="1" s="1"/>
  <c r="C475" i="1" s="1"/>
  <c r="C529" i="1" s="1"/>
  <c r="C583" i="1" s="1"/>
  <c r="C637" i="1" s="1"/>
  <c r="C691" i="1" s="1"/>
  <c r="C745" i="1" s="1"/>
  <c r="C799" i="1" s="1"/>
  <c r="C853" i="1" s="1"/>
  <c r="C907" i="1" s="1"/>
  <c r="C961" i="1" s="1"/>
  <c r="C1015" i="1" s="1"/>
  <c r="C1069" i="1" s="1"/>
  <c r="C1123" i="1" s="1"/>
  <c r="C1177" i="1" s="1"/>
  <c r="C1231" i="1" s="1"/>
  <c r="C1285" i="1" s="1"/>
  <c r="C1339" i="1" s="1"/>
  <c r="C1393" i="1" s="1"/>
  <c r="C1447" i="1" s="1"/>
  <c r="C1501" i="1" s="1"/>
  <c r="C1555" i="1" s="1"/>
  <c r="C1609" i="1" s="1"/>
  <c r="C1663" i="1" s="1"/>
  <c r="C1717" i="1" s="1"/>
  <c r="C1771" i="1" s="1"/>
  <c r="C1825" i="1" s="1"/>
  <c r="A98" i="1"/>
  <c r="C98" i="1"/>
  <c r="C152" i="1" s="1"/>
  <c r="A99" i="1"/>
  <c r="B99" i="1" s="1"/>
  <c r="C99" i="1"/>
  <c r="C153" i="1" s="1"/>
  <c r="C207" i="1" s="1"/>
  <c r="C261" i="1" s="1"/>
  <c r="C315" i="1" s="1"/>
  <c r="C369" i="1" s="1"/>
  <c r="C423" i="1" s="1"/>
  <c r="C477" i="1" s="1"/>
  <c r="C531" i="1" s="1"/>
  <c r="C585" i="1" s="1"/>
  <c r="C639" i="1" s="1"/>
  <c r="C693" i="1" s="1"/>
  <c r="C747" i="1" s="1"/>
  <c r="C801" i="1" s="1"/>
  <c r="C855" i="1" s="1"/>
  <c r="C909" i="1" s="1"/>
  <c r="C963" i="1" s="1"/>
  <c r="C1017" i="1" s="1"/>
  <c r="C1071" i="1" s="1"/>
  <c r="C1125" i="1" s="1"/>
  <c r="C1179" i="1" s="1"/>
  <c r="C1233" i="1" s="1"/>
  <c r="C1287" i="1" s="1"/>
  <c r="C1341" i="1" s="1"/>
  <c r="C1395" i="1" s="1"/>
  <c r="C1449" i="1" s="1"/>
  <c r="C1503" i="1" s="1"/>
  <c r="C1557" i="1" s="1"/>
  <c r="C1611" i="1" s="1"/>
  <c r="C1665" i="1" s="1"/>
  <c r="C1719" i="1" s="1"/>
  <c r="C1773" i="1" s="1"/>
  <c r="C1827" i="1" s="1"/>
  <c r="A100" i="1"/>
  <c r="B100" i="1" s="1"/>
  <c r="C100" i="1"/>
  <c r="C154" i="1" s="1"/>
  <c r="C208" i="1" s="1"/>
  <c r="C262" i="1" s="1"/>
  <c r="C316" i="1" s="1"/>
  <c r="C370" i="1" s="1"/>
  <c r="C424" i="1" s="1"/>
  <c r="C478" i="1" s="1"/>
  <c r="C532" i="1" s="1"/>
  <c r="C586" i="1" s="1"/>
  <c r="C640" i="1" s="1"/>
  <c r="C694" i="1" s="1"/>
  <c r="C748" i="1" s="1"/>
  <c r="C802" i="1" s="1"/>
  <c r="C856" i="1" s="1"/>
  <c r="C910" i="1" s="1"/>
  <c r="C964" i="1" s="1"/>
  <c r="C1018" i="1" s="1"/>
  <c r="C1072" i="1" s="1"/>
  <c r="C1126" i="1" s="1"/>
  <c r="C1180" i="1" s="1"/>
  <c r="C1234" i="1" s="1"/>
  <c r="C1288" i="1" s="1"/>
  <c r="C1342" i="1" s="1"/>
  <c r="C1396" i="1" s="1"/>
  <c r="C1450" i="1" s="1"/>
  <c r="C1504" i="1" s="1"/>
  <c r="C1558" i="1" s="1"/>
  <c r="C1612" i="1" s="1"/>
  <c r="C1666" i="1" s="1"/>
  <c r="C1720" i="1" s="1"/>
  <c r="C1774" i="1" s="1"/>
  <c r="C1828" i="1" s="1"/>
  <c r="A101" i="1"/>
  <c r="B101" i="1" s="1"/>
  <c r="C101" i="1"/>
  <c r="C155" i="1" s="1"/>
  <c r="C209" i="1" s="1"/>
  <c r="C263" i="1" s="1"/>
  <c r="C317" i="1" s="1"/>
  <c r="C371" i="1" s="1"/>
  <c r="C425" i="1" s="1"/>
  <c r="C479" i="1" s="1"/>
  <c r="C533" i="1" s="1"/>
  <c r="C587" i="1" s="1"/>
  <c r="C641" i="1" s="1"/>
  <c r="C695" i="1" s="1"/>
  <c r="C749" i="1" s="1"/>
  <c r="C803" i="1" s="1"/>
  <c r="C857" i="1" s="1"/>
  <c r="C911" i="1" s="1"/>
  <c r="C965" i="1" s="1"/>
  <c r="C1019" i="1" s="1"/>
  <c r="C1073" i="1" s="1"/>
  <c r="C1127" i="1" s="1"/>
  <c r="C1181" i="1" s="1"/>
  <c r="C1235" i="1" s="1"/>
  <c r="C1289" i="1" s="1"/>
  <c r="C1343" i="1" s="1"/>
  <c r="C1397" i="1" s="1"/>
  <c r="C1451" i="1" s="1"/>
  <c r="C1505" i="1" s="1"/>
  <c r="C1559" i="1" s="1"/>
  <c r="C1613" i="1" s="1"/>
  <c r="C1667" i="1" s="1"/>
  <c r="C1721" i="1" s="1"/>
  <c r="C1775" i="1" s="1"/>
  <c r="C1829" i="1" s="1"/>
  <c r="A102" i="1"/>
  <c r="C102" i="1"/>
  <c r="C156" i="1" s="1"/>
  <c r="A103" i="1"/>
  <c r="B103" i="1" s="1"/>
  <c r="C103" i="1"/>
  <c r="C157" i="1" s="1"/>
  <c r="C211" i="1" s="1"/>
  <c r="C265" i="1" s="1"/>
  <c r="C319" i="1" s="1"/>
  <c r="C373" i="1" s="1"/>
  <c r="C427" i="1" s="1"/>
  <c r="C481" i="1" s="1"/>
  <c r="C535" i="1" s="1"/>
  <c r="C589" i="1" s="1"/>
  <c r="C643" i="1" s="1"/>
  <c r="C697" i="1" s="1"/>
  <c r="C751" i="1" s="1"/>
  <c r="C805" i="1" s="1"/>
  <c r="C859" i="1" s="1"/>
  <c r="C913" i="1" s="1"/>
  <c r="C967" i="1" s="1"/>
  <c r="C1021" i="1" s="1"/>
  <c r="C1075" i="1" s="1"/>
  <c r="C1129" i="1" s="1"/>
  <c r="C1183" i="1" s="1"/>
  <c r="C1237" i="1" s="1"/>
  <c r="C1291" i="1" s="1"/>
  <c r="C1345" i="1" s="1"/>
  <c r="C1399" i="1" s="1"/>
  <c r="C1453" i="1" s="1"/>
  <c r="C1507" i="1" s="1"/>
  <c r="C1561" i="1" s="1"/>
  <c r="C1615" i="1" s="1"/>
  <c r="C1669" i="1" s="1"/>
  <c r="C1723" i="1" s="1"/>
  <c r="C1777" i="1" s="1"/>
  <c r="C1831" i="1" s="1"/>
  <c r="A104" i="1"/>
  <c r="B104" i="1" s="1"/>
  <c r="C104" i="1"/>
  <c r="C158" i="1" s="1"/>
  <c r="C212" i="1" s="1"/>
  <c r="C266" i="1" s="1"/>
  <c r="C320" i="1" s="1"/>
  <c r="C374" i="1" s="1"/>
  <c r="C428" i="1" s="1"/>
  <c r="C482" i="1" s="1"/>
  <c r="C536" i="1" s="1"/>
  <c r="C590" i="1" s="1"/>
  <c r="C644" i="1" s="1"/>
  <c r="C698" i="1" s="1"/>
  <c r="C752" i="1" s="1"/>
  <c r="C806" i="1" s="1"/>
  <c r="C860" i="1" s="1"/>
  <c r="C914" i="1" s="1"/>
  <c r="C968" i="1" s="1"/>
  <c r="C1022" i="1" s="1"/>
  <c r="C1076" i="1" s="1"/>
  <c r="C1130" i="1" s="1"/>
  <c r="C1184" i="1" s="1"/>
  <c r="C1238" i="1" s="1"/>
  <c r="C1292" i="1" s="1"/>
  <c r="C1346" i="1" s="1"/>
  <c r="C1400" i="1" s="1"/>
  <c r="C1454" i="1" s="1"/>
  <c r="C1508" i="1" s="1"/>
  <c r="C1562" i="1" s="1"/>
  <c r="C1616" i="1" s="1"/>
  <c r="C1670" i="1" s="1"/>
  <c r="C1724" i="1" s="1"/>
  <c r="C1778" i="1" s="1"/>
  <c r="C1832" i="1" s="1"/>
  <c r="A105" i="1"/>
  <c r="B105" i="1" s="1"/>
  <c r="C105" i="1"/>
  <c r="C159" i="1" s="1"/>
  <c r="C213" i="1" s="1"/>
  <c r="C267" i="1" s="1"/>
  <c r="C321" i="1" s="1"/>
  <c r="C375" i="1" s="1"/>
  <c r="C429" i="1" s="1"/>
  <c r="C483" i="1" s="1"/>
  <c r="C537" i="1" s="1"/>
  <c r="C591" i="1" s="1"/>
  <c r="C645" i="1" s="1"/>
  <c r="C699" i="1" s="1"/>
  <c r="C753" i="1" s="1"/>
  <c r="C807" i="1" s="1"/>
  <c r="C861" i="1" s="1"/>
  <c r="C915" i="1" s="1"/>
  <c r="C969" i="1" s="1"/>
  <c r="C1023" i="1" s="1"/>
  <c r="C1077" i="1" s="1"/>
  <c r="C1131" i="1" s="1"/>
  <c r="C1185" i="1" s="1"/>
  <c r="C1239" i="1" s="1"/>
  <c r="C1293" i="1" s="1"/>
  <c r="C1347" i="1" s="1"/>
  <c r="C1401" i="1" s="1"/>
  <c r="C1455" i="1" s="1"/>
  <c r="C1509" i="1" s="1"/>
  <c r="C1563" i="1" s="1"/>
  <c r="C1617" i="1" s="1"/>
  <c r="C1671" i="1" s="1"/>
  <c r="C1725" i="1" s="1"/>
  <c r="C1779" i="1" s="1"/>
  <c r="C1833" i="1" s="1"/>
  <c r="A106" i="1"/>
  <c r="C106" i="1"/>
  <c r="C160" i="1" s="1"/>
  <c r="C214" i="1" s="1"/>
  <c r="C268" i="1" s="1"/>
  <c r="C322" i="1" s="1"/>
  <c r="C376" i="1" s="1"/>
  <c r="C430" i="1" s="1"/>
  <c r="C484" i="1" s="1"/>
  <c r="C538" i="1" s="1"/>
  <c r="C592" i="1" s="1"/>
  <c r="C646" i="1" s="1"/>
  <c r="C700" i="1" s="1"/>
  <c r="C754" i="1" s="1"/>
  <c r="C808" i="1" s="1"/>
  <c r="C862" i="1" s="1"/>
  <c r="C916" i="1" s="1"/>
  <c r="C970" i="1" s="1"/>
  <c r="C1024" i="1" s="1"/>
  <c r="C1078" i="1" s="1"/>
  <c r="C1132" i="1" s="1"/>
  <c r="C1186" i="1" s="1"/>
  <c r="C1240" i="1" s="1"/>
  <c r="C1294" i="1" s="1"/>
  <c r="C1348" i="1" s="1"/>
  <c r="C1402" i="1" s="1"/>
  <c r="C1456" i="1" s="1"/>
  <c r="C1510" i="1" s="1"/>
  <c r="C1564" i="1" s="1"/>
  <c r="C1618" i="1" s="1"/>
  <c r="C1672" i="1" s="1"/>
  <c r="C1726" i="1" s="1"/>
  <c r="C1780" i="1" s="1"/>
  <c r="C1834" i="1" s="1"/>
  <c r="A107" i="1"/>
  <c r="B107" i="1" s="1"/>
  <c r="C107" i="1"/>
  <c r="C161" i="1" s="1"/>
  <c r="C215" i="1" s="1"/>
  <c r="C269" i="1" s="1"/>
  <c r="C323" i="1" s="1"/>
  <c r="C377" i="1" s="1"/>
  <c r="C431" i="1" s="1"/>
  <c r="C485" i="1" s="1"/>
  <c r="C539" i="1" s="1"/>
  <c r="C593" i="1" s="1"/>
  <c r="C647" i="1" s="1"/>
  <c r="C701" i="1" s="1"/>
  <c r="C755" i="1" s="1"/>
  <c r="C809" i="1" s="1"/>
  <c r="C863" i="1" s="1"/>
  <c r="C917" i="1" s="1"/>
  <c r="C971" i="1" s="1"/>
  <c r="C1025" i="1" s="1"/>
  <c r="C1079" i="1" s="1"/>
  <c r="C1133" i="1" s="1"/>
  <c r="C1187" i="1" s="1"/>
  <c r="C1241" i="1" s="1"/>
  <c r="C1295" i="1" s="1"/>
  <c r="C1349" i="1" s="1"/>
  <c r="C1403" i="1" s="1"/>
  <c r="C1457" i="1" s="1"/>
  <c r="C1511" i="1" s="1"/>
  <c r="C1565" i="1" s="1"/>
  <c r="C1619" i="1" s="1"/>
  <c r="C1673" i="1" s="1"/>
  <c r="C1727" i="1" s="1"/>
  <c r="C1781" i="1" s="1"/>
  <c r="C1835" i="1" s="1"/>
  <c r="A108" i="1"/>
  <c r="B108" i="1" s="1"/>
  <c r="C108" i="1"/>
  <c r="C162" i="1" s="1"/>
  <c r="C216" i="1" s="1"/>
  <c r="C270" i="1" s="1"/>
  <c r="C324" i="1" s="1"/>
  <c r="C378" i="1" s="1"/>
  <c r="C432" i="1" s="1"/>
  <c r="C486" i="1" s="1"/>
  <c r="C540" i="1" s="1"/>
  <c r="C594" i="1" s="1"/>
  <c r="C648" i="1" s="1"/>
  <c r="C702" i="1" s="1"/>
  <c r="C756" i="1" s="1"/>
  <c r="C810" i="1" s="1"/>
  <c r="C864" i="1" s="1"/>
  <c r="C918" i="1" s="1"/>
  <c r="C972" i="1" s="1"/>
  <c r="C1026" i="1" s="1"/>
  <c r="C1080" i="1" s="1"/>
  <c r="C1134" i="1" s="1"/>
  <c r="C1188" i="1" s="1"/>
  <c r="C1242" i="1" s="1"/>
  <c r="C1296" i="1" s="1"/>
  <c r="C1350" i="1" s="1"/>
  <c r="C1404" i="1" s="1"/>
  <c r="C1458" i="1" s="1"/>
  <c r="C1512" i="1" s="1"/>
  <c r="C1566" i="1" s="1"/>
  <c r="C1620" i="1" s="1"/>
  <c r="C1674" i="1" s="1"/>
  <c r="C1728" i="1" s="1"/>
  <c r="C1782" i="1" s="1"/>
  <c r="C1836" i="1" s="1"/>
  <c r="A109" i="1"/>
  <c r="B109" i="1" s="1"/>
  <c r="C109" i="1"/>
  <c r="C163" i="1" s="1"/>
  <c r="C217" i="1" s="1"/>
  <c r="C271" i="1" s="1"/>
  <c r="C325" i="1" s="1"/>
  <c r="C379" i="1" s="1"/>
  <c r="C433" i="1" s="1"/>
  <c r="C487" i="1" s="1"/>
  <c r="C541" i="1" s="1"/>
  <c r="C595" i="1" s="1"/>
  <c r="C649" i="1" s="1"/>
  <c r="C703" i="1" s="1"/>
  <c r="C757" i="1" s="1"/>
  <c r="C811" i="1" s="1"/>
  <c r="C865" i="1" s="1"/>
  <c r="C919" i="1" s="1"/>
  <c r="C973" i="1" s="1"/>
  <c r="C1027" i="1" s="1"/>
  <c r="C1081" i="1" s="1"/>
  <c r="C1135" i="1" s="1"/>
  <c r="C1189" i="1" s="1"/>
  <c r="C1243" i="1" s="1"/>
  <c r="C1297" i="1" s="1"/>
  <c r="C1351" i="1" s="1"/>
  <c r="C1405" i="1" s="1"/>
  <c r="C1459" i="1" s="1"/>
  <c r="C1513" i="1" s="1"/>
  <c r="C1567" i="1" s="1"/>
  <c r="C1621" i="1" s="1"/>
  <c r="C1675" i="1" s="1"/>
  <c r="C1729" i="1" s="1"/>
  <c r="C1783" i="1" s="1"/>
  <c r="C1837" i="1" s="1"/>
  <c r="A110" i="1"/>
  <c r="C110" i="1"/>
  <c r="C164" i="1" s="1"/>
  <c r="C218" i="1" s="1"/>
  <c r="C272" i="1" s="1"/>
  <c r="C326" i="1" s="1"/>
  <c r="C380" i="1" s="1"/>
  <c r="C434" i="1" s="1"/>
  <c r="C488" i="1" s="1"/>
  <c r="C542" i="1" s="1"/>
  <c r="C596" i="1" s="1"/>
  <c r="C650" i="1" s="1"/>
  <c r="C704" i="1" s="1"/>
  <c r="C758" i="1" s="1"/>
  <c r="C812" i="1" s="1"/>
  <c r="C866" i="1" s="1"/>
  <c r="C920" i="1" s="1"/>
  <c r="C974" i="1" s="1"/>
  <c r="C1028" i="1" s="1"/>
  <c r="C1082" i="1" s="1"/>
  <c r="C1136" i="1" s="1"/>
  <c r="C1190" i="1" s="1"/>
  <c r="C1244" i="1" s="1"/>
  <c r="C1298" i="1" s="1"/>
  <c r="C1352" i="1" s="1"/>
  <c r="C1406" i="1" s="1"/>
  <c r="C1460" i="1" s="1"/>
  <c r="C1514" i="1" s="1"/>
  <c r="C1568" i="1" s="1"/>
  <c r="C1622" i="1" s="1"/>
  <c r="C1676" i="1" s="1"/>
  <c r="C1730" i="1" s="1"/>
  <c r="C1784" i="1" s="1"/>
  <c r="C1838" i="1" s="1"/>
  <c r="A111" i="1"/>
  <c r="B111" i="1" s="1"/>
  <c r="C111" i="1"/>
  <c r="C165" i="1" s="1"/>
  <c r="C219" i="1" s="1"/>
  <c r="C273" i="1" s="1"/>
  <c r="C327" i="1" s="1"/>
  <c r="C381" i="1" s="1"/>
  <c r="C435" i="1" s="1"/>
  <c r="C489" i="1" s="1"/>
  <c r="C543" i="1" s="1"/>
  <c r="C597" i="1" s="1"/>
  <c r="C651" i="1" s="1"/>
  <c r="C705" i="1" s="1"/>
  <c r="C759" i="1" s="1"/>
  <c r="C813" i="1" s="1"/>
  <c r="C867" i="1" s="1"/>
  <c r="C921" i="1" s="1"/>
  <c r="C975" i="1" s="1"/>
  <c r="C1029" i="1" s="1"/>
  <c r="C1083" i="1" s="1"/>
  <c r="C1137" i="1" s="1"/>
  <c r="C1191" i="1" s="1"/>
  <c r="C1245" i="1" s="1"/>
  <c r="C1299" i="1" s="1"/>
  <c r="C1353" i="1" s="1"/>
  <c r="C1407" i="1" s="1"/>
  <c r="C1461" i="1" s="1"/>
  <c r="C1515" i="1" s="1"/>
  <c r="C1569" i="1" s="1"/>
  <c r="C1623" i="1" s="1"/>
  <c r="C1677" i="1" s="1"/>
  <c r="C1731" i="1" s="1"/>
  <c r="C1785" i="1" s="1"/>
  <c r="C1839" i="1" s="1"/>
  <c r="A112" i="1"/>
  <c r="B112" i="1" s="1"/>
  <c r="C112" i="1"/>
  <c r="C166" i="1" s="1"/>
  <c r="C220" i="1" s="1"/>
  <c r="C274" i="1" s="1"/>
  <c r="C328" i="1" s="1"/>
  <c r="C382" i="1" s="1"/>
  <c r="C436" i="1" s="1"/>
  <c r="C490" i="1" s="1"/>
  <c r="C544" i="1" s="1"/>
  <c r="C598" i="1" s="1"/>
  <c r="C652" i="1" s="1"/>
  <c r="C706" i="1" s="1"/>
  <c r="C760" i="1" s="1"/>
  <c r="C814" i="1" s="1"/>
  <c r="C868" i="1" s="1"/>
  <c r="C922" i="1" s="1"/>
  <c r="C976" i="1" s="1"/>
  <c r="C1030" i="1" s="1"/>
  <c r="C1084" i="1" s="1"/>
  <c r="C1138" i="1" s="1"/>
  <c r="C1192" i="1" s="1"/>
  <c r="C1246" i="1" s="1"/>
  <c r="C1300" i="1" s="1"/>
  <c r="C1354" i="1" s="1"/>
  <c r="C1408" i="1" s="1"/>
  <c r="C1462" i="1" s="1"/>
  <c r="C1516" i="1" s="1"/>
  <c r="C1570" i="1" s="1"/>
  <c r="C1624" i="1" s="1"/>
  <c r="C1678" i="1" s="1"/>
  <c r="C1732" i="1" s="1"/>
  <c r="C1786" i="1" s="1"/>
  <c r="C1840" i="1" s="1"/>
  <c r="A113" i="1"/>
  <c r="B113" i="1" s="1"/>
  <c r="C113" i="1"/>
  <c r="C167" i="1" s="1"/>
  <c r="C221" i="1" s="1"/>
  <c r="C275" i="1" s="1"/>
  <c r="C329" i="1" s="1"/>
  <c r="C383" i="1" s="1"/>
  <c r="C437" i="1" s="1"/>
  <c r="C491" i="1" s="1"/>
  <c r="C545" i="1" s="1"/>
  <c r="C599" i="1" s="1"/>
  <c r="C653" i="1" s="1"/>
  <c r="C707" i="1" s="1"/>
  <c r="C761" i="1" s="1"/>
  <c r="C815" i="1" s="1"/>
  <c r="C869" i="1" s="1"/>
  <c r="C923" i="1" s="1"/>
  <c r="C977" i="1" s="1"/>
  <c r="C1031" i="1" s="1"/>
  <c r="C1085" i="1" s="1"/>
  <c r="C1139" i="1" s="1"/>
  <c r="C1193" i="1" s="1"/>
  <c r="C1247" i="1" s="1"/>
  <c r="C1301" i="1" s="1"/>
  <c r="C1355" i="1" s="1"/>
  <c r="C1409" i="1" s="1"/>
  <c r="C1463" i="1" s="1"/>
  <c r="C1517" i="1" s="1"/>
  <c r="C1571" i="1" s="1"/>
  <c r="C1625" i="1" s="1"/>
  <c r="C1679" i="1" s="1"/>
  <c r="C1733" i="1" s="1"/>
  <c r="C1787" i="1" s="1"/>
  <c r="C1841" i="1" s="1"/>
  <c r="A114" i="1"/>
  <c r="C114" i="1"/>
  <c r="C168" i="1" s="1"/>
  <c r="C222" i="1" s="1"/>
  <c r="C276" i="1" s="1"/>
  <c r="C330" i="1" s="1"/>
  <c r="C384" i="1" s="1"/>
  <c r="C438" i="1" s="1"/>
  <c r="C492" i="1" s="1"/>
  <c r="C546" i="1" s="1"/>
  <c r="C600" i="1" s="1"/>
  <c r="C654" i="1" s="1"/>
  <c r="C708" i="1" s="1"/>
  <c r="C762" i="1" s="1"/>
  <c r="C816" i="1" s="1"/>
  <c r="C870" i="1" s="1"/>
  <c r="C924" i="1" s="1"/>
  <c r="C978" i="1" s="1"/>
  <c r="C1032" i="1" s="1"/>
  <c r="C1086" i="1" s="1"/>
  <c r="C1140" i="1" s="1"/>
  <c r="C1194" i="1" s="1"/>
  <c r="C1248" i="1" s="1"/>
  <c r="C1302" i="1" s="1"/>
  <c r="C1356" i="1" s="1"/>
  <c r="C1410" i="1" s="1"/>
  <c r="C1464" i="1" s="1"/>
  <c r="C1518" i="1" s="1"/>
  <c r="C1572" i="1" s="1"/>
  <c r="C1626" i="1" s="1"/>
  <c r="C1680" i="1" s="1"/>
  <c r="C1734" i="1" s="1"/>
  <c r="C1788" i="1" s="1"/>
  <c r="C1842" i="1" s="1"/>
  <c r="A115" i="1"/>
  <c r="B115" i="1" s="1"/>
  <c r="C115" i="1"/>
  <c r="C169" i="1" s="1"/>
  <c r="C223" i="1" s="1"/>
  <c r="C277" i="1" s="1"/>
  <c r="C331" i="1" s="1"/>
  <c r="C385" i="1" s="1"/>
  <c r="C439" i="1" s="1"/>
  <c r="C493" i="1" s="1"/>
  <c r="C547" i="1" s="1"/>
  <c r="C601" i="1" s="1"/>
  <c r="C655" i="1" s="1"/>
  <c r="C709" i="1" s="1"/>
  <c r="C763" i="1" s="1"/>
  <c r="C817" i="1" s="1"/>
  <c r="C871" i="1" s="1"/>
  <c r="C925" i="1" s="1"/>
  <c r="C979" i="1" s="1"/>
  <c r="C1033" i="1" s="1"/>
  <c r="C1087" i="1" s="1"/>
  <c r="C1141" i="1" s="1"/>
  <c r="C1195" i="1" s="1"/>
  <c r="C1249" i="1" s="1"/>
  <c r="C1303" i="1" s="1"/>
  <c r="C1357" i="1" s="1"/>
  <c r="C1411" i="1" s="1"/>
  <c r="C1465" i="1" s="1"/>
  <c r="C1519" i="1" s="1"/>
  <c r="C1573" i="1" s="1"/>
  <c r="C1627" i="1" s="1"/>
  <c r="C1681" i="1" s="1"/>
  <c r="C1735" i="1" s="1"/>
  <c r="C1789" i="1" s="1"/>
  <c r="C1843" i="1" s="1"/>
  <c r="A116" i="1"/>
  <c r="B116" i="1" s="1"/>
  <c r="C116" i="1"/>
  <c r="C170" i="1" s="1"/>
  <c r="C224" i="1" s="1"/>
  <c r="C278" i="1" s="1"/>
  <c r="C332" i="1" s="1"/>
  <c r="C386" i="1" s="1"/>
  <c r="C440" i="1" s="1"/>
  <c r="C494" i="1" s="1"/>
  <c r="C548" i="1" s="1"/>
  <c r="C602" i="1" s="1"/>
  <c r="C656" i="1" s="1"/>
  <c r="C710" i="1" s="1"/>
  <c r="C764" i="1" s="1"/>
  <c r="C818" i="1" s="1"/>
  <c r="C872" i="1" s="1"/>
  <c r="C926" i="1" s="1"/>
  <c r="C980" i="1" s="1"/>
  <c r="C1034" i="1" s="1"/>
  <c r="C1088" i="1" s="1"/>
  <c r="C1142" i="1" s="1"/>
  <c r="C1196" i="1" s="1"/>
  <c r="C1250" i="1" s="1"/>
  <c r="C1304" i="1" s="1"/>
  <c r="C1358" i="1" s="1"/>
  <c r="C1412" i="1" s="1"/>
  <c r="C1466" i="1" s="1"/>
  <c r="C1520" i="1" s="1"/>
  <c r="C1574" i="1" s="1"/>
  <c r="C1628" i="1" s="1"/>
  <c r="C1682" i="1" s="1"/>
  <c r="C1736" i="1" s="1"/>
  <c r="C1790" i="1" s="1"/>
  <c r="C1844" i="1" s="1"/>
  <c r="A117" i="1"/>
  <c r="B117" i="1" s="1"/>
  <c r="C117" i="1"/>
  <c r="C171" i="1" s="1"/>
  <c r="C225" i="1" s="1"/>
  <c r="C279" i="1" s="1"/>
  <c r="C333" i="1" s="1"/>
  <c r="C387" i="1" s="1"/>
  <c r="C441" i="1" s="1"/>
  <c r="C495" i="1" s="1"/>
  <c r="C549" i="1" s="1"/>
  <c r="C603" i="1" s="1"/>
  <c r="C657" i="1" s="1"/>
  <c r="C711" i="1" s="1"/>
  <c r="C765" i="1" s="1"/>
  <c r="C819" i="1" s="1"/>
  <c r="C873" i="1" s="1"/>
  <c r="C927" i="1" s="1"/>
  <c r="C981" i="1" s="1"/>
  <c r="C1035" i="1" s="1"/>
  <c r="C1089" i="1" s="1"/>
  <c r="C1143" i="1" s="1"/>
  <c r="C1197" i="1" s="1"/>
  <c r="C1251" i="1" s="1"/>
  <c r="C1305" i="1" s="1"/>
  <c r="C1359" i="1" s="1"/>
  <c r="C1413" i="1" s="1"/>
  <c r="C1467" i="1" s="1"/>
  <c r="C1521" i="1" s="1"/>
  <c r="C1575" i="1" s="1"/>
  <c r="C1629" i="1" s="1"/>
  <c r="C1683" i="1" s="1"/>
  <c r="C1737" i="1" s="1"/>
  <c r="C1791" i="1" s="1"/>
  <c r="C1845" i="1" s="1"/>
  <c r="A118" i="1"/>
  <c r="C118" i="1"/>
  <c r="C172" i="1" s="1"/>
  <c r="C226" i="1" s="1"/>
  <c r="C280" i="1" s="1"/>
  <c r="C334" i="1" s="1"/>
  <c r="C388" i="1" s="1"/>
  <c r="C442" i="1" s="1"/>
  <c r="C496" i="1" s="1"/>
  <c r="C550" i="1" s="1"/>
  <c r="C604" i="1" s="1"/>
  <c r="C658" i="1" s="1"/>
  <c r="C712" i="1" s="1"/>
  <c r="C766" i="1" s="1"/>
  <c r="C820" i="1" s="1"/>
  <c r="C874" i="1" s="1"/>
  <c r="C928" i="1" s="1"/>
  <c r="C982" i="1" s="1"/>
  <c r="C1036" i="1" s="1"/>
  <c r="C1090" i="1" s="1"/>
  <c r="C1144" i="1" s="1"/>
  <c r="C1198" i="1" s="1"/>
  <c r="C1252" i="1" s="1"/>
  <c r="C1306" i="1" s="1"/>
  <c r="C1360" i="1" s="1"/>
  <c r="C1414" i="1" s="1"/>
  <c r="C1468" i="1" s="1"/>
  <c r="C1522" i="1" s="1"/>
  <c r="C1576" i="1" s="1"/>
  <c r="C1630" i="1" s="1"/>
  <c r="C1684" i="1" s="1"/>
  <c r="C1738" i="1" s="1"/>
  <c r="C1792" i="1" s="1"/>
  <c r="C1846" i="1" s="1"/>
  <c r="A121" i="1"/>
  <c r="B121" i="1" s="1"/>
  <c r="C121" i="1"/>
  <c r="C175" i="1" s="1"/>
  <c r="C229" i="1" s="1"/>
  <c r="C283" i="1" s="1"/>
  <c r="C337" i="1" s="1"/>
  <c r="C391" i="1" s="1"/>
  <c r="C445" i="1" s="1"/>
  <c r="C499" i="1" s="1"/>
  <c r="C553" i="1" s="1"/>
  <c r="C607" i="1" s="1"/>
  <c r="C661" i="1" s="1"/>
  <c r="C715" i="1" s="1"/>
  <c r="C769" i="1" s="1"/>
  <c r="C823" i="1" s="1"/>
  <c r="C877" i="1" s="1"/>
  <c r="C931" i="1" s="1"/>
  <c r="C985" i="1" s="1"/>
  <c r="C1039" i="1" s="1"/>
  <c r="C1093" i="1" s="1"/>
  <c r="C1147" i="1" s="1"/>
  <c r="C1201" i="1" s="1"/>
  <c r="C1255" i="1" s="1"/>
  <c r="C1309" i="1" s="1"/>
  <c r="C1363" i="1" s="1"/>
  <c r="C1417" i="1" s="1"/>
  <c r="C1471" i="1" s="1"/>
  <c r="C1525" i="1" s="1"/>
  <c r="C1579" i="1" s="1"/>
  <c r="C1633" i="1" s="1"/>
  <c r="C1687" i="1" s="1"/>
  <c r="C1741" i="1" s="1"/>
  <c r="C1795" i="1" s="1"/>
  <c r="A122" i="1"/>
  <c r="C122" i="1"/>
  <c r="C176" i="1" s="1"/>
  <c r="C230" i="1" s="1"/>
  <c r="C284" i="1" s="1"/>
  <c r="C338" i="1" s="1"/>
  <c r="C392" i="1" s="1"/>
  <c r="C446" i="1" s="1"/>
  <c r="C500" i="1" s="1"/>
  <c r="C554" i="1" s="1"/>
  <c r="C608" i="1" s="1"/>
  <c r="C662" i="1" s="1"/>
  <c r="C716" i="1" s="1"/>
  <c r="C770" i="1" s="1"/>
  <c r="C824" i="1" s="1"/>
  <c r="C878" i="1" s="1"/>
  <c r="C932" i="1" s="1"/>
  <c r="C986" i="1" s="1"/>
  <c r="C1040" i="1" s="1"/>
  <c r="C1094" i="1" s="1"/>
  <c r="C1148" i="1" s="1"/>
  <c r="C1202" i="1" s="1"/>
  <c r="C1256" i="1" s="1"/>
  <c r="C1310" i="1" s="1"/>
  <c r="C1364" i="1" s="1"/>
  <c r="C1418" i="1" s="1"/>
  <c r="C1472" i="1" s="1"/>
  <c r="C1526" i="1" s="1"/>
  <c r="C1580" i="1" s="1"/>
  <c r="C1634" i="1" s="1"/>
  <c r="C1688" i="1" s="1"/>
  <c r="C1742" i="1" s="1"/>
  <c r="C1796" i="1" s="1"/>
  <c r="A123" i="1"/>
  <c r="B123" i="1" s="1"/>
  <c r="A125" i="1"/>
  <c r="B125" i="1" s="1"/>
  <c r="C126" i="1"/>
  <c r="C180" i="1" s="1"/>
  <c r="A130" i="1"/>
  <c r="C130" i="1"/>
  <c r="C184" i="1" s="1"/>
  <c r="C238" i="1" s="1"/>
  <c r="C292" i="1" s="1"/>
  <c r="C346" i="1" s="1"/>
  <c r="C400" i="1" s="1"/>
  <c r="C454" i="1" s="1"/>
  <c r="C508" i="1" s="1"/>
  <c r="C562" i="1" s="1"/>
  <c r="C616" i="1" s="1"/>
  <c r="C670" i="1" s="1"/>
  <c r="C724" i="1" s="1"/>
  <c r="C778" i="1" s="1"/>
  <c r="C832" i="1" s="1"/>
  <c r="C886" i="1" s="1"/>
  <c r="C940" i="1" s="1"/>
  <c r="C994" i="1" s="1"/>
  <c r="C1048" i="1" s="1"/>
  <c r="C1102" i="1" s="1"/>
  <c r="C1156" i="1" s="1"/>
  <c r="C1210" i="1" s="1"/>
  <c r="C1264" i="1" s="1"/>
  <c r="C1318" i="1" s="1"/>
  <c r="C1372" i="1" s="1"/>
  <c r="C1426" i="1" s="1"/>
  <c r="C1480" i="1" s="1"/>
  <c r="C1534" i="1" s="1"/>
  <c r="C1588" i="1" s="1"/>
  <c r="C1642" i="1" s="1"/>
  <c r="C1696" i="1" s="1"/>
  <c r="C1750" i="1" s="1"/>
  <c r="C1804" i="1" s="1"/>
  <c r="A131" i="1"/>
  <c r="A133" i="1"/>
  <c r="B133" i="1" s="1"/>
  <c r="A134" i="1"/>
  <c r="A138" i="1"/>
  <c r="A139" i="1"/>
  <c r="B139" i="1" s="1"/>
  <c r="A142" i="1"/>
  <c r="A143" i="1"/>
  <c r="A146" i="1"/>
  <c r="A155" i="1"/>
  <c r="B155" i="1" s="1"/>
  <c r="A158" i="1"/>
  <c r="A163" i="1"/>
  <c r="A166" i="1"/>
  <c r="C174" i="1"/>
  <c r="C228" i="1" s="1"/>
  <c r="C282" i="1" s="1"/>
  <c r="C336" i="1" s="1"/>
  <c r="C390" i="1" s="1"/>
  <c r="C444" i="1" s="1"/>
  <c r="C498" i="1" s="1"/>
  <c r="C552" i="1" s="1"/>
  <c r="C606" i="1" s="1"/>
  <c r="C660" i="1" s="1"/>
  <c r="C714" i="1" s="1"/>
  <c r="C768" i="1" s="1"/>
  <c r="C822" i="1" s="1"/>
  <c r="C876" i="1" s="1"/>
  <c r="C930" i="1" s="1"/>
  <c r="C984" i="1" s="1"/>
  <c r="C1038" i="1" s="1"/>
  <c r="C1092" i="1" s="1"/>
  <c r="C1146" i="1" s="1"/>
  <c r="C1200" i="1" s="1"/>
  <c r="C1254" i="1" s="1"/>
  <c r="C1308" i="1" s="1"/>
  <c r="C1362" i="1" s="1"/>
  <c r="C1416" i="1" s="1"/>
  <c r="C1470" i="1" s="1"/>
  <c r="C1524" i="1" s="1"/>
  <c r="C1578" i="1" s="1"/>
  <c r="C1632" i="1" s="1"/>
  <c r="C1686" i="1" s="1"/>
  <c r="C1740" i="1" s="1"/>
  <c r="C1794" i="1" s="1"/>
  <c r="C182" i="1"/>
  <c r="C236" i="1" s="1"/>
  <c r="C290" i="1" s="1"/>
  <c r="C344" i="1" s="1"/>
  <c r="C398" i="1" s="1"/>
  <c r="C452" i="1" s="1"/>
  <c r="C506" i="1" s="1"/>
  <c r="C560" i="1" s="1"/>
  <c r="C614" i="1" s="1"/>
  <c r="C668" i="1" s="1"/>
  <c r="C722" i="1" s="1"/>
  <c r="C776" i="1" s="1"/>
  <c r="C830" i="1" s="1"/>
  <c r="C884" i="1" s="1"/>
  <c r="C938" i="1" s="1"/>
  <c r="C992" i="1" s="1"/>
  <c r="C1046" i="1" s="1"/>
  <c r="C1100" i="1" s="1"/>
  <c r="C1154" i="1" s="1"/>
  <c r="C1208" i="1" s="1"/>
  <c r="C1262" i="1" s="1"/>
  <c r="C1316" i="1" s="1"/>
  <c r="C1370" i="1" s="1"/>
  <c r="C1424" i="1" s="1"/>
  <c r="C1478" i="1" s="1"/>
  <c r="C1532" i="1" s="1"/>
  <c r="C1586" i="1" s="1"/>
  <c r="C1640" i="1" s="1"/>
  <c r="C1694" i="1" s="1"/>
  <c r="C1748" i="1" s="1"/>
  <c r="C1802" i="1" s="1"/>
  <c r="C186" i="1"/>
  <c r="C240" i="1" s="1"/>
  <c r="C294" i="1" s="1"/>
  <c r="C348" i="1" s="1"/>
  <c r="C402" i="1" s="1"/>
  <c r="C456" i="1" s="1"/>
  <c r="C510" i="1" s="1"/>
  <c r="C564" i="1" s="1"/>
  <c r="C618" i="1" s="1"/>
  <c r="C672" i="1" s="1"/>
  <c r="C726" i="1" s="1"/>
  <c r="C780" i="1" s="1"/>
  <c r="C834" i="1" s="1"/>
  <c r="C888" i="1" s="1"/>
  <c r="C942" i="1" s="1"/>
  <c r="C996" i="1" s="1"/>
  <c r="C1050" i="1" s="1"/>
  <c r="C1104" i="1" s="1"/>
  <c r="C1158" i="1" s="1"/>
  <c r="C1212" i="1" s="1"/>
  <c r="C1266" i="1" s="1"/>
  <c r="C1320" i="1" s="1"/>
  <c r="C1374" i="1" s="1"/>
  <c r="C1428" i="1" s="1"/>
  <c r="C1482" i="1" s="1"/>
  <c r="C1536" i="1" s="1"/>
  <c r="C1590" i="1" s="1"/>
  <c r="C1644" i="1" s="1"/>
  <c r="C1698" i="1" s="1"/>
  <c r="C1752" i="1" s="1"/>
  <c r="C1806" i="1" s="1"/>
  <c r="C190" i="1"/>
  <c r="C244" i="1" s="1"/>
  <c r="C298" i="1" s="1"/>
  <c r="C352" i="1" s="1"/>
  <c r="C406" i="1" s="1"/>
  <c r="C460" i="1" s="1"/>
  <c r="C514" i="1" s="1"/>
  <c r="C568" i="1" s="1"/>
  <c r="C622" i="1" s="1"/>
  <c r="C676" i="1" s="1"/>
  <c r="C730" i="1" s="1"/>
  <c r="C784" i="1" s="1"/>
  <c r="C838" i="1" s="1"/>
  <c r="C892" i="1" s="1"/>
  <c r="C946" i="1" s="1"/>
  <c r="C1000" i="1" s="1"/>
  <c r="C1054" i="1" s="1"/>
  <c r="C1108" i="1" s="1"/>
  <c r="C1162" i="1" s="1"/>
  <c r="C1216" i="1" s="1"/>
  <c r="C1270" i="1" s="1"/>
  <c r="C1324" i="1" s="1"/>
  <c r="C1378" i="1" s="1"/>
  <c r="C1432" i="1" s="1"/>
  <c r="C1486" i="1" s="1"/>
  <c r="C1540" i="1" s="1"/>
  <c r="C1594" i="1" s="1"/>
  <c r="C1648" i="1" s="1"/>
  <c r="C1702" i="1" s="1"/>
  <c r="C1756" i="1" s="1"/>
  <c r="C1810" i="1" s="1"/>
  <c r="C198" i="1"/>
  <c r="C252" i="1" s="1"/>
  <c r="C306" i="1" s="1"/>
  <c r="C360" i="1" s="1"/>
  <c r="C414" i="1" s="1"/>
  <c r="C468" i="1" s="1"/>
  <c r="C522" i="1" s="1"/>
  <c r="C576" i="1" s="1"/>
  <c r="C630" i="1" s="1"/>
  <c r="C684" i="1" s="1"/>
  <c r="C738" i="1" s="1"/>
  <c r="C792" i="1" s="1"/>
  <c r="C846" i="1" s="1"/>
  <c r="C900" i="1" s="1"/>
  <c r="C954" i="1" s="1"/>
  <c r="C1008" i="1" s="1"/>
  <c r="C1062" i="1" s="1"/>
  <c r="C1116" i="1" s="1"/>
  <c r="C1170" i="1" s="1"/>
  <c r="C1224" i="1" s="1"/>
  <c r="C1278" i="1" s="1"/>
  <c r="C1332" i="1" s="1"/>
  <c r="C1386" i="1" s="1"/>
  <c r="C1440" i="1" s="1"/>
  <c r="C1494" i="1" s="1"/>
  <c r="C1548" i="1" s="1"/>
  <c r="C1602" i="1" s="1"/>
  <c r="C1656" i="1" s="1"/>
  <c r="C1710" i="1" s="1"/>
  <c r="C1764" i="1" s="1"/>
  <c r="C1818" i="1" s="1"/>
  <c r="C206" i="1"/>
  <c r="C260" i="1" s="1"/>
  <c r="C314" i="1" s="1"/>
  <c r="C368" i="1" s="1"/>
  <c r="C422" i="1" s="1"/>
  <c r="C476" i="1" s="1"/>
  <c r="C530" i="1" s="1"/>
  <c r="C584" i="1" s="1"/>
  <c r="C638" i="1" s="1"/>
  <c r="C692" i="1" s="1"/>
  <c r="C746" i="1" s="1"/>
  <c r="C800" i="1" s="1"/>
  <c r="C854" i="1" s="1"/>
  <c r="C908" i="1" s="1"/>
  <c r="C962" i="1" s="1"/>
  <c r="C1016" i="1" s="1"/>
  <c r="C1070" i="1" s="1"/>
  <c r="C1124" i="1" s="1"/>
  <c r="C1178" i="1" s="1"/>
  <c r="C1232" i="1" s="1"/>
  <c r="C1286" i="1" s="1"/>
  <c r="C1340" i="1" s="1"/>
  <c r="C1394" i="1" s="1"/>
  <c r="C1448" i="1" s="1"/>
  <c r="C1502" i="1" s="1"/>
  <c r="C1556" i="1" s="1"/>
  <c r="C1610" i="1" s="1"/>
  <c r="C1664" i="1" s="1"/>
  <c r="C1718" i="1" s="1"/>
  <c r="C1772" i="1" s="1"/>
  <c r="C1826" i="1" s="1"/>
  <c r="C210" i="1"/>
  <c r="C264" i="1" s="1"/>
  <c r="C318" i="1" s="1"/>
  <c r="C372" i="1" s="1"/>
  <c r="C426" i="1" s="1"/>
  <c r="C480" i="1" s="1"/>
  <c r="C534" i="1" s="1"/>
  <c r="C588" i="1" s="1"/>
  <c r="C642" i="1" s="1"/>
  <c r="C696" i="1" s="1"/>
  <c r="C750" i="1" s="1"/>
  <c r="C804" i="1" s="1"/>
  <c r="C858" i="1" s="1"/>
  <c r="C912" i="1" s="1"/>
  <c r="C966" i="1" s="1"/>
  <c r="C1020" i="1" s="1"/>
  <c r="C1074" i="1" s="1"/>
  <c r="C1128" i="1" s="1"/>
  <c r="C1182" i="1" s="1"/>
  <c r="C1236" i="1" s="1"/>
  <c r="C1290" i="1" s="1"/>
  <c r="C1344" i="1" s="1"/>
  <c r="C1398" i="1" s="1"/>
  <c r="C1452" i="1" s="1"/>
  <c r="C1506" i="1" s="1"/>
  <c r="C1560" i="1" s="1"/>
  <c r="C1614" i="1" s="1"/>
  <c r="C1668" i="1" s="1"/>
  <c r="C1722" i="1" s="1"/>
  <c r="C1776" i="1" s="1"/>
  <c r="C1830" i="1" s="1"/>
  <c r="C234" i="1"/>
  <c r="C288" i="1" s="1"/>
  <c r="C342" i="1" s="1"/>
  <c r="C396" i="1" s="1"/>
  <c r="C450" i="1" s="1"/>
  <c r="C504" i="1" s="1"/>
  <c r="C558" i="1" s="1"/>
  <c r="C612" i="1" s="1"/>
  <c r="C666" i="1" s="1"/>
  <c r="C720" i="1" s="1"/>
  <c r="C774" i="1" s="1"/>
  <c r="C828" i="1" s="1"/>
  <c r="C882" i="1" s="1"/>
  <c r="C936" i="1" s="1"/>
  <c r="C990" i="1" s="1"/>
  <c r="C1044" i="1" s="1"/>
  <c r="C1098" i="1" s="1"/>
  <c r="C1152" i="1" s="1"/>
  <c r="C1206" i="1" s="1"/>
  <c r="C1260" i="1" s="1"/>
  <c r="C1314" i="1" s="1"/>
  <c r="C1368" i="1" s="1"/>
  <c r="C1422" i="1" s="1"/>
  <c r="C1476" i="1" s="1"/>
  <c r="C1530" i="1" s="1"/>
  <c r="C1584" i="1" s="1"/>
  <c r="C1638" i="1" s="1"/>
  <c r="C1692" i="1" s="1"/>
  <c r="C1746" i="1" s="1"/>
  <c r="C1800" i="1" s="1"/>
  <c r="C65" i="1"/>
  <c r="C119" i="1" s="1"/>
  <c r="C173" i="1" s="1"/>
  <c r="C227" i="1" s="1"/>
  <c r="C281" i="1" s="1"/>
  <c r="C335" i="1" s="1"/>
  <c r="C389" i="1" s="1"/>
  <c r="C443" i="1" s="1"/>
  <c r="C497" i="1" s="1"/>
  <c r="C551" i="1" s="1"/>
  <c r="C605" i="1" s="1"/>
  <c r="C659" i="1" s="1"/>
  <c r="C713" i="1" s="1"/>
  <c r="C767" i="1" s="1"/>
  <c r="C821" i="1" s="1"/>
  <c r="C875" i="1" s="1"/>
  <c r="C929" i="1" s="1"/>
  <c r="C983" i="1" s="1"/>
  <c r="C1037" i="1" s="1"/>
  <c r="C1091" i="1" s="1"/>
  <c r="C1145" i="1" s="1"/>
  <c r="C1199" i="1" s="1"/>
  <c r="C1253" i="1" s="1"/>
  <c r="C1307" i="1" s="1"/>
  <c r="C1361" i="1" s="1"/>
  <c r="C1415" i="1" s="1"/>
  <c r="C1469" i="1" s="1"/>
  <c r="C1523" i="1" s="1"/>
  <c r="C1577" i="1" s="1"/>
  <c r="C1631" i="1" s="1"/>
  <c r="C1685" i="1" s="1"/>
  <c r="C1739" i="1" s="1"/>
  <c r="C1793" i="1" s="1"/>
  <c r="A65" i="1"/>
  <c r="D66" i="1"/>
  <c r="D120" i="1" s="1"/>
  <c r="D174" i="1" s="1"/>
  <c r="D228" i="1" s="1"/>
  <c r="D282" i="1" s="1"/>
  <c r="D336" i="1" s="1"/>
  <c r="D390" i="1" s="1"/>
  <c r="D444" i="1" s="1"/>
  <c r="D498" i="1" s="1"/>
  <c r="D552" i="1" s="1"/>
  <c r="D606" i="1" s="1"/>
  <c r="D660" i="1" s="1"/>
  <c r="D714" i="1" s="1"/>
  <c r="D768" i="1" s="1"/>
  <c r="D822" i="1" s="1"/>
  <c r="D876" i="1" s="1"/>
  <c r="D930" i="1" s="1"/>
  <c r="D984" i="1" s="1"/>
  <c r="D1038" i="1" s="1"/>
  <c r="D1092" i="1" s="1"/>
  <c r="D1146" i="1" s="1"/>
  <c r="D1200" i="1" s="1"/>
  <c r="D1254" i="1" s="1"/>
  <c r="D1308" i="1" s="1"/>
  <c r="D1362" i="1" s="1"/>
  <c r="D1416" i="1" s="1"/>
  <c r="D1470" i="1" s="1"/>
  <c r="D1524" i="1" s="1"/>
  <c r="D1578" i="1" s="1"/>
  <c r="D1632" i="1" s="1"/>
  <c r="D1686" i="1" s="1"/>
  <c r="D1740" i="1" s="1"/>
  <c r="D1794" i="1" s="1"/>
  <c r="D67" i="1"/>
  <c r="D121" i="1" s="1"/>
  <c r="D175" i="1" s="1"/>
  <c r="D229" i="1" s="1"/>
  <c r="D283" i="1" s="1"/>
  <c r="D337" i="1" s="1"/>
  <c r="D391" i="1" s="1"/>
  <c r="D445" i="1" s="1"/>
  <c r="D499" i="1" s="1"/>
  <c r="D553" i="1" s="1"/>
  <c r="D607" i="1" s="1"/>
  <c r="D661" i="1" s="1"/>
  <c r="D715" i="1" s="1"/>
  <c r="D769" i="1" s="1"/>
  <c r="D823" i="1" s="1"/>
  <c r="D877" i="1" s="1"/>
  <c r="D931" i="1" s="1"/>
  <c r="D985" i="1" s="1"/>
  <c r="D1039" i="1" s="1"/>
  <c r="D1093" i="1" s="1"/>
  <c r="D1147" i="1" s="1"/>
  <c r="D1201" i="1" s="1"/>
  <c r="D1255" i="1" s="1"/>
  <c r="D1309" i="1" s="1"/>
  <c r="D1363" i="1" s="1"/>
  <c r="D1417" i="1" s="1"/>
  <c r="D1471" i="1" s="1"/>
  <c r="D1525" i="1" s="1"/>
  <c r="D1579" i="1" s="1"/>
  <c r="D1633" i="1" s="1"/>
  <c r="D1687" i="1" s="1"/>
  <c r="D1741" i="1" s="1"/>
  <c r="D1795" i="1" s="1"/>
  <c r="D68" i="1"/>
  <c r="D122" i="1" s="1"/>
  <c r="D176" i="1" s="1"/>
  <c r="D230" i="1" s="1"/>
  <c r="D284" i="1" s="1"/>
  <c r="D338" i="1" s="1"/>
  <c r="D392" i="1" s="1"/>
  <c r="D446" i="1" s="1"/>
  <c r="D500" i="1" s="1"/>
  <c r="D554" i="1" s="1"/>
  <c r="D608" i="1" s="1"/>
  <c r="D662" i="1" s="1"/>
  <c r="D716" i="1" s="1"/>
  <c r="D770" i="1" s="1"/>
  <c r="D824" i="1" s="1"/>
  <c r="D878" i="1" s="1"/>
  <c r="D932" i="1" s="1"/>
  <c r="D986" i="1" s="1"/>
  <c r="D1040" i="1" s="1"/>
  <c r="D1094" i="1" s="1"/>
  <c r="D1148" i="1" s="1"/>
  <c r="D1202" i="1" s="1"/>
  <c r="D1256" i="1" s="1"/>
  <c r="D1310" i="1" s="1"/>
  <c r="D1364" i="1" s="1"/>
  <c r="D1418" i="1" s="1"/>
  <c r="D1472" i="1" s="1"/>
  <c r="D1526" i="1" s="1"/>
  <c r="D1580" i="1" s="1"/>
  <c r="D1634" i="1" s="1"/>
  <c r="D1688" i="1" s="1"/>
  <c r="D1742" i="1" s="1"/>
  <c r="D1796" i="1" s="1"/>
  <c r="D69" i="1"/>
  <c r="D123" i="1" s="1"/>
  <c r="D177" i="1" s="1"/>
  <c r="D231" i="1" s="1"/>
  <c r="D285" i="1" s="1"/>
  <c r="D339" i="1" s="1"/>
  <c r="D393" i="1" s="1"/>
  <c r="D447" i="1" s="1"/>
  <c r="D501" i="1" s="1"/>
  <c r="D555" i="1" s="1"/>
  <c r="D609" i="1" s="1"/>
  <c r="D663" i="1" s="1"/>
  <c r="D717" i="1" s="1"/>
  <c r="D771" i="1" s="1"/>
  <c r="D825" i="1" s="1"/>
  <c r="D879" i="1" s="1"/>
  <c r="D933" i="1" s="1"/>
  <c r="D987" i="1" s="1"/>
  <c r="D1041" i="1" s="1"/>
  <c r="D1095" i="1" s="1"/>
  <c r="D1149" i="1" s="1"/>
  <c r="D1203" i="1" s="1"/>
  <c r="D1257" i="1" s="1"/>
  <c r="D1311" i="1" s="1"/>
  <c r="D1365" i="1" s="1"/>
  <c r="D1419" i="1" s="1"/>
  <c r="D1473" i="1" s="1"/>
  <c r="D1527" i="1" s="1"/>
  <c r="D1581" i="1" s="1"/>
  <c r="D1635" i="1" s="1"/>
  <c r="D1689" i="1" s="1"/>
  <c r="D1743" i="1" s="1"/>
  <c r="D1797" i="1" s="1"/>
  <c r="D70" i="1"/>
  <c r="D124" i="1" s="1"/>
  <c r="D178" i="1" s="1"/>
  <c r="D232" i="1" s="1"/>
  <c r="D286" i="1" s="1"/>
  <c r="D340" i="1" s="1"/>
  <c r="D394" i="1" s="1"/>
  <c r="D448" i="1" s="1"/>
  <c r="D502" i="1" s="1"/>
  <c r="D556" i="1" s="1"/>
  <c r="D610" i="1" s="1"/>
  <c r="D664" i="1" s="1"/>
  <c r="D718" i="1" s="1"/>
  <c r="D772" i="1" s="1"/>
  <c r="D826" i="1" s="1"/>
  <c r="D880" i="1" s="1"/>
  <c r="D934" i="1" s="1"/>
  <c r="D988" i="1" s="1"/>
  <c r="D1042" i="1" s="1"/>
  <c r="D1096" i="1" s="1"/>
  <c r="D1150" i="1" s="1"/>
  <c r="D1204" i="1" s="1"/>
  <c r="D1258" i="1" s="1"/>
  <c r="D1312" i="1" s="1"/>
  <c r="D1366" i="1" s="1"/>
  <c r="D1420" i="1" s="1"/>
  <c r="D1474" i="1" s="1"/>
  <c r="D1528" i="1" s="1"/>
  <c r="D1582" i="1" s="1"/>
  <c r="D1636" i="1" s="1"/>
  <c r="D1690" i="1" s="1"/>
  <c r="D1744" i="1" s="1"/>
  <c r="D1798" i="1" s="1"/>
  <c r="D71" i="1"/>
  <c r="D125" i="1" s="1"/>
  <c r="D179" i="1" s="1"/>
  <c r="D233" i="1" s="1"/>
  <c r="D287" i="1" s="1"/>
  <c r="D341" i="1" s="1"/>
  <c r="D395" i="1" s="1"/>
  <c r="D449" i="1" s="1"/>
  <c r="D503" i="1" s="1"/>
  <c r="D557" i="1" s="1"/>
  <c r="D611" i="1" s="1"/>
  <c r="D665" i="1" s="1"/>
  <c r="D719" i="1" s="1"/>
  <c r="D773" i="1" s="1"/>
  <c r="D827" i="1" s="1"/>
  <c r="D881" i="1" s="1"/>
  <c r="D935" i="1" s="1"/>
  <c r="D989" i="1" s="1"/>
  <c r="D1043" i="1" s="1"/>
  <c r="D1097" i="1" s="1"/>
  <c r="D1151" i="1" s="1"/>
  <c r="D1205" i="1" s="1"/>
  <c r="D1259" i="1" s="1"/>
  <c r="D1313" i="1" s="1"/>
  <c r="D1367" i="1" s="1"/>
  <c r="D1421" i="1" s="1"/>
  <c r="D1475" i="1" s="1"/>
  <c r="D1529" i="1" s="1"/>
  <c r="D1583" i="1" s="1"/>
  <c r="D1637" i="1" s="1"/>
  <c r="D1691" i="1" s="1"/>
  <c r="D1745" i="1" s="1"/>
  <c r="D1799" i="1" s="1"/>
  <c r="D72" i="1"/>
  <c r="D126" i="1" s="1"/>
  <c r="D180" i="1" s="1"/>
  <c r="D234" i="1" s="1"/>
  <c r="D288" i="1" s="1"/>
  <c r="D342" i="1" s="1"/>
  <c r="D396" i="1" s="1"/>
  <c r="D450" i="1" s="1"/>
  <c r="D504" i="1" s="1"/>
  <c r="D558" i="1" s="1"/>
  <c r="D612" i="1" s="1"/>
  <c r="D666" i="1" s="1"/>
  <c r="D720" i="1" s="1"/>
  <c r="D774" i="1" s="1"/>
  <c r="D828" i="1" s="1"/>
  <c r="D882" i="1" s="1"/>
  <c r="D936" i="1" s="1"/>
  <c r="D990" i="1" s="1"/>
  <c r="D1044" i="1" s="1"/>
  <c r="D1098" i="1" s="1"/>
  <c r="D1152" i="1" s="1"/>
  <c r="D1206" i="1" s="1"/>
  <c r="D1260" i="1" s="1"/>
  <c r="D1314" i="1" s="1"/>
  <c r="D1368" i="1" s="1"/>
  <c r="D1422" i="1" s="1"/>
  <c r="D1476" i="1" s="1"/>
  <c r="D1530" i="1" s="1"/>
  <c r="D1584" i="1" s="1"/>
  <c r="D1638" i="1" s="1"/>
  <c r="D1692" i="1" s="1"/>
  <c r="D1746" i="1" s="1"/>
  <c r="D1800" i="1" s="1"/>
  <c r="D73" i="1"/>
  <c r="D127" i="1" s="1"/>
  <c r="D181" i="1" s="1"/>
  <c r="D235" i="1" s="1"/>
  <c r="D289" i="1" s="1"/>
  <c r="D343" i="1" s="1"/>
  <c r="D397" i="1" s="1"/>
  <c r="D451" i="1" s="1"/>
  <c r="D505" i="1" s="1"/>
  <c r="D559" i="1" s="1"/>
  <c r="D613" i="1" s="1"/>
  <c r="D667" i="1" s="1"/>
  <c r="D721" i="1" s="1"/>
  <c r="D775" i="1" s="1"/>
  <c r="D829" i="1" s="1"/>
  <c r="D883" i="1" s="1"/>
  <c r="D937" i="1" s="1"/>
  <c r="D991" i="1" s="1"/>
  <c r="D1045" i="1" s="1"/>
  <c r="D1099" i="1" s="1"/>
  <c r="D1153" i="1" s="1"/>
  <c r="D1207" i="1" s="1"/>
  <c r="D1261" i="1" s="1"/>
  <c r="D1315" i="1" s="1"/>
  <c r="D1369" i="1" s="1"/>
  <c r="D1423" i="1" s="1"/>
  <c r="D1477" i="1" s="1"/>
  <c r="D1531" i="1" s="1"/>
  <c r="D1585" i="1" s="1"/>
  <c r="D1639" i="1" s="1"/>
  <c r="D1693" i="1" s="1"/>
  <c r="D1747" i="1" s="1"/>
  <c r="D1801" i="1" s="1"/>
  <c r="D74" i="1"/>
  <c r="D128" i="1" s="1"/>
  <c r="D182" i="1" s="1"/>
  <c r="D236" i="1" s="1"/>
  <c r="D290" i="1" s="1"/>
  <c r="D344" i="1" s="1"/>
  <c r="D398" i="1" s="1"/>
  <c r="D452" i="1" s="1"/>
  <c r="D506" i="1" s="1"/>
  <c r="D560" i="1" s="1"/>
  <c r="D614" i="1" s="1"/>
  <c r="D668" i="1" s="1"/>
  <c r="D722" i="1" s="1"/>
  <c r="D776" i="1" s="1"/>
  <c r="D830" i="1" s="1"/>
  <c r="D884" i="1" s="1"/>
  <c r="D938" i="1" s="1"/>
  <c r="D992" i="1" s="1"/>
  <c r="D1046" i="1" s="1"/>
  <c r="D1100" i="1" s="1"/>
  <c r="D1154" i="1" s="1"/>
  <c r="D1208" i="1" s="1"/>
  <c r="D1262" i="1" s="1"/>
  <c r="D1316" i="1" s="1"/>
  <c r="D1370" i="1" s="1"/>
  <c r="D1424" i="1" s="1"/>
  <c r="D1478" i="1" s="1"/>
  <c r="D1532" i="1" s="1"/>
  <c r="D1586" i="1" s="1"/>
  <c r="D1640" i="1" s="1"/>
  <c r="D1694" i="1" s="1"/>
  <c r="D1748" i="1" s="1"/>
  <c r="D1802" i="1" s="1"/>
  <c r="D75" i="1"/>
  <c r="D129" i="1" s="1"/>
  <c r="D183" i="1" s="1"/>
  <c r="D237" i="1" s="1"/>
  <c r="D291" i="1" s="1"/>
  <c r="D345" i="1" s="1"/>
  <c r="D399" i="1" s="1"/>
  <c r="D453" i="1" s="1"/>
  <c r="D507" i="1" s="1"/>
  <c r="D561" i="1" s="1"/>
  <c r="D615" i="1" s="1"/>
  <c r="D669" i="1" s="1"/>
  <c r="D723" i="1" s="1"/>
  <c r="D777" i="1" s="1"/>
  <c r="D831" i="1" s="1"/>
  <c r="D885" i="1" s="1"/>
  <c r="D939" i="1" s="1"/>
  <c r="D993" i="1" s="1"/>
  <c r="D1047" i="1" s="1"/>
  <c r="D1101" i="1" s="1"/>
  <c r="D1155" i="1" s="1"/>
  <c r="D1209" i="1" s="1"/>
  <c r="D1263" i="1" s="1"/>
  <c r="D1317" i="1" s="1"/>
  <c r="D1371" i="1" s="1"/>
  <c r="D1425" i="1" s="1"/>
  <c r="D1479" i="1" s="1"/>
  <c r="D1533" i="1" s="1"/>
  <c r="D1587" i="1" s="1"/>
  <c r="D1641" i="1" s="1"/>
  <c r="D1695" i="1" s="1"/>
  <c r="D1749" i="1" s="1"/>
  <c r="D1803" i="1" s="1"/>
  <c r="D76" i="1"/>
  <c r="D130" i="1" s="1"/>
  <c r="D184" i="1" s="1"/>
  <c r="D238" i="1" s="1"/>
  <c r="D292" i="1" s="1"/>
  <c r="D346" i="1" s="1"/>
  <c r="D400" i="1" s="1"/>
  <c r="D454" i="1" s="1"/>
  <c r="D508" i="1" s="1"/>
  <c r="D562" i="1" s="1"/>
  <c r="D616" i="1" s="1"/>
  <c r="D670" i="1" s="1"/>
  <c r="D724" i="1" s="1"/>
  <c r="D778" i="1" s="1"/>
  <c r="D832" i="1" s="1"/>
  <c r="D886" i="1" s="1"/>
  <c r="D940" i="1" s="1"/>
  <c r="D994" i="1" s="1"/>
  <c r="D1048" i="1" s="1"/>
  <c r="D1102" i="1" s="1"/>
  <c r="D1156" i="1" s="1"/>
  <c r="D1210" i="1" s="1"/>
  <c r="D1264" i="1" s="1"/>
  <c r="D1318" i="1" s="1"/>
  <c r="D1372" i="1" s="1"/>
  <c r="D1426" i="1" s="1"/>
  <c r="D1480" i="1" s="1"/>
  <c r="D1534" i="1" s="1"/>
  <c r="D1588" i="1" s="1"/>
  <c r="D1642" i="1" s="1"/>
  <c r="D1696" i="1" s="1"/>
  <c r="D1750" i="1" s="1"/>
  <c r="D1804" i="1" s="1"/>
  <c r="D77" i="1"/>
  <c r="D78" i="1"/>
  <c r="D132" i="1" s="1"/>
  <c r="D186" i="1" s="1"/>
  <c r="D240" i="1" s="1"/>
  <c r="D294" i="1" s="1"/>
  <c r="D348" i="1" s="1"/>
  <c r="D402" i="1" s="1"/>
  <c r="D456" i="1" s="1"/>
  <c r="D510" i="1" s="1"/>
  <c r="D564" i="1" s="1"/>
  <c r="D618" i="1" s="1"/>
  <c r="D672" i="1" s="1"/>
  <c r="D726" i="1" s="1"/>
  <c r="D780" i="1" s="1"/>
  <c r="D834" i="1" s="1"/>
  <c r="D888" i="1" s="1"/>
  <c r="D942" i="1" s="1"/>
  <c r="D996" i="1" s="1"/>
  <c r="D1050" i="1" s="1"/>
  <c r="D1104" i="1" s="1"/>
  <c r="D1158" i="1" s="1"/>
  <c r="D1212" i="1" s="1"/>
  <c r="D1266" i="1" s="1"/>
  <c r="D1320" i="1" s="1"/>
  <c r="D1374" i="1" s="1"/>
  <c r="D1428" i="1" s="1"/>
  <c r="D1482" i="1" s="1"/>
  <c r="D1536" i="1" s="1"/>
  <c r="D1590" i="1" s="1"/>
  <c r="D1644" i="1" s="1"/>
  <c r="D1698" i="1" s="1"/>
  <c r="D1752" i="1" s="1"/>
  <c r="D1806" i="1" s="1"/>
  <c r="D79" i="1"/>
  <c r="D133" i="1" s="1"/>
  <c r="D187" i="1" s="1"/>
  <c r="D241" i="1" s="1"/>
  <c r="D295" i="1" s="1"/>
  <c r="D349" i="1" s="1"/>
  <c r="D403" i="1" s="1"/>
  <c r="D457" i="1" s="1"/>
  <c r="D511" i="1" s="1"/>
  <c r="D565" i="1" s="1"/>
  <c r="D619" i="1" s="1"/>
  <c r="D673" i="1" s="1"/>
  <c r="D727" i="1" s="1"/>
  <c r="D781" i="1" s="1"/>
  <c r="D835" i="1" s="1"/>
  <c r="D889" i="1" s="1"/>
  <c r="D943" i="1" s="1"/>
  <c r="D997" i="1" s="1"/>
  <c r="D1051" i="1" s="1"/>
  <c r="D1105" i="1" s="1"/>
  <c r="D1159" i="1" s="1"/>
  <c r="D1213" i="1" s="1"/>
  <c r="D1267" i="1" s="1"/>
  <c r="D1321" i="1" s="1"/>
  <c r="D1375" i="1" s="1"/>
  <c r="D1429" i="1" s="1"/>
  <c r="D1483" i="1" s="1"/>
  <c r="D1537" i="1" s="1"/>
  <c r="D1591" i="1" s="1"/>
  <c r="D1645" i="1" s="1"/>
  <c r="D1699" i="1" s="1"/>
  <c r="D1753" i="1" s="1"/>
  <c r="D1807" i="1" s="1"/>
  <c r="D80" i="1"/>
  <c r="D134" i="1" s="1"/>
  <c r="D188" i="1" s="1"/>
  <c r="D242" i="1" s="1"/>
  <c r="D296" i="1" s="1"/>
  <c r="D350" i="1" s="1"/>
  <c r="D404" i="1" s="1"/>
  <c r="D458" i="1" s="1"/>
  <c r="D512" i="1" s="1"/>
  <c r="D566" i="1" s="1"/>
  <c r="D620" i="1" s="1"/>
  <c r="D674" i="1" s="1"/>
  <c r="D728" i="1" s="1"/>
  <c r="D782" i="1" s="1"/>
  <c r="D836" i="1" s="1"/>
  <c r="D890" i="1" s="1"/>
  <c r="D944" i="1" s="1"/>
  <c r="D998" i="1" s="1"/>
  <c r="D1052" i="1" s="1"/>
  <c r="D1106" i="1" s="1"/>
  <c r="D1160" i="1" s="1"/>
  <c r="D1214" i="1" s="1"/>
  <c r="D1268" i="1" s="1"/>
  <c r="D1322" i="1" s="1"/>
  <c r="D1376" i="1" s="1"/>
  <c r="D1430" i="1" s="1"/>
  <c r="D1484" i="1" s="1"/>
  <c r="D1538" i="1" s="1"/>
  <c r="D1592" i="1" s="1"/>
  <c r="D1646" i="1" s="1"/>
  <c r="D1700" i="1" s="1"/>
  <c r="D1754" i="1" s="1"/>
  <c r="D1808" i="1" s="1"/>
  <c r="D81" i="1"/>
  <c r="D135" i="1" s="1"/>
  <c r="D189" i="1" s="1"/>
  <c r="D243" i="1" s="1"/>
  <c r="D297" i="1" s="1"/>
  <c r="D351" i="1" s="1"/>
  <c r="D405" i="1" s="1"/>
  <c r="D459" i="1" s="1"/>
  <c r="D513" i="1" s="1"/>
  <c r="D567" i="1" s="1"/>
  <c r="D621" i="1" s="1"/>
  <c r="D675" i="1" s="1"/>
  <c r="D729" i="1" s="1"/>
  <c r="D783" i="1" s="1"/>
  <c r="D837" i="1" s="1"/>
  <c r="D891" i="1" s="1"/>
  <c r="D945" i="1" s="1"/>
  <c r="D999" i="1" s="1"/>
  <c r="D1053" i="1" s="1"/>
  <c r="D1107" i="1" s="1"/>
  <c r="D1161" i="1" s="1"/>
  <c r="D1215" i="1" s="1"/>
  <c r="D1269" i="1" s="1"/>
  <c r="D1323" i="1" s="1"/>
  <c r="D1377" i="1" s="1"/>
  <c r="D1431" i="1" s="1"/>
  <c r="D1485" i="1" s="1"/>
  <c r="D1539" i="1" s="1"/>
  <c r="D1593" i="1" s="1"/>
  <c r="D1647" i="1" s="1"/>
  <c r="D1701" i="1" s="1"/>
  <c r="D1755" i="1" s="1"/>
  <c r="D1809" i="1" s="1"/>
  <c r="D82" i="1"/>
  <c r="D136" i="1" s="1"/>
  <c r="D190" i="1" s="1"/>
  <c r="D244" i="1" s="1"/>
  <c r="D298" i="1" s="1"/>
  <c r="D352" i="1" s="1"/>
  <c r="D406" i="1" s="1"/>
  <c r="D460" i="1" s="1"/>
  <c r="D514" i="1" s="1"/>
  <c r="D568" i="1" s="1"/>
  <c r="D622" i="1" s="1"/>
  <c r="D676" i="1" s="1"/>
  <c r="D730" i="1" s="1"/>
  <c r="D784" i="1" s="1"/>
  <c r="D838" i="1" s="1"/>
  <c r="D892" i="1" s="1"/>
  <c r="D946" i="1" s="1"/>
  <c r="D1000" i="1" s="1"/>
  <c r="D1054" i="1" s="1"/>
  <c r="D1108" i="1" s="1"/>
  <c r="D1162" i="1" s="1"/>
  <c r="D1216" i="1" s="1"/>
  <c r="D1270" i="1" s="1"/>
  <c r="D1324" i="1" s="1"/>
  <c r="D1378" i="1" s="1"/>
  <c r="D1432" i="1" s="1"/>
  <c r="D1486" i="1" s="1"/>
  <c r="D1540" i="1" s="1"/>
  <c r="D1594" i="1" s="1"/>
  <c r="D1648" i="1" s="1"/>
  <c r="D1702" i="1" s="1"/>
  <c r="D1756" i="1" s="1"/>
  <c r="D1810" i="1" s="1"/>
  <c r="D83" i="1"/>
  <c r="D137" i="1" s="1"/>
  <c r="D191" i="1" s="1"/>
  <c r="D245" i="1" s="1"/>
  <c r="D299" i="1" s="1"/>
  <c r="D353" i="1" s="1"/>
  <c r="D407" i="1" s="1"/>
  <c r="D461" i="1" s="1"/>
  <c r="D515" i="1" s="1"/>
  <c r="D569" i="1" s="1"/>
  <c r="D623" i="1" s="1"/>
  <c r="D677" i="1" s="1"/>
  <c r="D731" i="1" s="1"/>
  <c r="D785" i="1" s="1"/>
  <c r="D839" i="1" s="1"/>
  <c r="D893" i="1" s="1"/>
  <c r="D947" i="1" s="1"/>
  <c r="D1001" i="1" s="1"/>
  <c r="D1055" i="1" s="1"/>
  <c r="D1109" i="1" s="1"/>
  <c r="D1163" i="1" s="1"/>
  <c r="D1217" i="1" s="1"/>
  <c r="D1271" i="1" s="1"/>
  <c r="D1325" i="1" s="1"/>
  <c r="D1379" i="1" s="1"/>
  <c r="D1433" i="1" s="1"/>
  <c r="D1487" i="1" s="1"/>
  <c r="D1541" i="1" s="1"/>
  <c r="D1595" i="1" s="1"/>
  <c r="D1649" i="1" s="1"/>
  <c r="D1703" i="1" s="1"/>
  <c r="D1757" i="1" s="1"/>
  <c r="D1811" i="1" s="1"/>
  <c r="D84" i="1"/>
  <c r="D138" i="1" s="1"/>
  <c r="D192" i="1" s="1"/>
  <c r="D246" i="1" s="1"/>
  <c r="D300" i="1" s="1"/>
  <c r="D354" i="1" s="1"/>
  <c r="D408" i="1" s="1"/>
  <c r="D462" i="1" s="1"/>
  <c r="D516" i="1" s="1"/>
  <c r="D570" i="1" s="1"/>
  <c r="D624" i="1" s="1"/>
  <c r="D678" i="1" s="1"/>
  <c r="D732" i="1" s="1"/>
  <c r="D786" i="1" s="1"/>
  <c r="D840" i="1" s="1"/>
  <c r="D894" i="1" s="1"/>
  <c r="D948" i="1" s="1"/>
  <c r="D1002" i="1" s="1"/>
  <c r="D1056" i="1" s="1"/>
  <c r="D1110" i="1" s="1"/>
  <c r="D1164" i="1" s="1"/>
  <c r="D1218" i="1" s="1"/>
  <c r="D1272" i="1" s="1"/>
  <c r="D1326" i="1" s="1"/>
  <c r="D1380" i="1" s="1"/>
  <c r="D1434" i="1" s="1"/>
  <c r="D1488" i="1" s="1"/>
  <c r="D1542" i="1" s="1"/>
  <c r="D1596" i="1" s="1"/>
  <c r="D1650" i="1" s="1"/>
  <c r="D1704" i="1" s="1"/>
  <c r="D1758" i="1" s="1"/>
  <c r="D1812" i="1" s="1"/>
  <c r="D85" i="1"/>
  <c r="D139" i="1" s="1"/>
  <c r="D193" i="1" s="1"/>
  <c r="D247" i="1" s="1"/>
  <c r="D301" i="1" s="1"/>
  <c r="D355" i="1" s="1"/>
  <c r="D409" i="1" s="1"/>
  <c r="D463" i="1" s="1"/>
  <c r="D517" i="1" s="1"/>
  <c r="D571" i="1" s="1"/>
  <c r="D625" i="1" s="1"/>
  <c r="D679" i="1" s="1"/>
  <c r="D733" i="1" s="1"/>
  <c r="D787" i="1" s="1"/>
  <c r="D841" i="1" s="1"/>
  <c r="D895" i="1" s="1"/>
  <c r="D949" i="1" s="1"/>
  <c r="D1003" i="1" s="1"/>
  <c r="D1057" i="1" s="1"/>
  <c r="D1111" i="1" s="1"/>
  <c r="D1165" i="1" s="1"/>
  <c r="D1219" i="1" s="1"/>
  <c r="D1273" i="1" s="1"/>
  <c r="D1327" i="1" s="1"/>
  <c r="D1381" i="1" s="1"/>
  <c r="D1435" i="1" s="1"/>
  <c r="D1489" i="1" s="1"/>
  <c r="D1543" i="1" s="1"/>
  <c r="D1597" i="1" s="1"/>
  <c r="D1651" i="1" s="1"/>
  <c r="D1705" i="1" s="1"/>
  <c r="D1759" i="1" s="1"/>
  <c r="D1813" i="1" s="1"/>
  <c r="D86" i="1"/>
  <c r="D140" i="1" s="1"/>
  <c r="D194" i="1" s="1"/>
  <c r="D248" i="1" s="1"/>
  <c r="D302" i="1" s="1"/>
  <c r="D356" i="1" s="1"/>
  <c r="D410" i="1" s="1"/>
  <c r="D464" i="1" s="1"/>
  <c r="D518" i="1" s="1"/>
  <c r="D572" i="1" s="1"/>
  <c r="D626" i="1" s="1"/>
  <c r="D680" i="1" s="1"/>
  <c r="D734" i="1" s="1"/>
  <c r="D788" i="1" s="1"/>
  <c r="D842" i="1" s="1"/>
  <c r="D896" i="1" s="1"/>
  <c r="D950" i="1" s="1"/>
  <c r="D1004" i="1" s="1"/>
  <c r="D1058" i="1" s="1"/>
  <c r="D1112" i="1" s="1"/>
  <c r="D1166" i="1" s="1"/>
  <c r="D1220" i="1" s="1"/>
  <c r="D1274" i="1" s="1"/>
  <c r="D1328" i="1" s="1"/>
  <c r="D1382" i="1" s="1"/>
  <c r="D1436" i="1" s="1"/>
  <c r="D1490" i="1" s="1"/>
  <c r="D1544" i="1" s="1"/>
  <c r="D1598" i="1" s="1"/>
  <c r="D1652" i="1" s="1"/>
  <c r="D1706" i="1" s="1"/>
  <c r="D1760" i="1" s="1"/>
  <c r="D1814" i="1" s="1"/>
  <c r="D87" i="1"/>
  <c r="D141" i="1" s="1"/>
  <c r="D195" i="1" s="1"/>
  <c r="D249" i="1" s="1"/>
  <c r="D303" i="1" s="1"/>
  <c r="D357" i="1" s="1"/>
  <c r="D411" i="1" s="1"/>
  <c r="D465" i="1" s="1"/>
  <c r="D519" i="1" s="1"/>
  <c r="D573" i="1" s="1"/>
  <c r="D627" i="1" s="1"/>
  <c r="D681" i="1" s="1"/>
  <c r="D735" i="1" s="1"/>
  <c r="D789" i="1" s="1"/>
  <c r="D843" i="1" s="1"/>
  <c r="D897" i="1" s="1"/>
  <c r="D951" i="1" s="1"/>
  <c r="D1005" i="1" s="1"/>
  <c r="D1059" i="1" s="1"/>
  <c r="D1113" i="1" s="1"/>
  <c r="D1167" i="1" s="1"/>
  <c r="D1221" i="1" s="1"/>
  <c r="D1275" i="1" s="1"/>
  <c r="D1329" i="1" s="1"/>
  <c r="D1383" i="1" s="1"/>
  <c r="D1437" i="1" s="1"/>
  <c r="D1491" i="1" s="1"/>
  <c r="D1545" i="1" s="1"/>
  <c r="D1599" i="1" s="1"/>
  <c r="D1653" i="1" s="1"/>
  <c r="D1707" i="1" s="1"/>
  <c r="D1761" i="1" s="1"/>
  <c r="D1815" i="1" s="1"/>
  <c r="D88" i="1"/>
  <c r="D142" i="1" s="1"/>
  <c r="D196" i="1" s="1"/>
  <c r="D250" i="1" s="1"/>
  <c r="D304" i="1" s="1"/>
  <c r="D358" i="1" s="1"/>
  <c r="D412" i="1" s="1"/>
  <c r="D466" i="1" s="1"/>
  <c r="D520" i="1" s="1"/>
  <c r="D574" i="1" s="1"/>
  <c r="D628" i="1" s="1"/>
  <c r="D682" i="1" s="1"/>
  <c r="D736" i="1" s="1"/>
  <c r="D790" i="1" s="1"/>
  <c r="D844" i="1" s="1"/>
  <c r="D898" i="1" s="1"/>
  <c r="D952" i="1" s="1"/>
  <c r="D1006" i="1" s="1"/>
  <c r="D1060" i="1" s="1"/>
  <c r="D1114" i="1" s="1"/>
  <c r="D1168" i="1" s="1"/>
  <c r="D1222" i="1" s="1"/>
  <c r="D1276" i="1" s="1"/>
  <c r="D1330" i="1" s="1"/>
  <c r="D1384" i="1" s="1"/>
  <c r="D1438" i="1" s="1"/>
  <c r="D1492" i="1" s="1"/>
  <c r="D1546" i="1" s="1"/>
  <c r="D1600" i="1" s="1"/>
  <c r="D1654" i="1" s="1"/>
  <c r="D1708" i="1" s="1"/>
  <c r="D1762" i="1" s="1"/>
  <c r="D1816" i="1" s="1"/>
  <c r="D89" i="1"/>
  <c r="D143" i="1" s="1"/>
  <c r="D197" i="1" s="1"/>
  <c r="D251" i="1" s="1"/>
  <c r="D305" i="1" s="1"/>
  <c r="D359" i="1" s="1"/>
  <c r="D413" i="1" s="1"/>
  <c r="D467" i="1" s="1"/>
  <c r="D521" i="1" s="1"/>
  <c r="D575" i="1" s="1"/>
  <c r="D629" i="1" s="1"/>
  <c r="D683" i="1" s="1"/>
  <c r="D737" i="1" s="1"/>
  <c r="D791" i="1" s="1"/>
  <c r="D845" i="1" s="1"/>
  <c r="D899" i="1" s="1"/>
  <c r="D953" i="1" s="1"/>
  <c r="D1007" i="1" s="1"/>
  <c r="D1061" i="1" s="1"/>
  <c r="D1115" i="1" s="1"/>
  <c r="D1169" i="1" s="1"/>
  <c r="D1223" i="1" s="1"/>
  <c r="D1277" i="1" s="1"/>
  <c r="D1331" i="1" s="1"/>
  <c r="D1385" i="1" s="1"/>
  <c r="D1439" i="1" s="1"/>
  <c r="D1493" i="1" s="1"/>
  <c r="D1547" i="1" s="1"/>
  <c r="D1601" i="1" s="1"/>
  <c r="D1655" i="1" s="1"/>
  <c r="D1709" i="1" s="1"/>
  <c r="D1763" i="1" s="1"/>
  <c r="D1817" i="1" s="1"/>
  <c r="D90" i="1"/>
  <c r="D144" i="1" s="1"/>
  <c r="D198" i="1" s="1"/>
  <c r="D252" i="1" s="1"/>
  <c r="D306" i="1" s="1"/>
  <c r="D360" i="1" s="1"/>
  <c r="D414" i="1" s="1"/>
  <c r="D468" i="1" s="1"/>
  <c r="D522" i="1" s="1"/>
  <c r="D576" i="1" s="1"/>
  <c r="D630" i="1" s="1"/>
  <c r="D684" i="1" s="1"/>
  <c r="D738" i="1" s="1"/>
  <c r="D792" i="1" s="1"/>
  <c r="D846" i="1" s="1"/>
  <c r="D900" i="1" s="1"/>
  <c r="D954" i="1" s="1"/>
  <c r="D1008" i="1" s="1"/>
  <c r="D1062" i="1" s="1"/>
  <c r="D1116" i="1" s="1"/>
  <c r="D1170" i="1" s="1"/>
  <c r="D1224" i="1" s="1"/>
  <c r="D1278" i="1" s="1"/>
  <c r="D1332" i="1" s="1"/>
  <c r="D1386" i="1" s="1"/>
  <c r="D1440" i="1" s="1"/>
  <c r="D1494" i="1" s="1"/>
  <c r="D1548" i="1" s="1"/>
  <c r="D1602" i="1" s="1"/>
  <c r="D1656" i="1" s="1"/>
  <c r="D1710" i="1" s="1"/>
  <c r="D1764" i="1" s="1"/>
  <c r="D1818" i="1" s="1"/>
  <c r="D91" i="1"/>
  <c r="D145" i="1" s="1"/>
  <c r="D199" i="1" s="1"/>
  <c r="D253" i="1" s="1"/>
  <c r="D307" i="1" s="1"/>
  <c r="D361" i="1" s="1"/>
  <c r="D415" i="1" s="1"/>
  <c r="D469" i="1" s="1"/>
  <c r="D523" i="1" s="1"/>
  <c r="D577" i="1" s="1"/>
  <c r="D631" i="1" s="1"/>
  <c r="D685" i="1" s="1"/>
  <c r="D739" i="1" s="1"/>
  <c r="D793" i="1" s="1"/>
  <c r="D847" i="1" s="1"/>
  <c r="D901" i="1" s="1"/>
  <c r="D955" i="1" s="1"/>
  <c r="D1009" i="1" s="1"/>
  <c r="D1063" i="1" s="1"/>
  <c r="D1117" i="1" s="1"/>
  <c r="D1171" i="1" s="1"/>
  <c r="D1225" i="1" s="1"/>
  <c r="D1279" i="1" s="1"/>
  <c r="D1333" i="1" s="1"/>
  <c r="D1387" i="1" s="1"/>
  <c r="D1441" i="1" s="1"/>
  <c r="D1495" i="1" s="1"/>
  <c r="D1549" i="1" s="1"/>
  <c r="D1603" i="1" s="1"/>
  <c r="D1657" i="1" s="1"/>
  <c r="D1711" i="1" s="1"/>
  <c r="D1765" i="1" s="1"/>
  <c r="D1819" i="1" s="1"/>
  <c r="D92" i="1"/>
  <c r="D146" i="1" s="1"/>
  <c r="D200" i="1" s="1"/>
  <c r="D254" i="1" s="1"/>
  <c r="D308" i="1" s="1"/>
  <c r="D362" i="1" s="1"/>
  <c r="D416" i="1" s="1"/>
  <c r="D470" i="1" s="1"/>
  <c r="D524" i="1" s="1"/>
  <c r="D578" i="1" s="1"/>
  <c r="D632" i="1" s="1"/>
  <c r="D686" i="1" s="1"/>
  <c r="D740" i="1" s="1"/>
  <c r="D794" i="1" s="1"/>
  <c r="D848" i="1" s="1"/>
  <c r="D902" i="1" s="1"/>
  <c r="D956" i="1" s="1"/>
  <c r="D1010" i="1" s="1"/>
  <c r="D1064" i="1" s="1"/>
  <c r="D1118" i="1" s="1"/>
  <c r="D1172" i="1" s="1"/>
  <c r="D1226" i="1" s="1"/>
  <c r="D1280" i="1" s="1"/>
  <c r="D1334" i="1" s="1"/>
  <c r="D1388" i="1" s="1"/>
  <c r="D1442" i="1" s="1"/>
  <c r="D1496" i="1" s="1"/>
  <c r="D1550" i="1" s="1"/>
  <c r="D1604" i="1" s="1"/>
  <c r="D1658" i="1" s="1"/>
  <c r="D1712" i="1" s="1"/>
  <c r="D1766" i="1" s="1"/>
  <c r="D1820" i="1" s="1"/>
  <c r="D93" i="1"/>
  <c r="D147" i="1" s="1"/>
  <c r="D201" i="1" s="1"/>
  <c r="D255" i="1" s="1"/>
  <c r="D309" i="1" s="1"/>
  <c r="D363" i="1" s="1"/>
  <c r="D417" i="1" s="1"/>
  <c r="D471" i="1" s="1"/>
  <c r="D525" i="1" s="1"/>
  <c r="D579" i="1" s="1"/>
  <c r="D633" i="1" s="1"/>
  <c r="D687" i="1" s="1"/>
  <c r="D741" i="1" s="1"/>
  <c r="D795" i="1" s="1"/>
  <c r="D849" i="1" s="1"/>
  <c r="D903" i="1" s="1"/>
  <c r="D957" i="1" s="1"/>
  <c r="D1011" i="1" s="1"/>
  <c r="D1065" i="1" s="1"/>
  <c r="D1119" i="1" s="1"/>
  <c r="D1173" i="1" s="1"/>
  <c r="D1227" i="1" s="1"/>
  <c r="D1281" i="1" s="1"/>
  <c r="D1335" i="1" s="1"/>
  <c r="D1389" i="1" s="1"/>
  <c r="D1443" i="1" s="1"/>
  <c r="D1497" i="1" s="1"/>
  <c r="D1551" i="1" s="1"/>
  <c r="D1605" i="1" s="1"/>
  <c r="D1659" i="1" s="1"/>
  <c r="D1713" i="1" s="1"/>
  <c r="D1767" i="1" s="1"/>
  <c r="D1821" i="1" s="1"/>
  <c r="D94" i="1"/>
  <c r="D148" i="1" s="1"/>
  <c r="D202" i="1" s="1"/>
  <c r="D256" i="1" s="1"/>
  <c r="D310" i="1" s="1"/>
  <c r="D364" i="1" s="1"/>
  <c r="D418" i="1" s="1"/>
  <c r="D472" i="1" s="1"/>
  <c r="D526" i="1" s="1"/>
  <c r="D580" i="1" s="1"/>
  <c r="D634" i="1" s="1"/>
  <c r="D688" i="1" s="1"/>
  <c r="D742" i="1" s="1"/>
  <c r="D796" i="1" s="1"/>
  <c r="D850" i="1" s="1"/>
  <c r="D904" i="1" s="1"/>
  <c r="D958" i="1" s="1"/>
  <c r="D1012" i="1" s="1"/>
  <c r="D1066" i="1" s="1"/>
  <c r="D1120" i="1" s="1"/>
  <c r="D1174" i="1" s="1"/>
  <c r="D1228" i="1" s="1"/>
  <c r="D1282" i="1" s="1"/>
  <c r="D1336" i="1" s="1"/>
  <c r="D1390" i="1" s="1"/>
  <c r="D1444" i="1" s="1"/>
  <c r="D1498" i="1" s="1"/>
  <c r="D1552" i="1" s="1"/>
  <c r="D1606" i="1" s="1"/>
  <c r="D1660" i="1" s="1"/>
  <c r="D1714" i="1" s="1"/>
  <c r="D1768" i="1" s="1"/>
  <c r="D1822" i="1" s="1"/>
  <c r="D95" i="1"/>
  <c r="D149" i="1" s="1"/>
  <c r="D203" i="1" s="1"/>
  <c r="D257" i="1" s="1"/>
  <c r="D311" i="1" s="1"/>
  <c r="D365" i="1" s="1"/>
  <c r="D419" i="1" s="1"/>
  <c r="D473" i="1" s="1"/>
  <c r="D527" i="1" s="1"/>
  <c r="D581" i="1" s="1"/>
  <c r="D635" i="1" s="1"/>
  <c r="D689" i="1" s="1"/>
  <c r="D743" i="1" s="1"/>
  <c r="D797" i="1" s="1"/>
  <c r="D851" i="1" s="1"/>
  <c r="D905" i="1" s="1"/>
  <c r="D959" i="1" s="1"/>
  <c r="D1013" i="1" s="1"/>
  <c r="D1067" i="1" s="1"/>
  <c r="D1121" i="1" s="1"/>
  <c r="D1175" i="1" s="1"/>
  <c r="D1229" i="1" s="1"/>
  <c r="D1283" i="1" s="1"/>
  <c r="D1337" i="1" s="1"/>
  <c r="D1391" i="1" s="1"/>
  <c r="D1445" i="1" s="1"/>
  <c r="D1499" i="1" s="1"/>
  <c r="D1553" i="1" s="1"/>
  <c r="D1607" i="1" s="1"/>
  <c r="D1661" i="1" s="1"/>
  <c r="D1715" i="1" s="1"/>
  <c r="D1769" i="1" s="1"/>
  <c r="D1823" i="1" s="1"/>
  <c r="D96" i="1"/>
  <c r="D150" i="1" s="1"/>
  <c r="D204" i="1" s="1"/>
  <c r="D258" i="1" s="1"/>
  <c r="D312" i="1" s="1"/>
  <c r="D366" i="1" s="1"/>
  <c r="D420" i="1" s="1"/>
  <c r="D474" i="1" s="1"/>
  <c r="D528" i="1" s="1"/>
  <c r="D582" i="1" s="1"/>
  <c r="D636" i="1" s="1"/>
  <c r="D690" i="1" s="1"/>
  <c r="D744" i="1" s="1"/>
  <c r="D798" i="1" s="1"/>
  <c r="D852" i="1" s="1"/>
  <c r="D906" i="1" s="1"/>
  <c r="D960" i="1" s="1"/>
  <c r="D1014" i="1" s="1"/>
  <c r="D1068" i="1" s="1"/>
  <c r="D1122" i="1" s="1"/>
  <c r="D1176" i="1" s="1"/>
  <c r="D1230" i="1" s="1"/>
  <c r="D1284" i="1" s="1"/>
  <c r="D1338" i="1" s="1"/>
  <c r="D1392" i="1" s="1"/>
  <c r="D1446" i="1" s="1"/>
  <c r="D1500" i="1" s="1"/>
  <c r="D1554" i="1" s="1"/>
  <c r="D1608" i="1" s="1"/>
  <c r="D1662" i="1" s="1"/>
  <c r="D1716" i="1" s="1"/>
  <c r="D1770" i="1" s="1"/>
  <c r="D1824" i="1" s="1"/>
  <c r="D97" i="1"/>
  <c r="D151" i="1" s="1"/>
  <c r="D205" i="1" s="1"/>
  <c r="D259" i="1" s="1"/>
  <c r="D313" i="1" s="1"/>
  <c r="D367" i="1" s="1"/>
  <c r="D421" i="1" s="1"/>
  <c r="D475" i="1" s="1"/>
  <c r="D529" i="1" s="1"/>
  <c r="D583" i="1" s="1"/>
  <c r="D637" i="1" s="1"/>
  <c r="D691" i="1" s="1"/>
  <c r="D745" i="1" s="1"/>
  <c r="D799" i="1" s="1"/>
  <c r="D853" i="1" s="1"/>
  <c r="D907" i="1" s="1"/>
  <c r="D961" i="1" s="1"/>
  <c r="D1015" i="1" s="1"/>
  <c r="D1069" i="1" s="1"/>
  <c r="D1123" i="1" s="1"/>
  <c r="D1177" i="1" s="1"/>
  <c r="D1231" i="1" s="1"/>
  <c r="D1285" i="1" s="1"/>
  <c r="D1339" i="1" s="1"/>
  <c r="D1393" i="1" s="1"/>
  <c r="D1447" i="1" s="1"/>
  <c r="D1501" i="1" s="1"/>
  <c r="D1555" i="1" s="1"/>
  <c r="D1609" i="1" s="1"/>
  <c r="D1663" i="1" s="1"/>
  <c r="D1717" i="1" s="1"/>
  <c r="D1771" i="1" s="1"/>
  <c r="D1825" i="1" s="1"/>
  <c r="D98" i="1"/>
  <c r="D152" i="1" s="1"/>
  <c r="D206" i="1" s="1"/>
  <c r="D260" i="1" s="1"/>
  <c r="D314" i="1" s="1"/>
  <c r="D368" i="1" s="1"/>
  <c r="D422" i="1" s="1"/>
  <c r="D476" i="1" s="1"/>
  <c r="D530" i="1" s="1"/>
  <c r="D584" i="1" s="1"/>
  <c r="D638" i="1" s="1"/>
  <c r="D692" i="1" s="1"/>
  <c r="D746" i="1" s="1"/>
  <c r="D800" i="1" s="1"/>
  <c r="D854" i="1" s="1"/>
  <c r="D908" i="1" s="1"/>
  <c r="D962" i="1" s="1"/>
  <c r="D1016" i="1" s="1"/>
  <c r="D1070" i="1" s="1"/>
  <c r="D1124" i="1" s="1"/>
  <c r="D1178" i="1" s="1"/>
  <c r="D1232" i="1" s="1"/>
  <c r="D1286" i="1" s="1"/>
  <c r="D1340" i="1" s="1"/>
  <c r="D1394" i="1" s="1"/>
  <c r="D1448" i="1" s="1"/>
  <c r="D1502" i="1" s="1"/>
  <c r="D1556" i="1" s="1"/>
  <c r="D1610" i="1" s="1"/>
  <c r="D1664" i="1" s="1"/>
  <c r="D1718" i="1" s="1"/>
  <c r="D1772" i="1" s="1"/>
  <c r="D1826" i="1" s="1"/>
  <c r="D99" i="1"/>
  <c r="D153" i="1" s="1"/>
  <c r="D207" i="1" s="1"/>
  <c r="D261" i="1" s="1"/>
  <c r="D315" i="1" s="1"/>
  <c r="D369" i="1" s="1"/>
  <c r="D423" i="1" s="1"/>
  <c r="D477" i="1" s="1"/>
  <c r="D531" i="1" s="1"/>
  <c r="D585" i="1" s="1"/>
  <c r="D639" i="1" s="1"/>
  <c r="D693" i="1" s="1"/>
  <c r="D747" i="1" s="1"/>
  <c r="D801" i="1" s="1"/>
  <c r="D855" i="1" s="1"/>
  <c r="D909" i="1" s="1"/>
  <c r="D963" i="1" s="1"/>
  <c r="D1017" i="1" s="1"/>
  <c r="D1071" i="1" s="1"/>
  <c r="D1125" i="1" s="1"/>
  <c r="D1179" i="1" s="1"/>
  <c r="D1233" i="1" s="1"/>
  <c r="D1287" i="1" s="1"/>
  <c r="D1341" i="1" s="1"/>
  <c r="D1395" i="1" s="1"/>
  <c r="D1449" i="1" s="1"/>
  <c r="D1503" i="1" s="1"/>
  <c r="D1557" i="1" s="1"/>
  <c r="D1611" i="1" s="1"/>
  <c r="D1665" i="1" s="1"/>
  <c r="D1719" i="1" s="1"/>
  <c r="D1773" i="1" s="1"/>
  <c r="D1827" i="1" s="1"/>
  <c r="D100" i="1"/>
  <c r="D154" i="1" s="1"/>
  <c r="D208" i="1" s="1"/>
  <c r="D262" i="1" s="1"/>
  <c r="D316" i="1" s="1"/>
  <c r="D370" i="1" s="1"/>
  <c r="D424" i="1" s="1"/>
  <c r="D478" i="1" s="1"/>
  <c r="D532" i="1" s="1"/>
  <c r="D586" i="1" s="1"/>
  <c r="D640" i="1" s="1"/>
  <c r="D694" i="1" s="1"/>
  <c r="D748" i="1" s="1"/>
  <c r="D802" i="1" s="1"/>
  <c r="D856" i="1" s="1"/>
  <c r="D910" i="1" s="1"/>
  <c r="D964" i="1" s="1"/>
  <c r="D1018" i="1" s="1"/>
  <c r="D1072" i="1" s="1"/>
  <c r="D1126" i="1" s="1"/>
  <c r="D1180" i="1" s="1"/>
  <c r="D1234" i="1" s="1"/>
  <c r="D1288" i="1" s="1"/>
  <c r="D1342" i="1" s="1"/>
  <c r="D1396" i="1" s="1"/>
  <c r="D1450" i="1" s="1"/>
  <c r="D1504" i="1" s="1"/>
  <c r="D1558" i="1" s="1"/>
  <c r="D1612" i="1" s="1"/>
  <c r="D1666" i="1" s="1"/>
  <c r="D1720" i="1" s="1"/>
  <c r="D1774" i="1" s="1"/>
  <c r="D1828" i="1" s="1"/>
  <c r="D101" i="1"/>
  <c r="D155" i="1" s="1"/>
  <c r="D209" i="1" s="1"/>
  <c r="D263" i="1" s="1"/>
  <c r="D317" i="1" s="1"/>
  <c r="D371" i="1" s="1"/>
  <c r="D425" i="1" s="1"/>
  <c r="D479" i="1" s="1"/>
  <c r="D533" i="1" s="1"/>
  <c r="D587" i="1" s="1"/>
  <c r="D641" i="1" s="1"/>
  <c r="D695" i="1" s="1"/>
  <c r="D749" i="1" s="1"/>
  <c r="D803" i="1" s="1"/>
  <c r="D857" i="1" s="1"/>
  <c r="D911" i="1" s="1"/>
  <c r="D965" i="1" s="1"/>
  <c r="D1019" i="1" s="1"/>
  <c r="D1073" i="1" s="1"/>
  <c r="D1127" i="1" s="1"/>
  <c r="D1181" i="1" s="1"/>
  <c r="D1235" i="1" s="1"/>
  <c r="D1289" i="1" s="1"/>
  <c r="D1343" i="1" s="1"/>
  <c r="D1397" i="1" s="1"/>
  <c r="D1451" i="1" s="1"/>
  <c r="D1505" i="1" s="1"/>
  <c r="D1559" i="1" s="1"/>
  <c r="D1613" i="1" s="1"/>
  <c r="D1667" i="1" s="1"/>
  <c r="D1721" i="1" s="1"/>
  <c r="D1775" i="1" s="1"/>
  <c r="D1829" i="1" s="1"/>
  <c r="D102" i="1"/>
  <c r="D156" i="1" s="1"/>
  <c r="D210" i="1" s="1"/>
  <c r="D264" i="1" s="1"/>
  <c r="D318" i="1" s="1"/>
  <c r="D372" i="1" s="1"/>
  <c r="D426" i="1" s="1"/>
  <c r="D480" i="1" s="1"/>
  <c r="D534" i="1" s="1"/>
  <c r="D588" i="1" s="1"/>
  <c r="D642" i="1" s="1"/>
  <c r="D696" i="1" s="1"/>
  <c r="D750" i="1" s="1"/>
  <c r="D804" i="1" s="1"/>
  <c r="D858" i="1" s="1"/>
  <c r="D912" i="1" s="1"/>
  <c r="D966" i="1" s="1"/>
  <c r="D1020" i="1" s="1"/>
  <c r="D1074" i="1" s="1"/>
  <c r="D1128" i="1" s="1"/>
  <c r="D1182" i="1" s="1"/>
  <c r="D1236" i="1" s="1"/>
  <c r="D1290" i="1" s="1"/>
  <c r="D1344" i="1" s="1"/>
  <c r="D1398" i="1" s="1"/>
  <c r="D1452" i="1" s="1"/>
  <c r="D1506" i="1" s="1"/>
  <c r="D1560" i="1" s="1"/>
  <c r="D1614" i="1" s="1"/>
  <c r="D1668" i="1" s="1"/>
  <c r="D1722" i="1" s="1"/>
  <c r="D1776" i="1" s="1"/>
  <c r="D1830" i="1" s="1"/>
  <c r="D103" i="1"/>
  <c r="D157" i="1" s="1"/>
  <c r="D211" i="1" s="1"/>
  <c r="D265" i="1" s="1"/>
  <c r="D319" i="1" s="1"/>
  <c r="D373" i="1" s="1"/>
  <c r="D427" i="1" s="1"/>
  <c r="D481" i="1" s="1"/>
  <c r="D535" i="1" s="1"/>
  <c r="D589" i="1" s="1"/>
  <c r="D643" i="1" s="1"/>
  <c r="D697" i="1" s="1"/>
  <c r="D751" i="1" s="1"/>
  <c r="D805" i="1" s="1"/>
  <c r="D859" i="1" s="1"/>
  <c r="D913" i="1" s="1"/>
  <c r="D967" i="1" s="1"/>
  <c r="D1021" i="1" s="1"/>
  <c r="D1075" i="1" s="1"/>
  <c r="D1129" i="1" s="1"/>
  <c r="D1183" i="1" s="1"/>
  <c r="D1237" i="1" s="1"/>
  <c r="D1291" i="1" s="1"/>
  <c r="D1345" i="1" s="1"/>
  <c r="D1399" i="1" s="1"/>
  <c r="D1453" i="1" s="1"/>
  <c r="D1507" i="1" s="1"/>
  <c r="D1561" i="1" s="1"/>
  <c r="D1615" i="1" s="1"/>
  <c r="D1669" i="1" s="1"/>
  <c r="D1723" i="1" s="1"/>
  <c r="D1777" i="1" s="1"/>
  <c r="D1831" i="1" s="1"/>
  <c r="D104" i="1"/>
  <c r="D105" i="1"/>
  <c r="D159" i="1" s="1"/>
  <c r="D213" i="1" s="1"/>
  <c r="D267" i="1" s="1"/>
  <c r="D321" i="1" s="1"/>
  <c r="D375" i="1" s="1"/>
  <c r="D429" i="1" s="1"/>
  <c r="D483" i="1" s="1"/>
  <c r="D537" i="1" s="1"/>
  <c r="D591" i="1" s="1"/>
  <c r="D645" i="1" s="1"/>
  <c r="D699" i="1" s="1"/>
  <c r="D753" i="1" s="1"/>
  <c r="D807" i="1" s="1"/>
  <c r="D861" i="1" s="1"/>
  <c r="D915" i="1" s="1"/>
  <c r="D969" i="1" s="1"/>
  <c r="D1023" i="1" s="1"/>
  <c r="D1077" i="1" s="1"/>
  <c r="D1131" i="1" s="1"/>
  <c r="D1185" i="1" s="1"/>
  <c r="D1239" i="1" s="1"/>
  <c r="D1293" i="1" s="1"/>
  <c r="D1347" i="1" s="1"/>
  <c r="D1401" i="1" s="1"/>
  <c r="D1455" i="1" s="1"/>
  <c r="D1509" i="1" s="1"/>
  <c r="D1563" i="1" s="1"/>
  <c r="D1617" i="1" s="1"/>
  <c r="D1671" i="1" s="1"/>
  <c r="D1725" i="1" s="1"/>
  <c r="D1779" i="1" s="1"/>
  <c r="D1833" i="1" s="1"/>
  <c r="D106" i="1"/>
  <c r="D160" i="1" s="1"/>
  <c r="D214" i="1" s="1"/>
  <c r="D268" i="1" s="1"/>
  <c r="D322" i="1" s="1"/>
  <c r="D376" i="1" s="1"/>
  <c r="D430" i="1" s="1"/>
  <c r="D484" i="1" s="1"/>
  <c r="D538" i="1" s="1"/>
  <c r="D592" i="1" s="1"/>
  <c r="D646" i="1" s="1"/>
  <c r="D700" i="1" s="1"/>
  <c r="D754" i="1" s="1"/>
  <c r="D808" i="1" s="1"/>
  <c r="D862" i="1" s="1"/>
  <c r="D916" i="1" s="1"/>
  <c r="D970" i="1" s="1"/>
  <c r="D1024" i="1" s="1"/>
  <c r="D1078" i="1" s="1"/>
  <c r="D1132" i="1" s="1"/>
  <c r="D1186" i="1" s="1"/>
  <c r="D1240" i="1" s="1"/>
  <c r="D1294" i="1" s="1"/>
  <c r="D1348" i="1" s="1"/>
  <c r="D1402" i="1" s="1"/>
  <c r="D1456" i="1" s="1"/>
  <c r="D1510" i="1" s="1"/>
  <c r="D1564" i="1" s="1"/>
  <c r="D1618" i="1" s="1"/>
  <c r="D1672" i="1" s="1"/>
  <c r="D1726" i="1" s="1"/>
  <c r="D1780" i="1" s="1"/>
  <c r="D1834" i="1" s="1"/>
  <c r="D107" i="1"/>
  <c r="D161" i="1" s="1"/>
  <c r="D215" i="1" s="1"/>
  <c r="D269" i="1" s="1"/>
  <c r="D323" i="1" s="1"/>
  <c r="D377" i="1" s="1"/>
  <c r="D431" i="1" s="1"/>
  <c r="D485" i="1" s="1"/>
  <c r="D539" i="1" s="1"/>
  <c r="D593" i="1" s="1"/>
  <c r="D647" i="1" s="1"/>
  <c r="D701" i="1" s="1"/>
  <c r="D755" i="1" s="1"/>
  <c r="D809" i="1" s="1"/>
  <c r="D863" i="1" s="1"/>
  <c r="D917" i="1" s="1"/>
  <c r="D971" i="1" s="1"/>
  <c r="D1025" i="1" s="1"/>
  <c r="D1079" i="1" s="1"/>
  <c r="D1133" i="1" s="1"/>
  <c r="D1187" i="1" s="1"/>
  <c r="D1241" i="1" s="1"/>
  <c r="D1295" i="1" s="1"/>
  <c r="D1349" i="1" s="1"/>
  <c r="D1403" i="1" s="1"/>
  <c r="D1457" i="1" s="1"/>
  <c r="D1511" i="1" s="1"/>
  <c r="D1565" i="1" s="1"/>
  <c r="D1619" i="1" s="1"/>
  <c r="D1673" i="1" s="1"/>
  <c r="D1727" i="1" s="1"/>
  <c r="D1781" i="1" s="1"/>
  <c r="D1835" i="1" s="1"/>
  <c r="D108" i="1"/>
  <c r="D162" i="1" s="1"/>
  <c r="D216" i="1" s="1"/>
  <c r="D270" i="1" s="1"/>
  <c r="D324" i="1" s="1"/>
  <c r="D378" i="1" s="1"/>
  <c r="D432" i="1" s="1"/>
  <c r="D486" i="1" s="1"/>
  <c r="D540" i="1" s="1"/>
  <c r="D594" i="1" s="1"/>
  <c r="D648" i="1" s="1"/>
  <c r="D702" i="1" s="1"/>
  <c r="D756" i="1" s="1"/>
  <c r="D810" i="1" s="1"/>
  <c r="D864" i="1" s="1"/>
  <c r="D918" i="1" s="1"/>
  <c r="D972" i="1" s="1"/>
  <c r="D1026" i="1" s="1"/>
  <c r="D1080" i="1" s="1"/>
  <c r="D1134" i="1" s="1"/>
  <c r="D1188" i="1" s="1"/>
  <c r="D1242" i="1" s="1"/>
  <c r="D1296" i="1" s="1"/>
  <c r="D1350" i="1" s="1"/>
  <c r="D1404" i="1" s="1"/>
  <c r="D1458" i="1" s="1"/>
  <c r="D1512" i="1" s="1"/>
  <c r="D1566" i="1" s="1"/>
  <c r="D1620" i="1" s="1"/>
  <c r="D1674" i="1" s="1"/>
  <c r="D1728" i="1" s="1"/>
  <c r="D1782" i="1" s="1"/>
  <c r="D1836" i="1" s="1"/>
  <c r="D109" i="1"/>
  <c r="D163" i="1" s="1"/>
  <c r="D217" i="1" s="1"/>
  <c r="D271" i="1" s="1"/>
  <c r="D325" i="1" s="1"/>
  <c r="D379" i="1" s="1"/>
  <c r="D433" i="1" s="1"/>
  <c r="D487" i="1" s="1"/>
  <c r="D541" i="1" s="1"/>
  <c r="D595" i="1" s="1"/>
  <c r="D649" i="1" s="1"/>
  <c r="D703" i="1" s="1"/>
  <c r="D757" i="1" s="1"/>
  <c r="D811" i="1" s="1"/>
  <c r="D865" i="1" s="1"/>
  <c r="D919" i="1" s="1"/>
  <c r="D973" i="1" s="1"/>
  <c r="D1027" i="1" s="1"/>
  <c r="D1081" i="1" s="1"/>
  <c r="D1135" i="1" s="1"/>
  <c r="D1189" i="1" s="1"/>
  <c r="D1243" i="1" s="1"/>
  <c r="D1297" i="1" s="1"/>
  <c r="D1351" i="1" s="1"/>
  <c r="D1405" i="1" s="1"/>
  <c r="D1459" i="1" s="1"/>
  <c r="D1513" i="1" s="1"/>
  <c r="D1567" i="1" s="1"/>
  <c r="D1621" i="1" s="1"/>
  <c r="D1675" i="1" s="1"/>
  <c r="D1729" i="1" s="1"/>
  <c r="D1783" i="1" s="1"/>
  <c r="D1837" i="1" s="1"/>
  <c r="D110" i="1"/>
  <c r="D164" i="1" s="1"/>
  <c r="D218" i="1" s="1"/>
  <c r="D272" i="1" s="1"/>
  <c r="D326" i="1" s="1"/>
  <c r="D380" i="1" s="1"/>
  <c r="D434" i="1" s="1"/>
  <c r="D488" i="1" s="1"/>
  <c r="D542" i="1" s="1"/>
  <c r="D596" i="1" s="1"/>
  <c r="D650" i="1" s="1"/>
  <c r="D704" i="1" s="1"/>
  <c r="D758" i="1" s="1"/>
  <c r="D812" i="1" s="1"/>
  <c r="D866" i="1" s="1"/>
  <c r="D920" i="1" s="1"/>
  <c r="D974" i="1" s="1"/>
  <c r="D1028" i="1" s="1"/>
  <c r="D1082" i="1" s="1"/>
  <c r="D1136" i="1" s="1"/>
  <c r="D1190" i="1" s="1"/>
  <c r="D1244" i="1" s="1"/>
  <c r="D1298" i="1" s="1"/>
  <c r="D1352" i="1" s="1"/>
  <c r="D1406" i="1" s="1"/>
  <c r="D1460" i="1" s="1"/>
  <c r="D1514" i="1" s="1"/>
  <c r="D1568" i="1" s="1"/>
  <c r="D1622" i="1" s="1"/>
  <c r="D1676" i="1" s="1"/>
  <c r="D1730" i="1" s="1"/>
  <c r="D1784" i="1" s="1"/>
  <c r="D1838" i="1" s="1"/>
  <c r="D111" i="1"/>
  <c r="D165" i="1" s="1"/>
  <c r="D219" i="1" s="1"/>
  <c r="D273" i="1" s="1"/>
  <c r="D327" i="1" s="1"/>
  <c r="D381" i="1" s="1"/>
  <c r="D435" i="1" s="1"/>
  <c r="D489" i="1" s="1"/>
  <c r="D543" i="1" s="1"/>
  <c r="D597" i="1" s="1"/>
  <c r="D651" i="1" s="1"/>
  <c r="D705" i="1" s="1"/>
  <c r="D759" i="1" s="1"/>
  <c r="D813" i="1" s="1"/>
  <c r="D867" i="1" s="1"/>
  <c r="D921" i="1" s="1"/>
  <c r="D975" i="1" s="1"/>
  <c r="D1029" i="1" s="1"/>
  <c r="D1083" i="1" s="1"/>
  <c r="D1137" i="1" s="1"/>
  <c r="D1191" i="1" s="1"/>
  <c r="D1245" i="1" s="1"/>
  <c r="D1299" i="1" s="1"/>
  <c r="D1353" i="1" s="1"/>
  <c r="D1407" i="1" s="1"/>
  <c r="D1461" i="1" s="1"/>
  <c r="D1515" i="1" s="1"/>
  <c r="D1569" i="1" s="1"/>
  <c r="D1623" i="1" s="1"/>
  <c r="D1677" i="1" s="1"/>
  <c r="D1731" i="1" s="1"/>
  <c r="D1785" i="1" s="1"/>
  <c r="D1839" i="1" s="1"/>
  <c r="D112" i="1"/>
  <c r="D166" i="1" s="1"/>
  <c r="D220" i="1" s="1"/>
  <c r="D274" i="1" s="1"/>
  <c r="D328" i="1" s="1"/>
  <c r="D382" i="1" s="1"/>
  <c r="D436" i="1" s="1"/>
  <c r="D490" i="1" s="1"/>
  <c r="D544" i="1" s="1"/>
  <c r="D598" i="1" s="1"/>
  <c r="D652" i="1" s="1"/>
  <c r="D706" i="1" s="1"/>
  <c r="D760" i="1" s="1"/>
  <c r="D814" i="1" s="1"/>
  <c r="D868" i="1" s="1"/>
  <c r="D922" i="1" s="1"/>
  <c r="D976" i="1" s="1"/>
  <c r="D1030" i="1" s="1"/>
  <c r="D1084" i="1" s="1"/>
  <c r="D1138" i="1" s="1"/>
  <c r="D1192" i="1" s="1"/>
  <c r="D1246" i="1" s="1"/>
  <c r="D1300" i="1" s="1"/>
  <c r="D1354" i="1" s="1"/>
  <c r="D1408" i="1" s="1"/>
  <c r="D1462" i="1" s="1"/>
  <c r="D1516" i="1" s="1"/>
  <c r="D1570" i="1" s="1"/>
  <c r="D1624" i="1" s="1"/>
  <c r="D1678" i="1" s="1"/>
  <c r="D1732" i="1" s="1"/>
  <c r="D1786" i="1" s="1"/>
  <c r="D1840" i="1" s="1"/>
  <c r="D113" i="1"/>
  <c r="D167" i="1" s="1"/>
  <c r="D221" i="1" s="1"/>
  <c r="D275" i="1" s="1"/>
  <c r="D329" i="1" s="1"/>
  <c r="D383" i="1" s="1"/>
  <c r="D437" i="1" s="1"/>
  <c r="D491" i="1" s="1"/>
  <c r="D545" i="1" s="1"/>
  <c r="D599" i="1" s="1"/>
  <c r="D653" i="1" s="1"/>
  <c r="D707" i="1" s="1"/>
  <c r="D761" i="1" s="1"/>
  <c r="D815" i="1" s="1"/>
  <c r="D869" i="1" s="1"/>
  <c r="D923" i="1" s="1"/>
  <c r="D977" i="1" s="1"/>
  <c r="D1031" i="1" s="1"/>
  <c r="D1085" i="1" s="1"/>
  <c r="D1139" i="1" s="1"/>
  <c r="D1193" i="1" s="1"/>
  <c r="D1247" i="1" s="1"/>
  <c r="D1301" i="1" s="1"/>
  <c r="D1355" i="1" s="1"/>
  <c r="D1409" i="1" s="1"/>
  <c r="D1463" i="1" s="1"/>
  <c r="D1517" i="1" s="1"/>
  <c r="D1571" i="1" s="1"/>
  <c r="D1625" i="1" s="1"/>
  <c r="D1679" i="1" s="1"/>
  <c r="D1733" i="1" s="1"/>
  <c r="D1787" i="1" s="1"/>
  <c r="D1841" i="1" s="1"/>
  <c r="D114" i="1"/>
  <c r="D168" i="1" s="1"/>
  <c r="D222" i="1" s="1"/>
  <c r="D276" i="1" s="1"/>
  <c r="D330" i="1" s="1"/>
  <c r="D384" i="1" s="1"/>
  <c r="D438" i="1" s="1"/>
  <c r="D492" i="1" s="1"/>
  <c r="D546" i="1" s="1"/>
  <c r="D600" i="1" s="1"/>
  <c r="D654" i="1" s="1"/>
  <c r="D708" i="1" s="1"/>
  <c r="D762" i="1" s="1"/>
  <c r="D816" i="1" s="1"/>
  <c r="D870" i="1" s="1"/>
  <c r="D924" i="1" s="1"/>
  <c r="D978" i="1" s="1"/>
  <c r="D1032" i="1" s="1"/>
  <c r="D1086" i="1" s="1"/>
  <c r="D1140" i="1" s="1"/>
  <c r="D1194" i="1" s="1"/>
  <c r="D1248" i="1" s="1"/>
  <c r="D1302" i="1" s="1"/>
  <c r="D1356" i="1" s="1"/>
  <c r="D1410" i="1" s="1"/>
  <c r="D1464" i="1" s="1"/>
  <c r="D1518" i="1" s="1"/>
  <c r="D1572" i="1" s="1"/>
  <c r="D1626" i="1" s="1"/>
  <c r="D1680" i="1" s="1"/>
  <c r="D1734" i="1" s="1"/>
  <c r="D1788" i="1" s="1"/>
  <c r="D1842" i="1" s="1"/>
  <c r="D115" i="1"/>
  <c r="D169" i="1" s="1"/>
  <c r="D223" i="1" s="1"/>
  <c r="D277" i="1" s="1"/>
  <c r="D331" i="1" s="1"/>
  <c r="D385" i="1" s="1"/>
  <c r="D439" i="1" s="1"/>
  <c r="D493" i="1" s="1"/>
  <c r="D547" i="1" s="1"/>
  <c r="D601" i="1" s="1"/>
  <c r="D655" i="1" s="1"/>
  <c r="D709" i="1" s="1"/>
  <c r="D763" i="1" s="1"/>
  <c r="D817" i="1" s="1"/>
  <c r="D871" i="1" s="1"/>
  <c r="D925" i="1" s="1"/>
  <c r="D979" i="1" s="1"/>
  <c r="D1033" i="1" s="1"/>
  <c r="D1087" i="1" s="1"/>
  <c r="D1141" i="1" s="1"/>
  <c r="D1195" i="1" s="1"/>
  <c r="D1249" i="1" s="1"/>
  <c r="D1303" i="1" s="1"/>
  <c r="D1357" i="1" s="1"/>
  <c r="D1411" i="1" s="1"/>
  <c r="D1465" i="1" s="1"/>
  <c r="D1519" i="1" s="1"/>
  <c r="D1573" i="1" s="1"/>
  <c r="D1627" i="1" s="1"/>
  <c r="D1681" i="1" s="1"/>
  <c r="D1735" i="1" s="1"/>
  <c r="D1789" i="1" s="1"/>
  <c r="D1843" i="1" s="1"/>
  <c r="D116" i="1"/>
  <c r="D170" i="1" s="1"/>
  <c r="D224" i="1" s="1"/>
  <c r="D278" i="1" s="1"/>
  <c r="D332" i="1" s="1"/>
  <c r="D386" i="1" s="1"/>
  <c r="D440" i="1" s="1"/>
  <c r="D494" i="1" s="1"/>
  <c r="D548" i="1" s="1"/>
  <c r="D602" i="1" s="1"/>
  <c r="D656" i="1" s="1"/>
  <c r="D710" i="1" s="1"/>
  <c r="D764" i="1" s="1"/>
  <c r="D818" i="1" s="1"/>
  <c r="D872" i="1" s="1"/>
  <c r="D926" i="1" s="1"/>
  <c r="D980" i="1" s="1"/>
  <c r="D1034" i="1" s="1"/>
  <c r="D1088" i="1" s="1"/>
  <c r="D1142" i="1" s="1"/>
  <c r="D1196" i="1" s="1"/>
  <c r="D1250" i="1" s="1"/>
  <c r="D1304" i="1" s="1"/>
  <c r="D1358" i="1" s="1"/>
  <c r="D1412" i="1" s="1"/>
  <c r="D1466" i="1" s="1"/>
  <c r="D1520" i="1" s="1"/>
  <c r="D1574" i="1" s="1"/>
  <c r="D1628" i="1" s="1"/>
  <c r="D1682" i="1" s="1"/>
  <c r="D1736" i="1" s="1"/>
  <c r="D1790" i="1" s="1"/>
  <c r="D1844" i="1" s="1"/>
  <c r="D117" i="1"/>
  <c r="D171" i="1" s="1"/>
  <c r="D225" i="1" s="1"/>
  <c r="D279" i="1" s="1"/>
  <c r="D333" i="1" s="1"/>
  <c r="D387" i="1" s="1"/>
  <c r="D441" i="1" s="1"/>
  <c r="D495" i="1" s="1"/>
  <c r="D549" i="1" s="1"/>
  <c r="D603" i="1" s="1"/>
  <c r="D657" i="1" s="1"/>
  <c r="D711" i="1" s="1"/>
  <c r="D765" i="1" s="1"/>
  <c r="D819" i="1" s="1"/>
  <c r="D873" i="1" s="1"/>
  <c r="D927" i="1" s="1"/>
  <c r="D981" i="1" s="1"/>
  <c r="D1035" i="1" s="1"/>
  <c r="D1089" i="1" s="1"/>
  <c r="D1143" i="1" s="1"/>
  <c r="D1197" i="1" s="1"/>
  <c r="D1251" i="1" s="1"/>
  <c r="D1305" i="1" s="1"/>
  <c r="D1359" i="1" s="1"/>
  <c r="D1413" i="1" s="1"/>
  <c r="D1467" i="1" s="1"/>
  <c r="D1521" i="1" s="1"/>
  <c r="D1575" i="1" s="1"/>
  <c r="D1629" i="1" s="1"/>
  <c r="D1683" i="1" s="1"/>
  <c r="D1737" i="1" s="1"/>
  <c r="D1791" i="1" s="1"/>
  <c r="D1845" i="1" s="1"/>
  <c r="D118" i="1"/>
  <c r="D172" i="1" s="1"/>
  <c r="D226" i="1" s="1"/>
  <c r="D280" i="1" s="1"/>
  <c r="D334" i="1" s="1"/>
  <c r="D388" i="1" s="1"/>
  <c r="D442" i="1" s="1"/>
  <c r="D496" i="1" s="1"/>
  <c r="D550" i="1" s="1"/>
  <c r="D604" i="1" s="1"/>
  <c r="D658" i="1" s="1"/>
  <c r="D712" i="1" s="1"/>
  <c r="D766" i="1" s="1"/>
  <c r="D820" i="1" s="1"/>
  <c r="D874" i="1" s="1"/>
  <c r="D928" i="1" s="1"/>
  <c r="D982" i="1" s="1"/>
  <c r="D1036" i="1" s="1"/>
  <c r="D1090" i="1" s="1"/>
  <c r="D1144" i="1" s="1"/>
  <c r="D1198" i="1" s="1"/>
  <c r="D1252" i="1" s="1"/>
  <c r="D1306" i="1" s="1"/>
  <c r="D1360" i="1" s="1"/>
  <c r="D1414" i="1" s="1"/>
  <c r="D1468" i="1" s="1"/>
  <c r="D1522" i="1" s="1"/>
  <c r="D1576" i="1" s="1"/>
  <c r="D1630" i="1" s="1"/>
  <c r="D1684" i="1" s="1"/>
  <c r="D1738" i="1" s="1"/>
  <c r="D1792" i="1" s="1"/>
  <c r="D1846" i="1" s="1"/>
  <c r="D131" i="1"/>
  <c r="D185" i="1" s="1"/>
  <c r="D239" i="1" s="1"/>
  <c r="D293" i="1" s="1"/>
  <c r="D347" i="1" s="1"/>
  <c r="D401" i="1" s="1"/>
  <c r="D455" i="1" s="1"/>
  <c r="D509" i="1" s="1"/>
  <c r="D563" i="1" s="1"/>
  <c r="D617" i="1" s="1"/>
  <c r="D671" i="1" s="1"/>
  <c r="D725" i="1" s="1"/>
  <c r="D779" i="1" s="1"/>
  <c r="D833" i="1" s="1"/>
  <c r="D887" i="1" s="1"/>
  <c r="D941" i="1" s="1"/>
  <c r="D995" i="1" s="1"/>
  <c r="D1049" i="1" s="1"/>
  <c r="D1103" i="1" s="1"/>
  <c r="D1157" i="1" s="1"/>
  <c r="D1211" i="1" s="1"/>
  <c r="D1265" i="1" s="1"/>
  <c r="D1319" i="1" s="1"/>
  <c r="D1373" i="1" s="1"/>
  <c r="D1427" i="1" s="1"/>
  <c r="D1481" i="1" s="1"/>
  <c r="D1535" i="1" s="1"/>
  <c r="D1589" i="1" s="1"/>
  <c r="D1643" i="1" s="1"/>
  <c r="D1697" i="1" s="1"/>
  <c r="D1751" i="1" s="1"/>
  <c r="D1805" i="1" s="1"/>
  <c r="D158" i="1"/>
  <c r="D212" i="1" s="1"/>
  <c r="D266" i="1" s="1"/>
  <c r="D320" i="1" s="1"/>
  <c r="D374" i="1" s="1"/>
  <c r="D428" i="1" s="1"/>
  <c r="D482" i="1" s="1"/>
  <c r="D536" i="1" s="1"/>
  <c r="D590" i="1" s="1"/>
  <c r="D644" i="1" s="1"/>
  <c r="D698" i="1" s="1"/>
  <c r="D752" i="1" s="1"/>
  <c r="D806" i="1" s="1"/>
  <c r="D860" i="1" s="1"/>
  <c r="D914" i="1" s="1"/>
  <c r="D968" i="1" s="1"/>
  <c r="D1022" i="1" s="1"/>
  <c r="D1076" i="1" s="1"/>
  <c r="D1130" i="1" s="1"/>
  <c r="D1184" i="1" s="1"/>
  <c r="D1238" i="1" s="1"/>
  <c r="D1292" i="1" s="1"/>
  <c r="D1346" i="1" s="1"/>
  <c r="D1400" i="1" s="1"/>
  <c r="D1454" i="1" s="1"/>
  <c r="D1508" i="1" s="1"/>
  <c r="D1562" i="1" s="1"/>
  <c r="D1616" i="1" s="1"/>
  <c r="D1670" i="1" s="1"/>
  <c r="D1724" i="1" s="1"/>
  <c r="D1778" i="1" s="1"/>
  <c r="D1832" i="1" s="1"/>
  <c r="D65" i="1"/>
  <c r="D119" i="1" s="1"/>
  <c r="D173" i="1" s="1"/>
  <c r="D227" i="1" s="1"/>
  <c r="D281" i="1" s="1"/>
  <c r="D335" i="1" s="1"/>
  <c r="D389" i="1" s="1"/>
  <c r="D443" i="1" s="1"/>
  <c r="D497" i="1" s="1"/>
  <c r="D551" i="1" s="1"/>
  <c r="D605" i="1" s="1"/>
  <c r="D659" i="1" s="1"/>
  <c r="D713" i="1" s="1"/>
  <c r="D767" i="1" s="1"/>
  <c r="D821" i="1" s="1"/>
  <c r="D875" i="1" s="1"/>
  <c r="D929" i="1" s="1"/>
  <c r="D983" i="1" s="1"/>
  <c r="D1037" i="1" s="1"/>
  <c r="D1091" i="1" s="1"/>
  <c r="D1145" i="1" s="1"/>
  <c r="D1199" i="1" s="1"/>
  <c r="D1253" i="1" s="1"/>
  <c r="D1307" i="1" s="1"/>
  <c r="D1361" i="1" s="1"/>
  <c r="D1415" i="1" s="1"/>
  <c r="D1469" i="1" s="1"/>
  <c r="D1523" i="1" s="1"/>
  <c r="D1577" i="1" s="1"/>
  <c r="D1631" i="1" s="1"/>
  <c r="D1685" i="1" s="1"/>
  <c r="D1739" i="1" s="1"/>
  <c r="D1793" i="1" s="1"/>
  <c r="A209" i="1" l="1"/>
  <c r="B209" i="1" s="1"/>
  <c r="A193" i="1"/>
  <c r="B193" i="1" s="1"/>
  <c r="A141" i="1"/>
  <c r="B141" i="1" s="1"/>
  <c r="A151" i="1"/>
  <c r="B151" i="1" s="1"/>
  <c r="A127" i="1"/>
  <c r="B127" i="1" s="1"/>
  <c r="A195" i="1"/>
  <c r="B195" i="1" s="1"/>
  <c r="A171" i="1"/>
  <c r="A150" i="1"/>
  <c r="A204" i="1" s="1"/>
  <c r="A135" i="1"/>
  <c r="B135" i="1" s="1"/>
  <c r="A170" i="1"/>
  <c r="B170" i="1" s="1"/>
  <c r="A169" i="1"/>
  <c r="A149" i="1"/>
  <c r="B149" i="1" s="1"/>
  <c r="A157" i="1"/>
  <c r="A175" i="1"/>
  <c r="A229" i="1" s="1"/>
  <c r="A165" i="1"/>
  <c r="B165" i="1" s="1"/>
  <c r="A153" i="1"/>
  <c r="B153" i="1" s="1"/>
  <c r="A145" i="1"/>
  <c r="A199" i="1" s="1"/>
  <c r="A137" i="1"/>
  <c r="A129" i="1"/>
  <c r="A187" i="1"/>
  <c r="A241" i="1" s="1"/>
  <c r="A263" i="1"/>
  <c r="A162" i="1"/>
  <c r="A216" i="1" s="1"/>
  <c r="A247" i="1"/>
  <c r="B247" i="1" s="1"/>
  <c r="A192" i="1"/>
  <c r="B138" i="1"/>
  <c r="A185" i="1"/>
  <c r="B131" i="1"/>
  <c r="A212" i="1"/>
  <c r="B158" i="1"/>
  <c r="A147" i="1"/>
  <c r="B93" i="1"/>
  <c r="A197" i="1"/>
  <c r="B143" i="1"/>
  <c r="A184" i="1"/>
  <c r="B130" i="1"/>
  <c r="A119" i="1"/>
  <c r="B65" i="1"/>
  <c r="A219" i="1"/>
  <c r="A224" i="1"/>
  <c r="A217" i="1"/>
  <c r="B163" i="1"/>
  <c r="A176" i="1"/>
  <c r="B122" i="1"/>
  <c r="A179" i="1"/>
  <c r="B162" i="1"/>
  <c r="A196" i="1"/>
  <c r="B142" i="1"/>
  <c r="A220" i="1"/>
  <c r="B166" i="1"/>
  <c r="A205" i="1"/>
  <c r="A188" i="1"/>
  <c r="B134" i="1"/>
  <c r="A249" i="1"/>
  <c r="A189" i="1"/>
  <c r="A177" i="1"/>
  <c r="A167" i="1"/>
  <c r="A161" i="1"/>
  <c r="A154" i="1"/>
  <c r="A126" i="1"/>
  <c r="A317" i="1"/>
  <c r="B263" i="1"/>
  <c r="A301" i="1"/>
  <c r="B175" i="1"/>
  <c r="A159" i="1"/>
  <c r="A200" i="1"/>
  <c r="B146" i="1"/>
  <c r="A172" i="1"/>
  <c r="B118" i="1"/>
  <c r="A168" i="1"/>
  <c r="B114" i="1"/>
  <c r="A164" i="1"/>
  <c r="B110" i="1"/>
  <c r="A160" i="1"/>
  <c r="B106" i="1"/>
  <c r="A156" i="1"/>
  <c r="B102" i="1"/>
  <c r="A152" i="1"/>
  <c r="B98" i="1"/>
  <c r="A148" i="1"/>
  <c r="B94" i="1"/>
  <c r="A144" i="1"/>
  <c r="B90" i="1"/>
  <c r="A140" i="1"/>
  <c r="B86" i="1"/>
  <c r="A136" i="1"/>
  <c r="B82" i="1"/>
  <c r="A132" i="1"/>
  <c r="B78" i="1"/>
  <c r="A128" i="1"/>
  <c r="B74" i="1"/>
  <c r="A124" i="1"/>
  <c r="B70" i="1"/>
  <c r="A120" i="1"/>
  <c r="B66" i="1"/>
  <c r="H55" i="1"/>
  <c r="G55" i="1"/>
  <c r="F55" i="1"/>
  <c r="E55" i="1"/>
  <c r="A207" i="1" l="1"/>
  <c r="B187" i="1"/>
  <c r="B150" i="1"/>
  <c r="A181" i="1"/>
  <c r="A235" i="1" s="1"/>
  <c r="B145" i="1"/>
  <c r="A203" i="1"/>
  <c r="A257" i="1" s="1"/>
  <c r="B171" i="1"/>
  <c r="A225" i="1"/>
  <c r="B157" i="1"/>
  <c r="A211" i="1"/>
  <c r="B129" i="1"/>
  <c r="A183" i="1"/>
  <c r="B169" i="1"/>
  <c r="A223" i="1"/>
  <c r="B137" i="1"/>
  <c r="A191" i="1"/>
  <c r="B181" i="1"/>
  <c r="B159" i="1"/>
  <c r="A213" i="1"/>
  <c r="B189" i="1"/>
  <c r="A243" i="1"/>
  <c r="A274" i="1"/>
  <c r="B220" i="1"/>
  <c r="B203" i="1"/>
  <c r="A278" i="1"/>
  <c r="B224" i="1"/>
  <c r="A238" i="1"/>
  <c r="B184" i="1"/>
  <c r="A266" i="1"/>
  <c r="B212" i="1"/>
  <c r="A202" i="1"/>
  <c r="B148" i="1"/>
  <c r="A371" i="1"/>
  <c r="B317" i="1"/>
  <c r="B207" i="1"/>
  <c r="A261" i="1"/>
  <c r="A283" i="1"/>
  <c r="B229" i="1"/>
  <c r="A303" i="1"/>
  <c r="B249" i="1"/>
  <c r="A174" i="1"/>
  <c r="B120" i="1"/>
  <c r="A190" i="1"/>
  <c r="B136" i="1"/>
  <c r="A206" i="1"/>
  <c r="B152" i="1"/>
  <c r="A222" i="1"/>
  <c r="B168" i="1"/>
  <c r="A180" i="1"/>
  <c r="B126" i="1"/>
  <c r="A230" i="1"/>
  <c r="B176" i="1"/>
  <c r="A273" i="1"/>
  <c r="B219" i="1"/>
  <c r="A251" i="1"/>
  <c r="B197" i="1"/>
  <c r="A295" i="1"/>
  <c r="B241" i="1"/>
  <c r="A208" i="1"/>
  <c r="B154" i="1"/>
  <c r="A250" i="1"/>
  <c r="B196" i="1"/>
  <c r="A186" i="1"/>
  <c r="B132" i="1"/>
  <c r="A210" i="1"/>
  <c r="B156" i="1"/>
  <c r="A242" i="1"/>
  <c r="B188" i="1"/>
  <c r="A258" i="1"/>
  <c r="B204" i="1"/>
  <c r="A201" i="1"/>
  <c r="B147" i="1"/>
  <c r="A239" i="1"/>
  <c r="B185" i="1"/>
  <c r="A218" i="1"/>
  <c r="B164" i="1"/>
  <c r="A194" i="1"/>
  <c r="B140" i="1"/>
  <c r="A226" i="1"/>
  <c r="B172" i="1"/>
  <c r="A355" i="1"/>
  <c r="B301" i="1"/>
  <c r="A221" i="1"/>
  <c r="B167" i="1"/>
  <c r="B205" i="1"/>
  <c r="A259" i="1"/>
  <c r="A270" i="1"/>
  <c r="B216" i="1"/>
  <c r="A178" i="1"/>
  <c r="B124" i="1"/>
  <c r="B161" i="1"/>
  <c r="A215" i="1"/>
  <c r="A182" i="1"/>
  <c r="B128" i="1"/>
  <c r="A198" i="1"/>
  <c r="B144" i="1"/>
  <c r="A214" i="1"/>
  <c r="B160" i="1"/>
  <c r="A254" i="1"/>
  <c r="B200" i="1"/>
  <c r="B177" i="1"/>
  <c r="A231" i="1"/>
  <c r="A233" i="1"/>
  <c r="B179" i="1"/>
  <c r="A271" i="1"/>
  <c r="B217" i="1"/>
  <c r="A173" i="1"/>
  <c r="B119" i="1"/>
  <c r="A253" i="1"/>
  <c r="B199" i="1"/>
  <c r="A246" i="1"/>
  <c r="B192" i="1"/>
  <c r="H334" i="1"/>
  <c r="B225" i="1" l="1"/>
  <c r="A279" i="1"/>
  <c r="A245" i="1"/>
  <c r="B191" i="1"/>
  <c r="A277" i="1"/>
  <c r="B223" i="1"/>
  <c r="B183" i="1"/>
  <c r="A237" i="1"/>
  <c r="A289" i="1"/>
  <c r="B235" i="1"/>
  <c r="A265" i="1"/>
  <c r="B211" i="1"/>
  <c r="A311" i="1"/>
  <c r="B257" i="1"/>
  <c r="A308" i="1"/>
  <c r="B254" i="1"/>
  <c r="A315" i="1"/>
  <c r="B261" i="1"/>
  <c r="A240" i="1"/>
  <c r="B186" i="1"/>
  <c r="A292" i="1"/>
  <c r="B238" i="1"/>
  <c r="A328" i="1"/>
  <c r="B274" i="1"/>
  <c r="A275" i="1"/>
  <c r="B221" i="1"/>
  <c r="B250" i="1"/>
  <c r="A304" i="1"/>
  <c r="B243" i="1"/>
  <c r="A297" i="1"/>
  <c r="A269" i="1"/>
  <c r="B215" i="1"/>
  <c r="A227" i="1"/>
  <c r="B173" i="1"/>
  <c r="A244" i="1"/>
  <c r="B190" i="1"/>
  <c r="A232" i="1"/>
  <c r="B178" i="1"/>
  <c r="A305" i="1"/>
  <c r="B251" i="1"/>
  <c r="A300" i="1"/>
  <c r="B246" i="1"/>
  <c r="A287" i="1"/>
  <c r="B233" i="1"/>
  <c r="A252" i="1"/>
  <c r="B198" i="1"/>
  <c r="A409" i="1"/>
  <c r="B355" i="1"/>
  <c r="A293" i="1"/>
  <c r="B239" i="1"/>
  <c r="A296" i="1"/>
  <c r="B242" i="1"/>
  <c r="A262" i="1"/>
  <c r="B208" i="1"/>
  <c r="A327" i="1"/>
  <c r="B273" i="1"/>
  <c r="A276" i="1"/>
  <c r="B222" i="1"/>
  <c r="A425" i="1"/>
  <c r="B371" i="1"/>
  <c r="A332" i="1"/>
  <c r="B278" i="1"/>
  <c r="A337" i="1"/>
  <c r="B283" i="1"/>
  <c r="A325" i="1"/>
  <c r="B271" i="1"/>
  <c r="A312" i="1"/>
  <c r="B258" i="1"/>
  <c r="A228" i="1"/>
  <c r="B174" i="1"/>
  <c r="A285" i="1"/>
  <c r="B231" i="1"/>
  <c r="A267" i="1"/>
  <c r="B213" i="1"/>
  <c r="A313" i="1"/>
  <c r="B259" i="1"/>
  <c r="A248" i="1"/>
  <c r="B194" i="1"/>
  <c r="B266" i="1"/>
  <c r="A320" i="1"/>
  <c r="A268" i="1"/>
  <c r="B214" i="1"/>
  <c r="A272" i="1"/>
  <c r="B218" i="1"/>
  <c r="A234" i="1"/>
  <c r="B180" i="1"/>
  <c r="A307" i="1"/>
  <c r="B253" i="1"/>
  <c r="A236" i="1"/>
  <c r="B182" i="1"/>
  <c r="A324" i="1"/>
  <c r="B270" i="1"/>
  <c r="A280" i="1"/>
  <c r="B226" i="1"/>
  <c r="A255" i="1"/>
  <c r="B201" i="1"/>
  <c r="A264" i="1"/>
  <c r="B210" i="1"/>
  <c r="A349" i="1"/>
  <c r="B295" i="1"/>
  <c r="A284" i="1"/>
  <c r="B230" i="1"/>
  <c r="A260" i="1"/>
  <c r="B206" i="1"/>
  <c r="A357" i="1"/>
  <c r="B303" i="1"/>
  <c r="A256" i="1"/>
  <c r="B202" i="1"/>
  <c r="A333" i="1" l="1"/>
  <c r="B279" i="1"/>
  <c r="A343" i="1"/>
  <c r="B289" i="1"/>
  <c r="A291" i="1"/>
  <c r="B237" i="1"/>
  <c r="A331" i="1"/>
  <c r="B277" i="1"/>
  <c r="A319" i="1"/>
  <c r="B265" i="1"/>
  <c r="A299" i="1"/>
  <c r="B245" i="1"/>
  <c r="A479" i="1"/>
  <c r="B425" i="1"/>
  <c r="A294" i="1"/>
  <c r="B240" i="1"/>
  <c r="A290" i="1"/>
  <c r="B236" i="1"/>
  <c r="A359" i="1"/>
  <c r="B305" i="1"/>
  <c r="A314" i="1"/>
  <c r="B260" i="1"/>
  <c r="A391" i="1"/>
  <c r="B337" i="1"/>
  <c r="A306" i="1"/>
  <c r="B252" i="1"/>
  <c r="A286" i="1"/>
  <c r="B232" i="1"/>
  <c r="A323" i="1"/>
  <c r="B269" i="1"/>
  <c r="A369" i="1"/>
  <c r="B315" i="1"/>
  <c r="A322" i="1"/>
  <c r="B268" i="1"/>
  <c r="A281" i="1"/>
  <c r="B227" i="1"/>
  <c r="A339" i="1"/>
  <c r="B285" i="1"/>
  <c r="A351" i="1"/>
  <c r="B297" i="1"/>
  <c r="A411" i="1"/>
  <c r="B357" i="1"/>
  <c r="A321" i="1"/>
  <c r="B267" i="1"/>
  <c r="A309" i="1"/>
  <c r="B255" i="1"/>
  <c r="A350" i="1"/>
  <c r="B296" i="1"/>
  <c r="A338" i="1"/>
  <c r="B284" i="1"/>
  <c r="A334" i="1"/>
  <c r="B280" i="1"/>
  <c r="A288" i="1"/>
  <c r="B234" i="1"/>
  <c r="A302" i="1"/>
  <c r="B248" i="1"/>
  <c r="A282" i="1"/>
  <c r="B228" i="1"/>
  <c r="A330" i="1"/>
  <c r="B276" i="1"/>
  <c r="A347" i="1"/>
  <c r="B293" i="1"/>
  <c r="A341" i="1"/>
  <c r="B287" i="1"/>
  <c r="A298" i="1"/>
  <c r="B244" i="1"/>
  <c r="A382" i="1"/>
  <c r="B328" i="1"/>
  <c r="A362" i="1"/>
  <c r="B308" i="1"/>
  <c r="A318" i="1"/>
  <c r="B264" i="1"/>
  <c r="A379" i="1"/>
  <c r="B325" i="1"/>
  <c r="A374" i="1"/>
  <c r="B320" i="1"/>
  <c r="A358" i="1"/>
  <c r="B304" i="1"/>
  <c r="A316" i="1"/>
  <c r="B262" i="1"/>
  <c r="A329" i="1"/>
  <c r="B275" i="1"/>
  <c r="A361" i="1"/>
  <c r="B307" i="1"/>
  <c r="A310" i="1"/>
  <c r="B256" i="1"/>
  <c r="A403" i="1"/>
  <c r="B349" i="1"/>
  <c r="A378" i="1"/>
  <c r="B324" i="1"/>
  <c r="A326" i="1"/>
  <c r="B272" i="1"/>
  <c r="A367" i="1"/>
  <c r="B313" i="1"/>
  <c r="A366" i="1"/>
  <c r="B312" i="1"/>
  <c r="A386" i="1"/>
  <c r="B332" i="1"/>
  <c r="A381" i="1"/>
  <c r="B327" i="1"/>
  <c r="A463" i="1"/>
  <c r="B409" i="1"/>
  <c r="A354" i="1"/>
  <c r="B300" i="1"/>
  <c r="A346" i="1"/>
  <c r="B292" i="1"/>
  <c r="A365" i="1"/>
  <c r="B311" i="1"/>
  <c r="A387" i="1" l="1"/>
  <c r="B333" i="1"/>
  <c r="A373" i="1"/>
  <c r="B319" i="1"/>
  <c r="A385" i="1"/>
  <c r="B331" i="1"/>
  <c r="B291" i="1"/>
  <c r="A345" i="1"/>
  <c r="A353" i="1"/>
  <c r="B299" i="1"/>
  <c r="A397" i="1"/>
  <c r="B343" i="1"/>
  <c r="A440" i="1"/>
  <c r="B386" i="1"/>
  <c r="B378" i="1"/>
  <c r="A432" i="1"/>
  <c r="A383" i="1"/>
  <c r="B329" i="1"/>
  <c r="B374" i="1"/>
  <c r="A428" i="1"/>
  <c r="B382" i="1"/>
  <c r="A436" i="1"/>
  <c r="A384" i="1"/>
  <c r="B330" i="1"/>
  <c r="A342" i="1"/>
  <c r="B288" i="1"/>
  <c r="A404" i="1"/>
  <c r="B350" i="1"/>
  <c r="A405" i="1"/>
  <c r="B351" i="1"/>
  <c r="A376" i="1"/>
  <c r="B322" i="1"/>
  <c r="A340" i="1"/>
  <c r="B286" i="1"/>
  <c r="A413" i="1"/>
  <c r="B359" i="1"/>
  <c r="A408" i="1"/>
  <c r="B354" i="1"/>
  <c r="B366" i="1"/>
  <c r="A420" i="1"/>
  <c r="A457" i="1"/>
  <c r="B403" i="1"/>
  <c r="A370" i="1"/>
  <c r="B316" i="1"/>
  <c r="A433" i="1"/>
  <c r="B379" i="1"/>
  <c r="A352" i="1"/>
  <c r="B298" i="1"/>
  <c r="A388" i="1"/>
  <c r="B334" i="1"/>
  <c r="A363" i="1"/>
  <c r="B309" i="1"/>
  <c r="A393" i="1"/>
  <c r="B339" i="1"/>
  <c r="A423" i="1"/>
  <c r="B369" i="1"/>
  <c r="A360" i="1"/>
  <c r="B306" i="1"/>
  <c r="A344" i="1"/>
  <c r="B290" i="1"/>
  <c r="A419" i="1"/>
  <c r="B365" i="1"/>
  <c r="A517" i="1"/>
  <c r="B463" i="1"/>
  <c r="A421" i="1"/>
  <c r="B367" i="1"/>
  <c r="A364" i="1"/>
  <c r="B310" i="1"/>
  <c r="A412" i="1"/>
  <c r="B358" i="1"/>
  <c r="A372" i="1"/>
  <c r="B318" i="1"/>
  <c r="A395" i="1"/>
  <c r="B341" i="1"/>
  <c r="A336" i="1"/>
  <c r="B282" i="1"/>
  <c r="B338" i="1"/>
  <c r="A392" i="1"/>
  <c r="A375" i="1"/>
  <c r="B321" i="1"/>
  <c r="A335" i="1"/>
  <c r="B281" i="1"/>
  <c r="A445" i="1"/>
  <c r="B391" i="1"/>
  <c r="B294" i="1"/>
  <c r="A348" i="1"/>
  <c r="B346" i="1"/>
  <c r="A400" i="1"/>
  <c r="A435" i="1"/>
  <c r="B381" i="1"/>
  <c r="A380" i="1"/>
  <c r="B326" i="1"/>
  <c r="A415" i="1"/>
  <c r="B361" i="1"/>
  <c r="A416" i="1"/>
  <c r="B362" i="1"/>
  <c r="A401" i="1"/>
  <c r="B347" i="1"/>
  <c r="A356" i="1"/>
  <c r="B302" i="1"/>
  <c r="A465" i="1"/>
  <c r="B411" i="1"/>
  <c r="A377" i="1"/>
  <c r="B323" i="1"/>
  <c r="A368" i="1"/>
  <c r="B314" i="1"/>
  <c r="A533" i="1"/>
  <c r="B479" i="1"/>
  <c r="A441" i="1" l="1"/>
  <c r="B387" i="1"/>
  <c r="A407" i="1"/>
  <c r="B353" i="1"/>
  <c r="A399" i="1"/>
  <c r="B345" i="1"/>
  <c r="A439" i="1"/>
  <c r="B385" i="1"/>
  <c r="A451" i="1"/>
  <c r="B397" i="1"/>
  <c r="B373" i="1"/>
  <c r="A427" i="1"/>
  <c r="A431" i="1"/>
  <c r="B377" i="1"/>
  <c r="A410" i="1"/>
  <c r="B356" i="1"/>
  <c r="A469" i="1"/>
  <c r="B415" i="1"/>
  <c r="A429" i="1"/>
  <c r="B375" i="1"/>
  <c r="A426" i="1"/>
  <c r="B372" i="1"/>
  <c r="A571" i="1"/>
  <c r="B517" i="1"/>
  <c r="A477" i="1"/>
  <c r="B423" i="1"/>
  <c r="A511" i="1"/>
  <c r="B457" i="1"/>
  <c r="A394" i="1"/>
  <c r="B340" i="1"/>
  <c r="A396" i="1"/>
  <c r="B342" i="1"/>
  <c r="A437" i="1"/>
  <c r="B383" i="1"/>
  <c r="A474" i="1"/>
  <c r="B420" i="1"/>
  <c r="A486" i="1"/>
  <c r="B432" i="1"/>
  <c r="A402" i="1"/>
  <c r="B348" i="1"/>
  <c r="A499" i="1"/>
  <c r="B445" i="1"/>
  <c r="A473" i="1"/>
  <c r="B419" i="1"/>
  <c r="A406" i="1"/>
  <c r="B352" i="1"/>
  <c r="A430" i="1"/>
  <c r="B376" i="1"/>
  <c r="A438" i="1"/>
  <c r="B384" i="1"/>
  <c r="A455" i="1"/>
  <c r="B401" i="1"/>
  <c r="A466" i="1"/>
  <c r="B412" i="1"/>
  <c r="A447" i="1"/>
  <c r="B393" i="1"/>
  <c r="A490" i="1"/>
  <c r="B436" i="1"/>
  <c r="A587" i="1"/>
  <c r="B533" i="1"/>
  <c r="A519" i="1"/>
  <c r="B465" i="1"/>
  <c r="A470" i="1"/>
  <c r="B416" i="1"/>
  <c r="A489" i="1"/>
  <c r="B435" i="1"/>
  <c r="A390" i="1"/>
  <c r="B336" i="1"/>
  <c r="A418" i="1"/>
  <c r="B364" i="1"/>
  <c r="A398" i="1"/>
  <c r="B344" i="1"/>
  <c r="A417" i="1"/>
  <c r="B363" i="1"/>
  <c r="A487" i="1"/>
  <c r="B433" i="1"/>
  <c r="A462" i="1"/>
  <c r="B408" i="1"/>
  <c r="A459" i="1"/>
  <c r="B405" i="1"/>
  <c r="A494" i="1"/>
  <c r="B440" i="1"/>
  <c r="A446" i="1"/>
  <c r="B392" i="1"/>
  <c r="A434" i="1"/>
  <c r="B380" i="1"/>
  <c r="A454" i="1"/>
  <c r="B400" i="1"/>
  <c r="A482" i="1"/>
  <c r="B428" i="1"/>
  <c r="A422" i="1"/>
  <c r="B368" i="1"/>
  <c r="A389" i="1"/>
  <c r="B335" i="1"/>
  <c r="A449" i="1"/>
  <c r="B395" i="1"/>
  <c r="A475" i="1"/>
  <c r="B421" i="1"/>
  <c r="A414" i="1"/>
  <c r="B360" i="1"/>
  <c r="A442" i="1"/>
  <c r="B388" i="1"/>
  <c r="A424" i="1"/>
  <c r="B370" i="1"/>
  <c r="A467" i="1"/>
  <c r="B413" i="1"/>
  <c r="A458" i="1"/>
  <c r="B404" i="1"/>
  <c r="A495" i="1" l="1"/>
  <c r="B441" i="1"/>
  <c r="A505" i="1"/>
  <c r="B451" i="1"/>
  <c r="A493" i="1"/>
  <c r="B439" i="1"/>
  <c r="B399" i="1"/>
  <c r="A453" i="1"/>
  <c r="A481" i="1"/>
  <c r="B427" i="1"/>
  <c r="A461" i="1"/>
  <c r="B407" i="1"/>
  <c r="A543" i="1"/>
  <c r="B489" i="1"/>
  <c r="A483" i="1"/>
  <c r="B429" i="1"/>
  <c r="A501" i="1"/>
  <c r="B447" i="1"/>
  <c r="A450" i="1"/>
  <c r="B396" i="1"/>
  <c r="A523" i="1"/>
  <c r="B469" i="1"/>
  <c r="A521" i="1"/>
  <c r="B467" i="1"/>
  <c r="A513" i="1"/>
  <c r="B459" i="1"/>
  <c r="A491" i="1"/>
  <c r="B437" i="1"/>
  <c r="A503" i="1"/>
  <c r="B449" i="1"/>
  <c r="A516" i="1"/>
  <c r="B462" i="1"/>
  <c r="A524" i="1"/>
  <c r="B470" i="1"/>
  <c r="A456" i="1"/>
  <c r="B402" i="1"/>
  <c r="A544" i="1"/>
  <c r="B490" i="1"/>
  <c r="A478" i="1"/>
  <c r="B424" i="1"/>
  <c r="B422" i="1"/>
  <c r="A476" i="1"/>
  <c r="A472" i="1"/>
  <c r="B418" i="1"/>
  <c r="A484" i="1"/>
  <c r="B430" i="1"/>
  <c r="A531" i="1"/>
  <c r="B477" i="1"/>
  <c r="A496" i="1"/>
  <c r="B442" i="1"/>
  <c r="A443" i="1"/>
  <c r="B389" i="1"/>
  <c r="A536" i="1"/>
  <c r="B482" i="1"/>
  <c r="A500" i="1"/>
  <c r="B446" i="1"/>
  <c r="A541" i="1"/>
  <c r="B487" i="1"/>
  <c r="B390" i="1"/>
  <c r="A444" i="1"/>
  <c r="A573" i="1"/>
  <c r="B519" i="1"/>
  <c r="A520" i="1"/>
  <c r="B466" i="1"/>
  <c r="B406" i="1"/>
  <c r="A460" i="1"/>
  <c r="A540" i="1"/>
  <c r="B486" i="1"/>
  <c r="A448" i="1"/>
  <c r="B394" i="1"/>
  <c r="A625" i="1"/>
  <c r="B571" i="1"/>
  <c r="A464" i="1"/>
  <c r="B410" i="1"/>
  <c r="A488" i="1"/>
  <c r="B434" i="1"/>
  <c r="A492" i="1"/>
  <c r="B438" i="1"/>
  <c r="A529" i="1"/>
  <c r="B475" i="1"/>
  <c r="B398" i="1"/>
  <c r="A452" i="1"/>
  <c r="A553" i="1"/>
  <c r="B499" i="1"/>
  <c r="A512" i="1"/>
  <c r="B458" i="1"/>
  <c r="A468" i="1"/>
  <c r="B414" i="1"/>
  <c r="A508" i="1"/>
  <c r="B454" i="1"/>
  <c r="A548" i="1"/>
  <c r="B494" i="1"/>
  <c r="A471" i="1"/>
  <c r="B417" i="1"/>
  <c r="A641" i="1"/>
  <c r="B587" i="1"/>
  <c r="A509" i="1"/>
  <c r="B455" i="1"/>
  <c r="A527" i="1"/>
  <c r="B473" i="1"/>
  <c r="A528" i="1"/>
  <c r="B474" i="1"/>
  <c r="A565" i="1"/>
  <c r="B511" i="1"/>
  <c r="A480" i="1"/>
  <c r="B426" i="1"/>
  <c r="A485" i="1"/>
  <c r="B431" i="1"/>
  <c r="A549" i="1" l="1"/>
  <c r="B495" i="1"/>
  <c r="A535" i="1"/>
  <c r="B481" i="1"/>
  <c r="A507" i="1"/>
  <c r="B453" i="1"/>
  <c r="A547" i="1"/>
  <c r="B493" i="1"/>
  <c r="A515" i="1"/>
  <c r="B461" i="1"/>
  <c r="A559" i="1"/>
  <c r="B505" i="1"/>
  <c r="A546" i="1"/>
  <c r="B492" i="1"/>
  <c r="A585" i="1"/>
  <c r="B531" i="1"/>
  <c r="A532" i="1"/>
  <c r="B478" i="1"/>
  <c r="A578" i="1"/>
  <c r="B524" i="1"/>
  <c r="A567" i="1"/>
  <c r="B513" i="1"/>
  <c r="A555" i="1"/>
  <c r="B501" i="1"/>
  <c r="A619" i="1"/>
  <c r="B565" i="1"/>
  <c r="A542" i="1"/>
  <c r="B488" i="1"/>
  <c r="A594" i="1"/>
  <c r="B540" i="1"/>
  <c r="A497" i="1"/>
  <c r="B443" i="1"/>
  <c r="A538" i="1"/>
  <c r="B484" i="1"/>
  <c r="A598" i="1"/>
  <c r="B544" i="1"/>
  <c r="A570" i="1"/>
  <c r="B516" i="1"/>
  <c r="A575" i="1"/>
  <c r="B521" i="1"/>
  <c r="A506" i="1"/>
  <c r="B452" i="1"/>
  <c r="A514" i="1"/>
  <c r="B460" i="1"/>
  <c r="A562" i="1"/>
  <c r="B508" i="1"/>
  <c r="A590" i="1"/>
  <c r="B536" i="1"/>
  <c r="A498" i="1"/>
  <c r="B444" i="1"/>
  <c r="A582" i="1"/>
  <c r="B528" i="1"/>
  <c r="A539" i="1"/>
  <c r="B485" i="1"/>
  <c r="A581" i="1"/>
  <c r="B527" i="1"/>
  <c r="A525" i="1"/>
  <c r="B471" i="1"/>
  <c r="A522" i="1"/>
  <c r="B468" i="1"/>
  <c r="A583" i="1"/>
  <c r="B529" i="1"/>
  <c r="A518" i="1"/>
  <c r="B464" i="1"/>
  <c r="A595" i="1"/>
  <c r="B541" i="1"/>
  <c r="A550" i="1"/>
  <c r="B496" i="1"/>
  <c r="A526" i="1"/>
  <c r="B472" i="1"/>
  <c r="A557" i="1"/>
  <c r="B503" i="1"/>
  <c r="A577" i="1"/>
  <c r="B523" i="1"/>
  <c r="A537" i="1"/>
  <c r="B483" i="1"/>
  <c r="A607" i="1"/>
  <c r="B553" i="1"/>
  <c r="A627" i="1"/>
  <c r="B573" i="1"/>
  <c r="A530" i="1"/>
  <c r="B476" i="1"/>
  <c r="A695" i="1"/>
  <c r="B641" i="1"/>
  <c r="A502" i="1"/>
  <c r="B448" i="1"/>
  <c r="A534" i="1"/>
  <c r="B480" i="1"/>
  <c r="A563" i="1"/>
  <c r="B509" i="1"/>
  <c r="A602" i="1"/>
  <c r="B548" i="1"/>
  <c r="A566" i="1"/>
  <c r="B512" i="1"/>
  <c r="A679" i="1"/>
  <c r="B625" i="1"/>
  <c r="A574" i="1"/>
  <c r="B520" i="1"/>
  <c r="A554" i="1"/>
  <c r="B500" i="1"/>
  <c r="A510" i="1"/>
  <c r="B456" i="1"/>
  <c r="A545" i="1"/>
  <c r="B491" i="1"/>
  <c r="A504" i="1"/>
  <c r="B450" i="1"/>
  <c r="A597" i="1"/>
  <c r="B543" i="1"/>
  <c r="A603" i="1" l="1"/>
  <c r="B549" i="1"/>
  <c r="A569" i="1"/>
  <c r="B515" i="1"/>
  <c r="A601" i="1"/>
  <c r="B547" i="1"/>
  <c r="A561" i="1"/>
  <c r="B507" i="1"/>
  <c r="A613" i="1"/>
  <c r="B559" i="1"/>
  <c r="A589" i="1"/>
  <c r="B535" i="1"/>
  <c r="A599" i="1"/>
  <c r="B545" i="1"/>
  <c r="A628" i="1"/>
  <c r="B574" i="1"/>
  <c r="A656" i="1"/>
  <c r="B602" i="1"/>
  <c r="A749" i="1"/>
  <c r="B695" i="1"/>
  <c r="A681" i="1"/>
  <c r="B627" i="1"/>
  <c r="A611" i="1"/>
  <c r="B557" i="1"/>
  <c r="A649" i="1"/>
  <c r="B595" i="1"/>
  <c r="A579" i="1"/>
  <c r="B525" i="1"/>
  <c r="A552" i="1"/>
  <c r="B498" i="1"/>
  <c r="A560" i="1"/>
  <c r="B506" i="1"/>
  <c r="A652" i="1"/>
  <c r="B598" i="1"/>
  <c r="A596" i="1"/>
  <c r="B542" i="1"/>
  <c r="A632" i="1"/>
  <c r="B578" i="1"/>
  <c r="A564" i="1"/>
  <c r="B510" i="1"/>
  <c r="A733" i="1"/>
  <c r="B679" i="1"/>
  <c r="A617" i="1"/>
  <c r="B563" i="1"/>
  <c r="A584" i="1"/>
  <c r="B530" i="1"/>
  <c r="A661" i="1"/>
  <c r="B607" i="1"/>
  <c r="A572" i="1"/>
  <c r="B518" i="1"/>
  <c r="A635" i="1"/>
  <c r="B581" i="1"/>
  <c r="A644" i="1"/>
  <c r="B590" i="1"/>
  <c r="A592" i="1"/>
  <c r="B538" i="1"/>
  <c r="A673" i="1"/>
  <c r="B619" i="1"/>
  <c r="A586" i="1"/>
  <c r="B532" i="1"/>
  <c r="A651" i="1"/>
  <c r="B597" i="1"/>
  <c r="A588" i="1"/>
  <c r="B534" i="1"/>
  <c r="A591" i="1"/>
  <c r="B537" i="1"/>
  <c r="A580" i="1"/>
  <c r="B526" i="1"/>
  <c r="A637" i="1"/>
  <c r="B583" i="1"/>
  <c r="A593" i="1"/>
  <c r="B539" i="1"/>
  <c r="A616" i="1"/>
  <c r="B562" i="1"/>
  <c r="A629" i="1"/>
  <c r="B575" i="1"/>
  <c r="A551" i="1"/>
  <c r="B497" i="1"/>
  <c r="A609" i="1"/>
  <c r="B555" i="1"/>
  <c r="A639" i="1"/>
  <c r="B585" i="1"/>
  <c r="A558" i="1"/>
  <c r="B504" i="1"/>
  <c r="A608" i="1"/>
  <c r="B554" i="1"/>
  <c r="A620" i="1"/>
  <c r="B566" i="1"/>
  <c r="A556" i="1"/>
  <c r="B502" i="1"/>
  <c r="A631" i="1"/>
  <c r="B577" i="1"/>
  <c r="A604" i="1"/>
  <c r="B550" i="1"/>
  <c r="A576" i="1"/>
  <c r="B522" i="1"/>
  <c r="A636" i="1"/>
  <c r="B582" i="1"/>
  <c r="A568" i="1"/>
  <c r="B514" i="1"/>
  <c r="A624" i="1"/>
  <c r="B570" i="1"/>
  <c r="A648" i="1"/>
  <c r="B594" i="1"/>
  <c r="A621" i="1"/>
  <c r="B567" i="1"/>
  <c r="A600" i="1"/>
  <c r="B546" i="1"/>
  <c r="A657" i="1" l="1"/>
  <c r="B603" i="1"/>
  <c r="A667" i="1"/>
  <c r="B613" i="1"/>
  <c r="A615" i="1"/>
  <c r="B561" i="1"/>
  <c r="A655" i="1"/>
  <c r="B601" i="1"/>
  <c r="A643" i="1"/>
  <c r="B589" i="1"/>
  <c r="B569" i="1"/>
  <c r="A623" i="1"/>
  <c r="A670" i="1"/>
  <c r="B616" i="1"/>
  <c r="A646" i="1"/>
  <c r="B592" i="1"/>
  <c r="A626" i="1"/>
  <c r="B572" i="1"/>
  <c r="A671" i="1"/>
  <c r="B617" i="1"/>
  <c r="A650" i="1"/>
  <c r="B596" i="1"/>
  <c r="A633" i="1"/>
  <c r="B579" i="1"/>
  <c r="A803" i="1"/>
  <c r="B749" i="1"/>
  <c r="A610" i="1"/>
  <c r="B556" i="1"/>
  <c r="A678" i="1"/>
  <c r="B624" i="1"/>
  <c r="A658" i="1"/>
  <c r="B604" i="1"/>
  <c r="A674" i="1"/>
  <c r="B620" i="1"/>
  <c r="A663" i="1"/>
  <c r="B609" i="1"/>
  <c r="A647" i="1"/>
  <c r="B593" i="1"/>
  <c r="A705" i="1"/>
  <c r="B651" i="1"/>
  <c r="A787" i="1"/>
  <c r="B733" i="1"/>
  <c r="A706" i="1"/>
  <c r="B652" i="1"/>
  <c r="A703" i="1"/>
  <c r="B649" i="1"/>
  <c r="A710" i="1"/>
  <c r="B656" i="1"/>
  <c r="A630" i="1"/>
  <c r="B576" i="1"/>
  <c r="A654" i="1"/>
  <c r="B600" i="1"/>
  <c r="A622" i="1"/>
  <c r="B568" i="1"/>
  <c r="A685" i="1"/>
  <c r="B631" i="1"/>
  <c r="A662" i="1"/>
  <c r="B608" i="1"/>
  <c r="A605" i="1"/>
  <c r="B551" i="1"/>
  <c r="A691" i="1"/>
  <c r="B637" i="1"/>
  <c r="A642" i="1"/>
  <c r="B588" i="1"/>
  <c r="A640" i="1"/>
  <c r="B586" i="1"/>
  <c r="A698" i="1"/>
  <c r="B644" i="1"/>
  <c r="A715" i="1"/>
  <c r="B661" i="1"/>
  <c r="A618" i="1"/>
  <c r="B564" i="1"/>
  <c r="A614" i="1"/>
  <c r="B560" i="1"/>
  <c r="A665" i="1"/>
  <c r="B611" i="1"/>
  <c r="A682" i="1"/>
  <c r="B628" i="1"/>
  <c r="A702" i="1"/>
  <c r="B648" i="1"/>
  <c r="A693" i="1"/>
  <c r="B639" i="1"/>
  <c r="A645" i="1"/>
  <c r="B591" i="1"/>
  <c r="A675" i="1"/>
  <c r="B621" i="1"/>
  <c r="A690" i="1"/>
  <c r="B636" i="1"/>
  <c r="A612" i="1"/>
  <c r="B558" i="1"/>
  <c r="A683" i="1"/>
  <c r="B629" i="1"/>
  <c r="A634" i="1"/>
  <c r="B580" i="1"/>
  <c r="A727" i="1"/>
  <c r="B673" i="1"/>
  <c r="A689" i="1"/>
  <c r="B635" i="1"/>
  <c r="A638" i="1"/>
  <c r="B584" i="1"/>
  <c r="A686" i="1"/>
  <c r="B632" i="1"/>
  <c r="A606" i="1"/>
  <c r="B552" i="1"/>
  <c r="A735" i="1"/>
  <c r="B681" i="1"/>
  <c r="A653" i="1"/>
  <c r="B599" i="1"/>
  <c r="A711" i="1" l="1"/>
  <c r="B657" i="1"/>
  <c r="A697" i="1"/>
  <c r="B643" i="1"/>
  <c r="A709" i="1"/>
  <c r="B655" i="1"/>
  <c r="A669" i="1"/>
  <c r="B615" i="1"/>
  <c r="A677" i="1"/>
  <c r="B623" i="1"/>
  <c r="A721" i="1"/>
  <c r="B667" i="1"/>
  <c r="A660" i="1"/>
  <c r="B606" i="1"/>
  <c r="A781" i="1"/>
  <c r="B727" i="1"/>
  <c r="A666" i="1"/>
  <c r="B612" i="1"/>
  <c r="A699" i="1"/>
  <c r="B645" i="1"/>
  <c r="A719" i="1"/>
  <c r="B665" i="1"/>
  <c r="A752" i="1"/>
  <c r="B698" i="1"/>
  <c r="A659" i="1"/>
  <c r="B605" i="1"/>
  <c r="A708" i="1"/>
  <c r="B654" i="1"/>
  <c r="A760" i="1"/>
  <c r="B706" i="1"/>
  <c r="A759" i="1"/>
  <c r="B705" i="1"/>
  <c r="A728" i="1"/>
  <c r="B674" i="1"/>
  <c r="A857" i="1"/>
  <c r="B803" i="1"/>
  <c r="A680" i="1"/>
  <c r="B626" i="1"/>
  <c r="A740" i="1"/>
  <c r="B686" i="1"/>
  <c r="A747" i="1"/>
  <c r="B693" i="1"/>
  <c r="A668" i="1"/>
  <c r="B614" i="1"/>
  <c r="A694" i="1"/>
  <c r="B640" i="1"/>
  <c r="A716" i="1"/>
  <c r="B662" i="1"/>
  <c r="A684" i="1"/>
  <c r="B630" i="1"/>
  <c r="A841" i="1"/>
  <c r="B787" i="1"/>
  <c r="A712" i="1"/>
  <c r="B658" i="1"/>
  <c r="A687" i="1"/>
  <c r="B633" i="1"/>
  <c r="A700" i="1"/>
  <c r="B646" i="1"/>
  <c r="A707" i="1"/>
  <c r="B653" i="1"/>
  <c r="A692" i="1"/>
  <c r="B638" i="1"/>
  <c r="A688" i="1"/>
  <c r="B634" i="1"/>
  <c r="A744" i="1"/>
  <c r="B690" i="1"/>
  <c r="A756" i="1"/>
  <c r="B702" i="1"/>
  <c r="A672" i="1"/>
  <c r="B618" i="1"/>
  <c r="A696" i="1"/>
  <c r="B642" i="1"/>
  <c r="A739" i="1"/>
  <c r="B685" i="1"/>
  <c r="A764" i="1"/>
  <c r="B710" i="1"/>
  <c r="A701" i="1"/>
  <c r="B647" i="1"/>
  <c r="A732" i="1"/>
  <c r="B678" i="1"/>
  <c r="A704" i="1"/>
  <c r="B650" i="1"/>
  <c r="A789" i="1"/>
  <c r="B735" i="1"/>
  <c r="A743" i="1"/>
  <c r="B689" i="1"/>
  <c r="A737" i="1"/>
  <c r="B683" i="1"/>
  <c r="A729" i="1"/>
  <c r="B675" i="1"/>
  <c r="A736" i="1"/>
  <c r="B682" i="1"/>
  <c r="A769" i="1"/>
  <c r="B715" i="1"/>
  <c r="A745" i="1"/>
  <c r="B691" i="1"/>
  <c r="A676" i="1"/>
  <c r="B622" i="1"/>
  <c r="A757" i="1"/>
  <c r="B703" i="1"/>
  <c r="A717" i="1"/>
  <c r="B663" i="1"/>
  <c r="A664" i="1"/>
  <c r="B610" i="1"/>
  <c r="A725" i="1"/>
  <c r="B671" i="1"/>
  <c r="A724" i="1"/>
  <c r="B670" i="1"/>
  <c r="A765" i="1" l="1"/>
  <c r="B711" i="1"/>
  <c r="A731" i="1"/>
  <c r="B677" i="1"/>
  <c r="A723" i="1"/>
  <c r="B669" i="1"/>
  <c r="B709" i="1"/>
  <c r="A763" i="1"/>
  <c r="A775" i="1"/>
  <c r="B721" i="1"/>
  <c r="A751" i="1"/>
  <c r="B697" i="1"/>
  <c r="A718" i="1"/>
  <c r="B664" i="1"/>
  <c r="A730" i="1"/>
  <c r="B676" i="1"/>
  <c r="A783" i="1"/>
  <c r="B729" i="1"/>
  <c r="A726" i="1"/>
  <c r="B672" i="1"/>
  <c r="A746" i="1"/>
  <c r="B692" i="1"/>
  <c r="A766" i="1"/>
  <c r="B712" i="1"/>
  <c r="A770" i="1"/>
  <c r="B716" i="1"/>
  <c r="A911" i="1"/>
  <c r="B857" i="1"/>
  <c r="A762" i="1"/>
  <c r="B708" i="1"/>
  <c r="A753" i="1"/>
  <c r="B699" i="1"/>
  <c r="A799" i="1"/>
  <c r="B745" i="1"/>
  <c r="A818" i="1"/>
  <c r="B764" i="1"/>
  <c r="A748" i="1"/>
  <c r="B694" i="1"/>
  <c r="A782" i="1"/>
  <c r="B728" i="1"/>
  <c r="A713" i="1"/>
  <c r="B659" i="1"/>
  <c r="A720" i="1"/>
  <c r="B666" i="1"/>
  <c r="A771" i="1"/>
  <c r="B717" i="1"/>
  <c r="A758" i="1"/>
  <c r="B704" i="1"/>
  <c r="A810" i="1"/>
  <c r="B756" i="1"/>
  <c r="A791" i="1"/>
  <c r="B737" i="1"/>
  <c r="A761" i="1"/>
  <c r="B707" i="1"/>
  <c r="A778" i="1"/>
  <c r="B724" i="1"/>
  <c r="A823" i="1"/>
  <c r="B769" i="1"/>
  <c r="A797" i="1"/>
  <c r="B743" i="1"/>
  <c r="A786" i="1"/>
  <c r="B732" i="1"/>
  <c r="A793" i="1"/>
  <c r="B739" i="1"/>
  <c r="A798" i="1"/>
  <c r="B744" i="1"/>
  <c r="A754" i="1"/>
  <c r="B700" i="1"/>
  <c r="A895" i="1"/>
  <c r="B841" i="1"/>
  <c r="A722" i="1"/>
  <c r="B668" i="1"/>
  <c r="A794" i="1"/>
  <c r="B740" i="1"/>
  <c r="A813" i="1"/>
  <c r="B759" i="1"/>
  <c r="A806" i="1"/>
  <c r="B752" i="1"/>
  <c r="A835" i="1"/>
  <c r="B781" i="1"/>
  <c r="A779" i="1"/>
  <c r="B725" i="1"/>
  <c r="A811" i="1"/>
  <c r="B757" i="1"/>
  <c r="A790" i="1"/>
  <c r="B736" i="1"/>
  <c r="A843" i="1"/>
  <c r="B789" i="1"/>
  <c r="A755" i="1"/>
  <c r="B701" i="1"/>
  <c r="A750" i="1"/>
  <c r="B696" i="1"/>
  <c r="A742" i="1"/>
  <c r="B688" i="1"/>
  <c r="A741" i="1"/>
  <c r="B687" i="1"/>
  <c r="A738" i="1"/>
  <c r="B684" i="1"/>
  <c r="A801" i="1"/>
  <c r="B747" i="1"/>
  <c r="A734" i="1"/>
  <c r="B680" i="1"/>
  <c r="A814" i="1"/>
  <c r="B760" i="1"/>
  <c r="A773" i="1"/>
  <c r="B719" i="1"/>
  <c r="A714" i="1"/>
  <c r="B660" i="1"/>
  <c r="A819" i="1" l="1"/>
  <c r="B765" i="1"/>
  <c r="A817" i="1"/>
  <c r="B763" i="1"/>
  <c r="A829" i="1"/>
  <c r="B775" i="1"/>
  <c r="A777" i="1"/>
  <c r="B723" i="1"/>
  <c r="A805" i="1"/>
  <c r="B751" i="1"/>
  <c r="A785" i="1"/>
  <c r="B731" i="1"/>
  <c r="A868" i="1"/>
  <c r="B814" i="1"/>
  <c r="A795" i="1"/>
  <c r="B741" i="1"/>
  <c r="A897" i="1"/>
  <c r="B843" i="1"/>
  <c r="A889" i="1"/>
  <c r="B835" i="1"/>
  <c r="A776" i="1"/>
  <c r="B722" i="1"/>
  <c r="A847" i="1"/>
  <c r="B793" i="1"/>
  <c r="A864" i="1"/>
  <c r="B810" i="1"/>
  <c r="A767" i="1"/>
  <c r="B713" i="1"/>
  <c r="A816" i="1"/>
  <c r="B762" i="1"/>
  <c r="A820" i="1"/>
  <c r="B766" i="1"/>
  <c r="A844" i="1"/>
  <c r="B790" i="1"/>
  <c r="A840" i="1"/>
  <c r="B786" i="1"/>
  <c r="A812" i="1"/>
  <c r="B758" i="1"/>
  <c r="A836" i="1"/>
  <c r="B782" i="1"/>
  <c r="A872" i="1"/>
  <c r="B818" i="1"/>
  <c r="A965" i="1"/>
  <c r="B911" i="1"/>
  <c r="A800" i="1"/>
  <c r="B746" i="1"/>
  <c r="A837" i="1"/>
  <c r="B783" i="1"/>
  <c r="A768" i="1"/>
  <c r="B714" i="1"/>
  <c r="A855" i="1"/>
  <c r="B801" i="1"/>
  <c r="A804" i="1"/>
  <c r="B750" i="1"/>
  <c r="A865" i="1"/>
  <c r="B811" i="1"/>
  <c r="A867" i="1"/>
  <c r="B813" i="1"/>
  <c r="A808" i="1"/>
  <c r="B754" i="1"/>
  <c r="A851" i="1"/>
  <c r="B797" i="1"/>
  <c r="A815" i="1"/>
  <c r="B761" i="1"/>
  <c r="A825" i="1"/>
  <c r="B771" i="1"/>
  <c r="A853" i="1"/>
  <c r="B799" i="1"/>
  <c r="A780" i="1"/>
  <c r="B726" i="1"/>
  <c r="A784" i="1"/>
  <c r="B730" i="1"/>
  <c r="A796" i="1"/>
  <c r="B742" i="1"/>
  <c r="A860" i="1"/>
  <c r="B806" i="1"/>
  <c r="A832" i="1"/>
  <c r="B778" i="1"/>
  <c r="A788" i="1"/>
  <c r="B734" i="1"/>
  <c r="A949" i="1"/>
  <c r="B895" i="1"/>
  <c r="A827" i="1"/>
  <c r="B773" i="1"/>
  <c r="A792" i="1"/>
  <c r="B738" i="1"/>
  <c r="A809" i="1"/>
  <c r="B755" i="1"/>
  <c r="A833" i="1"/>
  <c r="B779" i="1"/>
  <c r="A848" i="1"/>
  <c r="B794" i="1"/>
  <c r="A852" i="1"/>
  <c r="B798" i="1"/>
  <c r="A877" i="1"/>
  <c r="B823" i="1"/>
  <c r="A845" i="1"/>
  <c r="B791" i="1"/>
  <c r="A774" i="1"/>
  <c r="B720" i="1"/>
  <c r="A802" i="1"/>
  <c r="B748" i="1"/>
  <c r="A807" i="1"/>
  <c r="B753" i="1"/>
  <c r="A824" i="1"/>
  <c r="B770" i="1"/>
  <c r="A772" i="1"/>
  <c r="B718" i="1"/>
  <c r="A873" i="1" l="1"/>
  <c r="B819" i="1"/>
  <c r="A859" i="1"/>
  <c r="B805" i="1"/>
  <c r="A831" i="1"/>
  <c r="B777" i="1"/>
  <c r="A883" i="1"/>
  <c r="B829" i="1"/>
  <c r="A839" i="1"/>
  <c r="B785" i="1"/>
  <c r="A871" i="1"/>
  <c r="B817" i="1"/>
  <c r="A878" i="1"/>
  <c r="B824" i="1"/>
  <c r="A899" i="1"/>
  <c r="B845" i="1"/>
  <c r="A887" i="1"/>
  <c r="B833" i="1"/>
  <c r="A1003" i="1"/>
  <c r="B949" i="1"/>
  <c r="A850" i="1"/>
  <c r="B796" i="1"/>
  <c r="A907" i="1"/>
  <c r="B853" i="1"/>
  <c r="A905" i="1"/>
  <c r="B851" i="1"/>
  <c r="A858" i="1"/>
  <c r="B804" i="1"/>
  <c r="A854" i="1"/>
  <c r="B800" i="1"/>
  <c r="A866" i="1"/>
  <c r="B812" i="1"/>
  <c r="A874" i="1"/>
  <c r="B820" i="1"/>
  <c r="A918" i="1"/>
  <c r="B864" i="1"/>
  <c r="A943" i="1"/>
  <c r="B889" i="1"/>
  <c r="A861" i="1"/>
  <c r="B807" i="1"/>
  <c r="A931" i="1"/>
  <c r="B877" i="1"/>
  <c r="A863" i="1"/>
  <c r="B809" i="1"/>
  <c r="A842" i="1"/>
  <c r="B788" i="1"/>
  <c r="A838" i="1"/>
  <c r="B784" i="1"/>
  <c r="A862" i="1"/>
  <c r="B808" i="1"/>
  <c r="A909" i="1"/>
  <c r="B855" i="1"/>
  <c r="A1019" i="1"/>
  <c r="B965" i="1"/>
  <c r="A894" i="1"/>
  <c r="B840" i="1"/>
  <c r="A870" i="1"/>
  <c r="B816" i="1"/>
  <c r="A951" i="1"/>
  <c r="B897" i="1"/>
  <c r="A826" i="1"/>
  <c r="B772" i="1"/>
  <c r="A856" i="1"/>
  <c r="B802" i="1"/>
  <c r="A906" i="1"/>
  <c r="B852" i="1"/>
  <c r="A846" i="1"/>
  <c r="B792" i="1"/>
  <c r="A886" i="1"/>
  <c r="B832" i="1"/>
  <c r="A834" i="1"/>
  <c r="B780" i="1"/>
  <c r="A879" i="1"/>
  <c r="B825" i="1"/>
  <c r="A921" i="1"/>
  <c r="B867" i="1"/>
  <c r="A822" i="1"/>
  <c r="B768" i="1"/>
  <c r="A926" i="1"/>
  <c r="B872" i="1"/>
  <c r="A898" i="1"/>
  <c r="B844" i="1"/>
  <c r="A901" i="1"/>
  <c r="B847" i="1"/>
  <c r="A849" i="1"/>
  <c r="B795" i="1"/>
  <c r="A828" i="1"/>
  <c r="B774" i="1"/>
  <c r="A902" i="1"/>
  <c r="B848" i="1"/>
  <c r="A881" i="1"/>
  <c r="B827" i="1"/>
  <c r="A914" i="1"/>
  <c r="B860" i="1"/>
  <c r="A869" i="1"/>
  <c r="B815" i="1"/>
  <c r="A919" i="1"/>
  <c r="B865" i="1"/>
  <c r="A891" i="1"/>
  <c r="B837" i="1"/>
  <c r="A890" i="1"/>
  <c r="B836" i="1"/>
  <c r="A821" i="1"/>
  <c r="B767" i="1"/>
  <c r="A830" i="1"/>
  <c r="B776" i="1"/>
  <c r="A922" i="1"/>
  <c r="B868" i="1"/>
  <c r="B873" i="1" l="1"/>
  <c r="A927" i="1"/>
  <c r="A893" i="1"/>
  <c r="B839" i="1"/>
  <c r="A937" i="1"/>
  <c r="B883" i="1"/>
  <c r="A885" i="1"/>
  <c r="B831" i="1"/>
  <c r="B871" i="1"/>
  <c r="A925" i="1"/>
  <c r="A913" i="1"/>
  <c r="B859" i="1"/>
  <c r="A875" i="1"/>
  <c r="B821" i="1"/>
  <c r="A973" i="1"/>
  <c r="B919" i="1"/>
  <c r="A935" i="1"/>
  <c r="B881" i="1"/>
  <c r="A903" i="1"/>
  <c r="B849" i="1"/>
  <c r="A980" i="1"/>
  <c r="B926" i="1"/>
  <c r="A888" i="1"/>
  <c r="B834" i="1"/>
  <c r="A910" i="1"/>
  <c r="B856" i="1"/>
  <c r="A924" i="1"/>
  <c r="B870" i="1"/>
  <c r="A916" i="1"/>
  <c r="B862" i="1"/>
  <c r="A917" i="1"/>
  <c r="B863" i="1"/>
  <c r="A972" i="1"/>
  <c r="B918" i="1"/>
  <c r="A912" i="1"/>
  <c r="B858" i="1"/>
  <c r="A1057" i="1"/>
  <c r="B1003" i="1"/>
  <c r="A955" i="1"/>
  <c r="B901" i="1"/>
  <c r="A880" i="1"/>
  <c r="B826" i="1"/>
  <c r="A948" i="1"/>
  <c r="B894" i="1"/>
  <c r="A985" i="1"/>
  <c r="B931" i="1"/>
  <c r="A928" i="1"/>
  <c r="B874" i="1"/>
  <c r="A959" i="1"/>
  <c r="B905" i="1"/>
  <c r="A941" i="1"/>
  <c r="B887" i="1"/>
  <c r="A923" i="1"/>
  <c r="B869" i="1"/>
  <c r="A940" i="1"/>
  <c r="B886" i="1"/>
  <c r="A976" i="1"/>
  <c r="B922" i="1"/>
  <c r="A944" i="1"/>
  <c r="B890" i="1"/>
  <c r="A882" i="1"/>
  <c r="B828" i="1"/>
  <c r="A975" i="1"/>
  <c r="B921" i="1"/>
  <c r="A900" i="1"/>
  <c r="B846" i="1"/>
  <c r="A1005" i="1"/>
  <c r="B951" i="1"/>
  <c r="A1073" i="1"/>
  <c r="B1019" i="1"/>
  <c r="A892" i="1"/>
  <c r="B838" i="1"/>
  <c r="A915" i="1"/>
  <c r="B861" i="1"/>
  <c r="A920" i="1"/>
  <c r="B866" i="1"/>
  <c r="A961" i="1"/>
  <c r="B907" i="1"/>
  <c r="A953" i="1"/>
  <c r="B899" i="1"/>
  <c r="A876" i="1"/>
  <c r="B822" i="1"/>
  <c r="A956" i="1"/>
  <c r="B902" i="1"/>
  <c r="A884" i="1"/>
  <c r="B830" i="1"/>
  <c r="A945" i="1"/>
  <c r="B891" i="1"/>
  <c r="A968" i="1"/>
  <c r="B914" i="1"/>
  <c r="A952" i="1"/>
  <c r="B898" i="1"/>
  <c r="A933" i="1"/>
  <c r="B879" i="1"/>
  <c r="A960" i="1"/>
  <c r="B906" i="1"/>
  <c r="A963" i="1"/>
  <c r="B909" i="1"/>
  <c r="A896" i="1"/>
  <c r="B842" i="1"/>
  <c r="A997" i="1"/>
  <c r="B943" i="1"/>
  <c r="A908" i="1"/>
  <c r="B854" i="1"/>
  <c r="A904" i="1"/>
  <c r="B850" i="1"/>
  <c r="A932" i="1"/>
  <c r="B878" i="1"/>
  <c r="B927" i="1" l="1"/>
  <c r="A981" i="1"/>
  <c r="A979" i="1"/>
  <c r="B925" i="1"/>
  <c r="A939" i="1"/>
  <c r="B885" i="1"/>
  <c r="A991" i="1"/>
  <c r="B937" i="1"/>
  <c r="B913" i="1"/>
  <c r="A967" i="1"/>
  <c r="A947" i="1"/>
  <c r="B893" i="1"/>
  <c r="A962" i="1"/>
  <c r="B908" i="1"/>
  <c r="A1010" i="1"/>
  <c r="B956" i="1"/>
  <c r="A1015" i="1"/>
  <c r="B961" i="1"/>
  <c r="A1127" i="1"/>
  <c r="B1073" i="1"/>
  <c r="A1030" i="1"/>
  <c r="B976" i="1"/>
  <c r="A1013" i="1"/>
  <c r="B959" i="1"/>
  <c r="A1002" i="1"/>
  <c r="B948" i="1"/>
  <c r="A966" i="1"/>
  <c r="B912" i="1"/>
  <c r="A978" i="1"/>
  <c r="B924" i="1"/>
  <c r="A957" i="1"/>
  <c r="B903" i="1"/>
  <c r="A1051" i="1"/>
  <c r="B997" i="1"/>
  <c r="A930" i="1"/>
  <c r="B876" i="1"/>
  <c r="A974" i="1"/>
  <c r="B920" i="1"/>
  <c r="A1059" i="1"/>
  <c r="B1005" i="1"/>
  <c r="A936" i="1"/>
  <c r="B882" i="1"/>
  <c r="A994" i="1"/>
  <c r="B940" i="1"/>
  <c r="A982" i="1"/>
  <c r="B928" i="1"/>
  <c r="A934" i="1"/>
  <c r="B880" i="1"/>
  <c r="A1026" i="1"/>
  <c r="B972" i="1"/>
  <c r="A964" i="1"/>
  <c r="B910" i="1"/>
  <c r="A989" i="1"/>
  <c r="B935" i="1"/>
  <c r="A1014" i="1"/>
  <c r="B960" i="1"/>
  <c r="A1022" i="1"/>
  <c r="B968" i="1"/>
  <c r="A986" i="1"/>
  <c r="B932" i="1"/>
  <c r="A950" i="1"/>
  <c r="B896" i="1"/>
  <c r="A987" i="1"/>
  <c r="B933" i="1"/>
  <c r="A999" i="1"/>
  <c r="B945" i="1"/>
  <c r="A969" i="1"/>
  <c r="B915" i="1"/>
  <c r="A954" i="1"/>
  <c r="B900" i="1"/>
  <c r="A977" i="1"/>
  <c r="B923" i="1"/>
  <c r="A1039" i="1"/>
  <c r="B985" i="1"/>
  <c r="A1009" i="1"/>
  <c r="B955" i="1"/>
  <c r="A971" i="1"/>
  <c r="B917" i="1"/>
  <c r="A942" i="1"/>
  <c r="B888" i="1"/>
  <c r="A1027" i="1"/>
  <c r="B973" i="1"/>
  <c r="A958" i="1"/>
  <c r="B904" i="1"/>
  <c r="A1017" i="1"/>
  <c r="B963" i="1"/>
  <c r="A1006" i="1"/>
  <c r="B952" i="1"/>
  <c r="A938" i="1"/>
  <c r="B884" i="1"/>
  <c r="A1007" i="1"/>
  <c r="B953" i="1"/>
  <c r="A946" i="1"/>
  <c r="B892" i="1"/>
  <c r="A1029" i="1"/>
  <c r="B975" i="1"/>
  <c r="A998" i="1"/>
  <c r="B944" i="1"/>
  <c r="A995" i="1"/>
  <c r="B941" i="1"/>
  <c r="A1111" i="1"/>
  <c r="B1057" i="1"/>
  <c r="A970" i="1"/>
  <c r="B916" i="1"/>
  <c r="A1034" i="1"/>
  <c r="B980" i="1"/>
  <c r="A929" i="1"/>
  <c r="B875" i="1"/>
  <c r="A1035" i="1" l="1"/>
  <c r="B981" i="1"/>
  <c r="A1021" i="1"/>
  <c r="B967" i="1"/>
  <c r="A1045" i="1"/>
  <c r="B991" i="1"/>
  <c r="A993" i="1"/>
  <c r="B939" i="1"/>
  <c r="A1001" i="1"/>
  <c r="B947" i="1"/>
  <c r="A1033" i="1"/>
  <c r="B979" i="1"/>
  <c r="A1024" i="1"/>
  <c r="B970" i="1"/>
  <c r="A1052" i="1"/>
  <c r="B998" i="1"/>
  <c r="A992" i="1"/>
  <c r="B938" i="1"/>
  <c r="A1081" i="1"/>
  <c r="B1027" i="1"/>
  <c r="A1093" i="1"/>
  <c r="B1039" i="1"/>
  <c r="A1023" i="1"/>
  <c r="B969" i="1"/>
  <c r="A1004" i="1"/>
  <c r="B950" i="1"/>
  <c r="A1043" i="1"/>
  <c r="B989" i="1"/>
  <c r="A1036" i="1"/>
  <c r="B982" i="1"/>
  <c r="A1028" i="1"/>
  <c r="B974" i="1"/>
  <c r="A1032" i="1"/>
  <c r="B978" i="1"/>
  <c r="A1084" i="1"/>
  <c r="B1030" i="1"/>
  <c r="A1064" i="1"/>
  <c r="B1010" i="1"/>
  <c r="A1060" i="1"/>
  <c r="B1006" i="1"/>
  <c r="A996" i="1"/>
  <c r="B942" i="1"/>
  <c r="A1040" i="1"/>
  <c r="B986" i="1"/>
  <c r="A1018" i="1"/>
  <c r="B964" i="1"/>
  <c r="A1048" i="1"/>
  <c r="B994" i="1"/>
  <c r="A984" i="1"/>
  <c r="B930" i="1"/>
  <c r="A1020" i="1"/>
  <c r="B966" i="1"/>
  <c r="A1165" i="1"/>
  <c r="B1111" i="1"/>
  <c r="A1000" i="1"/>
  <c r="B946" i="1"/>
  <c r="A1071" i="1"/>
  <c r="B1017" i="1"/>
  <c r="A1025" i="1"/>
  <c r="B971" i="1"/>
  <c r="A1053" i="1"/>
  <c r="B999" i="1"/>
  <c r="A1076" i="1"/>
  <c r="B1022" i="1"/>
  <c r="A1080" i="1"/>
  <c r="B1026" i="1"/>
  <c r="A990" i="1"/>
  <c r="B936" i="1"/>
  <c r="A1105" i="1"/>
  <c r="B1051" i="1"/>
  <c r="A1056" i="1"/>
  <c r="B1002" i="1"/>
  <c r="A1181" i="1"/>
  <c r="B1127" i="1"/>
  <c r="A1083" i="1"/>
  <c r="B1029" i="1"/>
  <c r="A1031" i="1"/>
  <c r="B977" i="1"/>
  <c r="A983" i="1"/>
  <c r="B929" i="1"/>
  <c r="A1088" i="1"/>
  <c r="B1034" i="1"/>
  <c r="A1049" i="1"/>
  <c r="B995" i="1"/>
  <c r="A1061" i="1"/>
  <c r="B1007" i="1"/>
  <c r="A1012" i="1"/>
  <c r="B958" i="1"/>
  <c r="A1063" i="1"/>
  <c r="B1009" i="1"/>
  <c r="A1008" i="1"/>
  <c r="B954" i="1"/>
  <c r="A1041" i="1"/>
  <c r="B987" i="1"/>
  <c r="A1068" i="1"/>
  <c r="B1014" i="1"/>
  <c r="A988" i="1"/>
  <c r="B934" i="1"/>
  <c r="A1113" i="1"/>
  <c r="B1059" i="1"/>
  <c r="A1011" i="1"/>
  <c r="B957" i="1"/>
  <c r="A1067" i="1"/>
  <c r="B1013" i="1"/>
  <c r="A1069" i="1"/>
  <c r="B1015" i="1"/>
  <c r="A1016" i="1"/>
  <c r="B962" i="1"/>
  <c r="B1035" i="1" l="1"/>
  <c r="A1089" i="1"/>
  <c r="A1055" i="1"/>
  <c r="B1001" i="1"/>
  <c r="A1047" i="1"/>
  <c r="B993" i="1"/>
  <c r="A1099" i="1"/>
  <c r="B1045" i="1"/>
  <c r="A1087" i="1"/>
  <c r="B1033" i="1"/>
  <c r="A1075" i="1"/>
  <c r="B1021" i="1"/>
  <c r="A1121" i="1"/>
  <c r="B1067" i="1"/>
  <c r="A1122" i="1"/>
  <c r="B1068" i="1"/>
  <c r="A1066" i="1"/>
  <c r="B1012" i="1"/>
  <c r="A1037" i="1"/>
  <c r="B983" i="1"/>
  <c r="A1044" i="1"/>
  <c r="B990" i="1"/>
  <c r="A1219" i="1"/>
  <c r="B1165" i="1"/>
  <c r="A1038" i="1"/>
  <c r="B984" i="1"/>
  <c r="A1138" i="1"/>
  <c r="B1084" i="1"/>
  <c r="A1097" i="1"/>
  <c r="B1043" i="1"/>
  <c r="A1135" i="1"/>
  <c r="B1081" i="1"/>
  <c r="A1065" i="1"/>
  <c r="B1011" i="1"/>
  <c r="A1095" i="1"/>
  <c r="B1041" i="1"/>
  <c r="A1115" i="1"/>
  <c r="B1061" i="1"/>
  <c r="A1235" i="1"/>
  <c r="B1181" i="1"/>
  <c r="A1134" i="1"/>
  <c r="B1080" i="1"/>
  <c r="A1079" i="1"/>
  <c r="B1025" i="1"/>
  <c r="A1102" i="1"/>
  <c r="B1048" i="1"/>
  <c r="A1050" i="1"/>
  <c r="B996" i="1"/>
  <c r="A1086" i="1"/>
  <c r="B1032" i="1"/>
  <c r="A1058" i="1"/>
  <c r="B1004" i="1"/>
  <c r="A1046" i="1"/>
  <c r="B992" i="1"/>
  <c r="A1070" i="1"/>
  <c r="B1016" i="1"/>
  <c r="A1167" i="1"/>
  <c r="B1113" i="1"/>
  <c r="A1062" i="1"/>
  <c r="B1008" i="1"/>
  <c r="A1103" i="1"/>
  <c r="B1049" i="1"/>
  <c r="A1085" i="1"/>
  <c r="B1031" i="1"/>
  <c r="A1110" i="1"/>
  <c r="B1056" i="1"/>
  <c r="A1130" i="1"/>
  <c r="B1076" i="1"/>
  <c r="A1125" i="1"/>
  <c r="B1071" i="1"/>
  <c r="A1072" i="1"/>
  <c r="B1018" i="1"/>
  <c r="A1114" i="1"/>
  <c r="B1060" i="1"/>
  <c r="A1082" i="1"/>
  <c r="B1028" i="1"/>
  <c r="A1077" i="1"/>
  <c r="B1023" i="1"/>
  <c r="A1106" i="1"/>
  <c r="B1052" i="1"/>
  <c r="A1123" i="1"/>
  <c r="B1069" i="1"/>
  <c r="A1042" i="1"/>
  <c r="B988" i="1"/>
  <c r="A1117" i="1"/>
  <c r="B1063" i="1"/>
  <c r="A1142" i="1"/>
  <c r="B1088" i="1"/>
  <c r="A1137" i="1"/>
  <c r="B1083" i="1"/>
  <c r="A1159" i="1"/>
  <c r="B1105" i="1"/>
  <c r="A1107" i="1"/>
  <c r="B1053" i="1"/>
  <c r="A1054" i="1"/>
  <c r="B1000" i="1"/>
  <c r="A1074" i="1"/>
  <c r="B1020" i="1"/>
  <c r="A1094" i="1"/>
  <c r="B1040" i="1"/>
  <c r="A1118" i="1"/>
  <c r="B1064" i="1"/>
  <c r="A1090" i="1"/>
  <c r="B1036" i="1"/>
  <c r="A1147" i="1"/>
  <c r="B1093" i="1"/>
  <c r="A1078" i="1"/>
  <c r="B1024" i="1"/>
  <c r="A1143" i="1" l="1"/>
  <c r="B1089" i="1"/>
  <c r="A1141" i="1"/>
  <c r="B1087" i="1"/>
  <c r="A1153" i="1"/>
  <c r="B1099" i="1"/>
  <c r="A1101" i="1"/>
  <c r="B1047" i="1"/>
  <c r="A1129" i="1"/>
  <c r="B1075" i="1"/>
  <c r="A1109" i="1"/>
  <c r="B1055" i="1"/>
  <c r="A1144" i="1"/>
  <c r="B1090" i="1"/>
  <c r="A1108" i="1"/>
  <c r="B1054" i="1"/>
  <c r="A1196" i="1"/>
  <c r="B1142" i="1"/>
  <c r="A1160" i="1"/>
  <c r="B1106" i="1"/>
  <c r="A1126" i="1"/>
  <c r="B1072" i="1"/>
  <c r="A1164" i="1"/>
  <c r="B1110" i="1"/>
  <c r="A1221" i="1"/>
  <c r="B1167" i="1"/>
  <c r="A1140" i="1"/>
  <c r="B1086" i="1"/>
  <c r="A1133" i="1"/>
  <c r="B1079" i="1"/>
  <c r="A1169" i="1"/>
  <c r="B1115" i="1"/>
  <c r="A1151" i="1"/>
  <c r="B1097" i="1"/>
  <c r="A1273" i="1"/>
  <c r="B1219" i="1"/>
  <c r="A1091" i="1"/>
  <c r="B1037" i="1"/>
  <c r="A1171" i="1"/>
  <c r="B1117" i="1"/>
  <c r="A1124" i="1"/>
  <c r="B1070" i="1"/>
  <c r="A1104" i="1"/>
  <c r="B1050" i="1"/>
  <c r="A1188" i="1"/>
  <c r="B1134" i="1"/>
  <c r="A1149" i="1"/>
  <c r="B1095" i="1"/>
  <c r="A1192" i="1"/>
  <c r="B1138" i="1"/>
  <c r="A1120" i="1"/>
  <c r="B1066" i="1"/>
  <c r="A1131" i="1"/>
  <c r="B1077" i="1"/>
  <c r="A1132" i="1"/>
  <c r="B1078" i="1"/>
  <c r="A1148" i="1"/>
  <c r="B1094" i="1"/>
  <c r="A1213" i="1"/>
  <c r="B1159" i="1"/>
  <c r="A1096" i="1"/>
  <c r="B1042" i="1"/>
  <c r="A1136" i="1"/>
  <c r="B1082" i="1"/>
  <c r="A1179" i="1"/>
  <c r="B1125" i="1"/>
  <c r="A1157" i="1"/>
  <c r="B1103" i="1"/>
  <c r="A1100" i="1"/>
  <c r="B1046" i="1"/>
  <c r="A1156" i="1"/>
  <c r="B1102" i="1"/>
  <c r="A1289" i="1"/>
  <c r="B1235" i="1"/>
  <c r="A1119" i="1"/>
  <c r="B1065" i="1"/>
  <c r="A1098" i="1"/>
  <c r="B1044" i="1"/>
  <c r="A1176" i="1"/>
  <c r="B1122" i="1"/>
  <c r="A1161" i="1"/>
  <c r="B1107" i="1"/>
  <c r="A1172" i="1"/>
  <c r="B1118" i="1"/>
  <c r="A1139" i="1"/>
  <c r="B1085" i="1"/>
  <c r="A1201" i="1"/>
  <c r="B1147" i="1"/>
  <c r="A1128" i="1"/>
  <c r="B1074" i="1"/>
  <c r="A1191" i="1"/>
  <c r="B1137" i="1"/>
  <c r="A1177" i="1"/>
  <c r="B1123" i="1"/>
  <c r="A1168" i="1"/>
  <c r="B1114" i="1"/>
  <c r="A1184" i="1"/>
  <c r="B1130" i="1"/>
  <c r="A1116" i="1"/>
  <c r="B1062" i="1"/>
  <c r="A1112" i="1"/>
  <c r="B1058" i="1"/>
  <c r="A1189" i="1"/>
  <c r="B1135" i="1"/>
  <c r="A1092" i="1"/>
  <c r="B1038" i="1"/>
  <c r="A1175" i="1"/>
  <c r="B1121" i="1"/>
  <c r="A1197" i="1" l="1"/>
  <c r="B1143" i="1"/>
  <c r="A1183" i="1"/>
  <c r="B1129" i="1"/>
  <c r="A1155" i="1"/>
  <c r="B1101" i="1"/>
  <c r="A1207" i="1"/>
  <c r="B1153" i="1"/>
  <c r="A1163" i="1"/>
  <c r="B1109" i="1"/>
  <c r="A1195" i="1"/>
  <c r="B1141" i="1"/>
  <c r="A1146" i="1"/>
  <c r="B1092" i="1"/>
  <c r="A1166" i="1"/>
  <c r="B1112" i="1"/>
  <c r="A1231" i="1"/>
  <c r="B1177" i="1"/>
  <c r="A1193" i="1"/>
  <c r="B1139" i="1"/>
  <c r="A1152" i="1"/>
  <c r="B1098" i="1"/>
  <c r="A1210" i="1"/>
  <c r="B1156" i="1"/>
  <c r="A1190" i="1"/>
  <c r="B1136" i="1"/>
  <c r="A1186" i="1"/>
  <c r="B1132" i="1"/>
  <c r="A1158" i="1"/>
  <c r="B1104" i="1"/>
  <c r="A1327" i="1"/>
  <c r="B1273" i="1"/>
  <c r="A1194" i="1"/>
  <c r="B1140" i="1"/>
  <c r="A1214" i="1"/>
  <c r="B1160" i="1"/>
  <c r="A1243" i="1"/>
  <c r="B1189" i="1"/>
  <c r="A1170" i="1"/>
  <c r="B1116" i="1"/>
  <c r="A1245" i="1"/>
  <c r="B1191" i="1"/>
  <c r="A1226" i="1"/>
  <c r="B1172" i="1"/>
  <c r="A1154" i="1"/>
  <c r="B1100" i="1"/>
  <c r="A1150" i="1"/>
  <c r="B1096" i="1"/>
  <c r="A1246" i="1"/>
  <c r="B1192" i="1"/>
  <c r="A1178" i="1"/>
  <c r="B1124" i="1"/>
  <c r="A1205" i="1"/>
  <c r="B1151" i="1"/>
  <c r="A1275" i="1"/>
  <c r="B1221" i="1"/>
  <c r="A1250" i="1"/>
  <c r="B1196" i="1"/>
  <c r="A1229" i="1"/>
  <c r="B1175" i="1"/>
  <c r="A1238" i="1"/>
  <c r="B1184" i="1"/>
  <c r="A1182" i="1"/>
  <c r="B1128" i="1"/>
  <c r="A1215" i="1"/>
  <c r="B1161" i="1"/>
  <c r="A1173" i="1"/>
  <c r="B1119" i="1"/>
  <c r="A1211" i="1"/>
  <c r="B1157" i="1"/>
  <c r="A1267" i="1"/>
  <c r="B1213" i="1"/>
  <c r="A1185" i="1"/>
  <c r="B1131" i="1"/>
  <c r="A1203" i="1"/>
  <c r="B1149" i="1"/>
  <c r="A1225" i="1"/>
  <c r="B1171" i="1"/>
  <c r="A1223" i="1"/>
  <c r="B1169" i="1"/>
  <c r="A1218" i="1"/>
  <c r="B1164" i="1"/>
  <c r="A1162" i="1"/>
  <c r="B1108" i="1"/>
  <c r="A1222" i="1"/>
  <c r="B1168" i="1"/>
  <c r="A1255" i="1"/>
  <c r="B1201" i="1"/>
  <c r="A1230" i="1"/>
  <c r="B1176" i="1"/>
  <c r="A1343" i="1"/>
  <c r="B1289" i="1"/>
  <c r="A1233" i="1"/>
  <c r="B1179" i="1"/>
  <c r="A1202" i="1"/>
  <c r="B1148" i="1"/>
  <c r="A1174" i="1"/>
  <c r="B1120" i="1"/>
  <c r="A1242" i="1"/>
  <c r="B1188" i="1"/>
  <c r="A1145" i="1"/>
  <c r="B1091" i="1"/>
  <c r="A1187" i="1"/>
  <c r="B1133" i="1"/>
  <c r="A1180" i="1"/>
  <c r="B1126" i="1"/>
  <c r="A1198" i="1"/>
  <c r="B1144" i="1"/>
  <c r="A1251" i="1" l="1"/>
  <c r="B1197" i="1"/>
  <c r="B1163" i="1"/>
  <c r="A1217" i="1"/>
  <c r="A1261" i="1"/>
  <c r="B1207" i="1"/>
  <c r="A1209" i="1"/>
  <c r="B1155" i="1"/>
  <c r="A1249" i="1"/>
  <c r="B1195" i="1"/>
  <c r="A1237" i="1"/>
  <c r="B1183" i="1"/>
  <c r="A1256" i="1"/>
  <c r="B1202" i="1"/>
  <c r="A1299" i="1"/>
  <c r="B1245" i="1"/>
  <c r="A1248" i="1"/>
  <c r="B1194" i="1"/>
  <c r="A1240" i="1"/>
  <c r="B1186" i="1"/>
  <c r="A1247" i="1"/>
  <c r="B1193" i="1"/>
  <c r="A1216" i="1"/>
  <c r="B1162" i="1"/>
  <c r="A1199" i="1"/>
  <c r="B1145" i="1"/>
  <c r="A1287" i="1"/>
  <c r="B1233" i="1"/>
  <c r="A1276" i="1"/>
  <c r="B1222" i="1"/>
  <c r="A1272" i="1"/>
  <c r="B1218" i="1"/>
  <c r="A1239" i="1"/>
  <c r="B1185" i="1"/>
  <c r="A1269" i="1"/>
  <c r="B1215" i="1"/>
  <c r="A1283" i="1"/>
  <c r="B1229" i="1"/>
  <c r="A1232" i="1"/>
  <c r="B1178" i="1"/>
  <c r="A1208" i="1"/>
  <c r="B1154" i="1"/>
  <c r="A1224" i="1"/>
  <c r="B1170" i="1"/>
  <c r="A1381" i="1"/>
  <c r="B1327" i="1"/>
  <c r="A1244" i="1"/>
  <c r="B1190" i="1"/>
  <c r="A1285" i="1"/>
  <c r="B1231" i="1"/>
  <c r="A1241" i="1"/>
  <c r="B1187" i="1"/>
  <c r="A1257" i="1"/>
  <c r="B1203" i="1"/>
  <c r="A1204" i="1"/>
  <c r="B1150" i="1"/>
  <c r="A1227" i="1"/>
  <c r="B1173" i="1"/>
  <c r="A1259" i="1"/>
  <c r="B1205" i="1"/>
  <c r="A1252" i="1"/>
  <c r="B1198" i="1"/>
  <c r="A1296" i="1"/>
  <c r="B1242" i="1"/>
  <c r="A1397" i="1"/>
  <c r="B1343" i="1"/>
  <c r="A1277" i="1"/>
  <c r="B1223" i="1"/>
  <c r="A1321" i="1"/>
  <c r="B1267" i="1"/>
  <c r="A1236" i="1"/>
  <c r="B1182" i="1"/>
  <c r="A1304" i="1"/>
  <c r="B1250" i="1"/>
  <c r="A1300" i="1"/>
  <c r="B1246" i="1"/>
  <c r="A1297" i="1"/>
  <c r="B1243" i="1"/>
  <c r="A1212" i="1"/>
  <c r="B1158" i="1"/>
  <c r="A1264" i="1"/>
  <c r="B1210" i="1"/>
  <c r="A1220" i="1"/>
  <c r="B1166" i="1"/>
  <c r="A1309" i="1"/>
  <c r="B1255" i="1"/>
  <c r="A1234" i="1"/>
  <c r="B1180" i="1"/>
  <c r="A1228" i="1"/>
  <c r="B1174" i="1"/>
  <c r="A1284" i="1"/>
  <c r="B1230" i="1"/>
  <c r="A1279" i="1"/>
  <c r="B1225" i="1"/>
  <c r="A1265" i="1"/>
  <c r="B1211" i="1"/>
  <c r="A1292" i="1"/>
  <c r="B1238" i="1"/>
  <c r="A1329" i="1"/>
  <c r="B1275" i="1"/>
  <c r="A1280" i="1"/>
  <c r="B1226" i="1"/>
  <c r="A1268" i="1"/>
  <c r="B1214" i="1"/>
  <c r="A1206" i="1"/>
  <c r="B1152" i="1"/>
  <c r="A1200" i="1"/>
  <c r="B1146" i="1"/>
  <c r="A1305" i="1" l="1"/>
  <c r="B1251" i="1"/>
  <c r="A1303" i="1"/>
  <c r="B1249" i="1"/>
  <c r="B1209" i="1"/>
  <c r="A1263" i="1"/>
  <c r="A1315" i="1"/>
  <c r="B1261" i="1"/>
  <c r="B1217" i="1"/>
  <c r="A1271" i="1"/>
  <c r="A1291" i="1"/>
  <c r="B1237" i="1"/>
  <c r="A1383" i="1"/>
  <c r="B1329" i="1"/>
  <c r="A1363" i="1"/>
  <c r="B1309" i="1"/>
  <c r="A1351" i="1"/>
  <c r="B1297" i="1"/>
  <c r="A1290" i="1"/>
  <c r="B1236" i="1"/>
  <c r="A1451" i="1"/>
  <c r="B1397" i="1"/>
  <c r="A1281" i="1"/>
  <c r="B1227" i="1"/>
  <c r="A1339" i="1"/>
  <c r="B1285" i="1"/>
  <c r="A1262" i="1"/>
  <c r="B1208" i="1"/>
  <c r="A1293" i="1"/>
  <c r="B1239" i="1"/>
  <c r="A1253" i="1"/>
  <c r="B1199" i="1"/>
  <c r="A1302" i="1"/>
  <c r="B1248" i="1"/>
  <c r="A1274" i="1"/>
  <c r="B1220" i="1"/>
  <c r="A1258" i="1"/>
  <c r="B1204" i="1"/>
  <c r="A1298" i="1"/>
  <c r="B1244" i="1"/>
  <c r="A1286" i="1"/>
  <c r="B1232" i="1"/>
  <c r="A1326" i="1"/>
  <c r="B1272" i="1"/>
  <c r="A1270" i="1"/>
  <c r="B1216" i="1"/>
  <c r="A1353" i="1"/>
  <c r="B1299" i="1"/>
  <c r="A1338" i="1"/>
  <c r="B1284" i="1"/>
  <c r="A1346" i="1"/>
  <c r="B1292" i="1"/>
  <c r="A1350" i="1"/>
  <c r="B1296" i="1"/>
  <c r="A1254" i="1"/>
  <c r="B1200" i="1"/>
  <c r="A1334" i="1"/>
  <c r="B1280" i="1"/>
  <c r="A1319" i="1"/>
  <c r="B1265" i="1"/>
  <c r="A1282" i="1"/>
  <c r="B1228" i="1"/>
  <c r="A1318" i="1"/>
  <c r="B1264" i="1"/>
  <c r="A1354" i="1"/>
  <c r="B1300" i="1"/>
  <c r="A1331" i="1"/>
  <c r="B1277" i="1"/>
  <c r="A1306" i="1"/>
  <c r="B1252" i="1"/>
  <c r="A1311" i="1"/>
  <c r="B1257" i="1"/>
  <c r="A1435" i="1"/>
  <c r="B1381" i="1"/>
  <c r="A1337" i="1"/>
  <c r="B1283" i="1"/>
  <c r="A1330" i="1"/>
  <c r="B1276" i="1"/>
  <c r="A1301" i="1"/>
  <c r="B1247" i="1"/>
  <c r="A1322" i="1"/>
  <c r="B1268" i="1"/>
  <c r="A1375" i="1"/>
  <c r="B1321" i="1"/>
  <c r="A1260" i="1"/>
  <c r="B1206" i="1"/>
  <c r="A1333" i="1"/>
  <c r="B1279" i="1"/>
  <c r="A1288" i="1"/>
  <c r="B1234" i="1"/>
  <c r="A1266" i="1"/>
  <c r="B1212" i="1"/>
  <c r="A1358" i="1"/>
  <c r="B1304" i="1"/>
  <c r="A1313" i="1"/>
  <c r="B1259" i="1"/>
  <c r="A1295" i="1"/>
  <c r="B1241" i="1"/>
  <c r="A1278" i="1"/>
  <c r="B1224" i="1"/>
  <c r="A1323" i="1"/>
  <c r="B1269" i="1"/>
  <c r="A1341" i="1"/>
  <c r="B1287" i="1"/>
  <c r="A1294" i="1"/>
  <c r="B1240" i="1"/>
  <c r="A1310" i="1"/>
  <c r="B1256" i="1"/>
  <c r="A1359" i="1" l="1"/>
  <c r="B1305" i="1"/>
  <c r="B1271" i="1"/>
  <c r="A1325" i="1"/>
  <c r="B1315" i="1"/>
  <c r="A1369" i="1"/>
  <c r="A1317" i="1"/>
  <c r="B1263" i="1"/>
  <c r="A1345" i="1"/>
  <c r="B1291" i="1"/>
  <c r="A1357" i="1"/>
  <c r="B1303" i="1"/>
  <c r="A1395" i="1"/>
  <c r="B1341" i="1"/>
  <c r="A1367" i="1"/>
  <c r="B1313" i="1"/>
  <c r="A1342" i="1"/>
  <c r="B1288" i="1"/>
  <c r="A1429" i="1"/>
  <c r="B1375" i="1"/>
  <c r="A1355" i="1"/>
  <c r="B1301" i="1"/>
  <c r="A1365" i="1"/>
  <c r="B1311" i="1"/>
  <c r="A1372" i="1"/>
  <c r="B1318" i="1"/>
  <c r="A1308" i="1"/>
  <c r="B1254" i="1"/>
  <c r="A1407" i="1"/>
  <c r="B1353" i="1"/>
  <c r="A1352" i="1"/>
  <c r="B1298" i="1"/>
  <c r="A1307" i="1"/>
  <c r="B1253" i="1"/>
  <c r="A1335" i="1"/>
  <c r="B1281" i="1"/>
  <c r="A1417" i="1"/>
  <c r="B1363" i="1"/>
  <c r="A1376" i="1"/>
  <c r="B1322" i="1"/>
  <c r="A1360" i="1"/>
  <c r="B1306" i="1"/>
  <c r="A1336" i="1"/>
  <c r="B1282" i="1"/>
  <c r="A1404" i="1"/>
  <c r="B1350" i="1"/>
  <c r="A1324" i="1"/>
  <c r="B1270" i="1"/>
  <c r="A1312" i="1"/>
  <c r="B1258" i="1"/>
  <c r="A1347" i="1"/>
  <c r="B1293" i="1"/>
  <c r="A1505" i="1"/>
  <c r="B1451" i="1"/>
  <c r="A1387" i="1"/>
  <c r="B1333" i="1"/>
  <c r="A1364" i="1"/>
  <c r="B1310" i="1"/>
  <c r="A1332" i="1"/>
  <c r="B1278" i="1"/>
  <c r="A1412" i="1"/>
  <c r="B1358" i="1"/>
  <c r="A1391" i="1"/>
  <c r="B1337" i="1"/>
  <c r="A1385" i="1"/>
  <c r="B1331" i="1"/>
  <c r="A1373" i="1"/>
  <c r="B1319" i="1"/>
  <c r="A1400" i="1"/>
  <c r="B1346" i="1"/>
  <c r="A1380" i="1"/>
  <c r="B1326" i="1"/>
  <c r="A1328" i="1"/>
  <c r="B1274" i="1"/>
  <c r="A1316" i="1"/>
  <c r="B1262" i="1"/>
  <c r="A1344" i="1"/>
  <c r="B1290" i="1"/>
  <c r="A1437" i="1"/>
  <c r="B1383" i="1"/>
  <c r="A1377" i="1"/>
  <c r="B1323" i="1"/>
  <c r="A1384" i="1"/>
  <c r="B1330" i="1"/>
  <c r="A1348" i="1"/>
  <c r="B1294" i="1"/>
  <c r="A1349" i="1"/>
  <c r="B1295" i="1"/>
  <c r="A1320" i="1"/>
  <c r="B1266" i="1"/>
  <c r="A1314" i="1"/>
  <c r="B1260" i="1"/>
  <c r="A1489" i="1"/>
  <c r="B1435" i="1"/>
  <c r="A1408" i="1"/>
  <c r="B1354" i="1"/>
  <c r="A1388" i="1"/>
  <c r="B1334" i="1"/>
  <c r="A1392" i="1"/>
  <c r="B1338" i="1"/>
  <c r="A1340" i="1"/>
  <c r="B1286" i="1"/>
  <c r="A1356" i="1"/>
  <c r="B1302" i="1"/>
  <c r="A1393" i="1"/>
  <c r="B1339" i="1"/>
  <c r="A1405" i="1"/>
  <c r="B1351" i="1"/>
  <c r="A1413" i="1" l="1"/>
  <c r="B1359" i="1"/>
  <c r="A1399" i="1"/>
  <c r="B1345" i="1"/>
  <c r="A1371" i="1"/>
  <c r="B1317" i="1"/>
  <c r="A1423" i="1"/>
  <c r="B1369" i="1"/>
  <c r="A1379" i="1"/>
  <c r="B1325" i="1"/>
  <c r="A1411" i="1"/>
  <c r="B1357" i="1"/>
  <c r="A1454" i="1"/>
  <c r="B1400" i="1"/>
  <c r="A1418" i="1"/>
  <c r="B1364" i="1"/>
  <c r="A1401" i="1"/>
  <c r="B1347" i="1"/>
  <c r="A1390" i="1"/>
  <c r="B1336" i="1"/>
  <c r="A1389" i="1"/>
  <c r="B1335" i="1"/>
  <c r="A1362" i="1"/>
  <c r="B1308" i="1"/>
  <c r="A1483" i="1"/>
  <c r="B1429" i="1"/>
  <c r="A1398" i="1"/>
  <c r="B1344" i="1"/>
  <c r="A1410" i="1"/>
  <c r="B1356" i="1"/>
  <c r="A1462" i="1"/>
  <c r="B1408" i="1"/>
  <c r="A1374" i="1"/>
  <c r="B1320" i="1"/>
  <c r="A1438" i="1"/>
  <c r="B1384" i="1"/>
  <c r="A1370" i="1"/>
  <c r="B1316" i="1"/>
  <c r="A1427" i="1"/>
  <c r="B1373" i="1"/>
  <c r="A1441" i="1"/>
  <c r="B1387" i="1"/>
  <c r="A1366" i="1"/>
  <c r="B1312" i="1"/>
  <c r="A1414" i="1"/>
  <c r="B1360" i="1"/>
  <c r="A1361" i="1"/>
  <c r="B1307" i="1"/>
  <c r="A1426" i="1"/>
  <c r="B1372" i="1"/>
  <c r="A1396" i="1"/>
  <c r="B1342" i="1"/>
  <c r="A1447" i="1"/>
  <c r="B1393" i="1"/>
  <c r="A1394" i="1"/>
  <c r="B1340" i="1"/>
  <c r="A1543" i="1"/>
  <c r="B1489" i="1"/>
  <c r="A1403" i="1"/>
  <c r="B1349" i="1"/>
  <c r="A1431" i="1"/>
  <c r="B1377" i="1"/>
  <c r="A1382" i="1"/>
  <c r="B1328" i="1"/>
  <c r="A1439" i="1"/>
  <c r="B1385" i="1"/>
  <c r="A1466" i="1"/>
  <c r="B1412" i="1"/>
  <c r="A1378" i="1"/>
  <c r="B1324" i="1"/>
  <c r="A1430" i="1"/>
  <c r="B1376" i="1"/>
  <c r="A1406" i="1"/>
  <c r="B1352" i="1"/>
  <c r="A1419" i="1"/>
  <c r="B1365" i="1"/>
  <c r="A1421" i="1"/>
  <c r="B1367" i="1"/>
  <c r="A1368" i="1"/>
  <c r="B1314" i="1"/>
  <c r="A1442" i="1"/>
  <c r="B1388" i="1"/>
  <c r="A1459" i="1"/>
  <c r="B1405" i="1"/>
  <c r="A1446" i="1"/>
  <c r="B1392" i="1"/>
  <c r="A1402" i="1"/>
  <c r="B1348" i="1"/>
  <c r="A1491" i="1"/>
  <c r="B1437" i="1"/>
  <c r="A1434" i="1"/>
  <c r="B1380" i="1"/>
  <c r="A1445" i="1"/>
  <c r="B1391" i="1"/>
  <c r="A1386" i="1"/>
  <c r="B1332" i="1"/>
  <c r="A1559" i="1"/>
  <c r="B1505" i="1"/>
  <c r="A1458" i="1"/>
  <c r="B1404" i="1"/>
  <c r="A1471" i="1"/>
  <c r="B1417" i="1"/>
  <c r="A1461" i="1"/>
  <c r="B1407" i="1"/>
  <c r="A1409" i="1"/>
  <c r="B1355" i="1"/>
  <c r="A1449" i="1"/>
  <c r="B1395" i="1"/>
  <c r="A1467" i="1" l="1"/>
  <c r="B1413" i="1"/>
  <c r="A1433" i="1"/>
  <c r="B1379" i="1"/>
  <c r="A1477" i="1"/>
  <c r="B1423" i="1"/>
  <c r="A1425" i="1"/>
  <c r="B1371" i="1"/>
  <c r="A1465" i="1"/>
  <c r="B1411" i="1"/>
  <c r="A1453" i="1"/>
  <c r="B1399" i="1"/>
  <c r="A1440" i="1"/>
  <c r="B1386" i="1"/>
  <c r="A1475" i="1"/>
  <c r="B1421" i="1"/>
  <c r="A1448" i="1"/>
  <c r="B1394" i="1"/>
  <c r="A1495" i="1"/>
  <c r="B1441" i="1"/>
  <c r="A1452" i="1"/>
  <c r="B1398" i="1"/>
  <c r="A1525" i="1"/>
  <c r="B1471" i="1"/>
  <c r="A1499" i="1"/>
  <c r="B1445" i="1"/>
  <c r="A1496" i="1"/>
  <c r="B1442" i="1"/>
  <c r="A1473" i="1"/>
  <c r="B1419" i="1"/>
  <c r="A1485" i="1"/>
  <c r="B1431" i="1"/>
  <c r="A1415" i="1"/>
  <c r="B1361" i="1"/>
  <c r="A1428" i="1"/>
  <c r="B1374" i="1"/>
  <c r="A1537" i="1"/>
  <c r="B1483" i="1"/>
  <c r="A1455" i="1"/>
  <c r="B1401" i="1"/>
  <c r="A1456" i="1"/>
  <c r="B1402" i="1"/>
  <c r="A1432" i="1"/>
  <c r="B1378" i="1"/>
  <c r="A1492" i="1"/>
  <c r="B1438" i="1"/>
  <c r="A1515" i="1"/>
  <c r="B1461" i="1"/>
  <c r="A1436" i="1"/>
  <c r="B1382" i="1"/>
  <c r="A1480" i="1"/>
  <c r="B1426" i="1"/>
  <c r="A1444" i="1"/>
  <c r="B1390" i="1"/>
  <c r="A1503" i="1"/>
  <c r="B1449" i="1"/>
  <c r="A1512" i="1"/>
  <c r="B1458" i="1"/>
  <c r="A1488" i="1"/>
  <c r="B1434" i="1"/>
  <c r="A1500" i="1"/>
  <c r="B1446" i="1"/>
  <c r="A1460" i="1"/>
  <c r="B1406" i="1"/>
  <c r="A1520" i="1"/>
  <c r="B1466" i="1"/>
  <c r="A1457" i="1"/>
  <c r="B1403" i="1"/>
  <c r="A1501" i="1"/>
  <c r="B1447" i="1"/>
  <c r="A1468" i="1"/>
  <c r="B1414" i="1"/>
  <c r="A1481" i="1"/>
  <c r="B1427" i="1"/>
  <c r="A1516" i="1"/>
  <c r="B1462" i="1"/>
  <c r="A1416" i="1"/>
  <c r="B1362" i="1"/>
  <c r="A1472" i="1"/>
  <c r="B1418" i="1"/>
  <c r="A1463" i="1"/>
  <c r="B1409" i="1"/>
  <c r="A1613" i="1"/>
  <c r="B1559" i="1"/>
  <c r="A1545" i="1"/>
  <c r="B1491" i="1"/>
  <c r="A1513" i="1"/>
  <c r="B1459" i="1"/>
  <c r="A1422" i="1"/>
  <c r="B1368" i="1"/>
  <c r="A1484" i="1"/>
  <c r="B1430" i="1"/>
  <c r="A1493" i="1"/>
  <c r="B1439" i="1"/>
  <c r="A1597" i="1"/>
  <c r="B1543" i="1"/>
  <c r="A1450" i="1"/>
  <c r="B1396" i="1"/>
  <c r="A1420" i="1"/>
  <c r="B1366" i="1"/>
  <c r="A1424" i="1"/>
  <c r="B1370" i="1"/>
  <c r="A1464" i="1"/>
  <c r="B1410" i="1"/>
  <c r="A1443" i="1"/>
  <c r="B1389" i="1"/>
  <c r="A1508" i="1"/>
  <c r="B1454" i="1"/>
  <c r="B1467" i="1" l="1"/>
  <c r="A1521" i="1"/>
  <c r="A1519" i="1"/>
  <c r="B1465" i="1"/>
  <c r="B1425" i="1"/>
  <c r="A1479" i="1"/>
  <c r="A1531" i="1"/>
  <c r="B1477" i="1"/>
  <c r="A1507" i="1"/>
  <c r="B1453" i="1"/>
  <c r="A1487" i="1"/>
  <c r="B1433" i="1"/>
  <c r="A1518" i="1"/>
  <c r="B1464" i="1"/>
  <c r="A1651" i="1"/>
  <c r="B1597" i="1"/>
  <c r="A1567" i="1"/>
  <c r="B1513" i="1"/>
  <c r="A1526" i="1"/>
  <c r="B1472" i="1"/>
  <c r="A1522" i="1"/>
  <c r="B1468" i="1"/>
  <c r="A1514" i="1"/>
  <c r="B1460" i="1"/>
  <c r="A1566" i="1"/>
  <c r="B1512" i="1"/>
  <c r="A1490" i="1"/>
  <c r="B1436" i="1"/>
  <c r="A1486" i="1"/>
  <c r="B1432" i="1"/>
  <c r="A1482" i="1"/>
  <c r="B1428" i="1"/>
  <c r="A1539" i="1"/>
  <c r="B1485" i="1"/>
  <c r="A1549" i="1"/>
  <c r="B1495" i="1"/>
  <c r="A1478" i="1"/>
  <c r="B1424" i="1"/>
  <c r="A1599" i="1"/>
  <c r="B1545" i="1"/>
  <c r="A1470" i="1"/>
  <c r="B1416" i="1"/>
  <c r="A1555" i="1"/>
  <c r="B1501" i="1"/>
  <c r="A1557" i="1"/>
  <c r="B1503" i="1"/>
  <c r="A1510" i="1"/>
  <c r="B1456" i="1"/>
  <c r="A1553" i="1"/>
  <c r="B1499" i="1"/>
  <c r="A1502" i="1"/>
  <c r="B1448" i="1"/>
  <c r="A1547" i="1"/>
  <c r="B1493" i="1"/>
  <c r="A1562" i="1"/>
  <c r="B1508" i="1"/>
  <c r="A1474" i="1"/>
  <c r="B1420" i="1"/>
  <c r="A1538" i="1"/>
  <c r="B1484" i="1"/>
  <c r="A1667" i="1"/>
  <c r="B1613" i="1"/>
  <c r="A1570" i="1"/>
  <c r="B1516" i="1"/>
  <c r="A1511" i="1"/>
  <c r="B1457" i="1"/>
  <c r="A1554" i="1"/>
  <c r="B1500" i="1"/>
  <c r="A1498" i="1"/>
  <c r="B1444" i="1"/>
  <c r="A1569" i="1"/>
  <c r="B1515" i="1"/>
  <c r="A1509" i="1"/>
  <c r="B1455" i="1"/>
  <c r="A1469" i="1"/>
  <c r="B1415" i="1"/>
  <c r="A1527" i="1"/>
  <c r="B1473" i="1"/>
  <c r="A1579" i="1"/>
  <c r="B1525" i="1"/>
  <c r="A1529" i="1"/>
  <c r="B1475" i="1"/>
  <c r="A1497" i="1"/>
  <c r="B1443" i="1"/>
  <c r="A1504" i="1"/>
  <c r="B1450" i="1"/>
  <c r="A1476" i="1"/>
  <c r="B1422" i="1"/>
  <c r="A1517" i="1"/>
  <c r="B1463" i="1"/>
  <c r="A1535" i="1"/>
  <c r="B1481" i="1"/>
  <c r="A1574" i="1"/>
  <c r="B1520" i="1"/>
  <c r="A1542" i="1"/>
  <c r="B1488" i="1"/>
  <c r="A1534" i="1"/>
  <c r="B1480" i="1"/>
  <c r="A1546" i="1"/>
  <c r="B1492" i="1"/>
  <c r="A1591" i="1"/>
  <c r="B1537" i="1"/>
  <c r="A1550" i="1"/>
  <c r="B1496" i="1"/>
  <c r="A1506" i="1"/>
  <c r="B1452" i="1"/>
  <c r="A1494" i="1"/>
  <c r="B1440" i="1"/>
  <c r="A1575" i="1" l="1"/>
  <c r="B1521" i="1"/>
  <c r="B1507" i="1"/>
  <c r="A1561" i="1"/>
  <c r="B1531" i="1"/>
  <c r="A1585" i="1"/>
  <c r="B1479" i="1"/>
  <c r="A1533" i="1"/>
  <c r="A1541" i="1"/>
  <c r="B1487" i="1"/>
  <c r="A1573" i="1"/>
  <c r="B1519" i="1"/>
  <c r="A1604" i="1"/>
  <c r="B1550" i="1"/>
  <c r="A1588" i="1"/>
  <c r="B1534" i="1"/>
  <c r="A1571" i="1"/>
  <c r="B1517" i="1"/>
  <c r="A1583" i="1"/>
  <c r="B1529" i="1"/>
  <c r="A1563" i="1"/>
  <c r="B1509" i="1"/>
  <c r="A1565" i="1"/>
  <c r="B1511" i="1"/>
  <c r="A1528" i="1"/>
  <c r="B1474" i="1"/>
  <c r="A1607" i="1"/>
  <c r="B1553" i="1"/>
  <c r="A1524" i="1"/>
  <c r="B1470" i="1"/>
  <c r="A1544" i="1"/>
  <c r="B1490" i="1"/>
  <c r="A1580" i="1"/>
  <c r="B1526" i="1"/>
  <c r="A1633" i="1"/>
  <c r="B1579" i="1"/>
  <c r="A1623" i="1"/>
  <c r="B1569" i="1"/>
  <c r="A1624" i="1"/>
  <c r="B1570" i="1"/>
  <c r="A1616" i="1"/>
  <c r="B1562" i="1"/>
  <c r="A1611" i="1"/>
  <c r="B1557" i="1"/>
  <c r="A1653" i="1"/>
  <c r="B1599" i="1"/>
  <c r="A1593" i="1"/>
  <c r="B1539" i="1"/>
  <c r="A1620" i="1"/>
  <c r="B1566" i="1"/>
  <c r="A1621" i="1"/>
  <c r="B1567" i="1"/>
  <c r="A1548" i="1"/>
  <c r="B1494" i="1"/>
  <c r="A1645" i="1"/>
  <c r="B1591" i="1"/>
  <c r="A1628" i="1"/>
  <c r="B1574" i="1"/>
  <c r="A1558" i="1"/>
  <c r="B1504" i="1"/>
  <c r="A1581" i="1"/>
  <c r="B1527" i="1"/>
  <c r="A1552" i="1"/>
  <c r="B1498" i="1"/>
  <c r="A1721" i="1"/>
  <c r="B1667" i="1"/>
  <c r="A1601" i="1"/>
  <c r="B1547" i="1"/>
  <c r="A1532" i="1"/>
  <c r="B1478" i="1"/>
  <c r="A1536" i="1"/>
  <c r="B1482" i="1"/>
  <c r="A1568" i="1"/>
  <c r="B1514" i="1"/>
  <c r="A1705" i="1"/>
  <c r="B1651" i="1"/>
  <c r="A1530" i="1"/>
  <c r="B1476" i="1"/>
  <c r="A1596" i="1"/>
  <c r="B1542" i="1"/>
  <c r="A1560" i="1"/>
  <c r="B1506" i="1"/>
  <c r="A1600" i="1"/>
  <c r="B1546" i="1"/>
  <c r="A1589" i="1"/>
  <c r="B1535" i="1"/>
  <c r="A1551" i="1"/>
  <c r="B1497" i="1"/>
  <c r="A1523" i="1"/>
  <c r="B1469" i="1"/>
  <c r="A1608" i="1"/>
  <c r="B1554" i="1"/>
  <c r="A1592" i="1"/>
  <c r="B1538" i="1"/>
  <c r="A1556" i="1"/>
  <c r="B1502" i="1"/>
  <c r="A1564" i="1"/>
  <c r="B1510" i="1"/>
  <c r="A1609" i="1"/>
  <c r="B1555" i="1"/>
  <c r="A1603" i="1"/>
  <c r="B1549" i="1"/>
  <c r="A1540" i="1"/>
  <c r="B1486" i="1"/>
  <c r="A1576" i="1"/>
  <c r="B1522" i="1"/>
  <c r="A1572" i="1"/>
  <c r="B1518" i="1"/>
  <c r="B1575" i="1" l="1"/>
  <c r="A1629" i="1"/>
  <c r="A1595" i="1"/>
  <c r="B1541" i="1"/>
  <c r="A1587" i="1"/>
  <c r="B1533" i="1"/>
  <c r="B1585" i="1"/>
  <c r="A1639" i="1"/>
  <c r="B1561" i="1"/>
  <c r="A1615" i="1"/>
  <c r="A1627" i="1"/>
  <c r="B1573" i="1"/>
  <c r="A1610" i="1"/>
  <c r="B1556" i="1"/>
  <c r="A1605" i="1"/>
  <c r="B1551" i="1"/>
  <c r="A1650" i="1"/>
  <c r="B1596" i="1"/>
  <c r="A1590" i="1"/>
  <c r="B1536" i="1"/>
  <c r="A1655" i="1"/>
  <c r="B1601" i="1"/>
  <c r="A1612" i="1"/>
  <c r="B1558" i="1"/>
  <c r="A1707" i="1"/>
  <c r="B1653" i="1"/>
  <c r="A1678" i="1"/>
  <c r="B1624" i="1"/>
  <c r="A1598" i="1"/>
  <c r="B1544" i="1"/>
  <c r="A1661" i="1"/>
  <c r="B1607" i="1"/>
  <c r="A1637" i="1"/>
  <c r="B1583" i="1"/>
  <c r="A1594" i="1"/>
  <c r="B1540" i="1"/>
  <c r="A1657" i="1"/>
  <c r="B1603" i="1"/>
  <c r="A1646" i="1"/>
  <c r="B1592" i="1"/>
  <c r="A1643" i="1"/>
  <c r="B1589" i="1"/>
  <c r="A1584" i="1"/>
  <c r="B1530" i="1"/>
  <c r="A1586" i="1"/>
  <c r="B1532" i="1"/>
  <c r="A1775" i="1"/>
  <c r="B1721" i="1"/>
  <c r="A1682" i="1"/>
  <c r="B1628" i="1"/>
  <c r="A1675" i="1"/>
  <c r="B1621" i="1"/>
  <c r="A1665" i="1"/>
  <c r="B1611" i="1"/>
  <c r="A1677" i="1"/>
  <c r="B1623" i="1"/>
  <c r="A1582" i="1"/>
  <c r="B1528" i="1"/>
  <c r="A1625" i="1"/>
  <c r="B1571" i="1"/>
  <c r="A1626" i="1"/>
  <c r="B1572" i="1"/>
  <c r="A1663" i="1"/>
  <c r="B1609" i="1"/>
  <c r="A1662" i="1"/>
  <c r="B1608" i="1"/>
  <c r="A1654" i="1"/>
  <c r="B1600" i="1"/>
  <c r="A1759" i="1"/>
  <c r="B1705" i="1"/>
  <c r="A1606" i="1"/>
  <c r="B1552" i="1"/>
  <c r="A1699" i="1"/>
  <c r="B1645" i="1"/>
  <c r="A1674" i="1"/>
  <c r="B1620" i="1"/>
  <c r="A1687" i="1"/>
  <c r="B1633" i="1"/>
  <c r="A1578" i="1"/>
  <c r="B1524" i="1"/>
  <c r="A1619" i="1"/>
  <c r="B1565" i="1"/>
  <c r="A1642" i="1"/>
  <c r="B1588" i="1"/>
  <c r="A1630" i="1"/>
  <c r="B1576" i="1"/>
  <c r="A1618" i="1"/>
  <c r="B1564" i="1"/>
  <c r="A1577" i="1"/>
  <c r="B1523" i="1"/>
  <c r="A1614" i="1"/>
  <c r="B1560" i="1"/>
  <c r="A1622" i="1"/>
  <c r="B1568" i="1"/>
  <c r="A1635" i="1"/>
  <c r="B1581" i="1"/>
  <c r="A1602" i="1"/>
  <c r="B1548" i="1"/>
  <c r="A1647" i="1"/>
  <c r="B1593" i="1"/>
  <c r="A1670" i="1"/>
  <c r="B1616" i="1"/>
  <c r="A1634" i="1"/>
  <c r="B1580" i="1"/>
  <c r="A1617" i="1"/>
  <c r="B1563" i="1"/>
  <c r="A1658" i="1"/>
  <c r="B1604" i="1"/>
  <c r="B1629" i="1" l="1"/>
  <c r="A1683" i="1"/>
  <c r="A1669" i="1"/>
  <c r="B1615" i="1"/>
  <c r="A1693" i="1"/>
  <c r="B1639" i="1"/>
  <c r="A1641" i="1"/>
  <c r="B1587" i="1"/>
  <c r="B1627" i="1"/>
  <c r="A1681" i="1"/>
  <c r="A1649" i="1"/>
  <c r="B1595" i="1"/>
  <c r="A1656" i="1"/>
  <c r="B1602" i="1"/>
  <c r="A1668" i="1"/>
  <c r="B1614" i="1"/>
  <c r="A1696" i="1"/>
  <c r="B1642" i="1"/>
  <c r="A1717" i="1"/>
  <c r="B1663" i="1"/>
  <c r="A1736" i="1"/>
  <c r="B1682" i="1"/>
  <c r="A1697" i="1"/>
  <c r="B1643" i="1"/>
  <c r="A1691" i="1"/>
  <c r="B1637" i="1"/>
  <c r="A1761" i="1"/>
  <c r="B1707" i="1"/>
  <c r="A1644" i="1"/>
  <c r="B1590" i="1"/>
  <c r="A1688" i="1"/>
  <c r="B1634" i="1"/>
  <c r="A1689" i="1"/>
  <c r="B1635" i="1"/>
  <c r="A1631" i="1"/>
  <c r="B1577" i="1"/>
  <c r="A1673" i="1"/>
  <c r="B1619" i="1"/>
  <c r="A1728" i="1"/>
  <c r="B1674" i="1"/>
  <c r="A1813" i="1"/>
  <c r="B1813" i="1" s="1"/>
  <c r="B1759" i="1"/>
  <c r="A1680" i="1"/>
  <c r="B1626" i="1"/>
  <c r="A1731" i="1"/>
  <c r="B1677" i="1"/>
  <c r="A1829" i="1"/>
  <c r="B1829" i="1" s="1"/>
  <c r="B1775" i="1"/>
  <c r="A1700" i="1"/>
  <c r="B1646" i="1"/>
  <c r="A1715" i="1"/>
  <c r="B1661" i="1"/>
  <c r="A1704" i="1"/>
  <c r="B1650" i="1"/>
  <c r="A1712" i="1"/>
  <c r="B1658" i="1"/>
  <c r="A1724" i="1"/>
  <c r="B1670" i="1"/>
  <c r="A1672" i="1"/>
  <c r="B1618" i="1"/>
  <c r="A1632" i="1"/>
  <c r="B1578" i="1"/>
  <c r="A1753" i="1"/>
  <c r="B1699" i="1"/>
  <c r="A1708" i="1"/>
  <c r="B1654" i="1"/>
  <c r="A1679" i="1"/>
  <c r="B1625" i="1"/>
  <c r="A1719" i="1"/>
  <c r="B1665" i="1"/>
  <c r="A1640" i="1"/>
  <c r="B1586" i="1"/>
  <c r="A1711" i="1"/>
  <c r="B1657" i="1"/>
  <c r="A1652" i="1"/>
  <c r="B1598" i="1"/>
  <c r="A1666" i="1"/>
  <c r="B1612" i="1"/>
  <c r="A1659" i="1"/>
  <c r="B1605" i="1"/>
  <c r="A1671" i="1"/>
  <c r="B1617" i="1"/>
  <c r="A1701" i="1"/>
  <c r="B1647" i="1"/>
  <c r="A1676" i="1"/>
  <c r="B1622" i="1"/>
  <c r="A1684" i="1"/>
  <c r="B1630" i="1"/>
  <c r="A1741" i="1"/>
  <c r="B1687" i="1"/>
  <c r="A1660" i="1"/>
  <c r="B1606" i="1"/>
  <c r="A1716" i="1"/>
  <c r="B1662" i="1"/>
  <c r="A1636" i="1"/>
  <c r="B1582" i="1"/>
  <c r="A1729" i="1"/>
  <c r="B1675" i="1"/>
  <c r="A1638" i="1"/>
  <c r="B1584" i="1"/>
  <c r="A1648" i="1"/>
  <c r="B1594" i="1"/>
  <c r="A1732" i="1"/>
  <c r="B1678" i="1"/>
  <c r="A1709" i="1"/>
  <c r="B1655" i="1"/>
  <c r="A1664" i="1"/>
  <c r="B1610" i="1"/>
  <c r="A1737" i="1" l="1"/>
  <c r="B1683" i="1"/>
  <c r="A1735" i="1"/>
  <c r="B1681" i="1"/>
  <c r="A1695" i="1"/>
  <c r="B1641" i="1"/>
  <c r="A1747" i="1"/>
  <c r="B1693" i="1"/>
  <c r="A1703" i="1"/>
  <c r="B1649" i="1"/>
  <c r="B1669" i="1"/>
  <c r="A1723" i="1"/>
  <c r="A1786" i="1"/>
  <c r="B1732" i="1"/>
  <c r="A1690" i="1"/>
  <c r="B1636" i="1"/>
  <c r="A1738" i="1"/>
  <c r="B1684" i="1"/>
  <c r="A1713" i="1"/>
  <c r="B1659" i="1"/>
  <c r="A1694" i="1"/>
  <c r="B1640" i="1"/>
  <c r="A1807" i="1"/>
  <c r="B1807" i="1" s="1"/>
  <c r="B1753" i="1"/>
  <c r="A1778" i="1"/>
  <c r="B1724" i="1"/>
  <c r="A1769" i="1"/>
  <c r="B1715" i="1"/>
  <c r="A1734" i="1"/>
  <c r="B1680" i="1"/>
  <c r="A1685" i="1"/>
  <c r="B1631" i="1"/>
  <c r="A1815" i="1"/>
  <c r="B1815" i="1" s="1"/>
  <c r="B1761" i="1"/>
  <c r="A1750" i="1"/>
  <c r="B1696" i="1"/>
  <c r="A1702" i="1"/>
  <c r="B1648" i="1"/>
  <c r="A1770" i="1"/>
  <c r="B1716" i="1"/>
  <c r="A1730" i="1"/>
  <c r="B1676" i="1"/>
  <c r="A1720" i="1"/>
  <c r="B1666" i="1"/>
  <c r="A1773" i="1"/>
  <c r="B1719" i="1"/>
  <c r="A1686" i="1"/>
  <c r="B1632" i="1"/>
  <c r="A1766" i="1"/>
  <c r="B1712" i="1"/>
  <c r="A1754" i="1"/>
  <c r="B1700" i="1"/>
  <c r="A1743" i="1"/>
  <c r="B1689" i="1"/>
  <c r="A1745" i="1"/>
  <c r="B1691" i="1"/>
  <c r="A1771" i="1"/>
  <c r="B1717" i="1"/>
  <c r="A1722" i="1"/>
  <c r="B1668" i="1"/>
  <c r="A1782" i="1"/>
  <c r="B1728" i="1"/>
  <c r="A1742" i="1"/>
  <c r="B1688" i="1"/>
  <c r="A1751" i="1"/>
  <c r="B1697" i="1"/>
  <c r="A1710" i="1"/>
  <c r="B1656" i="1"/>
  <c r="A1692" i="1"/>
  <c r="B1638" i="1"/>
  <c r="A1755" i="1"/>
  <c r="B1701" i="1"/>
  <c r="A1733" i="1"/>
  <c r="B1679" i="1"/>
  <c r="A1726" i="1"/>
  <c r="B1672" i="1"/>
  <c r="A1718" i="1"/>
  <c r="B1664" i="1"/>
  <c r="A1714" i="1"/>
  <c r="B1660" i="1"/>
  <c r="A1706" i="1"/>
  <c r="B1652" i="1"/>
  <c r="A1758" i="1"/>
  <c r="B1704" i="1"/>
  <c r="A1763" i="1"/>
  <c r="B1709" i="1"/>
  <c r="A1783" i="1"/>
  <c r="B1729" i="1"/>
  <c r="A1795" i="1"/>
  <c r="B1795" i="1" s="1"/>
  <c r="B1741" i="1"/>
  <c r="A1725" i="1"/>
  <c r="B1671" i="1"/>
  <c r="A1765" i="1"/>
  <c r="B1711" i="1"/>
  <c r="A1762" i="1"/>
  <c r="B1708" i="1"/>
  <c r="A1785" i="1"/>
  <c r="B1731" i="1"/>
  <c r="A1727" i="1"/>
  <c r="B1673" i="1"/>
  <c r="A1698" i="1"/>
  <c r="B1644" i="1"/>
  <c r="A1790" i="1"/>
  <c r="B1736" i="1"/>
  <c r="A1791" i="1" l="1"/>
  <c r="B1737" i="1"/>
  <c r="A1757" i="1"/>
  <c r="B1703" i="1"/>
  <c r="A1801" i="1"/>
  <c r="B1801" i="1" s="1"/>
  <c r="B1747" i="1"/>
  <c r="A1749" i="1"/>
  <c r="B1695" i="1"/>
  <c r="A1777" i="1"/>
  <c r="B1723" i="1"/>
  <c r="A1789" i="1"/>
  <c r="B1735" i="1"/>
  <c r="A1823" i="1"/>
  <c r="B1823" i="1" s="1"/>
  <c r="B1769" i="1"/>
  <c r="A1781" i="1"/>
  <c r="B1727" i="1"/>
  <c r="A1809" i="1"/>
  <c r="B1809" i="1" s="1"/>
  <c r="B1755" i="1"/>
  <c r="A1740" i="1"/>
  <c r="B1686" i="1"/>
  <c r="A1787" i="1"/>
  <c r="B1733" i="1"/>
  <c r="A1784" i="1"/>
  <c r="B1730" i="1"/>
  <c r="A1837" i="1"/>
  <c r="B1837" i="1" s="1"/>
  <c r="B1783" i="1"/>
  <c r="A1796" i="1"/>
  <c r="B1796" i="1" s="1"/>
  <c r="B1742" i="1"/>
  <c r="A1824" i="1"/>
  <c r="B1824" i="1" s="1"/>
  <c r="B1770" i="1"/>
  <c r="A1792" i="1"/>
  <c r="B1738" i="1"/>
  <c r="A1839" i="1"/>
  <c r="B1839" i="1" s="1"/>
  <c r="B1785" i="1"/>
  <c r="A1819" i="1"/>
  <c r="B1819" i="1" s="1"/>
  <c r="B1765" i="1"/>
  <c r="A1817" i="1"/>
  <c r="B1817" i="1" s="1"/>
  <c r="B1763" i="1"/>
  <c r="A1772" i="1"/>
  <c r="B1718" i="1"/>
  <c r="A1746" i="1"/>
  <c r="B1692" i="1"/>
  <c r="A1836" i="1"/>
  <c r="B1836" i="1" s="1"/>
  <c r="B1782" i="1"/>
  <c r="A1797" i="1"/>
  <c r="B1797" i="1" s="1"/>
  <c r="B1743" i="1"/>
  <c r="A1827" i="1"/>
  <c r="B1827" i="1" s="1"/>
  <c r="B1773" i="1"/>
  <c r="A1756" i="1"/>
  <c r="B1702" i="1"/>
  <c r="A1739" i="1"/>
  <c r="B1685" i="1"/>
  <c r="A1744" i="1"/>
  <c r="B1690" i="1"/>
  <c r="A1825" i="1"/>
  <c r="B1825" i="1" s="1"/>
  <c r="B1771" i="1"/>
  <c r="A1752" i="1"/>
  <c r="B1698" i="1"/>
  <c r="A1760" i="1"/>
  <c r="B1706" i="1"/>
  <c r="A1805" i="1"/>
  <c r="B1805" i="1" s="1"/>
  <c r="B1751" i="1"/>
  <c r="A1820" i="1"/>
  <c r="B1820" i="1" s="1"/>
  <c r="B1766" i="1"/>
  <c r="A1767" i="1"/>
  <c r="B1713" i="1"/>
  <c r="A1816" i="1"/>
  <c r="B1816" i="1" s="1"/>
  <c r="B1762" i="1"/>
  <c r="A1768" i="1"/>
  <c r="B1714" i="1"/>
  <c r="A1799" i="1"/>
  <c r="B1799" i="1" s="1"/>
  <c r="B1745" i="1"/>
  <c r="A1832" i="1"/>
  <c r="B1832" i="1" s="1"/>
  <c r="B1778" i="1"/>
  <c r="A1844" i="1"/>
  <c r="B1844" i="1" s="1"/>
  <c r="B1790" i="1"/>
  <c r="A1779" i="1"/>
  <c r="B1725" i="1"/>
  <c r="A1812" i="1"/>
  <c r="B1812" i="1" s="1"/>
  <c r="B1758" i="1"/>
  <c r="A1780" i="1"/>
  <c r="B1726" i="1"/>
  <c r="A1764" i="1"/>
  <c r="B1710" i="1"/>
  <c r="A1776" i="1"/>
  <c r="B1722" i="1"/>
  <c r="A1808" i="1"/>
  <c r="B1808" i="1" s="1"/>
  <c r="B1754" i="1"/>
  <c r="A1774" i="1"/>
  <c r="B1720" i="1"/>
  <c r="A1804" i="1"/>
  <c r="B1804" i="1" s="1"/>
  <c r="B1750" i="1"/>
  <c r="A1788" i="1"/>
  <c r="B1734" i="1"/>
  <c r="A1748" i="1"/>
  <c r="B1694" i="1"/>
  <c r="A1840" i="1"/>
  <c r="B1840" i="1" s="1"/>
  <c r="B1786" i="1"/>
  <c r="A1845" i="1" l="1"/>
  <c r="B1845" i="1" s="1"/>
  <c r="B1791" i="1"/>
  <c r="A1831" i="1"/>
  <c r="B1831" i="1" s="1"/>
  <c r="B1777" i="1"/>
  <c r="A1803" i="1"/>
  <c r="B1803" i="1" s="1"/>
  <c r="B1749" i="1"/>
  <c r="A1843" i="1"/>
  <c r="B1843" i="1" s="1"/>
  <c r="B1789" i="1"/>
  <c r="A1811" i="1"/>
  <c r="B1811" i="1" s="1"/>
  <c r="B1757" i="1"/>
  <c r="A1818" i="1"/>
  <c r="B1818" i="1" s="1"/>
  <c r="B1764" i="1"/>
  <c r="A1828" i="1"/>
  <c r="B1828" i="1" s="1"/>
  <c r="B1774" i="1"/>
  <c r="A1821" i="1"/>
  <c r="B1821" i="1" s="1"/>
  <c r="B1767" i="1"/>
  <c r="A1826" i="1"/>
  <c r="B1826" i="1" s="1"/>
  <c r="B1772" i="1"/>
  <c r="A1846" i="1"/>
  <c r="B1846" i="1" s="1"/>
  <c r="B1792" i="1"/>
  <c r="A1838" i="1"/>
  <c r="B1838" i="1" s="1"/>
  <c r="B1784" i="1"/>
  <c r="A1835" i="1"/>
  <c r="B1835" i="1" s="1"/>
  <c r="B1781" i="1"/>
  <c r="A1834" i="1"/>
  <c r="B1834" i="1" s="1"/>
  <c r="B1780" i="1"/>
  <c r="A1806" i="1"/>
  <c r="B1806" i="1" s="1"/>
  <c r="B1752" i="1"/>
  <c r="A1802" i="1"/>
  <c r="B1802" i="1" s="1"/>
  <c r="B1748" i="1"/>
  <c r="A1814" i="1"/>
  <c r="B1814" i="1" s="1"/>
  <c r="B1760" i="1"/>
  <c r="A1793" i="1"/>
  <c r="B1793" i="1" s="1"/>
  <c r="B1739" i="1"/>
  <c r="A1794" i="1"/>
  <c r="B1794" i="1" s="1"/>
  <c r="B1740" i="1"/>
  <c r="A1810" i="1"/>
  <c r="B1810" i="1" s="1"/>
  <c r="B1756" i="1"/>
  <c r="A1800" i="1"/>
  <c r="B1800" i="1" s="1"/>
  <c r="B1746" i="1"/>
  <c r="A1842" i="1"/>
  <c r="B1842" i="1" s="1"/>
  <c r="B1788" i="1"/>
  <c r="A1830" i="1"/>
  <c r="B1830" i="1" s="1"/>
  <c r="B1776" i="1"/>
  <c r="A1833" i="1"/>
  <c r="B1833" i="1" s="1"/>
  <c r="B1779" i="1"/>
  <c r="A1822" i="1"/>
  <c r="B1822" i="1" s="1"/>
  <c r="B1768" i="1"/>
  <c r="A1798" i="1"/>
  <c r="B1798" i="1" s="1"/>
  <c r="B1744" i="1"/>
  <c r="A1841" i="1"/>
  <c r="B1841" i="1" s="1"/>
  <c r="B1787" i="1"/>
</calcChain>
</file>

<file path=xl/sharedStrings.xml><?xml version="1.0" encoding="utf-8"?>
<sst xmlns="http://schemas.openxmlformats.org/spreadsheetml/2006/main" count="1221" uniqueCount="131">
  <si>
    <t>species</t>
  </si>
  <si>
    <t>Pacific cod</t>
  </si>
  <si>
    <t>Sablefish</t>
  </si>
  <si>
    <t>Pollock</t>
  </si>
  <si>
    <t>Arrowtooth Flounder</t>
  </si>
  <si>
    <t>Flathead Sole</t>
  </si>
  <si>
    <t>Pacific Ocean Perch</t>
  </si>
  <si>
    <t>Northern Rockfish</t>
  </si>
  <si>
    <t>Shortraker Rockfish</t>
  </si>
  <si>
    <t>Atka Mackerel</t>
  </si>
  <si>
    <t>Sculpins</t>
  </si>
  <si>
    <t>Sharks</t>
  </si>
  <si>
    <t>Squids</t>
  </si>
  <si>
    <t>area</t>
  </si>
  <si>
    <t>Total</t>
  </si>
  <si>
    <t>ABC</t>
  </si>
  <si>
    <t>TAC</t>
  </si>
  <si>
    <t>n/a</t>
  </si>
  <si>
    <t>Other Rockfish</t>
  </si>
  <si>
    <t>Rougheye Rockfish</t>
  </si>
  <si>
    <t>OFL</t>
  </si>
  <si>
    <t>BS</t>
  </si>
  <si>
    <t>AI</t>
  </si>
  <si>
    <t>Bogslof</t>
  </si>
  <si>
    <t>Yellowfin Sole</t>
  </si>
  <si>
    <t>BSAI</t>
  </si>
  <si>
    <t>Greenland Trubot</t>
  </si>
  <si>
    <t>Kamchatka Flounder</t>
  </si>
  <si>
    <t>Rock Sole</t>
  </si>
  <si>
    <t>Alaska Plaice</t>
  </si>
  <si>
    <t>Other Flatfish</t>
  </si>
  <si>
    <t>EAI</t>
  </si>
  <si>
    <t>CAI</t>
  </si>
  <si>
    <t>WAI</t>
  </si>
  <si>
    <t>EBS/EAI</t>
  </si>
  <si>
    <t>CAI/WAI</t>
  </si>
  <si>
    <t>Skates</t>
  </si>
  <si>
    <t>Octopuses</t>
  </si>
  <si>
    <t>iTAC</t>
  </si>
  <si>
    <t>CDQ</t>
  </si>
  <si>
    <t>Other Species</t>
  </si>
  <si>
    <t>Shortraker/Rougheye Rockfish</t>
  </si>
  <si>
    <t>Other Red Rockfish</t>
  </si>
  <si>
    <t>AI Total</t>
  </si>
  <si>
    <t>Sharpchin/Northern</t>
  </si>
  <si>
    <t>BSAI Total</t>
  </si>
  <si>
    <r>
      <t xml:space="preserve">includes </t>
    </r>
    <r>
      <rPr>
        <i/>
        <sz val="11"/>
        <color theme="1"/>
        <rFont val="Calibri"/>
        <family val="2"/>
        <scheme val="minor"/>
      </rPr>
      <t>Hippoglossoides elassodon</t>
    </r>
    <r>
      <rPr>
        <sz val="11"/>
        <color theme="1"/>
        <rFont val="Calibri"/>
        <family val="2"/>
        <scheme val="minor"/>
      </rPr>
      <t xml:space="preserve"> (flathead sole) and </t>
    </r>
    <r>
      <rPr>
        <i/>
        <sz val="11"/>
        <color theme="1"/>
        <rFont val="Calibri"/>
        <family val="2"/>
        <scheme val="minor"/>
      </rPr>
      <t>Hippoglossoides robustus</t>
    </r>
    <r>
      <rPr>
        <sz val="11"/>
        <color theme="1"/>
        <rFont val="Calibri"/>
        <family val="2"/>
        <scheme val="minor"/>
      </rPr>
      <t xml:space="preserve"> (Bering flounder)</t>
    </r>
  </si>
  <si>
    <t>includes all flatfish species except halibut, flathead sole, Greenland turbot, rock sole, yellowfin sole, arrowtooth flounder, Kamchatka flounder, and Alaska plaice.</t>
  </si>
  <si>
    <r>
      <t xml:space="preserve">includes </t>
    </r>
    <r>
      <rPr>
        <i/>
        <sz val="11"/>
        <color theme="1"/>
        <rFont val="Calibri"/>
        <family val="2"/>
        <scheme val="minor"/>
      </rPr>
      <t>Sebastes aleutianus</t>
    </r>
    <r>
      <rPr>
        <sz val="11"/>
        <color theme="1"/>
        <rFont val="Calibri"/>
        <family val="2"/>
        <scheme val="minor"/>
      </rPr>
      <t xml:space="preserve"> (rougheye) and </t>
    </r>
    <r>
      <rPr>
        <i/>
        <sz val="11"/>
        <color theme="1"/>
        <rFont val="Calibri"/>
        <family val="2"/>
        <scheme val="minor"/>
      </rPr>
      <t>Sebastes melanostictus</t>
    </r>
    <r>
      <rPr>
        <sz val="11"/>
        <color theme="1"/>
        <rFont val="Calibri"/>
        <family val="2"/>
        <scheme val="minor"/>
      </rPr>
      <t xml:space="preserve"> (blackspotted)</t>
    </r>
  </si>
  <si>
    <r>
      <t xml:space="preserve">includes </t>
    </r>
    <r>
      <rPr>
        <i/>
        <sz val="11"/>
        <color theme="1"/>
        <rFont val="Calibri"/>
        <family val="2"/>
        <scheme val="minor"/>
      </rPr>
      <t>Lepidopsetta polyxystra</t>
    </r>
    <r>
      <rPr>
        <sz val="11"/>
        <color theme="1"/>
        <rFont val="Calibri"/>
        <family val="2"/>
        <scheme val="minor"/>
      </rPr>
      <t xml:space="preserve"> (Northern rock sole) and </t>
    </r>
    <r>
      <rPr>
        <i/>
        <sz val="11"/>
        <color theme="1"/>
        <rFont val="Calibri"/>
        <family val="2"/>
        <scheme val="minor"/>
      </rPr>
      <t>Lepidopsetta bilineata</t>
    </r>
    <r>
      <rPr>
        <sz val="11"/>
        <color theme="1"/>
        <rFont val="Calibri"/>
        <family val="2"/>
        <scheme val="minor"/>
      </rPr>
      <t xml:space="preserve"> (Southern rock sole)</t>
    </r>
  </si>
  <si>
    <r>
      <t xml:space="preserve">includes all flatfish species except halibut, flathead sole, Greenland turbot, rock sole, yellowfin sole, arrowtooth flounder, and Kamchatka flounder.  </t>
    </r>
    <r>
      <rPr>
        <sz val="11"/>
        <color rgb="FFFF0000"/>
        <rFont val="Calibri"/>
        <family val="2"/>
        <scheme val="minor"/>
      </rPr>
      <t>(Alaska plaice?)</t>
    </r>
  </si>
  <si>
    <r>
      <t xml:space="preserve">includes all flatfish species except halibut, flathead sole, Greenland turbot, rock sole, yellowfin sole, arrowtooth flounder, and </t>
    </r>
    <r>
      <rPr>
        <sz val="11"/>
        <rFont val="Calibri"/>
        <family val="2"/>
        <scheme val="minor"/>
      </rPr>
      <t>Alaska plaice.</t>
    </r>
  </si>
  <si>
    <t>includes all Sebastes and Sebastolobus species except for Pacific ocean perch, northern rockfish, dark rockfish, shortraker rockfish, and rougheye rockfish.</t>
  </si>
  <si>
    <r>
      <t xml:space="preserve">includes all Sebastes and Sebastolobus species except for Pacific ocean perch, northern rockfish, </t>
    </r>
    <r>
      <rPr>
        <sz val="11"/>
        <color rgb="FFFF0000"/>
        <rFont val="Calibri"/>
        <family val="2"/>
        <scheme val="minor"/>
      </rPr>
      <t>(dark rockfish?)</t>
    </r>
    <r>
      <rPr>
        <sz val="11"/>
        <rFont val="Calibri"/>
        <family val="2"/>
        <scheme val="minor"/>
      </rPr>
      <t>, shortraker rockfish, and rougheye rockfish.</t>
    </r>
  </si>
  <si>
    <t>includes sculpins, sharks, skates, and octopus</t>
  </si>
  <si>
    <r>
      <t xml:space="preserve">includes all Sebastes and Sebastolobus species except for Pacific ocean perch, northern rockfish, </t>
    </r>
    <r>
      <rPr>
        <sz val="11"/>
        <rFont val="Calibri"/>
        <family val="2"/>
        <scheme val="minor"/>
      </rPr>
      <t>shortraker rockfish, and rougheye rockfish.</t>
    </r>
  </si>
  <si>
    <r>
      <t>includes all flatfish species except halibut, flathead sole, Greenland turbot, rock sole, yellowfin sole, and arrowtooth flounder</t>
    </r>
    <r>
      <rPr>
        <sz val="11"/>
        <rFont val="Calibri"/>
        <family val="2"/>
        <scheme val="minor"/>
      </rPr>
      <t>.</t>
    </r>
  </si>
  <si>
    <t>includes all Sebastes and Sebastolobus species except for Pacific ocean perch, sharpchin rockfish, northern rockfish, shortraker rockfish, and rougheye rockfish.</t>
  </si>
  <si>
    <t>Includes shortraker, rougheye, sharpchin, and northern rockfish.</t>
  </si>
  <si>
    <t>Includes shortraker, rougheye, sharpchin, and northern rockfish for CDQ only in the BS.</t>
  </si>
  <si>
    <r>
      <t xml:space="preserve">Includes shortraker, rougheye, </t>
    </r>
    <r>
      <rPr>
        <sz val="11"/>
        <color rgb="FFFF0000"/>
        <rFont val="Calibri"/>
        <family val="2"/>
        <scheme val="minor"/>
      </rPr>
      <t>(sharpchin?)</t>
    </r>
    <r>
      <rPr>
        <sz val="11"/>
        <rFont val="Calibri"/>
        <family val="2"/>
        <scheme val="minor"/>
      </rPr>
      <t xml:space="preserve"> and northern rockfish for CDQ only in the BS.</t>
    </r>
  </si>
  <si>
    <t>includes sculpins, sharks, skates, eulachon, smelts, capelin, and octopus.</t>
  </si>
  <si>
    <t>includes sculpins, sharks, skates, and octopus.</t>
  </si>
  <si>
    <r>
      <t>includes all flatfish species except halibut, Greenland turbot, rock sole, yellowfin sole, and arrowtooth flounder</t>
    </r>
    <r>
      <rPr>
        <sz val="11"/>
        <rFont val="Calibri"/>
        <family val="2"/>
        <scheme val="minor"/>
      </rPr>
      <t>.</t>
    </r>
  </si>
  <si>
    <t>0*</t>
  </si>
  <si>
    <t>UN</t>
  </si>
  <si>
    <t>Blackspotted/Rougheye Rockfish</t>
  </si>
  <si>
    <t>Year</t>
  </si>
  <si>
    <t>(All)</t>
  </si>
  <si>
    <t>Row Labels</t>
  </si>
  <si>
    <t>Grand Total</t>
  </si>
  <si>
    <t>Sum of TAC</t>
  </si>
  <si>
    <t>(Multiple Items)</t>
  </si>
  <si>
    <t>Sum of ABC</t>
  </si>
  <si>
    <t>All Groundfish</t>
  </si>
  <si>
    <t>Column Labels</t>
  </si>
  <si>
    <t>Stock  (millions of tons)</t>
  </si>
  <si>
    <t>Yr</t>
  </si>
  <si>
    <t>Pcod</t>
  </si>
  <si>
    <t>Yfin</t>
  </si>
  <si>
    <t>RockSole</t>
  </si>
  <si>
    <t>Oflats</t>
  </si>
  <si>
    <t>Others</t>
  </si>
  <si>
    <t>Atka</t>
  </si>
  <si>
    <t>Stock  (percentage of 2-million ton TAC)</t>
  </si>
  <si>
    <t>BSAI  ABC</t>
  </si>
  <si>
    <t>OthSpp</t>
  </si>
  <si>
    <t xml:space="preserve">Pcod </t>
  </si>
  <si>
    <t xml:space="preserve">POP </t>
  </si>
  <si>
    <t>RockFish</t>
  </si>
  <si>
    <t>Sable</t>
  </si>
  <si>
    <t>Gturb</t>
  </si>
  <si>
    <t>YfinSole</t>
  </si>
  <si>
    <t>FheadSole</t>
  </si>
  <si>
    <t>Arrowtooth</t>
  </si>
  <si>
    <t>AKPlaice</t>
  </si>
  <si>
    <t>NrthrnRF</t>
  </si>
  <si>
    <t>spp</t>
  </si>
  <si>
    <t>Pollock ABC</t>
  </si>
  <si>
    <t>Pollock TAC</t>
  </si>
  <si>
    <t>EBS Pcod OFL</t>
  </si>
  <si>
    <t>EBS Pcod  ABC</t>
  </si>
  <si>
    <t>EBS Pcod  TAC</t>
  </si>
  <si>
    <t>AI Pcod OFL</t>
  </si>
  <si>
    <t>AI Pcod ABC</t>
  </si>
  <si>
    <t>AI Pcod TAC</t>
  </si>
  <si>
    <t>YFS OFL</t>
  </si>
  <si>
    <t>YFS ABC</t>
  </si>
  <si>
    <t>YFS TAC</t>
  </si>
  <si>
    <t>ATF OFL</t>
  </si>
  <si>
    <t>ATF ABC</t>
  </si>
  <si>
    <t>ATF TAC</t>
  </si>
  <si>
    <t>NRS OFL</t>
  </si>
  <si>
    <t>NRS ABC</t>
  </si>
  <si>
    <t>NRS TAC</t>
  </si>
  <si>
    <t>FHS OFL</t>
  </si>
  <si>
    <t>FHS ABC</t>
  </si>
  <si>
    <t>FHS TAC</t>
  </si>
  <si>
    <t>POP OFL</t>
  </si>
  <si>
    <t>POP ABC</t>
  </si>
  <si>
    <t>POP TAC</t>
  </si>
  <si>
    <t>Atka OFL</t>
  </si>
  <si>
    <t>Atka ABC</t>
  </si>
  <si>
    <t>Atka TAC</t>
  </si>
  <si>
    <t>Aicod</t>
  </si>
  <si>
    <t>YFS</t>
  </si>
  <si>
    <t>ATF</t>
  </si>
  <si>
    <t xml:space="preserve">NRS </t>
  </si>
  <si>
    <t>FHS</t>
  </si>
  <si>
    <t>POP</t>
  </si>
  <si>
    <t xml:space="preserve">AI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</si>
</sst>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7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89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2" xfId="0" applyBorder="1"/>
    <xf numFmtId="0" fontId="0" fillId="0" borderId="11" xfId="0" applyBorder="1"/>
    <xf numFmtId="0" fontId="0" fillId="0" borderId="1" xfId="0" applyFill="1" applyBorder="1"/>
    <xf numFmtId="0" fontId="0" fillId="0" borderId="0" xfId="0" applyFill="1" applyBorder="1"/>
    <xf numFmtId="0" fontId="0" fillId="0" borderId="3" xfId="0" applyFill="1" applyBorder="1"/>
    <xf numFmtId="0" fontId="2" fillId="0" borderId="1" xfId="0" applyFont="1" applyFill="1" applyBorder="1"/>
    <xf numFmtId="0" fontId="0" fillId="0" borderId="11" xfId="0" applyFill="1" applyBorder="1"/>
    <xf numFmtId="0" fontId="0" fillId="0" borderId="7" xfId="0" applyFont="1" applyBorder="1"/>
    <xf numFmtId="3" fontId="0" fillId="2" borderId="0" xfId="0" applyNumberFormat="1" applyFont="1" applyFill="1" applyBorder="1"/>
    <xf numFmtId="3" fontId="0" fillId="2" borderId="9" xfId="0" applyNumberFormat="1" applyFont="1" applyFill="1" applyBorder="1"/>
    <xf numFmtId="0" fontId="0" fillId="0" borderId="10" xfId="0" applyBorder="1"/>
    <xf numFmtId="0" fontId="0" fillId="0" borderId="9" xfId="0" applyBorder="1"/>
    <xf numFmtId="0" fontId="0" fillId="0" borderId="4" xfId="0" applyBorder="1"/>
    <xf numFmtId="0" fontId="4" fillId="0" borderId="8" xfId="0" applyFont="1" applyBorder="1"/>
    <xf numFmtId="0" fontId="4" fillId="0" borderId="11" xfId="0" applyFont="1" applyBorder="1"/>
    <xf numFmtId="0" fontId="4" fillId="0" borderId="2" xfId="0" applyFont="1" applyBorder="1"/>
    <xf numFmtId="0" fontId="0" fillId="0" borderId="3" xfId="0" applyFill="1" applyBorder="1" applyAlignment="1">
      <alignment vertical="top"/>
    </xf>
    <xf numFmtId="0" fontId="5" fillId="0" borderId="8" xfId="0" applyFont="1" applyBorder="1"/>
    <xf numFmtId="0" fontId="0" fillId="0" borderId="5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2" xfId="0" applyBorder="1" applyAlignment="1">
      <alignment vertical="top"/>
    </xf>
    <xf numFmtId="0" fontId="0" fillId="0" borderId="1" xfId="0" applyFill="1" applyBorder="1" applyAlignment="1">
      <alignment vertical="top"/>
    </xf>
    <xf numFmtId="0" fontId="6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3" fontId="0" fillId="2" borderId="7" xfId="0" applyNumberFormat="1" applyFont="1" applyFill="1" applyBorder="1" applyAlignment="1">
      <alignment horizontal="center"/>
    </xf>
    <xf numFmtId="3" fontId="0" fillId="0" borderId="0" xfId="0" applyNumberFormat="1" applyFont="1" applyFill="1" applyBorder="1"/>
    <xf numFmtId="3" fontId="0" fillId="0" borderId="9" xfId="0" applyNumberFormat="1" applyFont="1" applyFill="1" applyBorder="1"/>
    <xf numFmtId="3" fontId="0" fillId="0" borderId="7" xfId="0" applyNumberFormat="1" applyFont="1" applyFill="1" applyBorder="1" applyAlignment="1">
      <alignment horizontal="center"/>
    </xf>
    <xf numFmtId="3" fontId="0" fillId="0" borderId="11" xfId="0" applyNumberFormat="1" applyFont="1" applyFill="1" applyBorder="1"/>
    <xf numFmtId="3" fontId="0" fillId="0" borderId="10" xfId="0" applyNumberFormat="1" applyFont="1" applyFill="1" applyBorder="1"/>
    <xf numFmtId="0" fontId="0" fillId="0" borderId="0" xfId="0" applyFont="1" applyBorder="1"/>
    <xf numFmtId="3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/>
    <xf numFmtId="0" fontId="0" fillId="0" borderId="1" xfId="0" applyFont="1" applyBorder="1"/>
    <xf numFmtId="3" fontId="0" fillId="0" borderId="1" xfId="0" applyNumberFormat="1" applyFont="1" applyFill="1" applyBorder="1"/>
    <xf numFmtId="3" fontId="0" fillId="0" borderId="1" xfId="0" applyNumberFormat="1" applyFont="1" applyFill="1" applyBorder="1" applyAlignment="1">
      <alignment horizontal="center"/>
    </xf>
    <xf numFmtId="0" fontId="0" fillId="0" borderId="11" xfId="0" applyFont="1" applyBorder="1"/>
    <xf numFmtId="3" fontId="0" fillId="0" borderId="11" xfId="0" applyNumberFormat="1" applyFont="1" applyFill="1" applyBorder="1" applyAlignment="1">
      <alignment horizontal="center"/>
    </xf>
    <xf numFmtId="0" fontId="0" fillId="0" borderId="3" xfId="0" applyFont="1" applyBorder="1"/>
    <xf numFmtId="3" fontId="0" fillId="0" borderId="3" xfId="0" applyNumberFormat="1" applyFont="1" applyFill="1" applyBorder="1" applyAlignment="1">
      <alignment horizontal="center"/>
    </xf>
    <xf numFmtId="3" fontId="0" fillId="0" borderId="3" xfId="0" applyNumberFormat="1" applyFont="1" applyFill="1" applyBorder="1"/>
    <xf numFmtId="3" fontId="6" fillId="0" borderId="1" xfId="0" applyNumberFormat="1" applyFont="1" applyFill="1" applyBorder="1" applyAlignment="1">
      <alignment horizontal="center"/>
    </xf>
    <xf numFmtId="3" fontId="6" fillId="0" borderId="1" xfId="0" applyNumberFormat="1" applyFont="1" applyFill="1" applyBorder="1"/>
    <xf numFmtId="3" fontId="0" fillId="0" borderId="1" xfId="0" applyNumberFormat="1" applyFont="1" applyFill="1" applyBorder="1" applyAlignment="1">
      <alignment horizontal="right"/>
    </xf>
    <xf numFmtId="0" fontId="0" fillId="0" borderId="3" xfId="0" applyFont="1" applyFill="1" applyBorder="1"/>
    <xf numFmtId="0" fontId="0" fillId="0" borderId="5" xfId="0" applyFont="1" applyBorder="1"/>
    <xf numFmtId="0" fontId="0" fillId="0" borderId="8" xfId="0" applyFont="1" applyBorder="1"/>
    <xf numFmtId="0" fontId="0" fillId="0" borderId="2" xfId="0" applyFont="1" applyBorder="1"/>
    <xf numFmtId="3" fontId="0" fillId="0" borderId="5" xfId="0" applyNumberFormat="1" applyFont="1" applyFill="1" applyBorder="1" applyAlignment="1">
      <alignment horizontal="center"/>
    </xf>
    <xf numFmtId="3" fontId="0" fillId="0" borderId="8" xfId="0" applyNumberFormat="1" applyFont="1" applyFill="1" applyBorder="1" applyAlignment="1">
      <alignment horizontal="center"/>
    </xf>
    <xf numFmtId="3" fontId="0" fillId="0" borderId="2" xfId="0" applyNumberFormat="1" applyFont="1" applyFill="1" applyBorder="1" applyAlignment="1">
      <alignment horizontal="center"/>
    </xf>
    <xf numFmtId="3" fontId="0" fillId="0" borderId="6" xfId="0" applyNumberFormat="1" applyFont="1" applyFill="1" applyBorder="1"/>
    <xf numFmtId="3" fontId="0" fillId="0" borderId="4" xfId="0" applyNumberFormat="1" applyFont="1" applyFill="1" applyBorder="1"/>
    <xf numFmtId="3" fontId="6" fillId="0" borderId="6" xfId="0" applyNumberFormat="1" applyFont="1" applyFill="1" applyBorder="1"/>
    <xf numFmtId="3" fontId="0" fillId="0" borderId="8" xfId="0" applyNumberFormat="1" applyFont="1" applyFill="1" applyBorder="1" applyAlignment="1">
      <alignment horizontal="right"/>
    </xf>
    <xf numFmtId="3" fontId="0" fillId="0" borderId="11" xfId="0" applyNumberFormat="1" applyFont="1" applyFill="1" applyBorder="1" applyAlignment="1">
      <alignment horizontal="right"/>
    </xf>
    <xf numFmtId="3" fontId="0" fillId="2" borderId="5" xfId="0" applyNumberFormat="1" applyFont="1" applyFill="1" applyBorder="1" applyAlignment="1">
      <alignment horizontal="center"/>
    </xf>
    <xf numFmtId="3" fontId="0" fillId="2" borderId="1" xfId="0" applyNumberFormat="1" applyFont="1" applyFill="1" applyBorder="1"/>
    <xf numFmtId="3" fontId="0" fillId="2" borderId="6" xfId="0" applyNumberFormat="1" applyFont="1" applyFill="1" applyBorder="1"/>
    <xf numFmtId="3" fontId="0" fillId="2" borderId="0" xfId="0" applyNumberFormat="1" applyFont="1" applyFill="1" applyBorder="1" applyAlignment="1">
      <alignment horizontal="right"/>
    </xf>
    <xf numFmtId="3" fontId="0" fillId="2" borderId="1" xfId="0" applyNumberFormat="1" applyFont="1" applyFill="1" applyBorder="1" applyAlignment="1">
      <alignment horizontal="right"/>
    </xf>
    <xf numFmtId="3" fontId="0" fillId="0" borderId="3" xfId="0" applyNumberFormat="1" applyFont="1" applyFill="1" applyBorder="1" applyAlignment="1">
      <alignment horizontal="right"/>
    </xf>
    <xf numFmtId="3" fontId="0" fillId="2" borderId="0" xfId="0" applyNumberFormat="1" applyFont="1" applyFill="1" applyBorder="1" applyAlignment="1">
      <alignment horizontal="center"/>
    </xf>
    <xf numFmtId="3" fontId="0" fillId="2" borderId="1" xfId="0" applyNumberFormat="1" applyFont="1" applyFill="1" applyBorder="1" applyAlignment="1">
      <alignment horizontal="center"/>
    </xf>
    <xf numFmtId="3" fontId="0" fillId="2" borderId="7" xfId="0" applyNumberFormat="1" applyFont="1" applyFill="1" applyBorder="1" applyAlignment="1">
      <alignment horizontal="right"/>
    </xf>
    <xf numFmtId="3" fontId="0" fillId="0" borderId="9" xfId="0" applyNumberFormat="1" applyFont="1" applyFill="1" applyBorder="1" applyAlignment="1">
      <alignment horizontal="center"/>
    </xf>
    <xf numFmtId="3" fontId="0" fillId="2" borderId="3" xfId="0" applyNumberFormat="1" applyFont="1" applyFill="1" applyBorder="1" applyAlignment="1">
      <alignment horizontal="right"/>
    </xf>
    <xf numFmtId="3" fontId="0" fillId="2" borderId="3" xfId="0" applyNumberFormat="1" applyFont="1" applyFill="1" applyBorder="1"/>
    <xf numFmtId="3" fontId="0" fillId="2" borderId="4" xfId="0" applyNumberFormat="1" applyFont="1" applyFill="1" applyBorder="1"/>
    <xf numFmtId="3" fontId="0" fillId="2" borderId="3" xfId="0" applyNumberFormat="1" applyFont="1" applyFill="1" applyBorder="1" applyAlignment="1">
      <alignment horizontal="center"/>
    </xf>
    <xf numFmtId="3" fontId="0" fillId="2" borderId="2" xfId="0" applyNumberFormat="1" applyFont="1" applyFill="1" applyBorder="1" applyAlignment="1">
      <alignment horizontal="center"/>
    </xf>
    <xf numFmtId="3" fontId="0" fillId="0" borderId="6" xfId="0" applyNumberFormat="1" applyFont="1" applyFill="1" applyBorder="1" applyAlignment="1">
      <alignment horizontal="right"/>
    </xf>
    <xf numFmtId="0" fontId="0" fillId="0" borderId="11" xfId="0" applyFont="1" applyFill="1" applyBorder="1"/>
    <xf numFmtId="3" fontId="0" fillId="2" borderId="11" xfId="0" applyNumberFormat="1" applyFont="1" applyFill="1" applyBorder="1"/>
    <xf numFmtId="3" fontId="0" fillId="2" borderId="8" xfId="0" applyNumberFormat="1" applyFont="1" applyFill="1" applyBorder="1"/>
    <xf numFmtId="3" fontId="0" fillId="2" borderId="8" xfId="0" applyNumberFormat="1" applyFont="1" applyFill="1" applyBorder="1" applyAlignment="1">
      <alignment horizontal="right"/>
    </xf>
    <xf numFmtId="3" fontId="0" fillId="0" borderId="10" xfId="0" applyNumberFormat="1" applyFont="1" applyFill="1" applyBorder="1" applyAlignment="1">
      <alignment horizontal="center"/>
    </xf>
    <xf numFmtId="3" fontId="0" fillId="2" borderId="9" xfId="0" applyNumberFormat="1" applyFont="1" applyFill="1" applyBorder="1" applyAlignment="1">
      <alignment horizontal="center"/>
    </xf>
    <xf numFmtId="3" fontId="0" fillId="2" borderId="6" xfId="0" applyNumberFormat="1" applyFont="1" applyFill="1" applyBorder="1" applyAlignment="1">
      <alignment horizontal="center"/>
    </xf>
    <xf numFmtId="3" fontId="0" fillId="2" borderId="11" xfId="0" applyNumberFormat="1" applyFont="1" applyFill="1" applyBorder="1" applyAlignment="1">
      <alignment horizontal="center"/>
    </xf>
    <xf numFmtId="3" fontId="0" fillId="2" borderId="10" xfId="0" applyNumberFormat="1" applyFont="1" applyFill="1" applyBorder="1"/>
    <xf numFmtId="3" fontId="0" fillId="2" borderId="8" xfId="0" applyNumberFormat="1" applyFont="1" applyFill="1" applyBorder="1" applyAlignment="1">
      <alignment horizontal="center"/>
    </xf>
    <xf numFmtId="3" fontId="0" fillId="2" borderId="11" xfId="0" applyNumberFormat="1" applyFont="1" applyFill="1" applyBorder="1" applyAlignment="1">
      <alignment horizontal="right"/>
    </xf>
    <xf numFmtId="3" fontId="6" fillId="0" borderId="1" xfId="0" applyNumberFormat="1" applyFont="1" applyFill="1" applyBorder="1" applyAlignment="1">
      <alignment horizontal="right"/>
    </xf>
    <xf numFmtId="0" fontId="0" fillId="0" borderId="8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3" fontId="6" fillId="2" borderId="1" xfId="0" applyNumberFormat="1" applyFont="1" applyFill="1" applyBorder="1" applyAlignment="1">
      <alignment horizontal="center"/>
    </xf>
    <xf numFmtId="3" fontId="6" fillId="2" borderId="1" xfId="0" applyNumberFormat="1" applyFont="1" applyFill="1" applyBorder="1"/>
    <xf numFmtId="3" fontId="0" fillId="0" borderId="6" xfId="0" applyNumberFormat="1" applyFont="1" applyFill="1" applyBorder="1" applyAlignment="1">
      <alignment horizontal="center"/>
    </xf>
    <xf numFmtId="3" fontId="0" fillId="0" borderId="4" xfId="0" applyNumberFormat="1" applyFont="1" applyFill="1" applyBorder="1" applyAlignment="1">
      <alignment horizontal="center"/>
    </xf>
    <xf numFmtId="3" fontId="6" fillId="0" borderId="6" xfId="0" applyNumberFormat="1" applyFont="1" applyFill="1" applyBorder="1" applyAlignment="1">
      <alignment horizontal="center"/>
    </xf>
    <xf numFmtId="3" fontId="0" fillId="2" borderId="4" xfId="0" applyNumberFormat="1" applyFont="1" applyFill="1" applyBorder="1" applyAlignment="1">
      <alignment horizontal="center"/>
    </xf>
    <xf numFmtId="3" fontId="0" fillId="2" borderId="10" xfId="0" applyNumberFormat="1" applyFont="1" applyFill="1" applyBorder="1" applyAlignment="1">
      <alignment horizontal="center"/>
    </xf>
    <xf numFmtId="3" fontId="6" fillId="2" borderId="6" xfId="0" applyNumberFormat="1" applyFont="1" applyFill="1" applyBorder="1" applyAlignment="1">
      <alignment horizontal="center"/>
    </xf>
    <xf numFmtId="3" fontId="3" fillId="2" borderId="3" xfId="0" applyNumberFormat="1" applyFont="1" applyFill="1" applyBorder="1"/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10" xfId="0" applyFont="1" applyBorder="1"/>
    <xf numFmtId="0" fontId="0" fillId="0" borderId="9" xfId="0" applyFont="1" applyBorder="1"/>
    <xf numFmtId="0" fontId="0" fillId="0" borderId="7" xfId="0" applyBorder="1" applyAlignment="1">
      <alignment vertical="top"/>
    </xf>
    <xf numFmtId="0" fontId="0" fillId="0" borderId="6" xfId="0" applyFont="1" applyBorder="1"/>
    <xf numFmtId="3" fontId="0" fillId="0" borderId="4" xfId="0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horizontal="center"/>
    </xf>
    <xf numFmtId="3" fontId="0" fillId="3" borderId="0" xfId="0" applyNumberFormat="1" applyFont="1" applyFill="1" applyBorder="1"/>
    <xf numFmtId="3" fontId="0" fillId="3" borderId="9" xfId="0" applyNumberFormat="1" applyFont="1" applyFill="1" applyBorder="1"/>
    <xf numFmtId="3" fontId="0" fillId="3" borderId="0" xfId="0" applyNumberFormat="1" applyFont="1" applyFill="1" applyBorder="1" applyAlignment="1">
      <alignment horizontal="center"/>
    </xf>
    <xf numFmtId="3" fontId="0" fillId="0" borderId="8" xfId="0" applyNumberFormat="1" applyFont="1" applyBorder="1"/>
    <xf numFmtId="3" fontId="0" fillId="0" borderId="11" xfId="0" applyNumberFormat="1" applyFont="1" applyBorder="1"/>
    <xf numFmtId="3" fontId="0" fillId="0" borderId="10" xfId="0" applyNumberFormat="1" applyFont="1" applyBorder="1"/>
    <xf numFmtId="3" fontId="0" fillId="0" borderId="7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Border="1"/>
    <xf numFmtId="3" fontId="0" fillId="0" borderId="2" xfId="0" applyNumberFormat="1" applyFont="1" applyBorder="1"/>
    <xf numFmtId="3" fontId="0" fillId="0" borderId="3" xfId="0" applyNumberFormat="1" applyFont="1" applyBorder="1"/>
    <xf numFmtId="3" fontId="0" fillId="0" borderId="4" xfId="0" applyNumberFormat="1" applyFont="1" applyBorder="1"/>
    <xf numFmtId="3" fontId="0" fillId="0" borderId="7" xfId="0" applyNumberFormat="1" applyFont="1" applyBorder="1" applyAlignment="1">
      <alignment horizontal="center"/>
    </xf>
    <xf numFmtId="3" fontId="0" fillId="0" borderId="10" xfId="0" applyNumberFormat="1" applyFont="1" applyBorder="1" applyAlignment="1">
      <alignment horizontal="center"/>
    </xf>
    <xf numFmtId="3" fontId="0" fillId="2" borderId="7" xfId="0" applyNumberFormat="1" applyFont="1" applyFill="1" applyBorder="1"/>
    <xf numFmtId="3" fontId="0" fillId="0" borderId="10" xfId="0" applyNumberFormat="1" applyFont="1" applyFill="1" applyBorder="1" applyAlignment="1">
      <alignment horizontal="right"/>
    </xf>
    <xf numFmtId="3" fontId="0" fillId="0" borderId="9" xfId="0" applyNumberFormat="1" applyFont="1" applyFill="1" applyBorder="1" applyAlignment="1">
      <alignment horizontal="right"/>
    </xf>
    <xf numFmtId="3" fontId="0" fillId="0" borderId="13" xfId="0" applyNumberFormat="1" applyFont="1" applyBorder="1"/>
    <xf numFmtId="3" fontId="0" fillId="0" borderId="14" xfId="0" applyNumberFormat="1" applyFont="1" applyBorder="1"/>
    <xf numFmtId="3" fontId="0" fillId="0" borderId="5" xfId="0" applyNumberFormat="1" applyFont="1" applyBorder="1"/>
    <xf numFmtId="3" fontId="0" fillId="0" borderId="15" xfId="0" applyNumberFormat="1" applyFont="1" applyBorder="1"/>
    <xf numFmtId="3" fontId="0" fillId="0" borderId="5" xfId="0" applyNumberFormat="1" applyFont="1" applyBorder="1" applyAlignment="1">
      <alignment horizontal="center"/>
    </xf>
    <xf numFmtId="3" fontId="0" fillId="3" borderId="8" xfId="0" applyNumberFormat="1" applyFont="1" applyFill="1" applyBorder="1"/>
    <xf numFmtId="3" fontId="0" fillId="0" borderId="13" xfId="0" applyNumberFormat="1" applyFont="1" applyBorder="1" applyAlignment="1">
      <alignment horizontal="center"/>
    </xf>
    <xf numFmtId="3" fontId="0" fillId="0" borderId="7" xfId="0" applyNumberFormat="1" applyFont="1" applyFill="1" applyBorder="1"/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3" fontId="0" fillId="3" borderId="7" xfId="0" applyNumberFormat="1" applyFont="1" applyFill="1" applyBorder="1" applyAlignment="1">
      <alignment horizontal="center"/>
    </xf>
    <xf numFmtId="3" fontId="0" fillId="3" borderId="7" xfId="0" applyNumberFormat="1" applyFont="1" applyFill="1" applyBorder="1"/>
    <xf numFmtId="3" fontId="0" fillId="3" borderId="15" xfId="0" applyNumberFormat="1" applyFont="1" applyFill="1" applyBorder="1"/>
    <xf numFmtId="3" fontId="0" fillId="0" borderId="12" xfId="0" applyNumberFormat="1" applyFont="1" applyBorder="1"/>
    <xf numFmtId="3" fontId="0" fillId="3" borderId="13" xfId="0" applyNumberFormat="1" applyFont="1" applyFill="1" applyBorder="1"/>
    <xf numFmtId="3" fontId="0" fillId="3" borderId="14" xfId="0" applyNumberFormat="1" applyFont="1" applyFill="1" applyBorder="1"/>
    <xf numFmtId="3" fontId="0" fillId="3" borderId="5" xfId="0" applyNumberFormat="1" applyFont="1" applyFill="1" applyBorder="1"/>
    <xf numFmtId="3" fontId="0" fillId="0" borderId="14" xfId="0" applyNumberFormat="1" applyFont="1" applyBorder="1" applyAlignment="1">
      <alignment horizontal="center"/>
    </xf>
    <xf numFmtId="3" fontId="0" fillId="2" borderId="13" xfId="0" applyNumberFormat="1" applyFont="1" applyFill="1" applyBorder="1"/>
    <xf numFmtId="3" fontId="0" fillId="0" borderId="7" xfId="0" applyNumberFormat="1" applyFont="1" applyFill="1" applyBorder="1" applyAlignment="1">
      <alignment horizontal="right"/>
    </xf>
    <xf numFmtId="3" fontId="0" fillId="0" borderId="5" xfId="0" applyNumberFormat="1" applyFont="1" applyFill="1" applyBorder="1" applyAlignment="1">
      <alignment horizontal="right"/>
    </xf>
    <xf numFmtId="3" fontId="0" fillId="2" borderId="5" xfId="0" applyNumberFormat="1" applyFont="1" applyFill="1" applyBorder="1" applyAlignment="1">
      <alignment horizontal="right"/>
    </xf>
    <xf numFmtId="3" fontId="0" fillId="0" borderId="2" xfId="0" applyNumberFormat="1" applyFont="1" applyFill="1" applyBorder="1" applyAlignment="1">
      <alignment horizontal="right"/>
    </xf>
    <xf numFmtId="3" fontId="6" fillId="2" borderId="5" xfId="0" applyNumberFormat="1" applyFont="1" applyFill="1" applyBorder="1" applyAlignment="1">
      <alignment horizontal="right"/>
    </xf>
    <xf numFmtId="3" fontId="0" fillId="2" borderId="2" xfId="0" applyNumberFormat="1" applyFont="1" applyFill="1" applyBorder="1" applyAlignment="1">
      <alignment horizontal="right"/>
    </xf>
    <xf numFmtId="3" fontId="6" fillId="0" borderId="5" xfId="0" applyNumberFormat="1" applyFont="1" applyFill="1" applyBorder="1" applyAlignment="1">
      <alignment horizontal="center"/>
    </xf>
    <xf numFmtId="3" fontId="0" fillId="2" borderId="5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8" fillId="0" borderId="8" xfId="0" applyFont="1" applyBorder="1"/>
    <xf numFmtId="9" fontId="0" fillId="0" borderId="0" xfId="0" applyNumberFormat="1"/>
    <xf numFmtId="0" fontId="10" fillId="0" borderId="16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6" xfId="0" applyFont="1" applyBorder="1" applyAlignment="1">
      <alignment horizontal="right" vertical="center"/>
    </xf>
    <xf numFmtId="0" fontId="9" fillId="0" borderId="17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9" fillId="0" borderId="19" xfId="0" applyFont="1" applyBorder="1" applyAlignment="1">
      <alignment horizontal="center" vertical="center"/>
    </xf>
    <xf numFmtId="0" fontId="9" fillId="0" borderId="19" xfId="0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20" xfId="0" applyFont="1" applyBorder="1" applyAlignment="1">
      <alignment horizontal="right" vertical="center"/>
    </xf>
    <xf numFmtId="0" fontId="9" fillId="0" borderId="21" xfId="0" applyFont="1" applyBorder="1" applyAlignment="1">
      <alignment horizontal="center" vertical="center"/>
    </xf>
    <xf numFmtId="0" fontId="9" fillId="0" borderId="21" xfId="0" applyFont="1" applyBorder="1" applyAlignment="1">
      <alignment horizontal="right" vertical="center"/>
    </xf>
    <xf numFmtId="0" fontId="9" fillId="0" borderId="22" xfId="0" applyFont="1" applyBorder="1" applyAlignment="1">
      <alignment horizontal="right" vertical="center"/>
    </xf>
    <xf numFmtId="0" fontId="9" fillId="0" borderId="23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10" fontId="9" fillId="0" borderId="16" xfId="0" applyNumberFormat="1" applyFont="1" applyBorder="1" applyAlignment="1">
      <alignment horizontal="right" vertical="center"/>
    </xf>
    <xf numFmtId="10" fontId="9" fillId="0" borderId="17" xfId="0" applyNumberFormat="1" applyFont="1" applyBorder="1" applyAlignment="1">
      <alignment horizontal="right" vertical="center"/>
    </xf>
    <xf numFmtId="10" fontId="9" fillId="0" borderId="18" xfId="0" applyNumberFormat="1" applyFont="1" applyBorder="1" applyAlignment="1">
      <alignment horizontal="right" vertical="center"/>
    </xf>
    <xf numFmtId="10" fontId="9" fillId="0" borderId="19" xfId="0" applyNumberFormat="1" applyFont="1" applyBorder="1" applyAlignment="1">
      <alignment horizontal="right" vertical="center"/>
    </xf>
    <xf numFmtId="10" fontId="9" fillId="0" borderId="0" xfId="0" applyNumberFormat="1" applyFont="1" applyAlignment="1">
      <alignment horizontal="right" vertical="center"/>
    </xf>
    <xf numFmtId="10" fontId="9" fillId="0" borderId="20" xfId="0" applyNumberFormat="1" applyFont="1" applyBorder="1" applyAlignment="1">
      <alignment horizontal="right" vertical="center"/>
    </xf>
    <xf numFmtId="10" fontId="9" fillId="0" borderId="21" xfId="0" applyNumberFormat="1" applyFont="1" applyBorder="1" applyAlignment="1">
      <alignment horizontal="right" vertical="center"/>
    </xf>
    <xf numFmtId="10" fontId="9" fillId="0" borderId="22" xfId="0" applyNumberFormat="1" applyFont="1" applyBorder="1" applyAlignment="1">
      <alignment horizontal="right" vertical="center"/>
    </xf>
    <xf numFmtId="10" fontId="9" fillId="0" borderId="23" xfId="0" applyNumberFormat="1" applyFont="1" applyBorder="1" applyAlignment="1">
      <alignment horizontal="right" vertical="center"/>
    </xf>
    <xf numFmtId="0" fontId="11" fillId="0" borderId="27" xfId="0" applyFont="1" applyBorder="1" applyAlignment="1">
      <alignment horizontal="center" vertical="center"/>
    </xf>
    <xf numFmtId="0" fontId="12" fillId="0" borderId="28" xfId="0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3" fontId="12" fillId="0" borderId="0" xfId="0" applyNumberFormat="1" applyFont="1" applyAlignment="1">
      <alignment horizontal="right" vertical="center"/>
    </xf>
    <xf numFmtId="0" fontId="12" fillId="0" borderId="28" xfId="0" applyFont="1" applyBorder="1" applyAlignment="1">
      <alignment horizontal="right" vertical="center"/>
    </xf>
    <xf numFmtId="3" fontId="12" fillId="0" borderId="28" xfId="0" applyNumberFormat="1" applyFont="1" applyBorder="1" applyAlignment="1">
      <alignment horizontal="right" vertical="center"/>
    </xf>
    <xf numFmtId="0" fontId="12" fillId="0" borderId="29" xfId="0" applyFont="1" applyBorder="1" applyAlignment="1">
      <alignment horizontal="right" vertic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0" fillId="0" borderId="8" xfId="0" applyBorder="1" applyAlignment="1">
      <alignment horizontal="center"/>
    </xf>
    <xf numFmtId="0" fontId="10" fillId="0" borderId="24" xfId="0" applyFont="1" applyBorder="1" applyAlignment="1">
      <alignment vertical="center"/>
    </xf>
    <xf numFmtId="0" fontId="10" fillId="0" borderId="25" xfId="0" applyFont="1" applyBorder="1" applyAlignment="1">
      <alignment vertical="center"/>
    </xf>
    <xf numFmtId="0" fontId="10" fillId="0" borderId="26" xfId="0" applyFont="1" applyBorder="1" applyAlignment="1">
      <alignment vertical="center"/>
    </xf>
    <xf numFmtId="0" fontId="11" fillId="0" borderId="27" xfId="0" applyFont="1" applyBorder="1" applyAlignment="1">
      <alignment horizontal="center" vertical="center"/>
    </xf>
    <xf numFmtId="0" fontId="8" fillId="0" borderId="0" xfId="0" applyFont="1"/>
  </cellXfs>
  <cellStyles count="2">
    <cellStyle name="Normal" xfId="0" builtinId="0"/>
    <cellStyle name="Normal 2" xfId="1" xr:uid="{B616200B-BE6B-EF43-954C-3245FF78C147}"/>
  </cellStyles>
  <dxfs count="2">
    <dxf>
      <border outline="0">
        <right/>
      </border>
    </dxf>
    <dxf>
      <border outline="0">
        <right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Sheet1!$G$7:$G$38</c:f>
              <c:numCache>
                <c:formatCode>General</c:formatCode>
                <c:ptCount val="32"/>
                <c:pt idx="0">
                  <c:v>2811400</c:v>
                </c:pt>
                <c:pt idx="1">
                  <c:v>2642800</c:v>
                </c:pt>
                <c:pt idx="2">
                  <c:v>2890900</c:v>
                </c:pt>
                <c:pt idx="3">
                  <c:v>2890710</c:v>
                </c:pt>
                <c:pt idx="4">
                  <c:v>2711655</c:v>
                </c:pt>
                <c:pt idx="5">
                  <c:v>2338245</c:v>
                </c:pt>
                <c:pt idx="6">
                  <c:v>2638535</c:v>
                </c:pt>
                <c:pt idx="7">
                  <c:v>2826485</c:v>
                </c:pt>
                <c:pt idx="8">
                  <c:v>2820809</c:v>
                </c:pt>
                <c:pt idx="9">
                  <c:v>2464130</c:v>
                </c:pt>
                <c:pt idx="10">
                  <c:v>2439976</c:v>
                </c:pt>
                <c:pt idx="11">
                  <c:v>2247846</c:v>
                </c:pt>
                <c:pt idx="12">
                  <c:v>2260113</c:v>
                </c:pt>
                <c:pt idx="13">
                  <c:v>2927359</c:v>
                </c:pt>
                <c:pt idx="14">
                  <c:v>3184085</c:v>
                </c:pt>
                <c:pt idx="15">
                  <c:v>3296382</c:v>
                </c:pt>
                <c:pt idx="16">
                  <c:v>3620340</c:v>
                </c:pt>
                <c:pt idx="17">
                  <c:v>3044546</c:v>
                </c:pt>
                <c:pt idx="18">
                  <c:v>3012862</c:v>
                </c:pt>
                <c:pt idx="19">
                  <c:v>2675833</c:v>
                </c:pt>
                <c:pt idx="20">
                  <c:v>2472383</c:v>
                </c:pt>
                <c:pt idx="21">
                  <c:v>2203827</c:v>
                </c:pt>
                <c:pt idx="22">
                  <c:v>2121333</c:v>
                </c:pt>
                <c:pt idx="23">
                  <c:v>2534729</c:v>
                </c:pt>
                <c:pt idx="24">
                  <c:v>2511778</c:v>
                </c:pt>
                <c:pt idx="25">
                  <c:v>2639317</c:v>
                </c:pt>
                <c:pt idx="26">
                  <c:v>2572819</c:v>
                </c:pt>
                <c:pt idx="27">
                  <c:v>2848454</c:v>
                </c:pt>
                <c:pt idx="28">
                  <c:v>3236662</c:v>
                </c:pt>
                <c:pt idx="29">
                  <c:v>4013993</c:v>
                </c:pt>
                <c:pt idx="30">
                  <c:v>3779809</c:v>
                </c:pt>
                <c:pt idx="31">
                  <c:v>3367578</c:v>
                </c:pt>
              </c:numCache>
            </c:numRef>
          </c:xVal>
          <c:yVal>
            <c:numRef>
              <c:f>Sheet1!$H$7:$H$38</c:f>
              <c:numCache>
                <c:formatCode>General</c:formatCode>
                <c:ptCount val="32"/>
                <c:pt idx="0">
                  <c:v>0.69780180692893223</c:v>
                </c:pt>
                <c:pt idx="1">
                  <c:v>0.74380013621916152</c:v>
                </c:pt>
                <c:pt idx="2">
                  <c:v>0.67985748382856548</c:v>
                </c:pt>
                <c:pt idx="3">
                  <c:v>0.67742008018791233</c:v>
                </c:pt>
                <c:pt idx="4">
                  <c:v>0.71474984833985145</c:v>
                </c:pt>
                <c:pt idx="5">
                  <c:v>0.83212836978160976</c:v>
                </c:pt>
                <c:pt idx="6">
                  <c:v>0.75386530783180816</c:v>
                </c:pt>
                <c:pt idx="7">
                  <c:v>0.70387778459818462</c:v>
                </c:pt>
                <c:pt idx="8">
                  <c:v>0.70901645591743356</c:v>
                </c:pt>
                <c:pt idx="9">
                  <c:v>0.81164548948310355</c:v>
                </c:pt>
                <c:pt idx="10">
                  <c:v>0.81968019357567456</c:v>
                </c:pt>
                <c:pt idx="11">
                  <c:v>0.88974066728770562</c:v>
                </c:pt>
                <c:pt idx="12">
                  <c:v>0.88491150663705753</c:v>
                </c:pt>
                <c:pt idx="13">
                  <c:v>0.68587146298079604</c:v>
                </c:pt>
                <c:pt idx="14">
                  <c:v>0.63056984973705166</c:v>
                </c:pt>
                <c:pt idx="15">
                  <c:v>0.60883932748085623</c:v>
                </c:pt>
                <c:pt idx="16">
                  <c:v>0.5523804394062436</c:v>
                </c:pt>
                <c:pt idx="17">
                  <c:v>0.65683914777441366</c:v>
                </c:pt>
                <c:pt idx="18">
                  <c:v>0.66234165388258737</c:v>
                </c:pt>
                <c:pt idx="19">
                  <c:v>0.74735530954286011</c:v>
                </c:pt>
                <c:pt idx="20">
                  <c:v>0.74347016623233542</c:v>
                </c:pt>
                <c:pt idx="21">
                  <c:v>0.76278537289905246</c:v>
                </c:pt>
                <c:pt idx="22">
                  <c:v>0.79035540388991266</c:v>
                </c:pt>
                <c:pt idx="23">
                  <c:v>0.7890389860217798</c:v>
                </c:pt>
                <c:pt idx="24">
                  <c:v>0.79624871306301748</c:v>
                </c:pt>
                <c:pt idx="25">
                  <c:v>0.75777180232613206</c:v>
                </c:pt>
                <c:pt idx="26">
                  <c:v>0.7773574433335575</c:v>
                </c:pt>
                <c:pt idx="27">
                  <c:v>0.7021352635499819</c:v>
                </c:pt>
                <c:pt idx="28">
                  <c:v>0.61792056136847162</c:v>
                </c:pt>
                <c:pt idx="29">
                  <c:v>0.49825697254579171</c:v>
                </c:pt>
                <c:pt idx="30">
                  <c:v>0.52912726542531652</c:v>
                </c:pt>
                <c:pt idx="31">
                  <c:v>0.59389864169441653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C-6943-B2EC-B37CB7AC36B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Sheet1!$G$48:$G$79</c:f>
              <c:numCache>
                <c:formatCode>General</c:formatCode>
                <c:ptCount val="32"/>
                <c:pt idx="0">
                  <c:v>1660000</c:v>
                </c:pt>
                <c:pt idx="1">
                  <c:v>1457900</c:v>
                </c:pt>
                <c:pt idx="2">
                  <c:v>1603600</c:v>
                </c:pt>
                <c:pt idx="3">
                  <c:v>1777460</c:v>
                </c:pt>
                <c:pt idx="4">
                  <c:v>1566600</c:v>
                </c:pt>
                <c:pt idx="5">
                  <c:v>1440700</c:v>
                </c:pt>
                <c:pt idx="6">
                  <c:v>1418350</c:v>
                </c:pt>
                <c:pt idx="7">
                  <c:v>1328700</c:v>
                </c:pt>
                <c:pt idx="8">
                  <c:v>1346600</c:v>
                </c:pt>
                <c:pt idx="9">
                  <c:v>1190100</c:v>
                </c:pt>
                <c:pt idx="10">
                  <c:v>1140210</c:v>
                </c:pt>
                <c:pt idx="11">
                  <c:v>1031100</c:v>
                </c:pt>
                <c:pt idx="12">
                  <c:v>1185100</c:v>
                </c:pt>
                <c:pt idx="13">
                  <c:v>1874270</c:v>
                </c:pt>
                <c:pt idx="14">
                  <c:v>2138110</c:v>
                </c:pt>
                <c:pt idx="15">
                  <c:v>2373470</c:v>
                </c:pt>
                <c:pt idx="16">
                  <c:v>2601970</c:v>
                </c:pt>
                <c:pt idx="17">
                  <c:v>1991970</c:v>
                </c:pt>
                <c:pt idx="18">
                  <c:v>1964900</c:v>
                </c:pt>
                <c:pt idx="19">
                  <c:v>1443720</c:v>
                </c:pt>
                <c:pt idx="20">
                  <c:v>1036170</c:v>
                </c:pt>
                <c:pt idx="21">
                  <c:v>849870</c:v>
                </c:pt>
                <c:pt idx="22">
                  <c:v>846256</c:v>
                </c:pt>
                <c:pt idx="23">
                  <c:v>1306856</c:v>
                </c:pt>
                <c:pt idx="24">
                  <c:v>1269000</c:v>
                </c:pt>
                <c:pt idx="25">
                  <c:v>1422400</c:v>
                </c:pt>
                <c:pt idx="26">
                  <c:v>1414107</c:v>
                </c:pt>
                <c:pt idx="27">
                  <c:v>1682559</c:v>
                </c:pt>
                <c:pt idx="28">
                  <c:v>2146077</c:v>
                </c:pt>
                <c:pt idx="29">
                  <c:v>2896861</c:v>
                </c:pt>
                <c:pt idx="30">
                  <c:v>2693588</c:v>
                </c:pt>
                <c:pt idx="31">
                  <c:v>2353197</c:v>
                </c:pt>
              </c:numCache>
            </c:numRef>
          </c:xVal>
          <c:yVal>
            <c:numRef>
              <c:f>Sheet1!$H$48:$H$79</c:f>
              <c:numCache>
                <c:formatCode>0%</c:formatCode>
                <c:ptCount val="32"/>
                <c:pt idx="0">
                  <c:v>0.81024096385542166</c:v>
                </c:pt>
                <c:pt idx="1">
                  <c:v>0.92835585431099532</c:v>
                </c:pt>
                <c:pt idx="2">
                  <c:v>0.86056373160389121</c:v>
                </c:pt>
                <c:pt idx="3">
                  <c:v>0.7792017823185895</c:v>
                </c:pt>
                <c:pt idx="4">
                  <c:v>0.86339844248691433</c:v>
                </c:pt>
                <c:pt idx="5">
                  <c:v>0.9388491705420976</c:v>
                </c:pt>
                <c:pt idx="6">
                  <c:v>0.97831987873232984</c:v>
                </c:pt>
                <c:pt idx="7">
                  <c:v>0.98411981636185741</c:v>
                </c:pt>
                <c:pt idx="8">
                  <c:v>0.910886677558295</c:v>
                </c:pt>
                <c:pt idx="9">
                  <c:v>0.97386774220653727</c:v>
                </c:pt>
                <c:pt idx="10">
                  <c:v>0.99525525999596565</c:v>
                </c:pt>
                <c:pt idx="11">
                  <c:v>0.96498884686257391</c:v>
                </c:pt>
                <c:pt idx="12">
                  <c:v>0.96363176103282422</c:v>
                </c:pt>
                <c:pt idx="13">
                  <c:v>0.74855810528899247</c:v>
                </c:pt>
                <c:pt idx="14">
                  <c:v>0.6950531076511498</c:v>
                </c:pt>
                <c:pt idx="15">
                  <c:v>0.62895675951244379</c:v>
                </c:pt>
                <c:pt idx="16">
                  <c:v>0.57381522461826995</c:v>
                </c:pt>
                <c:pt idx="17">
                  <c:v>0.75177337008087475</c:v>
                </c:pt>
                <c:pt idx="18">
                  <c:v>0.76543844470456512</c:v>
                </c:pt>
                <c:pt idx="19">
                  <c:v>0.97872856232510463</c:v>
                </c:pt>
                <c:pt idx="20">
                  <c:v>0.98343901097310282</c:v>
                </c:pt>
                <c:pt idx="21">
                  <c:v>0.98138538835351286</c:v>
                </c:pt>
                <c:pt idx="22">
                  <c:v>0.9832131175436275</c:v>
                </c:pt>
                <c:pt idx="23">
                  <c:v>0.97267793850278839</c:v>
                </c:pt>
                <c:pt idx="24">
                  <c:v>0.96099290780141844</c:v>
                </c:pt>
                <c:pt idx="25">
                  <c:v>0.89011529808773904</c:v>
                </c:pt>
                <c:pt idx="26">
                  <c:v>0.90946088238018763</c:v>
                </c:pt>
                <c:pt idx="27">
                  <c:v>0.78992772318831017</c:v>
                </c:pt>
                <c:pt idx="28">
                  <c:v>0.63348146408539863</c:v>
                </c:pt>
                <c:pt idx="29">
                  <c:v>0.47102708759584944</c:v>
                </c:pt>
                <c:pt idx="30">
                  <c:v>0.51373521117557697</c:v>
                </c:pt>
                <c:pt idx="31">
                  <c:v>0.60176644794294742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FC-6943-B2EC-B37CB7AC3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956031"/>
        <c:axId val="846989503"/>
      </c:scatterChart>
      <c:valAx>
        <c:axId val="82695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89503"/>
        <c:crosses val="autoZero"/>
        <c:crossBetween val="midCat"/>
      </c:valAx>
      <c:valAx>
        <c:axId val="84698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95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All Groundfish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Sheet1!$E$7:$E$38</c:f>
              <c:numCache>
                <c:formatCode>General</c:formatCode>
                <c:ptCount val="32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  <c:pt idx="28">
                  <c:v>2016</c:v>
                </c:pt>
                <c:pt idx="29">
                  <c:v>2017</c:v>
                </c:pt>
                <c:pt idx="30">
                  <c:v>2018</c:v>
                </c:pt>
                <c:pt idx="31">
                  <c:v>2019</c:v>
                </c:pt>
              </c:numCache>
            </c:numRef>
          </c:xVal>
          <c:yVal>
            <c:numRef>
              <c:f>Sheet1!$H$7:$H$38</c:f>
              <c:numCache>
                <c:formatCode>General</c:formatCode>
                <c:ptCount val="32"/>
                <c:pt idx="0">
                  <c:v>0.69780180692893223</c:v>
                </c:pt>
                <c:pt idx="1">
                  <c:v>0.74380013621916152</c:v>
                </c:pt>
                <c:pt idx="2">
                  <c:v>0.67985748382856548</c:v>
                </c:pt>
                <c:pt idx="3">
                  <c:v>0.67742008018791233</c:v>
                </c:pt>
                <c:pt idx="4">
                  <c:v>0.71474984833985145</c:v>
                </c:pt>
                <c:pt idx="5">
                  <c:v>0.83212836978160976</c:v>
                </c:pt>
                <c:pt idx="6">
                  <c:v>0.75386530783180816</c:v>
                </c:pt>
                <c:pt idx="7">
                  <c:v>0.70387778459818462</c:v>
                </c:pt>
                <c:pt idx="8">
                  <c:v>0.70901645591743356</c:v>
                </c:pt>
                <c:pt idx="9">
                  <c:v>0.81164548948310355</c:v>
                </c:pt>
                <c:pt idx="10">
                  <c:v>0.81968019357567456</c:v>
                </c:pt>
                <c:pt idx="11">
                  <c:v>0.88974066728770562</c:v>
                </c:pt>
                <c:pt idx="12">
                  <c:v>0.88491150663705753</c:v>
                </c:pt>
                <c:pt idx="13">
                  <c:v>0.68587146298079604</c:v>
                </c:pt>
                <c:pt idx="14">
                  <c:v>0.63056984973705166</c:v>
                </c:pt>
                <c:pt idx="15">
                  <c:v>0.60883932748085623</c:v>
                </c:pt>
                <c:pt idx="16">
                  <c:v>0.5523804394062436</c:v>
                </c:pt>
                <c:pt idx="17">
                  <c:v>0.65683914777441366</c:v>
                </c:pt>
                <c:pt idx="18">
                  <c:v>0.66234165388258737</c:v>
                </c:pt>
                <c:pt idx="19">
                  <c:v>0.74735530954286011</c:v>
                </c:pt>
                <c:pt idx="20">
                  <c:v>0.74347016623233542</c:v>
                </c:pt>
                <c:pt idx="21">
                  <c:v>0.76278537289905246</c:v>
                </c:pt>
                <c:pt idx="22">
                  <c:v>0.79035540388991266</c:v>
                </c:pt>
                <c:pt idx="23">
                  <c:v>0.7890389860217798</c:v>
                </c:pt>
                <c:pt idx="24">
                  <c:v>0.79624871306301748</c:v>
                </c:pt>
                <c:pt idx="25">
                  <c:v>0.75777180232613206</c:v>
                </c:pt>
                <c:pt idx="26">
                  <c:v>0.7773574433335575</c:v>
                </c:pt>
                <c:pt idx="27">
                  <c:v>0.7021352635499819</c:v>
                </c:pt>
                <c:pt idx="28">
                  <c:v>0.61792056136847162</c:v>
                </c:pt>
                <c:pt idx="29">
                  <c:v>0.49825697254579171</c:v>
                </c:pt>
                <c:pt idx="30">
                  <c:v>0.52912726542531652</c:v>
                </c:pt>
                <c:pt idx="31">
                  <c:v>0.59389864169441653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3-A344-87CC-EE6D7FDD28C1}"/>
            </c:ext>
          </c:extLst>
        </c:ser>
        <c:ser>
          <c:idx val="1"/>
          <c:order val="1"/>
          <c:tx>
            <c:strRef>
              <c:f>Sheet1!$H$45</c:f>
              <c:strCache>
                <c:ptCount val="1"/>
                <c:pt idx="0">
                  <c:v>Pollock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Sheet1!$E$48:$E$79</c:f>
              <c:numCache>
                <c:formatCode>General</c:formatCode>
                <c:ptCount val="32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  <c:pt idx="28">
                  <c:v>2016</c:v>
                </c:pt>
                <c:pt idx="29">
                  <c:v>2017</c:v>
                </c:pt>
                <c:pt idx="30">
                  <c:v>2018</c:v>
                </c:pt>
                <c:pt idx="31">
                  <c:v>2019</c:v>
                </c:pt>
              </c:numCache>
            </c:numRef>
          </c:xVal>
          <c:yVal>
            <c:numRef>
              <c:f>Sheet1!$H$48:$H$79</c:f>
              <c:numCache>
                <c:formatCode>0%</c:formatCode>
                <c:ptCount val="32"/>
                <c:pt idx="0">
                  <c:v>0.81024096385542166</c:v>
                </c:pt>
                <c:pt idx="1">
                  <c:v>0.92835585431099532</c:v>
                </c:pt>
                <c:pt idx="2">
                  <c:v>0.86056373160389121</c:v>
                </c:pt>
                <c:pt idx="3">
                  <c:v>0.7792017823185895</c:v>
                </c:pt>
                <c:pt idx="4">
                  <c:v>0.86339844248691433</c:v>
                </c:pt>
                <c:pt idx="5">
                  <c:v>0.9388491705420976</c:v>
                </c:pt>
                <c:pt idx="6">
                  <c:v>0.97831987873232984</c:v>
                </c:pt>
                <c:pt idx="7">
                  <c:v>0.98411981636185741</c:v>
                </c:pt>
                <c:pt idx="8">
                  <c:v>0.910886677558295</c:v>
                </c:pt>
                <c:pt idx="9">
                  <c:v>0.97386774220653727</c:v>
                </c:pt>
                <c:pt idx="10">
                  <c:v>0.99525525999596565</c:v>
                </c:pt>
                <c:pt idx="11">
                  <c:v>0.96498884686257391</c:v>
                </c:pt>
                <c:pt idx="12">
                  <c:v>0.96363176103282422</c:v>
                </c:pt>
                <c:pt idx="13">
                  <c:v>0.74855810528899247</c:v>
                </c:pt>
                <c:pt idx="14">
                  <c:v>0.6950531076511498</c:v>
                </c:pt>
                <c:pt idx="15">
                  <c:v>0.62895675951244379</c:v>
                </c:pt>
                <c:pt idx="16">
                  <c:v>0.57381522461826995</c:v>
                </c:pt>
                <c:pt idx="17">
                  <c:v>0.75177337008087475</c:v>
                </c:pt>
                <c:pt idx="18">
                  <c:v>0.76543844470456512</c:v>
                </c:pt>
                <c:pt idx="19">
                  <c:v>0.97872856232510463</c:v>
                </c:pt>
                <c:pt idx="20">
                  <c:v>0.98343901097310282</c:v>
                </c:pt>
                <c:pt idx="21">
                  <c:v>0.98138538835351286</c:v>
                </c:pt>
                <c:pt idx="22">
                  <c:v>0.9832131175436275</c:v>
                </c:pt>
                <c:pt idx="23">
                  <c:v>0.97267793850278839</c:v>
                </c:pt>
                <c:pt idx="24">
                  <c:v>0.96099290780141844</c:v>
                </c:pt>
                <c:pt idx="25">
                  <c:v>0.89011529808773904</c:v>
                </c:pt>
                <c:pt idx="26">
                  <c:v>0.90946088238018763</c:v>
                </c:pt>
                <c:pt idx="27">
                  <c:v>0.78992772318831017</c:v>
                </c:pt>
                <c:pt idx="28">
                  <c:v>0.63348146408539863</c:v>
                </c:pt>
                <c:pt idx="29">
                  <c:v>0.47102708759584944</c:v>
                </c:pt>
                <c:pt idx="30">
                  <c:v>0.51373521117557697</c:v>
                </c:pt>
                <c:pt idx="31">
                  <c:v>0.60176644794294742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B3-A344-87CC-EE6D7FDD2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791647"/>
        <c:axId val="966287951"/>
      </c:scatterChart>
      <c:valAx>
        <c:axId val="96579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287951"/>
        <c:crosses val="autoZero"/>
        <c:crossBetween val="midCat"/>
      </c:valAx>
      <c:valAx>
        <c:axId val="96628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791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234950</xdr:colOff>
      <xdr:row>9</xdr:row>
      <xdr:rowOff>0</xdr:rowOff>
    </xdr:from>
    <xdr:to>
      <xdr:col>13</xdr:col>
      <xdr:colOff>12700</xdr:colOff>
      <xdr:row>31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ED8668-9AA1-7043-BC56-937329B2D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</xdr:colOff>
      <xdr:row>9</xdr:row>
      <xdr:rowOff>12700</xdr:rowOff>
    </xdr:from>
    <xdr:to>
      <xdr:col>21</xdr:col>
      <xdr:colOff>127000</xdr:colOff>
      <xdr:row>31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167D7D-26B0-3246-87C6-84838DC07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m Ianelli" refreshedDate="43991.980177777776" createdVersion="6" refreshedVersion="6" minRefreshableVersion="3" recordCount="1836" xr:uid="{4DD3B4B8-2209-8D4E-A244-BCD9B91F8592}">
  <cacheSource type="worksheet">
    <worksheetSource ref="A1:I1846" sheet="BSAI harvest specs 1986-present"/>
  </cacheSource>
  <cacheFields count="9">
    <cacheField name="species" numFmtId="0">
      <sharedItems count="27">
        <s v="Pollock"/>
        <s v="Pacific cod"/>
        <s v="Sablefish"/>
        <s v="Yellowfin Sole"/>
        <s v="Greenland Trubot"/>
        <s v="Arrowtooth Flounder"/>
        <s v="Kamchatka Flounder"/>
        <s v="Rock Sole"/>
        <s v="Flathead Sole"/>
        <s v="Alaska Plaice"/>
        <s v="Other Flatfish"/>
        <s v="Pacific Ocean Perch"/>
        <s v="Sharpchin/Northern"/>
        <s v="Northern Rockfish"/>
        <s v="Blackspotted/Rougheye Rockfish"/>
        <s v="Shortraker Rockfish"/>
        <s v="Shortraker/Rougheye Rockfish"/>
        <s v="Other Red Rockfish"/>
        <s v="Other Rockfish"/>
        <s v="Atka Mackerel"/>
        <s v="Skates"/>
        <s v="Sculpins"/>
        <s v="Sharks"/>
        <s v="Squids"/>
        <s v="Octopuses"/>
        <s v="Other Species"/>
        <s v="Total"/>
      </sharedItems>
    </cacheField>
    <cacheField name="spp" numFmtId="0">
      <sharedItems count="7">
        <s v="Pollock"/>
        <s v="Pcod"/>
        <s v="Others"/>
        <s v="Yfin"/>
        <s v="Oflats"/>
        <s v="RockSole"/>
        <s v="Atka"/>
      </sharedItems>
    </cacheField>
    <cacheField name="area" numFmtId="0">
      <sharedItems count="13">
        <s v="BS"/>
        <s v="AI"/>
        <s v="Bogslof"/>
        <s v="BSAI"/>
        <s v="BSAI Total"/>
        <s v="AI Total"/>
        <s v="EAI"/>
        <s v="CAI"/>
        <s v="WAI"/>
        <s v="EBS/EAI"/>
        <s v="CAI/WAI"/>
        <s v="EAI/BS"/>
        <s v="Total"/>
      </sharedItems>
    </cacheField>
    <cacheField name="Year" numFmtId="0">
      <sharedItems containsSemiMixedTypes="0" containsString="0" containsNumber="1" containsInteger="1" minValue="1986" maxValue="2019" count="34"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  <n v="1993"/>
        <n v="1992"/>
        <n v="1991"/>
        <n v="1990"/>
        <n v="1989"/>
        <n v="1988"/>
        <n v="1987"/>
        <n v="1986"/>
      </sharedItems>
    </cacheField>
    <cacheField name="OFL" numFmtId="3">
      <sharedItems containsBlank="1" containsMixedTypes="1" containsNumber="1" containsInteger="1" minValue="259" maxValue="6235731"/>
    </cacheField>
    <cacheField name="ABC" numFmtId="3">
      <sharedItems containsBlank="1" containsMixedTypes="1" containsNumber="1" containsInteger="1" minValue="149" maxValue="4013993"/>
    </cacheField>
    <cacheField name="TAC" numFmtId="3">
      <sharedItems containsBlank="1" containsMixedTypes="1" containsNumber="1" containsInteger="1" minValue="10" maxValue="2000000"/>
    </cacheField>
    <cacheField name="iTAC" numFmtId="0">
      <sharedItems containsBlank="1" containsMixedTypes="1" containsNumber="1" containsInteger="1" minValue="10" maxValue="1791697"/>
    </cacheField>
    <cacheField name="CDQ" numFmtId="0">
      <sharedItems containsBlank="1" containsMixedTypes="1" containsNumber="1" containsInteger="1" minValue="0" maxValue="1975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6">
  <r>
    <x v="0"/>
    <x v="0"/>
    <x v="0"/>
    <x v="0"/>
    <n v="3914000"/>
    <n v="2163000"/>
    <n v="1397000"/>
    <n v="1257300"/>
    <n v="139700"/>
  </r>
  <r>
    <x v="0"/>
    <x v="0"/>
    <x v="1"/>
    <x v="0"/>
    <n v="64240"/>
    <n v="52887"/>
    <n v="19000"/>
    <n v="17100"/>
    <n v="1900"/>
  </r>
  <r>
    <x v="0"/>
    <x v="0"/>
    <x v="2"/>
    <x v="0"/>
    <n v="183080"/>
    <n v="137310"/>
    <n v="75"/>
    <n v="75"/>
    <n v="0"/>
  </r>
  <r>
    <x v="1"/>
    <x v="1"/>
    <x v="3"/>
    <x v="0"/>
    <m/>
    <m/>
    <m/>
    <m/>
    <m/>
  </r>
  <r>
    <x v="1"/>
    <x v="1"/>
    <x v="0"/>
    <x v="0"/>
    <n v="216000"/>
    <n v="181000"/>
    <n v="166475"/>
    <n v="148662"/>
    <n v="17813"/>
  </r>
  <r>
    <x v="1"/>
    <x v="1"/>
    <x v="1"/>
    <x v="0"/>
    <n v="27400"/>
    <n v="20600"/>
    <n v="14214"/>
    <n v="12693"/>
    <n v="1521"/>
  </r>
  <r>
    <x v="2"/>
    <x v="2"/>
    <x v="4"/>
    <x v="0"/>
    <m/>
    <m/>
    <m/>
    <m/>
    <m/>
  </r>
  <r>
    <x v="2"/>
    <x v="2"/>
    <x v="0"/>
    <x v="0"/>
    <n v="3221"/>
    <n v="1489"/>
    <n v="1489"/>
    <n v="1228"/>
    <n v="205"/>
  </r>
  <r>
    <x v="2"/>
    <x v="2"/>
    <x v="1"/>
    <x v="0"/>
    <n v="4350"/>
    <n v="2008"/>
    <n v="2008"/>
    <n v="1632"/>
    <n v="339"/>
  </r>
  <r>
    <x v="3"/>
    <x v="3"/>
    <x v="3"/>
    <x v="0"/>
    <n v="290000"/>
    <n v="263200"/>
    <n v="154000"/>
    <n v="137522"/>
    <n v="16478"/>
  </r>
  <r>
    <x v="4"/>
    <x v="4"/>
    <x v="4"/>
    <x v="0"/>
    <n v="11362"/>
    <n v="9658"/>
    <n v="5294"/>
    <n v="4500"/>
    <s v="n/a"/>
  </r>
  <r>
    <x v="4"/>
    <x v="4"/>
    <x v="0"/>
    <x v="0"/>
    <s v="n/a"/>
    <n v="8431"/>
    <n v="5125"/>
    <n v="4356"/>
    <n v="548"/>
  </r>
  <r>
    <x v="4"/>
    <x v="4"/>
    <x v="1"/>
    <x v="0"/>
    <s v="n/a"/>
    <n v="1227"/>
    <n v="169"/>
    <n v="144"/>
    <n v="0"/>
  </r>
  <r>
    <x v="5"/>
    <x v="4"/>
    <x v="3"/>
    <x v="0"/>
    <n v="82939"/>
    <n v="70673"/>
    <n v="8000"/>
    <n v="6800"/>
    <n v="856"/>
  </r>
  <r>
    <x v="6"/>
    <x v="4"/>
    <x v="3"/>
    <x v="0"/>
    <n v="10965"/>
    <n v="9260"/>
    <n v="5000"/>
    <n v="4250"/>
    <n v="0"/>
  </r>
  <r>
    <x v="7"/>
    <x v="5"/>
    <x v="3"/>
    <x v="0"/>
    <n v="122000"/>
    <n v="118900"/>
    <n v="47100"/>
    <n v="42060"/>
    <n v="5040"/>
  </r>
  <r>
    <x v="8"/>
    <x v="4"/>
    <x v="3"/>
    <x v="0"/>
    <n v="80918"/>
    <n v="66625"/>
    <n v="14500"/>
    <n v="12949"/>
    <n v="1552"/>
  </r>
  <r>
    <x v="9"/>
    <x v="4"/>
    <x v="3"/>
    <x v="0"/>
    <n v="39880"/>
    <n v="33600"/>
    <n v="18000"/>
    <n v="15300"/>
    <n v="0"/>
  </r>
  <r>
    <x v="10"/>
    <x v="4"/>
    <x v="3"/>
    <x v="0"/>
    <n v="21824"/>
    <n v="16368"/>
    <n v="6500"/>
    <n v="5525"/>
    <n v="0"/>
  </r>
  <r>
    <x v="11"/>
    <x v="2"/>
    <x v="4"/>
    <x v="0"/>
    <n v="61067"/>
    <n v="50594"/>
    <n v="44069"/>
    <n v="38723"/>
    <s v="n/a"/>
  </r>
  <r>
    <x v="11"/>
    <x v="2"/>
    <x v="0"/>
    <x v="0"/>
    <s v="n/a"/>
    <n v="14675"/>
    <n v="14675"/>
    <n v="12474"/>
    <n v="0"/>
  </r>
  <r>
    <x v="11"/>
    <x v="2"/>
    <x v="5"/>
    <x v="0"/>
    <m/>
    <m/>
    <m/>
    <m/>
    <m/>
  </r>
  <r>
    <x v="11"/>
    <x v="2"/>
    <x v="6"/>
    <x v="0"/>
    <s v="n/a"/>
    <n v="11459"/>
    <n v="11009"/>
    <n v="9831"/>
    <n v="1178"/>
  </r>
  <r>
    <x v="11"/>
    <x v="2"/>
    <x v="7"/>
    <x v="0"/>
    <s v="n/a"/>
    <n v="8435"/>
    <n v="8385"/>
    <n v="7488"/>
    <n v="897"/>
  </r>
  <r>
    <x v="11"/>
    <x v="2"/>
    <x v="8"/>
    <x v="0"/>
    <s v="n/a"/>
    <n v="16025"/>
    <n v="10000"/>
    <n v="8930"/>
    <n v="1070"/>
  </r>
  <r>
    <x v="12"/>
    <x v="2"/>
    <x v="3"/>
    <x v="0"/>
    <m/>
    <m/>
    <m/>
    <m/>
    <m/>
  </r>
  <r>
    <x v="12"/>
    <x v="2"/>
    <x v="0"/>
    <x v="0"/>
    <m/>
    <m/>
    <m/>
    <m/>
    <m/>
  </r>
  <r>
    <x v="12"/>
    <x v="2"/>
    <x v="1"/>
    <x v="0"/>
    <m/>
    <m/>
    <m/>
    <m/>
    <m/>
  </r>
  <r>
    <x v="13"/>
    <x v="2"/>
    <x v="3"/>
    <x v="0"/>
    <n v="15507"/>
    <n v="12664"/>
    <n v="6500"/>
    <n v="5525"/>
    <n v="0"/>
  </r>
  <r>
    <x v="13"/>
    <x v="2"/>
    <x v="0"/>
    <x v="0"/>
    <m/>
    <m/>
    <m/>
    <m/>
    <m/>
  </r>
  <r>
    <x v="13"/>
    <x v="2"/>
    <x v="1"/>
    <x v="0"/>
    <m/>
    <m/>
    <m/>
    <m/>
    <m/>
  </r>
  <r>
    <x v="14"/>
    <x v="2"/>
    <x v="4"/>
    <x v="0"/>
    <n v="676"/>
    <n v="555"/>
    <n v="279"/>
    <n v="237"/>
    <n v="0"/>
  </r>
  <r>
    <x v="14"/>
    <x v="2"/>
    <x v="9"/>
    <x v="0"/>
    <s v="n/a"/>
    <n v="351"/>
    <n v="75"/>
    <n v="64"/>
    <n v="0"/>
  </r>
  <r>
    <x v="14"/>
    <x v="2"/>
    <x v="10"/>
    <x v="0"/>
    <s v="n/a"/>
    <n v="204"/>
    <n v="204"/>
    <n v="173"/>
    <n v="0"/>
  </r>
  <r>
    <x v="15"/>
    <x v="2"/>
    <x v="3"/>
    <x v="0"/>
    <n v="722"/>
    <n v="541"/>
    <n v="358"/>
    <n v="304"/>
    <n v="0"/>
  </r>
  <r>
    <x v="16"/>
    <x v="2"/>
    <x v="3"/>
    <x v="0"/>
    <m/>
    <m/>
    <m/>
    <m/>
    <m/>
  </r>
  <r>
    <x v="16"/>
    <x v="2"/>
    <x v="0"/>
    <x v="0"/>
    <m/>
    <m/>
    <m/>
    <m/>
    <m/>
  </r>
  <r>
    <x v="16"/>
    <x v="2"/>
    <x v="1"/>
    <x v="0"/>
    <m/>
    <m/>
    <m/>
    <m/>
    <m/>
  </r>
  <r>
    <x v="17"/>
    <x v="2"/>
    <x v="0"/>
    <x v="0"/>
    <m/>
    <m/>
    <m/>
    <m/>
    <m/>
  </r>
  <r>
    <x v="17"/>
    <x v="2"/>
    <x v="1"/>
    <x v="0"/>
    <m/>
    <m/>
    <m/>
    <m/>
    <m/>
  </r>
  <r>
    <x v="18"/>
    <x v="2"/>
    <x v="4"/>
    <x v="0"/>
    <n v="1793"/>
    <n v="1344"/>
    <n v="663"/>
    <n v="564"/>
    <n v="0"/>
  </r>
  <r>
    <x v="18"/>
    <x v="2"/>
    <x v="0"/>
    <x v="0"/>
    <s v="n/a"/>
    <n v="956"/>
    <n v="275"/>
    <n v="234"/>
    <n v="0"/>
  </r>
  <r>
    <x v="18"/>
    <x v="2"/>
    <x v="1"/>
    <x v="0"/>
    <s v="n/a"/>
    <n v="388"/>
    <n v="388"/>
    <n v="330"/>
    <n v="0"/>
  </r>
  <r>
    <x v="19"/>
    <x v="6"/>
    <x v="4"/>
    <x v="0"/>
    <n v="79200"/>
    <n v="68500"/>
    <n v="57951"/>
    <n v="51750"/>
    <n v="6201"/>
  </r>
  <r>
    <x v="19"/>
    <x v="6"/>
    <x v="11"/>
    <x v="0"/>
    <s v="n/a"/>
    <n v="23970"/>
    <n v="23970"/>
    <n v="21405"/>
    <n v="2565"/>
  </r>
  <r>
    <x v="19"/>
    <x v="6"/>
    <x v="7"/>
    <x v="0"/>
    <s v="n/a"/>
    <n v="14390"/>
    <n v="14390"/>
    <n v="12850"/>
    <n v="1540"/>
  </r>
  <r>
    <x v="19"/>
    <x v="6"/>
    <x v="8"/>
    <x v="0"/>
    <s v="n/a"/>
    <n v="30140"/>
    <n v="19591"/>
    <n v="17495"/>
    <n v="2096"/>
  </r>
  <r>
    <x v="20"/>
    <x v="2"/>
    <x v="3"/>
    <x v="0"/>
    <n v="51152"/>
    <n v="42714"/>
    <n v="26000"/>
    <n v="22100"/>
    <n v="0"/>
  </r>
  <r>
    <x v="21"/>
    <x v="2"/>
    <x v="3"/>
    <x v="0"/>
    <n v="53201"/>
    <n v="39995"/>
    <n v="5000"/>
    <n v="4250"/>
    <n v="0"/>
  </r>
  <r>
    <x v="22"/>
    <x v="2"/>
    <x v="3"/>
    <x v="0"/>
    <n v="689"/>
    <n v="517"/>
    <n v="125"/>
    <n v="106"/>
    <n v="0"/>
  </r>
  <r>
    <x v="23"/>
    <x v="2"/>
    <x v="3"/>
    <x v="0"/>
    <m/>
    <m/>
    <m/>
    <m/>
    <m/>
  </r>
  <r>
    <x v="24"/>
    <x v="2"/>
    <x v="3"/>
    <x v="0"/>
    <n v="4769"/>
    <n v="3576"/>
    <n v="400"/>
    <n v="340"/>
    <n v="0"/>
  </r>
  <r>
    <x v="25"/>
    <x v="2"/>
    <x v="3"/>
    <x v="0"/>
    <m/>
    <m/>
    <m/>
    <m/>
    <m/>
  </r>
  <r>
    <x v="26"/>
    <x v="2"/>
    <x v="12"/>
    <x v="0"/>
    <n v="5340955"/>
    <n v="3367578"/>
    <n v="2000000"/>
    <n v="1791495"/>
    <n v="195297"/>
  </r>
  <r>
    <x v="0"/>
    <x v="0"/>
    <x v="0"/>
    <x v="1"/>
    <n v="4797000"/>
    <n v="2592000"/>
    <n v="1364341"/>
    <n v="1227907"/>
    <n v="136434"/>
  </r>
  <r>
    <x v="0"/>
    <x v="0"/>
    <x v="1"/>
    <x v="1"/>
    <n v="49291"/>
    <n v="40788"/>
    <n v="19000"/>
    <n v="17100"/>
    <n v="1900"/>
  </r>
  <r>
    <x v="0"/>
    <x v="0"/>
    <x v="2"/>
    <x v="1"/>
    <n v="130428"/>
    <n v="60800"/>
    <n v="450"/>
    <n v="450"/>
    <n v="0"/>
  </r>
  <r>
    <x v="1"/>
    <x v="1"/>
    <x v="3"/>
    <x v="1"/>
    <m/>
    <m/>
    <m/>
    <m/>
    <m/>
  </r>
  <r>
    <x v="1"/>
    <x v="1"/>
    <x v="0"/>
    <x v="1"/>
    <n v="238000"/>
    <n v="201000"/>
    <n v="188136"/>
    <n v="168005"/>
    <n v="20131"/>
  </r>
  <r>
    <x v="1"/>
    <x v="1"/>
    <x v="1"/>
    <x v="1"/>
    <n v="28700"/>
    <n v="21500"/>
    <n v="15695"/>
    <n v="14016"/>
    <n v="1679"/>
  </r>
  <r>
    <x v="2"/>
    <x v="2"/>
    <x v="4"/>
    <x v="1"/>
    <m/>
    <m/>
    <m/>
    <m/>
    <m/>
  </r>
  <r>
    <x v="2"/>
    <x v="2"/>
    <x v="0"/>
    <x v="1"/>
    <n v="2887"/>
    <n v="1464"/>
    <n v="1464"/>
    <n v="1208"/>
    <n v="201"/>
  </r>
  <r>
    <x v="2"/>
    <x v="2"/>
    <x v="1"/>
    <x v="1"/>
    <n v="3917"/>
    <n v="1988"/>
    <n v="1988"/>
    <n v="1615"/>
    <n v="335"/>
  </r>
  <r>
    <x v="3"/>
    <x v="3"/>
    <x v="3"/>
    <x v="1"/>
    <n v="306700"/>
    <n v="277500"/>
    <n v="154000"/>
    <n v="137522"/>
    <n v="16478"/>
  </r>
  <r>
    <x v="4"/>
    <x v="4"/>
    <x v="4"/>
    <x v="1"/>
    <n v="13148"/>
    <n v="11132"/>
    <n v="5294"/>
    <n v="4500"/>
    <s v="n/a"/>
  </r>
  <r>
    <x v="4"/>
    <x v="4"/>
    <x v="0"/>
    <x v="1"/>
    <s v="n/a"/>
    <n v="9718"/>
    <n v="5125"/>
    <n v="4356"/>
    <n v="548"/>
  </r>
  <r>
    <x v="4"/>
    <x v="4"/>
    <x v="1"/>
    <x v="1"/>
    <s v="n/a"/>
    <n v="1414"/>
    <n v="169"/>
    <n v="144"/>
    <n v="0"/>
  </r>
  <r>
    <x v="5"/>
    <x v="4"/>
    <x v="3"/>
    <x v="1"/>
    <n v="76757"/>
    <n v="65932"/>
    <n v="13621"/>
    <n v="11578"/>
    <n v="1457"/>
  </r>
  <r>
    <x v="6"/>
    <x v="4"/>
    <x v="3"/>
    <x v="1"/>
    <n v="11347"/>
    <n v="9737"/>
    <n v="5000"/>
    <n v="4250"/>
    <n v="0"/>
  </r>
  <r>
    <x v="7"/>
    <x v="5"/>
    <x v="3"/>
    <x v="1"/>
    <n v="147300"/>
    <n v="143100"/>
    <n v="47100"/>
    <n v="42060"/>
    <n v="5040"/>
  </r>
  <r>
    <x v="8"/>
    <x v="4"/>
    <x v="3"/>
    <x v="1"/>
    <n v="79862"/>
    <n v="66773"/>
    <n v="14500"/>
    <n v="12949"/>
    <n v="1552"/>
  </r>
  <r>
    <x v="9"/>
    <x v="4"/>
    <x v="3"/>
    <x v="1"/>
    <n v="41170"/>
    <n v="34590"/>
    <n v="16100"/>
    <n v="13685"/>
    <n v="0"/>
  </r>
  <r>
    <x v="10"/>
    <x v="4"/>
    <x v="3"/>
    <x v="1"/>
    <n v="17591"/>
    <n v="13193"/>
    <n v="4000"/>
    <n v="3400"/>
    <n v="0"/>
  </r>
  <r>
    <x v="11"/>
    <x v="2"/>
    <x v="4"/>
    <x v="1"/>
    <n v="51675"/>
    <n v="42509"/>
    <n v="37361"/>
    <n v="32853"/>
    <s v="n/a"/>
  </r>
  <r>
    <x v="11"/>
    <x v="2"/>
    <x v="0"/>
    <x v="1"/>
    <s v="n/a"/>
    <n v="11861"/>
    <n v="11861"/>
    <n v="10082"/>
    <n v="0"/>
  </r>
  <r>
    <x v="11"/>
    <x v="2"/>
    <x v="5"/>
    <x v="1"/>
    <m/>
    <m/>
    <m/>
    <m/>
    <m/>
  </r>
  <r>
    <x v="11"/>
    <x v="2"/>
    <x v="6"/>
    <x v="1"/>
    <s v="n/a"/>
    <n v="10021"/>
    <n v="9000"/>
    <n v="8037"/>
    <n v="963"/>
  </r>
  <r>
    <x v="11"/>
    <x v="2"/>
    <x v="7"/>
    <x v="1"/>
    <s v="n/a"/>
    <n v="7787"/>
    <n v="7500"/>
    <n v="6698"/>
    <n v="803"/>
  </r>
  <r>
    <x v="11"/>
    <x v="2"/>
    <x v="8"/>
    <x v="1"/>
    <s v="n/a"/>
    <n v="12840"/>
    <n v="9000"/>
    <n v="8037"/>
    <n v="963"/>
  </r>
  <r>
    <x v="12"/>
    <x v="2"/>
    <x v="3"/>
    <x v="1"/>
    <m/>
    <m/>
    <m/>
    <m/>
    <m/>
  </r>
  <r>
    <x v="12"/>
    <x v="2"/>
    <x v="0"/>
    <x v="1"/>
    <m/>
    <m/>
    <m/>
    <m/>
    <m/>
  </r>
  <r>
    <x v="12"/>
    <x v="2"/>
    <x v="1"/>
    <x v="1"/>
    <m/>
    <m/>
    <m/>
    <m/>
    <m/>
  </r>
  <r>
    <x v="13"/>
    <x v="2"/>
    <x v="3"/>
    <x v="1"/>
    <n v="15888"/>
    <n v="12975"/>
    <n v="6100"/>
    <n v="5185"/>
    <n v="0"/>
  </r>
  <r>
    <x v="13"/>
    <x v="2"/>
    <x v="0"/>
    <x v="1"/>
    <m/>
    <m/>
    <m/>
    <m/>
    <m/>
  </r>
  <r>
    <x v="13"/>
    <x v="2"/>
    <x v="1"/>
    <x v="1"/>
    <m/>
    <m/>
    <m/>
    <m/>
    <m/>
  </r>
  <r>
    <x v="14"/>
    <x v="2"/>
    <x v="4"/>
    <x v="1"/>
    <n v="749"/>
    <n v="613"/>
    <n v="225"/>
    <n v="191"/>
    <n v="0"/>
  </r>
  <r>
    <x v="14"/>
    <x v="2"/>
    <x v="9"/>
    <x v="1"/>
    <s v="n/a"/>
    <n v="374"/>
    <n v="75"/>
    <n v="64"/>
    <n v="0"/>
  </r>
  <r>
    <x v="14"/>
    <x v="2"/>
    <x v="10"/>
    <x v="1"/>
    <s v="n/a"/>
    <n v="239"/>
    <n v="150"/>
    <n v="128"/>
    <n v="0"/>
  </r>
  <r>
    <x v="15"/>
    <x v="2"/>
    <x v="3"/>
    <x v="1"/>
    <n v="666"/>
    <n v="499"/>
    <n v="150"/>
    <n v="128"/>
    <n v="0"/>
  </r>
  <r>
    <x v="16"/>
    <x v="2"/>
    <x v="3"/>
    <x v="1"/>
    <m/>
    <m/>
    <m/>
    <m/>
    <m/>
  </r>
  <r>
    <x v="16"/>
    <x v="2"/>
    <x v="0"/>
    <x v="1"/>
    <m/>
    <m/>
    <m/>
    <m/>
    <m/>
  </r>
  <r>
    <x v="16"/>
    <x v="2"/>
    <x v="1"/>
    <x v="1"/>
    <m/>
    <m/>
    <m/>
    <m/>
    <m/>
  </r>
  <r>
    <x v="17"/>
    <x v="2"/>
    <x v="0"/>
    <x v="1"/>
    <m/>
    <m/>
    <m/>
    <m/>
    <m/>
  </r>
  <r>
    <x v="17"/>
    <x v="2"/>
    <x v="1"/>
    <x v="1"/>
    <m/>
    <m/>
    <m/>
    <m/>
    <m/>
  </r>
  <r>
    <x v="18"/>
    <x v="2"/>
    <x v="4"/>
    <x v="1"/>
    <n v="1816"/>
    <n v="1362"/>
    <n v="845"/>
    <n v="718"/>
    <n v="0"/>
  </r>
  <r>
    <x v="18"/>
    <x v="2"/>
    <x v="0"/>
    <x v="1"/>
    <s v="n/a"/>
    <n v="791"/>
    <n v="275"/>
    <n v="234"/>
    <n v="0"/>
  </r>
  <r>
    <x v="18"/>
    <x v="2"/>
    <x v="1"/>
    <x v="1"/>
    <s v="n/a"/>
    <n v="571"/>
    <n v="570"/>
    <n v="485"/>
    <n v="0"/>
  </r>
  <r>
    <x v="19"/>
    <x v="6"/>
    <x v="4"/>
    <x v="1"/>
    <n v="108600"/>
    <n v="92000"/>
    <n v="71000"/>
    <n v="63403"/>
    <n v="7597"/>
  </r>
  <r>
    <x v="19"/>
    <x v="6"/>
    <x v="11"/>
    <x v="1"/>
    <s v="n/a"/>
    <n v="36820"/>
    <n v="36500"/>
    <n v="32595"/>
    <n v="3906"/>
  </r>
  <r>
    <x v="19"/>
    <x v="6"/>
    <x v="7"/>
    <x v="1"/>
    <s v="n/a"/>
    <n v="32000"/>
    <n v="21000"/>
    <n v="18753"/>
    <n v="2247"/>
  </r>
  <r>
    <x v="19"/>
    <x v="6"/>
    <x v="8"/>
    <x v="1"/>
    <s v="n/a"/>
    <n v="23180"/>
    <n v="13500"/>
    <n v="12056"/>
    <n v="1445"/>
  </r>
  <r>
    <x v="20"/>
    <x v="2"/>
    <x v="3"/>
    <x v="1"/>
    <n v="46668"/>
    <n v="39082"/>
    <n v="27000"/>
    <n v="22950"/>
    <n v="0"/>
  </r>
  <r>
    <x v="21"/>
    <x v="2"/>
    <x v="3"/>
    <x v="1"/>
    <n v="53201"/>
    <n v="39995"/>
    <n v="5000"/>
    <n v="4250"/>
    <n v="0"/>
  </r>
  <r>
    <x v="22"/>
    <x v="2"/>
    <x v="3"/>
    <x v="1"/>
    <n v="689"/>
    <n v="517"/>
    <n v="180"/>
    <n v="153"/>
    <n v="0"/>
  </r>
  <r>
    <x v="23"/>
    <x v="2"/>
    <x v="3"/>
    <x v="1"/>
    <n v="6912"/>
    <n v="5184"/>
    <n v="1200"/>
    <n v="1020"/>
    <n v="0"/>
  </r>
  <r>
    <x v="24"/>
    <x v="2"/>
    <x v="3"/>
    <x v="1"/>
    <n v="4769"/>
    <n v="3576"/>
    <n v="250"/>
    <n v="213"/>
    <n v="0"/>
  </r>
  <r>
    <x v="25"/>
    <x v="2"/>
    <x v="3"/>
    <x v="1"/>
    <m/>
    <m/>
    <m/>
    <m/>
    <m/>
  </r>
  <r>
    <x v="26"/>
    <x v="2"/>
    <x v="12"/>
    <x v="1"/>
    <n v="6235731"/>
    <n v="3779809"/>
    <n v="2000000"/>
    <n v="1790946"/>
    <n v="196081"/>
  </r>
  <r>
    <x v="0"/>
    <x v="0"/>
    <x v="0"/>
    <x v="2"/>
    <n v="3640000"/>
    <n v="2800000"/>
    <n v="1345000"/>
    <n v="1210500"/>
    <n v="134500"/>
  </r>
  <r>
    <x v="0"/>
    <x v="0"/>
    <x v="1"/>
    <x v="2"/>
    <n v="43650"/>
    <n v="36061"/>
    <n v="19000"/>
    <n v="17100"/>
    <n v="1900"/>
  </r>
  <r>
    <x v="0"/>
    <x v="0"/>
    <x v="2"/>
    <x v="2"/>
    <n v="130428"/>
    <n v="60800"/>
    <n v="500"/>
    <n v="500"/>
    <n v="0"/>
  </r>
  <r>
    <x v="1"/>
    <x v="1"/>
    <x v="3"/>
    <x v="2"/>
    <m/>
    <m/>
    <m/>
    <m/>
    <m/>
  </r>
  <r>
    <x v="1"/>
    <x v="1"/>
    <x v="0"/>
    <x v="2"/>
    <n v="284000"/>
    <n v="239000"/>
    <n v="223704"/>
    <n v="199768"/>
    <n v="23936"/>
  </r>
  <r>
    <x v="1"/>
    <x v="1"/>
    <x v="1"/>
    <x v="2"/>
    <n v="28700"/>
    <n v="21500"/>
    <n v="15695"/>
    <n v="14016"/>
    <n v="1679"/>
  </r>
  <r>
    <x v="2"/>
    <x v="2"/>
    <x v="4"/>
    <x v="2"/>
    <m/>
    <m/>
    <m/>
    <m/>
    <m/>
  </r>
  <r>
    <x v="2"/>
    <x v="2"/>
    <x v="0"/>
    <x v="2"/>
    <n v="1499"/>
    <n v="1274"/>
    <n v="1274"/>
    <n v="1051"/>
    <n v="175"/>
  </r>
  <r>
    <x v="2"/>
    <x v="2"/>
    <x v="1"/>
    <x v="2"/>
    <n v="2044"/>
    <n v="1735"/>
    <n v="1735"/>
    <n v="1410"/>
    <n v="293"/>
  </r>
  <r>
    <x v="3"/>
    <x v="3"/>
    <x v="3"/>
    <x v="2"/>
    <n v="287000"/>
    <n v="260800"/>
    <n v="154000"/>
    <n v="137522"/>
    <n v="16478"/>
  </r>
  <r>
    <x v="4"/>
    <x v="4"/>
    <x v="4"/>
    <x v="2"/>
    <n v="11615"/>
    <n v="6644"/>
    <n v="4500"/>
    <n v="3825"/>
    <s v="n/a"/>
  </r>
  <r>
    <x v="4"/>
    <x v="4"/>
    <x v="0"/>
    <x v="2"/>
    <s v="n/a"/>
    <n v="5800"/>
    <n v="4375"/>
    <n v="3719"/>
    <n v="468"/>
  </r>
  <r>
    <x v="4"/>
    <x v="4"/>
    <x v="1"/>
    <x v="2"/>
    <s v="n/a"/>
    <n v="844"/>
    <n v="125"/>
    <n v="106"/>
    <n v="0"/>
  </r>
  <r>
    <x v="5"/>
    <x v="4"/>
    <x v="3"/>
    <x v="2"/>
    <n v="76100"/>
    <n v="65371"/>
    <n v="14000"/>
    <n v="11900"/>
    <n v="1498"/>
  </r>
  <r>
    <x v="6"/>
    <x v="4"/>
    <x v="3"/>
    <x v="2"/>
    <n v="10360"/>
    <n v="8880"/>
    <n v="5000"/>
    <n v="4250"/>
    <n v="0"/>
  </r>
  <r>
    <x v="7"/>
    <x v="5"/>
    <x v="3"/>
    <x v="2"/>
    <n v="159700"/>
    <n v="155100"/>
    <n v="47100"/>
    <n v="42060"/>
    <n v="5040"/>
  </r>
  <r>
    <x v="8"/>
    <x v="4"/>
    <x v="3"/>
    <x v="2"/>
    <n v="81654"/>
    <n v="68278"/>
    <n v="14500"/>
    <n v="12949"/>
    <n v="1552"/>
  </r>
  <r>
    <x v="9"/>
    <x v="4"/>
    <x v="3"/>
    <x v="2"/>
    <n v="42800"/>
    <n v="36000"/>
    <n v="13000"/>
    <n v="11050"/>
    <n v="0"/>
  </r>
  <r>
    <x v="10"/>
    <x v="4"/>
    <x v="3"/>
    <x v="2"/>
    <n v="17591"/>
    <n v="13193"/>
    <n v="2500"/>
    <n v="2125"/>
    <n v="0"/>
  </r>
  <r>
    <x v="11"/>
    <x v="2"/>
    <x v="4"/>
    <x v="2"/>
    <n v="53152"/>
    <n v="43723"/>
    <n v="34900"/>
    <n v="30693"/>
    <s v="n/a"/>
  </r>
  <r>
    <x v="11"/>
    <x v="2"/>
    <x v="0"/>
    <x v="2"/>
    <s v="n/a"/>
    <n v="12199"/>
    <n v="11000"/>
    <n v="9350"/>
    <n v="0"/>
  </r>
  <r>
    <x v="11"/>
    <x v="2"/>
    <x v="5"/>
    <x v="2"/>
    <m/>
    <m/>
    <m/>
    <m/>
    <m/>
  </r>
  <r>
    <x v="11"/>
    <x v="2"/>
    <x v="6"/>
    <x v="2"/>
    <s v="n/a"/>
    <n v="10307"/>
    <n v="7900"/>
    <n v="7055"/>
    <n v="845"/>
  </r>
  <r>
    <x v="11"/>
    <x v="2"/>
    <x v="7"/>
    <x v="2"/>
    <s v="n/a"/>
    <n v="8009"/>
    <n v="7000"/>
    <n v="6251"/>
    <n v="749"/>
  </r>
  <r>
    <x v="11"/>
    <x v="2"/>
    <x v="8"/>
    <x v="2"/>
    <s v="n/a"/>
    <n v="13208"/>
    <n v="9000"/>
    <n v="8037"/>
    <n v="963"/>
  </r>
  <r>
    <x v="12"/>
    <x v="2"/>
    <x v="3"/>
    <x v="2"/>
    <m/>
    <m/>
    <m/>
    <m/>
    <m/>
  </r>
  <r>
    <x v="12"/>
    <x v="2"/>
    <x v="0"/>
    <x v="2"/>
    <m/>
    <m/>
    <m/>
    <m/>
    <m/>
  </r>
  <r>
    <x v="12"/>
    <x v="2"/>
    <x v="1"/>
    <x v="2"/>
    <m/>
    <m/>
    <m/>
    <m/>
    <m/>
  </r>
  <r>
    <x v="13"/>
    <x v="2"/>
    <x v="3"/>
    <x v="2"/>
    <n v="16242"/>
    <n v="13264"/>
    <n v="5000"/>
    <n v="4250"/>
    <n v="0"/>
  </r>
  <r>
    <x v="13"/>
    <x v="2"/>
    <x v="0"/>
    <x v="2"/>
    <m/>
    <m/>
    <m/>
    <m/>
    <m/>
  </r>
  <r>
    <x v="13"/>
    <x v="2"/>
    <x v="1"/>
    <x v="2"/>
    <m/>
    <m/>
    <m/>
    <m/>
    <m/>
  </r>
  <r>
    <x v="14"/>
    <x v="2"/>
    <x v="4"/>
    <x v="2"/>
    <n v="612"/>
    <n v="501"/>
    <n v="225"/>
    <n v="191"/>
    <n v="0"/>
  </r>
  <r>
    <x v="14"/>
    <x v="2"/>
    <x v="9"/>
    <x v="2"/>
    <s v="n/a"/>
    <n v="306"/>
    <n v="100"/>
    <n v="85"/>
    <n v="0"/>
  </r>
  <r>
    <x v="14"/>
    <x v="2"/>
    <x v="10"/>
    <x v="2"/>
    <s v="n/a"/>
    <n v="195"/>
    <n v="125"/>
    <n v="106"/>
    <n v="0"/>
  </r>
  <r>
    <x v="15"/>
    <x v="2"/>
    <x v="3"/>
    <x v="2"/>
    <n v="666"/>
    <n v="499"/>
    <n v="125"/>
    <n v="106"/>
    <n v="0"/>
  </r>
  <r>
    <x v="16"/>
    <x v="2"/>
    <x v="3"/>
    <x v="2"/>
    <m/>
    <m/>
    <m/>
    <m/>
    <m/>
  </r>
  <r>
    <x v="16"/>
    <x v="2"/>
    <x v="0"/>
    <x v="2"/>
    <m/>
    <m/>
    <m/>
    <m/>
    <m/>
  </r>
  <r>
    <x v="16"/>
    <x v="2"/>
    <x v="1"/>
    <x v="2"/>
    <m/>
    <m/>
    <m/>
    <m/>
    <m/>
  </r>
  <r>
    <x v="17"/>
    <x v="2"/>
    <x v="0"/>
    <x v="2"/>
    <m/>
    <m/>
    <m/>
    <m/>
    <m/>
  </r>
  <r>
    <x v="17"/>
    <x v="2"/>
    <x v="1"/>
    <x v="2"/>
    <m/>
    <m/>
    <m/>
    <m/>
    <m/>
  </r>
  <r>
    <x v="18"/>
    <x v="2"/>
    <x v="4"/>
    <x v="2"/>
    <n v="1816"/>
    <n v="1362"/>
    <n v="875"/>
    <n v="744"/>
    <n v="0"/>
  </r>
  <r>
    <x v="18"/>
    <x v="2"/>
    <x v="0"/>
    <x v="2"/>
    <s v="n/a"/>
    <n v="791"/>
    <n v="325"/>
    <n v="276"/>
    <n v="0"/>
  </r>
  <r>
    <x v="18"/>
    <x v="2"/>
    <x v="1"/>
    <x v="2"/>
    <s v="n/a"/>
    <n v="571"/>
    <n v="550"/>
    <n v="468"/>
    <n v="0"/>
  </r>
  <r>
    <x v="19"/>
    <x v="6"/>
    <x v="4"/>
    <x v="2"/>
    <n v="102700"/>
    <n v="87200"/>
    <n v="65000"/>
    <n v="58045"/>
    <n v="6955"/>
  </r>
  <r>
    <x v="19"/>
    <x v="6"/>
    <x v="11"/>
    <x v="2"/>
    <s v="n/a"/>
    <n v="34890"/>
    <n v="34500"/>
    <n v="30809"/>
    <n v="3692"/>
  </r>
  <r>
    <x v="19"/>
    <x v="6"/>
    <x v="7"/>
    <x v="2"/>
    <s v="n/a"/>
    <n v="30330"/>
    <n v="18000"/>
    <n v="16074"/>
    <n v="1926"/>
  </r>
  <r>
    <x v="19"/>
    <x v="6"/>
    <x v="8"/>
    <x v="2"/>
    <s v="n/a"/>
    <n v="21980"/>
    <n v="12500"/>
    <n v="11163"/>
    <n v="1338"/>
  </r>
  <r>
    <x v="20"/>
    <x v="2"/>
    <x v="3"/>
    <x v="2"/>
    <n v="49063"/>
    <n v="41144"/>
    <n v="26000"/>
    <n v="22100"/>
    <n v="0"/>
  </r>
  <r>
    <x v="21"/>
    <x v="2"/>
    <x v="3"/>
    <x v="2"/>
    <n v="56582"/>
    <n v="42387"/>
    <n v="4500"/>
    <n v="3825"/>
    <n v="0"/>
  </r>
  <r>
    <x v="22"/>
    <x v="2"/>
    <x v="3"/>
    <x v="2"/>
    <n v="689"/>
    <n v="517"/>
    <n v="125"/>
    <n v="106"/>
    <n v="0"/>
  </r>
  <r>
    <x v="23"/>
    <x v="2"/>
    <x v="3"/>
    <x v="2"/>
    <n v="6912"/>
    <n v="5184"/>
    <n v="1342"/>
    <n v="1141"/>
    <n v="0"/>
  </r>
  <r>
    <x v="24"/>
    <x v="2"/>
    <x v="3"/>
    <x v="2"/>
    <n v="4769"/>
    <n v="3576"/>
    <n v="400"/>
    <n v="340"/>
    <n v="0"/>
  </r>
  <r>
    <x v="25"/>
    <x v="2"/>
    <x v="3"/>
    <x v="2"/>
    <m/>
    <m/>
    <m/>
    <m/>
    <m/>
  </r>
  <r>
    <x v="26"/>
    <x v="2"/>
    <x v="12"/>
    <x v="2"/>
    <n v="5110344"/>
    <n v="4013993"/>
    <n v="2000000"/>
    <n v="1791566"/>
    <n v="197031"/>
  </r>
  <r>
    <x v="0"/>
    <x v="0"/>
    <x v="0"/>
    <x v="3"/>
    <n v="3910000"/>
    <n v="2090000"/>
    <n v="1340000"/>
    <n v="1206000"/>
    <n v="134000"/>
  </r>
  <r>
    <x v="0"/>
    <x v="0"/>
    <x v="1"/>
    <x v="3"/>
    <n v="39075"/>
    <n v="32227"/>
    <n v="19000"/>
    <n v="17100"/>
    <n v="1900"/>
  </r>
  <r>
    <x v="0"/>
    <x v="0"/>
    <x v="2"/>
    <x v="3"/>
    <n v="31906"/>
    <n v="23850"/>
    <n v="500"/>
    <n v="500"/>
    <n v="0"/>
  </r>
  <r>
    <x v="1"/>
    <x v="1"/>
    <x v="3"/>
    <x v="3"/>
    <m/>
    <m/>
    <m/>
    <m/>
    <m/>
  </r>
  <r>
    <x v="1"/>
    <x v="1"/>
    <x v="0"/>
    <x v="3"/>
    <n v="390000"/>
    <n v="255000"/>
    <n v="238680"/>
    <n v="213141"/>
    <n v="25539"/>
  </r>
  <r>
    <x v="1"/>
    <x v="1"/>
    <x v="1"/>
    <x v="3"/>
    <n v="23400"/>
    <n v="17600"/>
    <n v="12839"/>
    <n v="11465"/>
    <n v="1374"/>
  </r>
  <r>
    <x v="2"/>
    <x v="2"/>
    <x v="4"/>
    <x v="3"/>
    <m/>
    <m/>
    <m/>
    <m/>
    <m/>
  </r>
  <r>
    <x v="2"/>
    <x v="2"/>
    <x v="0"/>
    <x v="3"/>
    <n v="1304"/>
    <n v="1151"/>
    <n v="1151"/>
    <n v="950"/>
    <n v="158"/>
  </r>
  <r>
    <x v="2"/>
    <x v="2"/>
    <x v="1"/>
    <x v="3"/>
    <n v="1766"/>
    <n v="1557"/>
    <n v="1557"/>
    <n v="1265"/>
    <n v="263"/>
  </r>
  <r>
    <x v="3"/>
    <x v="3"/>
    <x v="3"/>
    <x v="3"/>
    <n v="228100"/>
    <n v="211700"/>
    <n v="144000"/>
    <n v="128592"/>
    <n v="15408"/>
  </r>
  <r>
    <x v="4"/>
    <x v="4"/>
    <x v="4"/>
    <x v="3"/>
    <n v="4194"/>
    <n v="3462"/>
    <n v="2837"/>
    <n v="2442"/>
    <s v="n/a"/>
  </r>
  <r>
    <x v="4"/>
    <x v="4"/>
    <x v="0"/>
    <x v="3"/>
    <s v="n/a"/>
    <n v="2673"/>
    <n v="2673"/>
    <n v="2272"/>
    <n v="286"/>
  </r>
  <r>
    <x v="4"/>
    <x v="4"/>
    <x v="1"/>
    <x v="3"/>
    <s v="n/a"/>
    <n v="789"/>
    <n v="200"/>
    <n v="170"/>
    <n v="0"/>
  </r>
  <r>
    <x v="5"/>
    <x v="4"/>
    <x v="3"/>
    <x v="3"/>
    <n v="94035"/>
    <n v="80701"/>
    <n v="14000"/>
    <n v="11900"/>
    <n v="1498"/>
  </r>
  <r>
    <x v="6"/>
    <x v="4"/>
    <x v="3"/>
    <x v="3"/>
    <n v="11100"/>
    <n v="9500"/>
    <n v="5000"/>
    <n v="4250"/>
    <n v="0"/>
  </r>
  <r>
    <x v="7"/>
    <x v="5"/>
    <x v="3"/>
    <x v="3"/>
    <n v="165900"/>
    <n v="161000"/>
    <n v="57100"/>
    <n v="50990"/>
    <n v="6110"/>
  </r>
  <r>
    <x v="8"/>
    <x v="4"/>
    <x v="3"/>
    <x v="3"/>
    <n v="79562"/>
    <n v="66250"/>
    <n v="21000"/>
    <n v="18753"/>
    <n v="2247"/>
  </r>
  <r>
    <x v="9"/>
    <x v="4"/>
    <x v="3"/>
    <x v="3"/>
    <n v="49000"/>
    <n v="41000"/>
    <n v="14500"/>
    <n v="12325"/>
    <n v="0"/>
  </r>
  <r>
    <x v="10"/>
    <x v="4"/>
    <x v="3"/>
    <x v="3"/>
    <n v="17414"/>
    <n v="13061"/>
    <n v="2500"/>
    <n v="2125"/>
    <n v="0"/>
  </r>
  <r>
    <x v="11"/>
    <x v="2"/>
    <x v="4"/>
    <x v="3"/>
    <n v="40529"/>
    <n v="33320"/>
    <n v="31900"/>
    <n v="28143"/>
    <s v="n/a"/>
  </r>
  <r>
    <x v="11"/>
    <x v="2"/>
    <x v="0"/>
    <x v="3"/>
    <s v="n/a"/>
    <n v="8353"/>
    <n v="8000"/>
    <n v="6800"/>
    <n v="0"/>
  </r>
  <r>
    <x v="11"/>
    <x v="2"/>
    <x v="5"/>
    <x v="3"/>
    <m/>
    <m/>
    <m/>
    <m/>
    <m/>
  </r>
  <r>
    <x v="11"/>
    <x v="2"/>
    <x v="6"/>
    <x v="3"/>
    <s v="n/a"/>
    <n v="7916"/>
    <n v="7900"/>
    <n v="7055"/>
    <n v="845"/>
  </r>
  <r>
    <x v="11"/>
    <x v="2"/>
    <x v="7"/>
    <x v="3"/>
    <s v="n/a"/>
    <n v="7355"/>
    <n v="7000"/>
    <n v="6251"/>
    <n v="749"/>
  </r>
  <r>
    <x v="11"/>
    <x v="2"/>
    <x v="8"/>
    <x v="3"/>
    <s v="n/a"/>
    <n v="9696"/>
    <n v="9000"/>
    <n v="8037"/>
    <n v="963"/>
  </r>
  <r>
    <x v="12"/>
    <x v="2"/>
    <x v="3"/>
    <x v="3"/>
    <m/>
    <m/>
    <m/>
    <m/>
    <m/>
  </r>
  <r>
    <x v="12"/>
    <x v="2"/>
    <x v="0"/>
    <x v="3"/>
    <m/>
    <m/>
    <m/>
    <m/>
    <m/>
  </r>
  <r>
    <x v="12"/>
    <x v="2"/>
    <x v="1"/>
    <x v="3"/>
    <m/>
    <m/>
    <m/>
    <m/>
    <m/>
  </r>
  <r>
    <x v="13"/>
    <x v="2"/>
    <x v="3"/>
    <x v="3"/>
    <n v="14689"/>
    <n v="11960"/>
    <n v="4500"/>
    <n v="3825"/>
    <n v="0"/>
  </r>
  <r>
    <x v="13"/>
    <x v="2"/>
    <x v="0"/>
    <x v="3"/>
    <m/>
    <m/>
    <m/>
    <m/>
    <m/>
  </r>
  <r>
    <x v="13"/>
    <x v="2"/>
    <x v="1"/>
    <x v="3"/>
    <m/>
    <m/>
    <m/>
    <m/>
    <m/>
  </r>
  <r>
    <x v="14"/>
    <x v="2"/>
    <x v="4"/>
    <x v="3"/>
    <n v="693"/>
    <n v="561"/>
    <n v="300"/>
    <n v="255"/>
    <n v="0"/>
  </r>
  <r>
    <x v="14"/>
    <x v="2"/>
    <x v="9"/>
    <x v="3"/>
    <s v="n/a"/>
    <n v="179"/>
    <n v="100"/>
    <n v="85"/>
    <n v="0"/>
  </r>
  <r>
    <x v="14"/>
    <x v="2"/>
    <x v="10"/>
    <x v="3"/>
    <s v="n/a"/>
    <n v="382"/>
    <n v="200"/>
    <n v="170"/>
    <n v="0"/>
  </r>
  <r>
    <x v="15"/>
    <x v="2"/>
    <x v="3"/>
    <x v="3"/>
    <n v="690"/>
    <n v="518"/>
    <n v="200"/>
    <n v="170"/>
    <n v="0"/>
  </r>
  <r>
    <x v="16"/>
    <x v="2"/>
    <x v="3"/>
    <x v="3"/>
    <m/>
    <m/>
    <m/>
    <m/>
    <m/>
  </r>
  <r>
    <x v="16"/>
    <x v="2"/>
    <x v="0"/>
    <x v="3"/>
    <m/>
    <m/>
    <m/>
    <m/>
    <m/>
  </r>
  <r>
    <x v="16"/>
    <x v="2"/>
    <x v="1"/>
    <x v="3"/>
    <m/>
    <m/>
    <m/>
    <m/>
    <m/>
  </r>
  <r>
    <x v="17"/>
    <x v="2"/>
    <x v="0"/>
    <x v="3"/>
    <m/>
    <m/>
    <m/>
    <m/>
    <m/>
  </r>
  <r>
    <x v="17"/>
    <x v="2"/>
    <x v="1"/>
    <x v="3"/>
    <m/>
    <m/>
    <m/>
    <m/>
    <m/>
  </r>
  <r>
    <x v="18"/>
    <x v="2"/>
    <x v="4"/>
    <x v="3"/>
    <n v="1667"/>
    <n v="1250"/>
    <n v="875"/>
    <n v="744"/>
    <n v="0"/>
  </r>
  <r>
    <x v="18"/>
    <x v="2"/>
    <x v="0"/>
    <x v="3"/>
    <s v="n/a"/>
    <n v="695"/>
    <n v="325"/>
    <n v="276"/>
    <n v="0"/>
  </r>
  <r>
    <x v="18"/>
    <x v="2"/>
    <x v="1"/>
    <x v="3"/>
    <s v="n/a"/>
    <n v="555"/>
    <n v="550"/>
    <n v="468"/>
    <n v="0"/>
  </r>
  <r>
    <x v="19"/>
    <x v="6"/>
    <x v="4"/>
    <x v="3"/>
    <n v="104749"/>
    <n v="90340"/>
    <n v="55000"/>
    <n v="49115"/>
    <n v="5885"/>
  </r>
  <r>
    <x v="19"/>
    <x v="6"/>
    <x v="11"/>
    <x v="3"/>
    <s v="n/a"/>
    <n v="30832"/>
    <n v="28500"/>
    <n v="25451"/>
    <n v="3050"/>
  </r>
  <r>
    <x v="19"/>
    <x v="6"/>
    <x v="7"/>
    <x v="3"/>
    <s v="n/a"/>
    <n v="27216"/>
    <n v="16000"/>
    <n v="14288"/>
    <n v="1712"/>
  </r>
  <r>
    <x v="19"/>
    <x v="6"/>
    <x v="8"/>
    <x v="3"/>
    <s v="n/a"/>
    <n v="32292"/>
    <n v="10500"/>
    <n v="9377"/>
    <n v="1124"/>
  </r>
  <r>
    <x v="20"/>
    <x v="2"/>
    <x v="3"/>
    <x v="3"/>
    <n v="50215"/>
    <n v="42134"/>
    <n v="26000"/>
    <n v="22100"/>
    <n v="0"/>
  </r>
  <r>
    <x v="21"/>
    <x v="2"/>
    <x v="3"/>
    <x v="3"/>
    <n v="52365"/>
    <n v="39725"/>
    <n v="4500"/>
    <n v="3825"/>
    <n v="0"/>
  </r>
  <r>
    <x v="22"/>
    <x v="2"/>
    <x v="3"/>
    <x v="3"/>
    <n v="1363"/>
    <n v="1022"/>
    <n v="125"/>
    <n v="106"/>
    <n v="0"/>
  </r>
  <r>
    <x v="23"/>
    <x v="2"/>
    <x v="3"/>
    <x v="3"/>
    <n v="6912"/>
    <n v="5184"/>
    <n v="1500"/>
    <n v="1275"/>
    <n v="0"/>
  </r>
  <r>
    <x v="24"/>
    <x v="2"/>
    <x v="3"/>
    <x v="3"/>
    <n v="3452"/>
    <n v="2589"/>
    <n v="400"/>
    <n v="340"/>
    <n v="0"/>
  </r>
  <r>
    <x v="25"/>
    <x v="2"/>
    <x v="3"/>
    <x v="3"/>
    <m/>
    <m/>
    <m/>
    <m/>
    <m/>
  </r>
  <r>
    <x v="26"/>
    <x v="2"/>
    <x v="12"/>
    <x v="3"/>
    <n v="5324080"/>
    <n v="3236662"/>
    <n v="2000000"/>
    <n v="1791697"/>
    <n v="197225"/>
  </r>
  <r>
    <x v="0"/>
    <x v="0"/>
    <x v="0"/>
    <x v="4"/>
    <n v="3330000"/>
    <n v="1637000"/>
    <n v="1310000"/>
    <n v="1179000"/>
    <n v="131000"/>
  </r>
  <r>
    <x v="0"/>
    <x v="0"/>
    <x v="1"/>
    <x v="4"/>
    <n v="36005"/>
    <n v="29659"/>
    <n v="19000"/>
    <n v="17100"/>
    <n v="1900"/>
  </r>
  <r>
    <x v="0"/>
    <x v="0"/>
    <x v="2"/>
    <x v="4"/>
    <n v="21200"/>
    <n v="15900"/>
    <n v="100"/>
    <n v="100"/>
    <n v="0"/>
  </r>
  <r>
    <x v="1"/>
    <x v="1"/>
    <x v="3"/>
    <x v="4"/>
    <m/>
    <m/>
    <m/>
    <m/>
    <m/>
  </r>
  <r>
    <x v="1"/>
    <x v="1"/>
    <x v="0"/>
    <x v="4"/>
    <n v="346000"/>
    <n v="255000"/>
    <n v="240000"/>
    <n v="214320"/>
    <n v="25680"/>
  </r>
  <r>
    <x v="1"/>
    <x v="1"/>
    <x v="1"/>
    <x v="4"/>
    <n v="23400"/>
    <n v="17600"/>
    <n v="9422"/>
    <n v="8414"/>
    <n v="1008"/>
  </r>
  <r>
    <x v="2"/>
    <x v="2"/>
    <x v="4"/>
    <x v="4"/>
    <m/>
    <m/>
    <m/>
    <m/>
    <m/>
  </r>
  <r>
    <x v="2"/>
    <x v="2"/>
    <x v="0"/>
    <x v="4"/>
    <n v="1575"/>
    <n v="1333"/>
    <n v="1333"/>
    <n v="567"/>
    <n v="183"/>
  </r>
  <r>
    <x v="2"/>
    <x v="2"/>
    <x v="1"/>
    <x v="4"/>
    <n v="2128"/>
    <n v="1802"/>
    <n v="1802"/>
    <n v="383"/>
    <n v="304"/>
  </r>
  <r>
    <x v="3"/>
    <x v="3"/>
    <x v="3"/>
    <x v="4"/>
    <n v="266400"/>
    <n v="248800"/>
    <n v="149000"/>
    <n v="133057"/>
    <n v="15943"/>
  </r>
  <r>
    <x v="4"/>
    <x v="4"/>
    <x v="4"/>
    <x v="4"/>
    <n v="3903"/>
    <n v="3172"/>
    <n v="2648"/>
    <n v="2251"/>
    <s v="n/a"/>
  </r>
  <r>
    <x v="4"/>
    <x v="4"/>
    <x v="0"/>
    <x v="4"/>
    <s v="n/a"/>
    <n v="2448"/>
    <n v="2448"/>
    <n v="2081"/>
    <n v="262"/>
  </r>
  <r>
    <x v="4"/>
    <x v="4"/>
    <x v="1"/>
    <x v="4"/>
    <s v="n/a"/>
    <n v="724"/>
    <n v="200"/>
    <n v="170"/>
    <n v="0"/>
  </r>
  <r>
    <x v="5"/>
    <x v="4"/>
    <x v="3"/>
    <x v="4"/>
    <n v="93856"/>
    <n v="80547"/>
    <n v="22000"/>
    <n v="18700"/>
    <n v="2354"/>
  </r>
  <r>
    <x v="6"/>
    <x v="4"/>
    <x v="3"/>
    <x v="4"/>
    <n v="10500"/>
    <n v="9000"/>
    <n v="6500"/>
    <n v="5525"/>
    <n v="0"/>
  </r>
  <r>
    <x v="7"/>
    <x v="5"/>
    <x v="3"/>
    <x v="4"/>
    <n v="187600"/>
    <n v="181700"/>
    <n v="69250"/>
    <n v="61840"/>
    <n v="7410"/>
  </r>
  <r>
    <x v="8"/>
    <x v="4"/>
    <x v="3"/>
    <x v="4"/>
    <n v="79419"/>
    <n v="66130"/>
    <n v="24250"/>
    <n v="21655"/>
    <n v="2595"/>
  </r>
  <r>
    <x v="9"/>
    <x v="4"/>
    <x v="3"/>
    <x v="4"/>
    <n v="54000"/>
    <n v="44900"/>
    <n v="18500"/>
    <n v="15725"/>
    <n v="0"/>
  </r>
  <r>
    <x v="10"/>
    <x v="4"/>
    <x v="3"/>
    <x v="4"/>
    <n v="17700"/>
    <n v="13250"/>
    <n v="3620"/>
    <n v="3077"/>
    <n v="0"/>
  </r>
  <r>
    <x v="11"/>
    <x v="2"/>
    <x v="4"/>
    <x v="4"/>
    <n v="42558"/>
    <n v="34988"/>
    <n v="32021"/>
    <n v="28250"/>
    <s v="n/a"/>
  </r>
  <r>
    <x v="11"/>
    <x v="2"/>
    <x v="0"/>
    <x v="4"/>
    <s v="n/a"/>
    <n v="8771"/>
    <n v="8021"/>
    <n v="6818"/>
    <n v="0"/>
  </r>
  <r>
    <x v="11"/>
    <x v="2"/>
    <x v="5"/>
    <x v="4"/>
    <m/>
    <m/>
    <m/>
    <m/>
    <m/>
  </r>
  <r>
    <x v="11"/>
    <x v="2"/>
    <x v="6"/>
    <x v="4"/>
    <s v="n/a"/>
    <n v="8312"/>
    <n v="8000"/>
    <n v="7144"/>
    <n v="856"/>
  </r>
  <r>
    <x v="11"/>
    <x v="2"/>
    <x v="7"/>
    <x v="4"/>
    <s v="n/a"/>
    <n v="7723"/>
    <n v="7000"/>
    <n v="6251"/>
    <n v="749"/>
  </r>
  <r>
    <x v="11"/>
    <x v="2"/>
    <x v="8"/>
    <x v="4"/>
    <s v="n/a"/>
    <n v="10182"/>
    <n v="9000"/>
    <n v="8037"/>
    <n v="963"/>
  </r>
  <r>
    <x v="12"/>
    <x v="2"/>
    <x v="3"/>
    <x v="4"/>
    <m/>
    <m/>
    <m/>
    <m/>
    <m/>
  </r>
  <r>
    <x v="12"/>
    <x v="2"/>
    <x v="0"/>
    <x v="4"/>
    <m/>
    <m/>
    <m/>
    <m/>
    <m/>
  </r>
  <r>
    <x v="12"/>
    <x v="2"/>
    <x v="1"/>
    <x v="4"/>
    <m/>
    <m/>
    <m/>
    <m/>
    <m/>
  </r>
  <r>
    <x v="13"/>
    <x v="2"/>
    <x v="3"/>
    <x v="4"/>
    <n v="15337"/>
    <n v="12488"/>
    <n v="3250"/>
    <n v="2763"/>
    <n v="0"/>
  </r>
  <r>
    <x v="13"/>
    <x v="2"/>
    <x v="0"/>
    <x v="4"/>
    <m/>
    <m/>
    <m/>
    <m/>
    <m/>
  </r>
  <r>
    <x v="13"/>
    <x v="2"/>
    <x v="1"/>
    <x v="4"/>
    <m/>
    <m/>
    <m/>
    <m/>
    <m/>
  </r>
  <r>
    <x v="14"/>
    <x v="2"/>
    <x v="4"/>
    <x v="4"/>
    <n v="560"/>
    <n v="453"/>
    <n v="349"/>
    <n v="297"/>
    <n v="0"/>
  </r>
  <r>
    <x v="14"/>
    <x v="2"/>
    <x v="9"/>
    <x v="4"/>
    <s v="n/a"/>
    <n v="149"/>
    <n v="149"/>
    <n v="127"/>
    <n v="0"/>
  </r>
  <r>
    <x v="14"/>
    <x v="2"/>
    <x v="10"/>
    <x v="4"/>
    <s v="n/a"/>
    <n v="304"/>
    <n v="200"/>
    <n v="170"/>
    <n v="0"/>
  </r>
  <r>
    <x v="15"/>
    <x v="2"/>
    <x v="3"/>
    <x v="4"/>
    <n v="690"/>
    <n v="518"/>
    <n v="250"/>
    <n v="213"/>
    <n v="0"/>
  </r>
  <r>
    <x v="16"/>
    <x v="2"/>
    <x v="3"/>
    <x v="4"/>
    <m/>
    <m/>
    <m/>
    <m/>
    <m/>
  </r>
  <r>
    <x v="16"/>
    <x v="2"/>
    <x v="0"/>
    <x v="4"/>
    <m/>
    <m/>
    <m/>
    <m/>
    <m/>
  </r>
  <r>
    <x v="16"/>
    <x v="2"/>
    <x v="1"/>
    <x v="4"/>
    <m/>
    <m/>
    <m/>
    <m/>
    <m/>
  </r>
  <r>
    <x v="17"/>
    <x v="2"/>
    <x v="0"/>
    <x v="4"/>
    <m/>
    <m/>
    <m/>
    <m/>
    <m/>
  </r>
  <r>
    <x v="17"/>
    <x v="2"/>
    <x v="1"/>
    <x v="4"/>
    <m/>
    <m/>
    <m/>
    <m/>
    <m/>
  </r>
  <r>
    <x v="18"/>
    <x v="2"/>
    <x v="4"/>
    <x v="4"/>
    <n v="1667"/>
    <n v="1250"/>
    <n v="880"/>
    <n v="748"/>
    <n v="0"/>
  </r>
  <r>
    <x v="18"/>
    <x v="2"/>
    <x v="0"/>
    <x v="4"/>
    <s v="n/a"/>
    <n v="695"/>
    <n v="325"/>
    <n v="276"/>
    <n v="0"/>
  </r>
  <r>
    <x v="18"/>
    <x v="2"/>
    <x v="1"/>
    <x v="4"/>
    <s v="n/a"/>
    <n v="555"/>
    <n v="555"/>
    <n v="472"/>
    <n v="0"/>
  </r>
  <r>
    <x v="19"/>
    <x v="6"/>
    <x v="4"/>
    <x v="4"/>
    <n v="125297"/>
    <n v="106000"/>
    <n v="54500"/>
    <n v="48669"/>
    <n v="5832"/>
  </r>
  <r>
    <x v="19"/>
    <x v="6"/>
    <x v="11"/>
    <x v="4"/>
    <s v="n/a"/>
    <n v="38492"/>
    <n v="27000"/>
    <n v="24111"/>
    <n v="2889"/>
  </r>
  <r>
    <x v="19"/>
    <x v="6"/>
    <x v="7"/>
    <x v="4"/>
    <s v="n/a"/>
    <n v="33108"/>
    <n v="17000"/>
    <n v="15181"/>
    <n v="1819"/>
  </r>
  <r>
    <x v="19"/>
    <x v="6"/>
    <x v="8"/>
    <x v="4"/>
    <s v="n/a"/>
    <n v="34400"/>
    <n v="10500"/>
    <n v="9377"/>
    <n v="1124"/>
  </r>
  <r>
    <x v="20"/>
    <x v="2"/>
    <x v="3"/>
    <x v="4"/>
    <n v="49575"/>
    <n v="41658"/>
    <n v="25700"/>
    <n v="21845"/>
    <n v="0"/>
  </r>
  <r>
    <x v="21"/>
    <x v="2"/>
    <x v="3"/>
    <x v="4"/>
    <n v="52365"/>
    <n v="39725"/>
    <n v="4700"/>
    <n v="3995"/>
    <n v="0"/>
  </r>
  <r>
    <x v="22"/>
    <x v="2"/>
    <x v="3"/>
    <x v="4"/>
    <n v="1363"/>
    <n v="1022"/>
    <n v="125"/>
    <n v="106"/>
    <n v="0"/>
  </r>
  <r>
    <x v="23"/>
    <x v="2"/>
    <x v="3"/>
    <x v="4"/>
    <n v="2624"/>
    <n v="1970"/>
    <n v="400"/>
    <n v="340"/>
    <n v="0"/>
  </r>
  <r>
    <x v="24"/>
    <x v="2"/>
    <x v="3"/>
    <x v="4"/>
    <n v="3452"/>
    <n v="2589"/>
    <n v="400"/>
    <n v="340"/>
    <n v="0"/>
  </r>
  <r>
    <x v="25"/>
    <x v="2"/>
    <x v="3"/>
    <x v="4"/>
    <m/>
    <m/>
    <m/>
    <m/>
    <m/>
  </r>
  <r>
    <x v="26"/>
    <x v="2"/>
    <x v="12"/>
    <x v="4"/>
    <n v="4769174"/>
    <n v="2848454"/>
    <n v="2000000"/>
    <n v="1789278"/>
    <n v="197038"/>
  </r>
  <r>
    <x v="0"/>
    <x v="0"/>
    <x v="0"/>
    <x v="5"/>
    <n v="2795000"/>
    <n v="1369000"/>
    <n v="1267000"/>
    <n v="1140300"/>
    <n v="126700"/>
  </r>
  <r>
    <x v="0"/>
    <x v="0"/>
    <x v="1"/>
    <x v="5"/>
    <n v="42811"/>
    <n v="35048"/>
    <n v="19000"/>
    <n v="17100"/>
    <n v="1900"/>
  </r>
  <r>
    <x v="0"/>
    <x v="0"/>
    <x v="2"/>
    <x v="5"/>
    <n v="13413"/>
    <n v="10059"/>
    <n v="75"/>
    <n v="75"/>
    <n v="0"/>
  </r>
  <r>
    <x v="1"/>
    <x v="1"/>
    <x v="3"/>
    <x v="5"/>
    <m/>
    <m/>
    <m/>
    <m/>
    <m/>
  </r>
  <r>
    <x v="1"/>
    <x v="1"/>
    <x v="0"/>
    <x v="5"/>
    <n v="299000"/>
    <n v="255000"/>
    <n v="246897"/>
    <n v="220479"/>
    <n v="26418"/>
  </r>
  <r>
    <x v="1"/>
    <x v="1"/>
    <x v="1"/>
    <x v="5"/>
    <n v="20100"/>
    <n v="15100"/>
    <n v="6997"/>
    <n v="6248"/>
    <n v="749"/>
  </r>
  <r>
    <x v="2"/>
    <x v="2"/>
    <x v="4"/>
    <x v="5"/>
    <m/>
    <m/>
    <m/>
    <m/>
    <m/>
  </r>
  <r>
    <x v="2"/>
    <x v="2"/>
    <x v="0"/>
    <x v="5"/>
    <n v="1584"/>
    <n v="1339"/>
    <n v="1339"/>
    <n v="1105"/>
    <n v="184"/>
  </r>
  <r>
    <x v="2"/>
    <x v="2"/>
    <x v="1"/>
    <x v="5"/>
    <n v="2141"/>
    <n v="1811"/>
    <n v="1811"/>
    <n v="1471"/>
    <n v="306"/>
  </r>
  <r>
    <x v="3"/>
    <x v="3"/>
    <x v="3"/>
    <x v="5"/>
    <n v="259700"/>
    <n v="239800"/>
    <n v="184000"/>
    <n v="164312"/>
    <n v="19688"/>
  </r>
  <r>
    <x v="4"/>
    <x v="4"/>
    <x v="4"/>
    <x v="5"/>
    <n v="2647"/>
    <n v="2124"/>
    <n v="2124"/>
    <n v="1805"/>
    <s v="n/a"/>
  </r>
  <r>
    <x v="4"/>
    <x v="4"/>
    <x v="0"/>
    <x v="5"/>
    <s v="n/a"/>
    <n v="1659"/>
    <n v="1659"/>
    <n v="1410"/>
    <n v="178"/>
  </r>
  <r>
    <x v="4"/>
    <x v="4"/>
    <x v="1"/>
    <x v="5"/>
    <s v="n/a"/>
    <n v="465"/>
    <n v="465"/>
    <n v="395"/>
    <n v="0"/>
  </r>
  <r>
    <x v="5"/>
    <x v="4"/>
    <x v="3"/>
    <x v="5"/>
    <n v="125642"/>
    <n v="106599"/>
    <n v="25000"/>
    <n v="21250"/>
    <n v="2675"/>
  </r>
  <r>
    <x v="6"/>
    <x v="4"/>
    <x v="3"/>
    <x v="5"/>
    <n v="8270"/>
    <n v="7100"/>
    <n v="7100"/>
    <n v="6035"/>
    <n v="0"/>
  </r>
  <r>
    <x v="7"/>
    <x v="5"/>
    <x v="3"/>
    <x v="5"/>
    <n v="228700"/>
    <n v="203800"/>
    <n v="85000"/>
    <n v="75905"/>
    <n v="9095"/>
  </r>
  <r>
    <x v="8"/>
    <x v="4"/>
    <x v="3"/>
    <x v="5"/>
    <n v="79633"/>
    <n v="66293"/>
    <n v="24500"/>
    <n v="21879"/>
    <n v="2622"/>
  </r>
  <r>
    <x v="9"/>
    <x v="4"/>
    <x v="3"/>
    <x v="5"/>
    <n v="66800"/>
    <n v="55100"/>
    <n v="24500"/>
    <n v="20825"/>
    <n v="0"/>
  </r>
  <r>
    <x v="10"/>
    <x v="4"/>
    <x v="3"/>
    <x v="5"/>
    <n v="16700"/>
    <n v="12400"/>
    <n v="2650"/>
    <n v="2253"/>
    <n v="0"/>
  </r>
  <r>
    <x v="11"/>
    <x v="2"/>
    <x v="4"/>
    <x v="5"/>
    <n v="39585"/>
    <n v="33122"/>
    <n v="33122"/>
    <n v="29248"/>
    <s v="n/a"/>
  </r>
  <r>
    <x v="11"/>
    <x v="2"/>
    <x v="0"/>
    <x v="5"/>
    <s v="n/a"/>
    <n v="7684"/>
    <n v="7684"/>
    <n v="6531"/>
    <n v="0"/>
  </r>
  <r>
    <x v="11"/>
    <x v="2"/>
    <x v="5"/>
    <x v="5"/>
    <m/>
    <m/>
    <m/>
    <m/>
    <m/>
  </r>
  <r>
    <x v="11"/>
    <x v="2"/>
    <x v="6"/>
    <x v="5"/>
    <s v="n/a"/>
    <n v="9246"/>
    <n v="9246"/>
    <n v="8257"/>
    <n v="989"/>
  </r>
  <r>
    <x v="11"/>
    <x v="2"/>
    <x v="7"/>
    <x v="5"/>
    <s v="n/a"/>
    <n v="6594"/>
    <n v="6594"/>
    <n v="5888"/>
    <n v="706"/>
  </r>
  <r>
    <x v="11"/>
    <x v="2"/>
    <x v="8"/>
    <x v="5"/>
    <s v="n/a"/>
    <n v="9598"/>
    <n v="9598"/>
    <n v="8571"/>
    <n v="1027"/>
  </r>
  <r>
    <x v="12"/>
    <x v="2"/>
    <x v="3"/>
    <x v="5"/>
    <m/>
    <m/>
    <m/>
    <m/>
    <m/>
  </r>
  <r>
    <x v="12"/>
    <x v="2"/>
    <x v="0"/>
    <x v="5"/>
    <m/>
    <m/>
    <m/>
    <m/>
    <m/>
  </r>
  <r>
    <x v="12"/>
    <x v="2"/>
    <x v="1"/>
    <x v="5"/>
    <m/>
    <m/>
    <m/>
    <m/>
    <m/>
  </r>
  <r>
    <x v="13"/>
    <x v="2"/>
    <x v="3"/>
    <x v="5"/>
    <n v="12077"/>
    <n v="9761"/>
    <n v="2594"/>
    <n v="2205"/>
    <n v="0"/>
  </r>
  <r>
    <x v="13"/>
    <x v="2"/>
    <x v="0"/>
    <x v="5"/>
    <m/>
    <m/>
    <m/>
    <m/>
    <m/>
  </r>
  <r>
    <x v="13"/>
    <x v="2"/>
    <x v="1"/>
    <x v="5"/>
    <m/>
    <m/>
    <m/>
    <m/>
    <m/>
  </r>
  <r>
    <x v="14"/>
    <x v="2"/>
    <x v="4"/>
    <x v="5"/>
    <n v="505"/>
    <n v="416"/>
    <n v="416"/>
    <n v="354"/>
    <n v="0"/>
  </r>
  <r>
    <x v="14"/>
    <x v="2"/>
    <x v="9"/>
    <x v="5"/>
    <s v="n/a"/>
    <n v="177"/>
    <n v="177"/>
    <n v="150"/>
    <n v="0"/>
  </r>
  <r>
    <x v="14"/>
    <x v="2"/>
    <x v="10"/>
    <x v="5"/>
    <s v="n/a"/>
    <n v="239"/>
    <n v="239"/>
    <n v="203"/>
    <n v="0"/>
  </r>
  <r>
    <x v="15"/>
    <x v="2"/>
    <x v="3"/>
    <x v="5"/>
    <n v="493"/>
    <n v="370"/>
    <n v="370"/>
    <n v="315"/>
    <n v="0"/>
  </r>
  <r>
    <x v="16"/>
    <x v="2"/>
    <x v="3"/>
    <x v="5"/>
    <m/>
    <m/>
    <m/>
    <m/>
    <m/>
  </r>
  <r>
    <x v="16"/>
    <x v="2"/>
    <x v="0"/>
    <x v="5"/>
    <m/>
    <m/>
    <m/>
    <m/>
    <m/>
  </r>
  <r>
    <x v="16"/>
    <x v="2"/>
    <x v="1"/>
    <x v="5"/>
    <m/>
    <m/>
    <m/>
    <m/>
    <m/>
  </r>
  <r>
    <x v="17"/>
    <x v="2"/>
    <x v="0"/>
    <x v="5"/>
    <m/>
    <m/>
    <m/>
    <m/>
    <m/>
  </r>
  <r>
    <x v="17"/>
    <x v="2"/>
    <x v="1"/>
    <x v="5"/>
    <m/>
    <m/>
    <m/>
    <m/>
    <m/>
  </r>
  <r>
    <x v="18"/>
    <x v="2"/>
    <x v="4"/>
    <x v="5"/>
    <n v="1550"/>
    <n v="1163"/>
    <n v="773"/>
    <n v="657"/>
    <n v="0"/>
  </r>
  <r>
    <x v="18"/>
    <x v="2"/>
    <x v="0"/>
    <x v="5"/>
    <s v="n/a"/>
    <n v="690"/>
    <n v="300"/>
    <n v="255"/>
    <n v="0"/>
  </r>
  <r>
    <x v="18"/>
    <x v="2"/>
    <x v="1"/>
    <x v="5"/>
    <s v="n/a"/>
    <n v="473"/>
    <n v="473"/>
    <n v="402"/>
    <n v="0"/>
  </r>
  <r>
    <x v="19"/>
    <x v="6"/>
    <x v="4"/>
    <x v="5"/>
    <n v="74492"/>
    <n v="64131"/>
    <n v="32322"/>
    <n v="28863"/>
    <n v="3458"/>
  </r>
  <r>
    <x v="19"/>
    <x v="6"/>
    <x v="11"/>
    <x v="5"/>
    <s v="n/a"/>
    <n v="21652"/>
    <n v="21652"/>
    <n v="19335"/>
    <n v="2317"/>
  </r>
  <r>
    <x v="19"/>
    <x v="6"/>
    <x v="7"/>
    <x v="5"/>
    <s v="n/a"/>
    <n v="20574"/>
    <n v="9670"/>
    <n v="8635"/>
    <n v="1035"/>
  </r>
  <r>
    <x v="19"/>
    <x v="6"/>
    <x v="8"/>
    <x v="5"/>
    <s v="n/a"/>
    <n v="21905"/>
    <n v="1000"/>
    <n v="893"/>
    <n v="107"/>
  </r>
  <r>
    <x v="20"/>
    <x v="2"/>
    <x v="3"/>
    <x v="5"/>
    <n v="41849"/>
    <n v="35383"/>
    <n v="26000"/>
    <n v="22100"/>
    <n v="0"/>
  </r>
  <r>
    <x v="21"/>
    <x v="2"/>
    <x v="3"/>
    <x v="5"/>
    <n v="56424"/>
    <n v="42318"/>
    <n v="5750"/>
    <n v="4888"/>
    <n v="0"/>
  </r>
  <r>
    <x v="22"/>
    <x v="2"/>
    <x v="3"/>
    <x v="5"/>
    <n v="1363"/>
    <n v="1022"/>
    <n v="125"/>
    <n v="106"/>
    <n v="0"/>
  </r>
  <r>
    <x v="23"/>
    <x v="2"/>
    <x v="3"/>
    <x v="5"/>
    <n v="2624"/>
    <n v="1970"/>
    <n v="310"/>
    <n v="264"/>
    <n v="0"/>
  </r>
  <r>
    <x v="24"/>
    <x v="2"/>
    <x v="3"/>
    <x v="5"/>
    <n v="3450"/>
    <n v="2590"/>
    <n v="225"/>
    <n v="191"/>
    <n v="0"/>
  </r>
  <r>
    <x v="25"/>
    <x v="2"/>
    <x v="3"/>
    <x v="5"/>
    <m/>
    <m/>
    <m/>
    <m/>
    <m/>
  </r>
  <r>
    <x v="26"/>
    <x v="2"/>
    <x v="12"/>
    <x v="5"/>
    <n v="4196553"/>
    <n v="2572819"/>
    <n v="2000000"/>
    <n v="1790231"/>
    <n v="196694"/>
  </r>
  <r>
    <x v="0"/>
    <x v="0"/>
    <x v="0"/>
    <x v="6"/>
    <n v="2550000"/>
    <n v="1375000"/>
    <n v="1247000"/>
    <n v="1122300"/>
    <n v="124700"/>
  </r>
  <r>
    <x v="0"/>
    <x v="0"/>
    <x v="1"/>
    <x v="6"/>
    <n v="45600"/>
    <n v="37300"/>
    <n v="19000"/>
    <n v="17100"/>
    <n v="1900"/>
  </r>
  <r>
    <x v="0"/>
    <x v="0"/>
    <x v="2"/>
    <x v="6"/>
    <n v="13400"/>
    <n v="10100"/>
    <n v="100"/>
    <n v="500"/>
    <n v="0"/>
  </r>
  <r>
    <x v="1"/>
    <x v="1"/>
    <x v="3"/>
    <x v="6"/>
    <n v="359000"/>
    <n v="307000"/>
    <n v="260000"/>
    <n v="232180"/>
    <n v="27820"/>
  </r>
  <r>
    <x v="1"/>
    <x v="1"/>
    <x v="0"/>
    <x v="6"/>
    <m/>
    <m/>
    <m/>
    <m/>
    <m/>
  </r>
  <r>
    <x v="1"/>
    <x v="1"/>
    <x v="1"/>
    <x v="6"/>
    <m/>
    <m/>
    <m/>
    <m/>
    <m/>
  </r>
  <r>
    <x v="2"/>
    <x v="2"/>
    <x v="4"/>
    <x v="6"/>
    <m/>
    <m/>
    <m/>
    <m/>
    <m/>
  </r>
  <r>
    <x v="2"/>
    <x v="2"/>
    <x v="0"/>
    <x v="6"/>
    <n v="1870"/>
    <n v="1580"/>
    <n v="1580"/>
    <n v="1304"/>
    <n v="217"/>
  </r>
  <r>
    <x v="2"/>
    <x v="2"/>
    <x v="1"/>
    <x v="6"/>
    <n v="2530"/>
    <n v="2140"/>
    <n v="2140"/>
    <n v="1739"/>
    <n v="361"/>
  </r>
  <r>
    <x v="3"/>
    <x v="3"/>
    <x v="3"/>
    <x v="6"/>
    <n v="220000"/>
    <n v="206000"/>
    <n v="198000"/>
    <n v="176814"/>
    <n v="21186"/>
  </r>
  <r>
    <x v="4"/>
    <x v="4"/>
    <x v="4"/>
    <x v="6"/>
    <n v="2540"/>
    <n v="2060"/>
    <n v="2060"/>
    <n v="1751"/>
    <s v="n/a"/>
  </r>
  <r>
    <x v="4"/>
    <x v="4"/>
    <x v="0"/>
    <x v="6"/>
    <s v="n/a"/>
    <n v="1610"/>
    <n v="1610"/>
    <n v="1369"/>
    <n v="172"/>
  </r>
  <r>
    <x v="4"/>
    <x v="4"/>
    <x v="1"/>
    <x v="6"/>
    <s v="n/a"/>
    <n v="450"/>
    <n v="450"/>
    <n v="383"/>
    <n v="0"/>
  </r>
  <r>
    <x v="5"/>
    <x v="4"/>
    <x v="3"/>
    <x v="6"/>
    <n v="186000"/>
    <n v="152000"/>
    <n v="25000"/>
    <n v="21250"/>
    <n v="2675"/>
  </r>
  <r>
    <x v="6"/>
    <x v="4"/>
    <x v="3"/>
    <x v="6"/>
    <n v="16300"/>
    <n v="12200"/>
    <n v="10000"/>
    <n v="8500"/>
    <n v="0"/>
  </r>
  <r>
    <x v="7"/>
    <x v="5"/>
    <x v="3"/>
    <x v="6"/>
    <n v="241000"/>
    <n v="214000"/>
    <n v="92380"/>
    <n v="82495"/>
    <n v="9885"/>
  </r>
  <r>
    <x v="8"/>
    <x v="4"/>
    <x v="3"/>
    <x v="6"/>
    <n v="81500"/>
    <n v="67900"/>
    <n v="22699"/>
    <n v="20270"/>
    <n v="2429"/>
  </r>
  <r>
    <x v="9"/>
    <x v="4"/>
    <x v="3"/>
    <x v="6"/>
    <n v="67000"/>
    <n v="55200"/>
    <n v="20000"/>
    <n v="17000"/>
    <n v="0"/>
  </r>
  <r>
    <x v="10"/>
    <x v="4"/>
    <x v="3"/>
    <x v="6"/>
    <n v="17800"/>
    <n v="13300"/>
    <n v="3500"/>
    <n v="2975"/>
    <n v="0"/>
  </r>
  <r>
    <x v="11"/>
    <x v="2"/>
    <x v="4"/>
    <x v="6"/>
    <n v="41900"/>
    <n v="35100"/>
    <n v="35100"/>
    <n v="30995"/>
    <s v="n/a"/>
  </r>
  <r>
    <x v="11"/>
    <x v="2"/>
    <x v="0"/>
    <x v="6"/>
    <s v="n/a"/>
    <n v="8130"/>
    <n v="8130"/>
    <n v="6911"/>
    <n v="0"/>
  </r>
  <r>
    <x v="11"/>
    <x v="2"/>
    <x v="5"/>
    <x v="6"/>
    <m/>
    <m/>
    <m/>
    <m/>
    <m/>
  </r>
  <r>
    <x v="11"/>
    <x v="2"/>
    <x v="6"/>
    <x v="6"/>
    <s v="n/a"/>
    <n v="9790"/>
    <n v="9790"/>
    <n v="8742"/>
    <n v="1048"/>
  </r>
  <r>
    <x v="11"/>
    <x v="2"/>
    <x v="7"/>
    <x v="6"/>
    <s v="n/a"/>
    <n v="6980"/>
    <n v="6980"/>
    <n v="6233"/>
    <n v="747"/>
  </r>
  <r>
    <x v="11"/>
    <x v="2"/>
    <x v="8"/>
    <x v="6"/>
    <s v="n/a"/>
    <n v="10200"/>
    <n v="10200"/>
    <n v="9109"/>
    <n v="1091"/>
  </r>
  <r>
    <x v="12"/>
    <x v="2"/>
    <x v="3"/>
    <x v="6"/>
    <m/>
    <m/>
    <m/>
    <m/>
    <m/>
  </r>
  <r>
    <x v="12"/>
    <x v="2"/>
    <x v="0"/>
    <x v="6"/>
    <m/>
    <m/>
    <m/>
    <m/>
    <m/>
  </r>
  <r>
    <x v="12"/>
    <x v="2"/>
    <x v="1"/>
    <x v="6"/>
    <m/>
    <m/>
    <m/>
    <m/>
    <m/>
  </r>
  <r>
    <x v="13"/>
    <x v="2"/>
    <x v="3"/>
    <x v="6"/>
    <n v="12200"/>
    <n v="9850"/>
    <n v="3000"/>
    <n v="2550"/>
    <n v="0"/>
  </r>
  <r>
    <x v="13"/>
    <x v="2"/>
    <x v="0"/>
    <x v="6"/>
    <m/>
    <m/>
    <m/>
    <m/>
    <m/>
  </r>
  <r>
    <x v="13"/>
    <x v="2"/>
    <x v="1"/>
    <x v="6"/>
    <m/>
    <m/>
    <m/>
    <m/>
    <m/>
  </r>
  <r>
    <x v="14"/>
    <x v="2"/>
    <x v="4"/>
    <x v="6"/>
    <n v="462"/>
    <n v="378"/>
    <n v="378"/>
    <n v="321"/>
    <n v="0"/>
  </r>
  <r>
    <x v="14"/>
    <x v="2"/>
    <x v="9"/>
    <x v="6"/>
    <s v="n/a"/>
    <n v="169"/>
    <n v="169"/>
    <n v="144"/>
    <n v="0"/>
  </r>
  <r>
    <x v="14"/>
    <x v="2"/>
    <x v="10"/>
    <x v="6"/>
    <s v="n/a"/>
    <n v="209"/>
    <n v="209"/>
    <n v="178"/>
    <n v="0"/>
  </r>
  <r>
    <x v="15"/>
    <x v="2"/>
    <x v="3"/>
    <x v="6"/>
    <n v="493"/>
    <n v="370"/>
    <n v="370"/>
    <n v="315"/>
    <n v="0"/>
  </r>
  <r>
    <x v="16"/>
    <x v="2"/>
    <x v="3"/>
    <x v="6"/>
    <m/>
    <m/>
    <m/>
    <m/>
    <m/>
  </r>
  <r>
    <x v="16"/>
    <x v="2"/>
    <x v="0"/>
    <x v="6"/>
    <m/>
    <m/>
    <m/>
    <m/>
    <m/>
  </r>
  <r>
    <x v="16"/>
    <x v="2"/>
    <x v="1"/>
    <x v="6"/>
    <m/>
    <m/>
    <m/>
    <m/>
    <m/>
  </r>
  <r>
    <x v="17"/>
    <x v="2"/>
    <x v="0"/>
    <x v="6"/>
    <m/>
    <m/>
    <m/>
    <m/>
    <m/>
  </r>
  <r>
    <x v="17"/>
    <x v="2"/>
    <x v="1"/>
    <x v="6"/>
    <m/>
    <m/>
    <m/>
    <m/>
    <m/>
  </r>
  <r>
    <x v="18"/>
    <x v="2"/>
    <x v="4"/>
    <x v="6"/>
    <n v="1540"/>
    <n v="1159"/>
    <n v="873"/>
    <n v="742"/>
    <n v="0"/>
  </r>
  <r>
    <x v="18"/>
    <x v="2"/>
    <x v="0"/>
    <x v="6"/>
    <s v="n/a"/>
    <n v="686"/>
    <n v="400"/>
    <n v="340"/>
    <n v="0"/>
  </r>
  <r>
    <x v="18"/>
    <x v="2"/>
    <x v="1"/>
    <x v="6"/>
    <s v="n/a"/>
    <n v="473"/>
    <n v="473"/>
    <n v="402"/>
    <n v="0"/>
  </r>
  <r>
    <x v="19"/>
    <x v="6"/>
    <x v="4"/>
    <x v="6"/>
    <n v="57700"/>
    <n v="50000"/>
    <n v="25920"/>
    <n v="23147"/>
    <n v="2773"/>
  </r>
  <r>
    <x v="19"/>
    <x v="6"/>
    <x v="11"/>
    <x v="6"/>
    <s v="n/a"/>
    <n v="16900"/>
    <n v="16900"/>
    <n v="15092"/>
    <n v="1808"/>
  </r>
  <r>
    <x v="19"/>
    <x v="6"/>
    <x v="7"/>
    <x v="6"/>
    <s v="n/a"/>
    <n v="16000"/>
    <n v="7520"/>
    <n v="6715"/>
    <n v="805"/>
  </r>
  <r>
    <x v="19"/>
    <x v="6"/>
    <x v="8"/>
    <x v="6"/>
    <s v="n/a"/>
    <n v="17100"/>
    <n v="1500"/>
    <n v="1340"/>
    <n v="161"/>
  </r>
  <r>
    <x v="20"/>
    <x v="2"/>
    <x v="3"/>
    <x v="6"/>
    <n v="45800"/>
    <n v="38800"/>
    <n v="24000"/>
    <n v="20400"/>
    <n v="0"/>
  </r>
  <r>
    <x v="21"/>
    <x v="2"/>
    <x v="3"/>
    <x v="6"/>
    <n v="56400"/>
    <n v="42300"/>
    <n v="5600"/>
    <n v="4760"/>
    <n v="0"/>
  </r>
  <r>
    <x v="22"/>
    <x v="2"/>
    <x v="3"/>
    <x v="6"/>
    <n v="1360"/>
    <n v="1020"/>
    <n v="100"/>
    <n v="85"/>
    <n v="0"/>
  </r>
  <r>
    <x v="23"/>
    <x v="2"/>
    <x v="3"/>
    <x v="6"/>
    <n v="2620"/>
    <n v="1970"/>
    <n v="700"/>
    <n v="595"/>
    <n v="0"/>
  </r>
  <r>
    <x v="24"/>
    <x v="2"/>
    <x v="3"/>
    <x v="6"/>
    <n v="3450"/>
    <n v="2590"/>
    <n v="500"/>
    <n v="425"/>
    <n v="0"/>
  </r>
  <r>
    <x v="25"/>
    <x v="2"/>
    <x v="3"/>
    <x v="6"/>
    <m/>
    <m/>
    <m/>
    <m/>
    <m/>
  </r>
  <r>
    <x v="26"/>
    <x v="2"/>
    <x v="12"/>
    <x v="6"/>
    <n v="4028465"/>
    <n v="2639317"/>
    <n v="2000000"/>
    <n v="1790512"/>
    <n v="197004"/>
  </r>
  <r>
    <x v="0"/>
    <x v="0"/>
    <x v="0"/>
    <x v="7"/>
    <n v="2474000"/>
    <n v="1220000"/>
    <n v="1200000"/>
    <n v="1080000"/>
    <n v="120000"/>
  </r>
  <r>
    <x v="0"/>
    <x v="0"/>
    <x v="1"/>
    <x v="7"/>
    <n v="39600"/>
    <n v="32500"/>
    <n v="19000"/>
    <n v="17100"/>
    <n v="1900"/>
  </r>
  <r>
    <x v="0"/>
    <x v="0"/>
    <x v="2"/>
    <x v="7"/>
    <n v="22000"/>
    <n v="16500"/>
    <n v="500"/>
    <n v="500"/>
    <n v="0"/>
  </r>
  <r>
    <x v="1"/>
    <x v="1"/>
    <x v="3"/>
    <x v="7"/>
    <n v="369000"/>
    <n v="314000"/>
    <n v="261000"/>
    <n v="233073"/>
    <n v="27927"/>
  </r>
  <r>
    <x v="1"/>
    <x v="1"/>
    <x v="0"/>
    <x v="7"/>
    <m/>
    <m/>
    <m/>
    <m/>
    <m/>
  </r>
  <r>
    <x v="1"/>
    <x v="1"/>
    <x v="1"/>
    <x v="7"/>
    <m/>
    <m/>
    <m/>
    <m/>
    <m/>
  </r>
  <r>
    <x v="2"/>
    <x v="2"/>
    <x v="4"/>
    <x v="7"/>
    <m/>
    <m/>
    <m/>
    <m/>
    <m/>
  </r>
  <r>
    <x v="2"/>
    <x v="2"/>
    <x v="0"/>
    <x v="7"/>
    <n v="2640"/>
    <n v="2230"/>
    <n v="2230"/>
    <n v="1840"/>
    <n v="307"/>
  </r>
  <r>
    <x v="2"/>
    <x v="2"/>
    <x v="1"/>
    <x v="7"/>
    <n v="2430"/>
    <n v="2050"/>
    <n v="2050"/>
    <n v="1666"/>
    <n v="346"/>
  </r>
  <r>
    <x v="3"/>
    <x v="3"/>
    <x v="3"/>
    <x v="7"/>
    <n v="222000"/>
    <n v="203000"/>
    <n v="202000"/>
    <n v="180386"/>
    <n v="21614"/>
  </r>
  <r>
    <x v="4"/>
    <x v="4"/>
    <x v="4"/>
    <x v="7"/>
    <n v="11700"/>
    <n v="9660"/>
    <n v="8660"/>
    <n v="7361"/>
    <s v="n/a"/>
  </r>
  <r>
    <x v="4"/>
    <x v="4"/>
    <x v="0"/>
    <x v="7"/>
    <s v="n/a"/>
    <n v="7230"/>
    <n v="6230"/>
    <n v="5296"/>
    <n v="667"/>
  </r>
  <r>
    <x v="4"/>
    <x v="4"/>
    <x v="1"/>
    <x v="7"/>
    <s v="n/a"/>
    <n v="2430"/>
    <n v="2430"/>
    <n v="2066"/>
    <n v="0"/>
  </r>
  <r>
    <x v="5"/>
    <x v="4"/>
    <x v="3"/>
    <x v="7"/>
    <n v="181000"/>
    <n v="150000"/>
    <n v="25000"/>
    <n v="21250"/>
    <n v="2675"/>
  </r>
  <r>
    <x v="6"/>
    <x v="4"/>
    <x v="3"/>
    <x v="7"/>
    <n v="24800"/>
    <n v="18600"/>
    <n v="17700"/>
    <n v="15045"/>
    <n v="0"/>
  </r>
  <r>
    <x v="7"/>
    <x v="5"/>
    <x v="3"/>
    <x v="7"/>
    <n v="231000"/>
    <n v="208000"/>
    <n v="87000"/>
    <n v="77691"/>
    <n v="9309"/>
  </r>
  <r>
    <x v="8"/>
    <x v="4"/>
    <x v="3"/>
    <x v="7"/>
    <n v="84500"/>
    <n v="70400"/>
    <n v="34134"/>
    <n v="30482"/>
    <n v="3652"/>
  </r>
  <r>
    <x v="9"/>
    <x v="4"/>
    <x v="3"/>
    <x v="7"/>
    <n v="64600"/>
    <n v="53400"/>
    <n v="24000"/>
    <n v="20400"/>
    <n v="0"/>
  </r>
  <r>
    <x v="10"/>
    <x v="4"/>
    <x v="3"/>
    <x v="7"/>
    <n v="17100"/>
    <n v="12700"/>
    <n v="3200"/>
    <n v="2720"/>
    <n v="0"/>
  </r>
  <r>
    <x v="11"/>
    <x v="2"/>
    <x v="4"/>
    <x v="7"/>
    <n v="35000"/>
    <n v="24700"/>
    <n v="24700"/>
    <n v="21812"/>
    <s v="n/a"/>
  </r>
  <r>
    <x v="11"/>
    <x v="2"/>
    <x v="0"/>
    <x v="7"/>
    <s v="n/a"/>
    <n v="5710"/>
    <n v="5710"/>
    <n v="4854"/>
    <n v="0"/>
  </r>
  <r>
    <x v="11"/>
    <x v="2"/>
    <x v="5"/>
    <x v="7"/>
    <m/>
    <m/>
    <m/>
    <m/>
    <m/>
  </r>
  <r>
    <x v="11"/>
    <x v="2"/>
    <x v="6"/>
    <x v="7"/>
    <s v="n/a"/>
    <n v="5620"/>
    <n v="5620"/>
    <n v="5019"/>
    <n v="601"/>
  </r>
  <r>
    <x v="11"/>
    <x v="2"/>
    <x v="7"/>
    <x v="7"/>
    <s v="n/a"/>
    <n v="4990"/>
    <n v="4990"/>
    <n v="4456"/>
    <n v="534"/>
  </r>
  <r>
    <x v="11"/>
    <x v="2"/>
    <x v="8"/>
    <x v="7"/>
    <s v="n/a"/>
    <n v="8380"/>
    <n v="8380"/>
    <n v="7483"/>
    <n v="897"/>
  </r>
  <r>
    <x v="12"/>
    <x v="2"/>
    <x v="3"/>
    <x v="7"/>
    <m/>
    <m/>
    <m/>
    <m/>
    <m/>
  </r>
  <r>
    <x v="12"/>
    <x v="2"/>
    <x v="0"/>
    <x v="7"/>
    <m/>
    <m/>
    <m/>
    <m/>
    <m/>
  </r>
  <r>
    <x v="12"/>
    <x v="2"/>
    <x v="1"/>
    <x v="7"/>
    <m/>
    <m/>
    <m/>
    <m/>
    <m/>
  </r>
  <r>
    <x v="13"/>
    <x v="2"/>
    <x v="3"/>
    <x v="7"/>
    <n v="10500"/>
    <n v="8610"/>
    <n v="4700"/>
    <n v="3995"/>
    <n v="0"/>
  </r>
  <r>
    <x v="13"/>
    <x v="2"/>
    <x v="0"/>
    <x v="7"/>
    <m/>
    <m/>
    <m/>
    <m/>
    <m/>
  </r>
  <r>
    <x v="13"/>
    <x v="2"/>
    <x v="1"/>
    <x v="7"/>
    <m/>
    <m/>
    <m/>
    <m/>
    <m/>
  </r>
  <r>
    <x v="14"/>
    <x v="2"/>
    <x v="4"/>
    <x v="7"/>
    <n v="576"/>
    <n v="475"/>
    <n v="475"/>
    <n v="404"/>
    <n v="0"/>
  </r>
  <r>
    <x v="14"/>
    <x v="2"/>
    <x v="9"/>
    <x v="7"/>
    <s v="n/a"/>
    <n v="231"/>
    <n v="231"/>
    <n v="196"/>
    <n v="0"/>
  </r>
  <r>
    <x v="14"/>
    <x v="2"/>
    <x v="10"/>
    <x v="7"/>
    <s v="n/a"/>
    <n v="244"/>
    <n v="244"/>
    <n v="207"/>
    <n v="0"/>
  </r>
  <r>
    <x v="15"/>
    <x v="2"/>
    <x v="3"/>
    <x v="7"/>
    <n v="524"/>
    <n v="393"/>
    <n v="393"/>
    <n v="334"/>
    <n v="0"/>
  </r>
  <r>
    <x v="16"/>
    <x v="2"/>
    <x v="3"/>
    <x v="7"/>
    <m/>
    <m/>
    <m/>
    <m/>
    <m/>
  </r>
  <r>
    <x v="16"/>
    <x v="2"/>
    <x v="0"/>
    <x v="7"/>
    <m/>
    <m/>
    <m/>
    <m/>
    <m/>
  </r>
  <r>
    <x v="16"/>
    <x v="2"/>
    <x v="1"/>
    <x v="7"/>
    <m/>
    <m/>
    <m/>
    <m/>
    <m/>
  </r>
  <r>
    <x v="17"/>
    <x v="2"/>
    <x v="0"/>
    <x v="7"/>
    <m/>
    <m/>
    <m/>
    <m/>
    <m/>
  </r>
  <r>
    <x v="17"/>
    <x v="2"/>
    <x v="1"/>
    <x v="7"/>
    <m/>
    <m/>
    <m/>
    <m/>
    <m/>
  </r>
  <r>
    <x v="18"/>
    <x v="2"/>
    <x v="4"/>
    <x v="7"/>
    <n v="1700"/>
    <n v="1280"/>
    <n v="1070"/>
    <n v="910"/>
    <n v="0"/>
  </r>
  <r>
    <x v="18"/>
    <x v="2"/>
    <x v="0"/>
    <x v="7"/>
    <s v="n/a"/>
    <n v="710"/>
    <n v="500"/>
    <n v="425"/>
    <n v="0"/>
  </r>
  <r>
    <x v="18"/>
    <x v="2"/>
    <x v="1"/>
    <x v="7"/>
    <s v="n/a"/>
    <n v="570"/>
    <n v="570"/>
    <n v="485"/>
    <n v="0"/>
  </r>
  <r>
    <x v="19"/>
    <x v="6"/>
    <x v="4"/>
    <x v="7"/>
    <n v="96500"/>
    <n v="81400"/>
    <n v="50763"/>
    <n v="45331"/>
    <n v="5432"/>
  </r>
  <r>
    <x v="19"/>
    <x v="6"/>
    <x v="11"/>
    <x v="7"/>
    <s v="n/a"/>
    <n v="38500"/>
    <n v="38500"/>
    <n v="34381"/>
    <n v="4120"/>
  </r>
  <r>
    <x v="19"/>
    <x v="6"/>
    <x v="7"/>
    <x v="7"/>
    <s v="n/a"/>
    <n v="22900"/>
    <n v="10763"/>
    <n v="9611"/>
    <n v="1152"/>
  </r>
  <r>
    <x v="19"/>
    <x v="6"/>
    <x v="8"/>
    <x v="7"/>
    <s v="n/a"/>
    <n v="20000"/>
    <n v="1500"/>
    <n v="1340"/>
    <n v="161"/>
  </r>
  <r>
    <x v="20"/>
    <x v="2"/>
    <x v="3"/>
    <x v="7"/>
    <n v="39100"/>
    <n v="32600"/>
    <n v="24700"/>
    <n v="20995"/>
    <n v="0"/>
  </r>
  <r>
    <x v="21"/>
    <x v="2"/>
    <x v="3"/>
    <x v="7"/>
    <n v="58300"/>
    <n v="43700"/>
    <n v="5200"/>
    <n v="4420"/>
    <n v="0"/>
  </r>
  <r>
    <x v="22"/>
    <x v="2"/>
    <x v="3"/>
    <x v="7"/>
    <n v="1360"/>
    <n v="1020"/>
    <n v="200"/>
    <n v="170"/>
    <n v="0"/>
  </r>
  <r>
    <x v="23"/>
    <x v="2"/>
    <x v="3"/>
    <x v="7"/>
    <n v="2620"/>
    <n v="1970"/>
    <n v="425"/>
    <n v="361"/>
    <n v="0"/>
  </r>
  <r>
    <x v="24"/>
    <x v="2"/>
    <x v="3"/>
    <x v="7"/>
    <n v="3450"/>
    <n v="2590"/>
    <n v="900"/>
    <n v="765"/>
    <n v="0"/>
  </r>
  <r>
    <x v="25"/>
    <x v="2"/>
    <x v="3"/>
    <x v="7"/>
    <m/>
    <m/>
    <m/>
    <m/>
    <m/>
  </r>
  <r>
    <x v="26"/>
    <x v="2"/>
    <x v="12"/>
    <x v="7"/>
    <n v="3996000"/>
    <n v="2511778"/>
    <n v="2000000"/>
    <n v="1789010"/>
    <n v="195862"/>
  </r>
  <r>
    <x v="0"/>
    <x v="0"/>
    <x v="0"/>
    <x v="8"/>
    <n v="2450000"/>
    <n v="1270000"/>
    <n v="1252000"/>
    <n v="1126800"/>
    <n v="125200"/>
  </r>
  <r>
    <x v="0"/>
    <x v="0"/>
    <x v="1"/>
    <x v="8"/>
    <n v="44500"/>
    <n v="36700"/>
    <n v="19000"/>
    <n v="17100"/>
    <n v="1900"/>
  </r>
  <r>
    <x v="0"/>
    <x v="0"/>
    <x v="2"/>
    <x v="8"/>
    <n v="22000"/>
    <n v="156"/>
    <n v="150"/>
    <n v="150"/>
    <n v="0"/>
  </r>
  <r>
    <x v="1"/>
    <x v="1"/>
    <x v="3"/>
    <x v="8"/>
    <n v="272000"/>
    <n v="235000"/>
    <n v="227950"/>
    <n v="203559"/>
    <n v="24391"/>
  </r>
  <r>
    <x v="1"/>
    <x v="1"/>
    <x v="0"/>
    <x v="8"/>
    <m/>
    <m/>
    <m/>
    <m/>
    <m/>
  </r>
  <r>
    <x v="1"/>
    <x v="1"/>
    <x v="1"/>
    <x v="8"/>
    <m/>
    <m/>
    <m/>
    <m/>
    <m/>
  </r>
  <r>
    <x v="2"/>
    <x v="2"/>
    <x v="4"/>
    <x v="8"/>
    <m/>
    <m/>
    <m/>
    <m/>
    <m/>
  </r>
  <r>
    <x v="2"/>
    <x v="2"/>
    <x v="0"/>
    <x v="8"/>
    <n v="3360"/>
    <n v="2850"/>
    <n v="2850"/>
    <n v="2351"/>
    <n v="392"/>
  </r>
  <r>
    <x v="2"/>
    <x v="2"/>
    <x v="1"/>
    <x v="8"/>
    <n v="2250"/>
    <n v="1900"/>
    <n v="1900"/>
    <n v="1544"/>
    <n v="321"/>
  </r>
  <r>
    <x v="3"/>
    <x v="3"/>
    <x v="3"/>
    <x v="8"/>
    <n v="262000"/>
    <n v="239000"/>
    <n v="196000"/>
    <n v="175028"/>
    <n v="20972"/>
  </r>
  <r>
    <x v="4"/>
    <x v="4"/>
    <x v="4"/>
    <x v="8"/>
    <n v="7220"/>
    <n v="6140"/>
    <n v="5050"/>
    <n v="4293"/>
    <s v="n/a"/>
  </r>
  <r>
    <x v="4"/>
    <x v="4"/>
    <x v="0"/>
    <x v="8"/>
    <s v="n/a"/>
    <n v="4590"/>
    <n v="3500"/>
    <n v="2975"/>
    <n v="375"/>
  </r>
  <r>
    <x v="4"/>
    <x v="4"/>
    <x v="1"/>
    <x v="8"/>
    <s v="n/a"/>
    <n v="1550"/>
    <n v="1550"/>
    <n v="1318"/>
    <n v="0"/>
  </r>
  <r>
    <x v="5"/>
    <x v="4"/>
    <x v="3"/>
    <x v="8"/>
    <n v="186000"/>
    <n v="153000"/>
    <n v="25900"/>
    <n v="22015"/>
    <n v="2771"/>
  </r>
  <r>
    <x v="6"/>
    <x v="4"/>
    <x v="3"/>
    <x v="8"/>
    <n v="23600"/>
    <n v="17700"/>
    <n v="17700"/>
    <n v="15045"/>
    <n v="0"/>
  </r>
  <r>
    <x v="7"/>
    <x v="5"/>
    <x v="3"/>
    <x v="8"/>
    <n v="248000"/>
    <n v="224000"/>
    <n v="85000"/>
    <n v="75905"/>
    <n v="9095"/>
  </r>
  <r>
    <x v="8"/>
    <x v="4"/>
    <x v="3"/>
    <x v="8"/>
    <n v="83300"/>
    <n v="69300"/>
    <n v="41548"/>
    <n v="37102"/>
    <n v="4446"/>
  </r>
  <r>
    <x v="9"/>
    <x v="4"/>
    <x v="3"/>
    <x v="8"/>
    <n v="79100"/>
    <n v="65100"/>
    <n v="16000"/>
    <n v="13600"/>
    <n v="0"/>
  </r>
  <r>
    <x v="10"/>
    <x v="4"/>
    <x v="3"/>
    <x v="8"/>
    <n v="19500"/>
    <n v="14500"/>
    <n v="3000"/>
    <n v="2550"/>
    <n v="0"/>
  </r>
  <r>
    <x v="11"/>
    <x v="2"/>
    <x v="4"/>
    <x v="8"/>
    <n v="36300"/>
    <n v="24700"/>
    <n v="24700"/>
    <n v="21812"/>
    <s v="n/a"/>
  </r>
  <r>
    <x v="11"/>
    <x v="2"/>
    <x v="0"/>
    <x v="8"/>
    <s v="n/a"/>
    <n v="5710"/>
    <n v="5710"/>
    <n v="4854"/>
    <n v="0"/>
  </r>
  <r>
    <x v="11"/>
    <x v="2"/>
    <x v="5"/>
    <x v="8"/>
    <m/>
    <m/>
    <m/>
    <m/>
    <m/>
  </r>
  <r>
    <x v="11"/>
    <x v="2"/>
    <x v="6"/>
    <x v="8"/>
    <s v="n/a"/>
    <n v="5660"/>
    <n v="5660"/>
    <n v="5054"/>
    <n v="606"/>
  </r>
  <r>
    <x v="11"/>
    <x v="2"/>
    <x v="7"/>
    <x v="8"/>
    <s v="n/a"/>
    <n v="4960"/>
    <n v="4960"/>
    <n v="4429"/>
    <n v="531"/>
  </r>
  <r>
    <x v="11"/>
    <x v="2"/>
    <x v="8"/>
    <x v="8"/>
    <s v="n/a"/>
    <n v="8370"/>
    <n v="8370"/>
    <n v="7474"/>
    <n v="896"/>
  </r>
  <r>
    <x v="12"/>
    <x v="2"/>
    <x v="3"/>
    <x v="8"/>
    <m/>
    <m/>
    <m/>
    <m/>
    <m/>
  </r>
  <r>
    <x v="12"/>
    <x v="2"/>
    <x v="0"/>
    <x v="8"/>
    <m/>
    <m/>
    <m/>
    <m/>
    <m/>
  </r>
  <r>
    <x v="12"/>
    <x v="2"/>
    <x v="1"/>
    <x v="8"/>
    <m/>
    <m/>
    <m/>
    <m/>
    <m/>
  </r>
  <r>
    <x v="13"/>
    <x v="2"/>
    <x v="3"/>
    <x v="8"/>
    <n v="10600"/>
    <n v="8670"/>
    <n v="4000"/>
    <n v="3400"/>
    <n v="0"/>
  </r>
  <r>
    <x v="13"/>
    <x v="2"/>
    <x v="0"/>
    <x v="8"/>
    <m/>
    <m/>
    <m/>
    <m/>
    <m/>
  </r>
  <r>
    <x v="13"/>
    <x v="2"/>
    <x v="1"/>
    <x v="8"/>
    <m/>
    <m/>
    <m/>
    <m/>
    <m/>
  </r>
  <r>
    <x v="14"/>
    <x v="2"/>
    <x v="4"/>
    <x v="8"/>
    <n v="549"/>
    <n v="454"/>
    <n v="454"/>
    <n v="386"/>
    <n v="0"/>
  </r>
  <r>
    <x v="14"/>
    <x v="2"/>
    <x v="9"/>
    <x v="8"/>
    <s v="n/a"/>
    <n v="234"/>
    <n v="234"/>
    <n v="199"/>
    <n v="0"/>
  </r>
  <r>
    <x v="14"/>
    <x v="2"/>
    <x v="10"/>
    <x v="8"/>
    <s v="n/a"/>
    <n v="220"/>
    <n v="220"/>
    <n v="187"/>
    <n v="0"/>
  </r>
  <r>
    <x v="15"/>
    <x v="2"/>
    <x v="3"/>
    <x v="8"/>
    <n v="524"/>
    <n v="393"/>
    <n v="393"/>
    <n v="334"/>
    <n v="0"/>
  </r>
  <r>
    <x v="16"/>
    <x v="2"/>
    <x v="3"/>
    <x v="8"/>
    <m/>
    <m/>
    <m/>
    <m/>
    <m/>
  </r>
  <r>
    <x v="16"/>
    <x v="2"/>
    <x v="0"/>
    <x v="8"/>
    <m/>
    <m/>
    <m/>
    <m/>
    <m/>
  </r>
  <r>
    <x v="16"/>
    <x v="2"/>
    <x v="1"/>
    <x v="8"/>
    <m/>
    <m/>
    <m/>
    <m/>
    <m/>
  </r>
  <r>
    <x v="17"/>
    <x v="2"/>
    <x v="0"/>
    <x v="8"/>
    <m/>
    <m/>
    <m/>
    <m/>
    <m/>
  </r>
  <r>
    <x v="17"/>
    <x v="2"/>
    <x v="1"/>
    <x v="8"/>
    <m/>
    <m/>
    <m/>
    <m/>
    <m/>
  </r>
  <r>
    <x v="18"/>
    <x v="2"/>
    <x v="4"/>
    <x v="8"/>
    <n v="1700"/>
    <n v="1280"/>
    <n v="1000"/>
    <n v="850"/>
    <n v="0"/>
  </r>
  <r>
    <x v="18"/>
    <x v="2"/>
    <x v="0"/>
    <x v="8"/>
    <s v="n/a"/>
    <n v="710"/>
    <n v="500"/>
    <n v="425"/>
    <n v="0"/>
  </r>
  <r>
    <x v="18"/>
    <x v="2"/>
    <x v="1"/>
    <x v="8"/>
    <s v="n/a"/>
    <n v="570"/>
    <n v="500"/>
    <n v="425"/>
    <n v="0"/>
  </r>
  <r>
    <x v="19"/>
    <x v="6"/>
    <x v="4"/>
    <x v="8"/>
    <n v="101000"/>
    <n v="85300"/>
    <n v="53080"/>
    <n v="47400"/>
    <n v="5680"/>
  </r>
  <r>
    <x v="19"/>
    <x v="6"/>
    <x v="11"/>
    <x v="8"/>
    <s v="n/a"/>
    <n v="40300"/>
    <n v="40300"/>
    <n v="35988"/>
    <n v="4312"/>
  </r>
  <r>
    <x v="19"/>
    <x v="6"/>
    <x v="7"/>
    <x v="8"/>
    <s v="n/a"/>
    <n v="24000"/>
    <n v="11280"/>
    <n v="10073"/>
    <n v="1207"/>
  </r>
  <r>
    <x v="19"/>
    <x v="6"/>
    <x v="8"/>
    <x v="8"/>
    <s v="n/a"/>
    <n v="21000"/>
    <n v="1500"/>
    <n v="1340"/>
    <n v="161"/>
  </r>
  <r>
    <x v="20"/>
    <x v="2"/>
    <x v="3"/>
    <x v="8"/>
    <n v="37800"/>
    <n v="31500"/>
    <n v="16500"/>
    <n v="14025"/>
    <n v="0"/>
  </r>
  <r>
    <x v="21"/>
    <x v="2"/>
    <x v="3"/>
    <x v="8"/>
    <n v="58300"/>
    <n v="43700"/>
    <n v="5200"/>
    <n v="4420"/>
    <n v="0"/>
  </r>
  <r>
    <x v="22"/>
    <x v="2"/>
    <x v="3"/>
    <x v="8"/>
    <n v="1360"/>
    <n v="1020"/>
    <n v="50"/>
    <n v="43"/>
    <n v="0"/>
  </r>
  <r>
    <x v="23"/>
    <x v="2"/>
    <x v="3"/>
    <x v="8"/>
    <n v="2620"/>
    <n v="1970"/>
    <n v="425"/>
    <n v="361"/>
    <n v="0"/>
  </r>
  <r>
    <x v="24"/>
    <x v="2"/>
    <x v="3"/>
    <x v="8"/>
    <n v="528"/>
    <n v="396"/>
    <n v="150"/>
    <n v="128"/>
    <n v="0"/>
  </r>
  <r>
    <x v="25"/>
    <x v="2"/>
    <x v="3"/>
    <x v="8"/>
    <m/>
    <m/>
    <m/>
    <m/>
    <m/>
  </r>
  <r>
    <x v="26"/>
    <x v="2"/>
    <x v="12"/>
    <x v="8"/>
    <n v="3954111"/>
    <n v="2534729"/>
    <n v="2000000"/>
    <n v="1790200"/>
    <n v="197576"/>
  </r>
  <r>
    <x v="0"/>
    <x v="0"/>
    <x v="0"/>
    <x v="9"/>
    <n v="918000"/>
    <n v="813000"/>
    <n v="813000"/>
    <n v="731700"/>
    <n v="81300"/>
  </r>
  <r>
    <x v="0"/>
    <x v="0"/>
    <x v="1"/>
    <x v="9"/>
    <n v="40000"/>
    <n v="33100"/>
    <n v="19000"/>
    <n v="17100"/>
    <n v="1900"/>
  </r>
  <r>
    <x v="0"/>
    <x v="0"/>
    <x v="2"/>
    <x v="9"/>
    <n v="22000"/>
    <n v="156"/>
    <n v="50"/>
    <n v="50"/>
    <n v="0"/>
  </r>
  <r>
    <x v="1"/>
    <x v="1"/>
    <x v="3"/>
    <x v="9"/>
    <n v="205000"/>
    <n v="174000"/>
    <n v="168780"/>
    <n v="150721"/>
    <n v="18059"/>
  </r>
  <r>
    <x v="1"/>
    <x v="1"/>
    <x v="0"/>
    <x v="9"/>
    <m/>
    <m/>
    <m/>
    <m/>
    <m/>
  </r>
  <r>
    <x v="1"/>
    <x v="1"/>
    <x v="1"/>
    <x v="9"/>
    <m/>
    <m/>
    <m/>
    <m/>
    <m/>
  </r>
  <r>
    <x v="2"/>
    <x v="2"/>
    <x v="4"/>
    <x v="9"/>
    <m/>
    <m/>
    <m/>
    <m/>
    <m/>
  </r>
  <r>
    <x v="2"/>
    <x v="2"/>
    <x v="0"/>
    <x v="9"/>
    <n v="3310"/>
    <n v="2790"/>
    <n v="2790"/>
    <n v="2302"/>
    <n v="384"/>
  </r>
  <r>
    <x v="2"/>
    <x v="2"/>
    <x v="1"/>
    <x v="9"/>
    <n v="2450"/>
    <n v="2070"/>
    <n v="2070"/>
    <n v="1682"/>
    <n v="349"/>
  </r>
  <r>
    <x v="3"/>
    <x v="3"/>
    <x v="3"/>
    <x v="9"/>
    <n v="234000"/>
    <n v="219000"/>
    <n v="219000"/>
    <n v="195567"/>
    <n v="23433"/>
  </r>
  <r>
    <x v="4"/>
    <x v="4"/>
    <x v="4"/>
    <x v="9"/>
    <n v="7460"/>
    <n v="6120"/>
    <n v="6120"/>
    <n v="5202"/>
    <s v="n/a"/>
  </r>
  <r>
    <x v="4"/>
    <x v="4"/>
    <x v="0"/>
    <x v="9"/>
    <s v="n/a"/>
    <n v="4220"/>
    <n v="4220"/>
    <n v="3587"/>
    <n v="452"/>
  </r>
  <r>
    <x v="4"/>
    <x v="4"/>
    <x v="1"/>
    <x v="9"/>
    <s v="n/a"/>
    <n v="1900"/>
    <n v="1900"/>
    <n v="1615"/>
    <n v="0"/>
  </r>
  <r>
    <x v="5"/>
    <x v="4"/>
    <x v="3"/>
    <x v="9"/>
    <n v="191000"/>
    <n v="156000"/>
    <n v="75000"/>
    <n v="63750"/>
    <n v="8025"/>
  </r>
  <r>
    <x v="6"/>
    <x v="4"/>
    <x v="3"/>
    <x v="9"/>
    <m/>
    <m/>
    <m/>
    <m/>
    <m/>
  </r>
  <r>
    <x v="7"/>
    <x v="5"/>
    <x v="3"/>
    <x v="9"/>
    <n v="243000"/>
    <n v="240000"/>
    <n v="90000"/>
    <n v="80370"/>
    <n v="9630"/>
  </r>
  <r>
    <x v="8"/>
    <x v="4"/>
    <x v="3"/>
    <x v="9"/>
    <n v="83100"/>
    <n v="69200"/>
    <n v="60000"/>
    <n v="53580"/>
    <n v="6420"/>
  </r>
  <r>
    <x v="9"/>
    <x v="4"/>
    <x v="3"/>
    <x v="9"/>
    <n v="278000"/>
    <n v="224000"/>
    <n v="50000"/>
    <n v="42500"/>
    <n v="0"/>
  </r>
  <r>
    <x v="10"/>
    <x v="4"/>
    <x v="3"/>
    <x v="9"/>
    <n v="23000"/>
    <n v="17300"/>
    <n v="17300"/>
    <n v="14705"/>
    <n v="0"/>
  </r>
  <r>
    <x v="11"/>
    <x v="2"/>
    <x v="4"/>
    <x v="9"/>
    <n v="22400"/>
    <n v="18860"/>
    <n v="18860"/>
    <n v="16677"/>
    <s v="n/a"/>
  </r>
  <r>
    <x v="11"/>
    <x v="2"/>
    <x v="0"/>
    <x v="9"/>
    <s v="n/a"/>
    <n v="3830"/>
    <n v="3830"/>
    <n v="3256"/>
    <n v="0"/>
  </r>
  <r>
    <x v="11"/>
    <x v="2"/>
    <x v="5"/>
    <x v="9"/>
    <m/>
    <m/>
    <m/>
    <m/>
    <m/>
  </r>
  <r>
    <x v="11"/>
    <x v="2"/>
    <x v="6"/>
    <x v="9"/>
    <s v="n/a"/>
    <n v="4220"/>
    <n v="4220"/>
    <n v="3768"/>
    <n v="452"/>
  </r>
  <r>
    <x v="11"/>
    <x v="2"/>
    <x v="7"/>
    <x v="9"/>
    <s v="n/a"/>
    <n v="4270"/>
    <n v="4270"/>
    <n v="3813"/>
    <n v="457"/>
  </r>
  <r>
    <x v="11"/>
    <x v="2"/>
    <x v="8"/>
    <x v="9"/>
    <s v="n/a"/>
    <n v="6540"/>
    <n v="6540"/>
    <n v="5840"/>
    <n v="700"/>
  </r>
  <r>
    <x v="12"/>
    <x v="2"/>
    <x v="3"/>
    <x v="9"/>
    <m/>
    <m/>
    <m/>
    <m/>
    <m/>
  </r>
  <r>
    <x v="12"/>
    <x v="2"/>
    <x v="0"/>
    <x v="9"/>
    <m/>
    <m/>
    <m/>
    <m/>
    <m/>
  </r>
  <r>
    <x v="12"/>
    <x v="2"/>
    <x v="1"/>
    <x v="9"/>
    <m/>
    <m/>
    <m/>
    <m/>
    <m/>
  </r>
  <r>
    <x v="13"/>
    <x v="2"/>
    <x v="3"/>
    <x v="9"/>
    <n v="8640"/>
    <n v="7240"/>
    <n v="7240"/>
    <n v="6154"/>
    <n v="0"/>
  </r>
  <r>
    <x v="13"/>
    <x v="2"/>
    <x v="0"/>
    <x v="9"/>
    <m/>
    <m/>
    <m/>
    <m/>
    <m/>
  </r>
  <r>
    <x v="13"/>
    <x v="2"/>
    <x v="1"/>
    <x v="9"/>
    <m/>
    <m/>
    <m/>
    <m/>
    <m/>
  </r>
  <r>
    <x v="14"/>
    <x v="2"/>
    <x v="4"/>
    <x v="9"/>
    <n v="669"/>
    <n v="547"/>
    <n v="547"/>
    <n v="465"/>
    <n v="0"/>
  </r>
  <r>
    <x v="14"/>
    <x v="2"/>
    <x v="9"/>
    <x v="9"/>
    <m/>
    <m/>
    <m/>
    <m/>
    <m/>
  </r>
  <r>
    <x v="14"/>
    <x v="2"/>
    <x v="10"/>
    <x v="9"/>
    <m/>
    <m/>
    <m/>
    <m/>
    <m/>
  </r>
  <r>
    <x v="15"/>
    <x v="2"/>
    <x v="3"/>
    <x v="9"/>
    <n v="516"/>
    <n v="387"/>
    <n v="387"/>
    <n v="329"/>
    <n v="0"/>
  </r>
  <r>
    <x v="16"/>
    <x v="2"/>
    <x v="3"/>
    <x v="9"/>
    <m/>
    <m/>
    <m/>
    <m/>
    <m/>
  </r>
  <r>
    <x v="16"/>
    <x v="2"/>
    <x v="0"/>
    <x v="9"/>
    <m/>
    <m/>
    <m/>
    <m/>
    <m/>
  </r>
  <r>
    <x v="16"/>
    <x v="2"/>
    <x v="1"/>
    <x v="9"/>
    <m/>
    <m/>
    <m/>
    <m/>
    <m/>
  </r>
  <r>
    <x v="17"/>
    <x v="2"/>
    <x v="0"/>
    <x v="9"/>
    <m/>
    <m/>
    <m/>
    <m/>
    <m/>
  </r>
  <r>
    <x v="17"/>
    <x v="2"/>
    <x v="1"/>
    <x v="9"/>
    <m/>
    <m/>
    <m/>
    <m/>
    <m/>
  </r>
  <r>
    <x v="18"/>
    <x v="2"/>
    <x v="4"/>
    <x v="9"/>
    <n v="1380"/>
    <n v="1040"/>
    <n v="1040"/>
    <n v="884"/>
    <n v="0"/>
  </r>
  <r>
    <x v="18"/>
    <x v="2"/>
    <x v="0"/>
    <x v="9"/>
    <s v="n/a"/>
    <n v="485"/>
    <n v="485"/>
    <n v="412"/>
    <n v="0"/>
  </r>
  <r>
    <x v="18"/>
    <x v="2"/>
    <x v="1"/>
    <x v="9"/>
    <s v="n/a"/>
    <n v="555"/>
    <n v="555"/>
    <n v="472"/>
    <n v="0"/>
  </r>
  <r>
    <x v="19"/>
    <x v="6"/>
    <x v="4"/>
    <x v="9"/>
    <n v="88200"/>
    <n v="74000"/>
    <n v="74000"/>
    <n v="66082"/>
    <n v="7918"/>
  </r>
  <r>
    <x v="19"/>
    <x v="6"/>
    <x v="11"/>
    <x v="9"/>
    <s v="n/a"/>
    <n v="23800"/>
    <n v="23800"/>
    <n v="21253"/>
    <n v="2547"/>
  </r>
  <r>
    <x v="19"/>
    <x v="6"/>
    <x v="7"/>
    <x v="9"/>
    <s v="n/a"/>
    <n v="29600"/>
    <n v="29600"/>
    <n v="26433"/>
    <n v="3167"/>
  </r>
  <r>
    <x v="19"/>
    <x v="6"/>
    <x v="8"/>
    <x v="9"/>
    <s v="n/a"/>
    <n v="20600"/>
    <n v="20600"/>
    <n v="18396"/>
    <n v="2204"/>
  </r>
  <r>
    <x v="20"/>
    <x v="2"/>
    <x v="3"/>
    <x v="9"/>
    <m/>
    <m/>
    <m/>
    <m/>
    <m/>
  </r>
  <r>
    <x v="21"/>
    <x v="2"/>
    <x v="3"/>
    <x v="9"/>
    <m/>
    <m/>
    <m/>
    <m/>
    <m/>
  </r>
  <r>
    <x v="22"/>
    <x v="2"/>
    <x v="3"/>
    <x v="9"/>
    <m/>
    <m/>
    <m/>
    <m/>
    <m/>
  </r>
  <r>
    <x v="23"/>
    <x v="2"/>
    <x v="3"/>
    <x v="9"/>
    <n v="2620"/>
    <n v="1970"/>
    <n v="1970"/>
    <n v="1675"/>
    <n v="0"/>
  </r>
  <r>
    <x v="24"/>
    <x v="2"/>
    <x v="3"/>
    <x v="9"/>
    <m/>
    <m/>
    <m/>
    <m/>
    <m/>
  </r>
  <r>
    <x v="25"/>
    <x v="2"/>
    <x v="3"/>
    <x v="9"/>
    <n v="88200"/>
    <n v="61100"/>
    <n v="50000"/>
    <n v="42500"/>
    <n v="0"/>
  </r>
  <r>
    <x v="26"/>
    <x v="2"/>
    <x v="12"/>
    <x v="9"/>
    <n v="2462945"/>
    <n v="2121880"/>
    <n v="1677154"/>
    <n v="1493994"/>
    <n v="159478"/>
  </r>
  <r>
    <x v="0"/>
    <x v="0"/>
    <x v="0"/>
    <x v="10"/>
    <n v="977000"/>
    <n v="815000"/>
    <n v="815000"/>
    <n v="733500"/>
    <n v="81500"/>
  </r>
  <r>
    <x v="0"/>
    <x v="0"/>
    <x v="1"/>
    <x v="10"/>
    <n v="32600"/>
    <n v="26900"/>
    <n v="19000"/>
    <n v="17100"/>
    <n v="1900"/>
  </r>
  <r>
    <x v="0"/>
    <x v="0"/>
    <x v="2"/>
    <x v="10"/>
    <n v="58400"/>
    <n v="7970"/>
    <n v="50"/>
    <n v="50"/>
    <n v="0"/>
  </r>
  <r>
    <x v="1"/>
    <x v="1"/>
    <x v="3"/>
    <x v="10"/>
    <n v="212000"/>
    <n v="182000"/>
    <n v="176540"/>
    <n v="157650"/>
    <n v="18890"/>
  </r>
  <r>
    <x v="1"/>
    <x v="1"/>
    <x v="0"/>
    <x v="10"/>
    <m/>
    <m/>
    <m/>
    <m/>
    <m/>
  </r>
  <r>
    <x v="1"/>
    <x v="1"/>
    <x v="1"/>
    <x v="10"/>
    <m/>
    <m/>
    <m/>
    <m/>
    <m/>
  </r>
  <r>
    <x v="2"/>
    <x v="2"/>
    <x v="4"/>
    <x v="10"/>
    <m/>
    <m/>
    <m/>
    <m/>
    <m/>
  </r>
  <r>
    <x v="2"/>
    <x v="2"/>
    <x v="0"/>
    <x v="10"/>
    <n v="3210"/>
    <n v="2720"/>
    <n v="2720"/>
    <n v="2244"/>
    <n v="374"/>
  </r>
  <r>
    <x v="2"/>
    <x v="2"/>
    <x v="1"/>
    <x v="10"/>
    <n v="2600"/>
    <n v="2200"/>
    <n v="2200"/>
    <n v="1788"/>
    <n v="371"/>
  </r>
  <r>
    <x v="3"/>
    <x v="3"/>
    <x v="3"/>
    <x v="10"/>
    <n v="224000"/>
    <n v="210000"/>
    <n v="210000"/>
    <n v="187530"/>
    <n v="22470"/>
  </r>
  <r>
    <x v="4"/>
    <x v="4"/>
    <x v="4"/>
    <x v="10"/>
    <n v="14800"/>
    <n v="7380"/>
    <n v="7380"/>
    <n v="6273"/>
    <s v="n/a"/>
  </r>
  <r>
    <x v="4"/>
    <x v="4"/>
    <x v="0"/>
    <x v="10"/>
    <s v="n/a"/>
    <n v="5090"/>
    <n v="5090"/>
    <n v="4327"/>
    <n v="545"/>
  </r>
  <r>
    <x v="4"/>
    <x v="4"/>
    <x v="1"/>
    <x v="10"/>
    <s v="n/a"/>
    <n v="2290"/>
    <n v="2290"/>
    <n v="1947"/>
    <n v="0"/>
  </r>
  <r>
    <x v="5"/>
    <x v="4"/>
    <x v="3"/>
    <x v="10"/>
    <n v="190000"/>
    <n v="156000"/>
    <n v="75000"/>
    <n v="63750"/>
    <n v="8025"/>
  </r>
  <r>
    <x v="6"/>
    <x v="4"/>
    <x v="3"/>
    <x v="10"/>
    <m/>
    <m/>
    <m/>
    <m/>
    <m/>
  </r>
  <r>
    <x v="7"/>
    <x v="5"/>
    <x v="3"/>
    <x v="10"/>
    <n v="301000"/>
    <n v="296000"/>
    <n v="90000"/>
    <n v="80370"/>
    <n v="9630"/>
  </r>
  <r>
    <x v="8"/>
    <x v="4"/>
    <x v="3"/>
    <x v="10"/>
    <n v="83800"/>
    <n v="71400"/>
    <n v="60000"/>
    <n v="53580"/>
    <n v="6420"/>
  </r>
  <r>
    <x v="9"/>
    <x v="4"/>
    <x v="3"/>
    <x v="10"/>
    <n v="298000"/>
    <n v="232000"/>
    <n v="50000"/>
    <n v="42500"/>
    <n v="0"/>
  </r>
  <r>
    <x v="10"/>
    <x v="4"/>
    <x v="3"/>
    <x v="10"/>
    <n v="23100"/>
    <n v="17400"/>
    <n v="17400"/>
    <n v="14790"/>
    <n v="0"/>
  </r>
  <r>
    <x v="11"/>
    <x v="2"/>
    <x v="4"/>
    <x v="10"/>
    <n v="22300"/>
    <n v="18800"/>
    <n v="18800"/>
    <n v="16624"/>
    <s v="n/a"/>
  </r>
  <r>
    <x v="11"/>
    <x v="2"/>
    <x v="0"/>
    <x v="10"/>
    <s v="n/a"/>
    <n v="3820"/>
    <n v="3820"/>
    <n v="3247"/>
    <n v="0"/>
  </r>
  <r>
    <x v="11"/>
    <x v="2"/>
    <x v="5"/>
    <x v="10"/>
    <m/>
    <m/>
    <m/>
    <m/>
    <m/>
  </r>
  <r>
    <x v="11"/>
    <x v="2"/>
    <x v="6"/>
    <x v="10"/>
    <s v="n/a"/>
    <n v="4200"/>
    <n v="4200"/>
    <n v="3751"/>
    <n v="449"/>
  </r>
  <r>
    <x v="11"/>
    <x v="2"/>
    <x v="7"/>
    <x v="10"/>
    <s v="n/a"/>
    <n v="4260"/>
    <n v="4260"/>
    <n v="3804"/>
    <n v="456"/>
  </r>
  <r>
    <x v="11"/>
    <x v="2"/>
    <x v="8"/>
    <x v="10"/>
    <s v="n/a"/>
    <n v="6520"/>
    <n v="6520"/>
    <n v="5822"/>
    <n v="698"/>
  </r>
  <r>
    <x v="12"/>
    <x v="2"/>
    <x v="3"/>
    <x v="10"/>
    <m/>
    <m/>
    <m/>
    <m/>
    <m/>
  </r>
  <r>
    <x v="12"/>
    <x v="2"/>
    <x v="0"/>
    <x v="10"/>
    <m/>
    <m/>
    <m/>
    <m/>
    <m/>
  </r>
  <r>
    <x v="12"/>
    <x v="2"/>
    <x v="1"/>
    <x v="10"/>
    <m/>
    <m/>
    <m/>
    <m/>
    <m/>
  </r>
  <r>
    <x v="13"/>
    <x v="2"/>
    <x v="3"/>
    <x v="10"/>
    <n v="8540"/>
    <n v="7160"/>
    <n v="7160"/>
    <n v="6086"/>
    <n v="0"/>
  </r>
  <r>
    <x v="13"/>
    <x v="2"/>
    <x v="0"/>
    <x v="10"/>
    <m/>
    <m/>
    <m/>
    <m/>
    <m/>
  </r>
  <r>
    <x v="13"/>
    <x v="2"/>
    <x v="1"/>
    <x v="10"/>
    <m/>
    <m/>
    <m/>
    <m/>
    <m/>
  </r>
  <r>
    <x v="14"/>
    <x v="2"/>
    <x v="4"/>
    <x v="10"/>
    <n v="660"/>
    <n v="539"/>
    <n v="539"/>
    <n v="458"/>
    <n v="0"/>
  </r>
  <r>
    <x v="14"/>
    <x v="2"/>
    <x v="9"/>
    <x v="10"/>
    <m/>
    <m/>
    <m/>
    <m/>
    <m/>
  </r>
  <r>
    <x v="14"/>
    <x v="2"/>
    <x v="10"/>
    <x v="10"/>
    <m/>
    <m/>
    <m/>
    <m/>
    <m/>
  </r>
  <r>
    <x v="15"/>
    <x v="2"/>
    <x v="3"/>
    <x v="10"/>
    <n v="516"/>
    <n v="387"/>
    <n v="387"/>
    <n v="329"/>
    <n v="0"/>
  </r>
  <r>
    <x v="16"/>
    <x v="2"/>
    <x v="3"/>
    <x v="10"/>
    <m/>
    <m/>
    <m/>
    <m/>
    <m/>
  </r>
  <r>
    <x v="16"/>
    <x v="2"/>
    <x v="0"/>
    <x v="10"/>
    <m/>
    <m/>
    <m/>
    <m/>
    <m/>
  </r>
  <r>
    <x v="16"/>
    <x v="2"/>
    <x v="1"/>
    <x v="10"/>
    <m/>
    <m/>
    <m/>
    <m/>
    <m/>
  </r>
  <r>
    <x v="17"/>
    <x v="2"/>
    <x v="0"/>
    <x v="10"/>
    <m/>
    <m/>
    <m/>
    <m/>
    <m/>
  </r>
  <r>
    <x v="17"/>
    <x v="2"/>
    <x v="1"/>
    <x v="10"/>
    <m/>
    <m/>
    <m/>
    <m/>
    <m/>
  </r>
  <r>
    <x v="18"/>
    <x v="2"/>
    <x v="4"/>
    <x v="10"/>
    <n v="1380"/>
    <n v="1040"/>
    <n v="1040"/>
    <n v="884"/>
    <n v="0"/>
  </r>
  <r>
    <x v="18"/>
    <x v="2"/>
    <x v="0"/>
    <x v="10"/>
    <s v="n/a"/>
    <n v="485"/>
    <n v="485"/>
    <n v="412"/>
    <n v="0"/>
  </r>
  <r>
    <x v="18"/>
    <x v="2"/>
    <x v="1"/>
    <x v="10"/>
    <s v="n/a"/>
    <n v="555"/>
    <n v="555"/>
    <n v="472"/>
    <n v="0"/>
  </r>
  <r>
    <x v="19"/>
    <x v="6"/>
    <x v="4"/>
    <x v="10"/>
    <n v="99400"/>
    <n v="83800"/>
    <n v="76400"/>
    <n v="68225"/>
    <n v="8175"/>
  </r>
  <r>
    <x v="19"/>
    <x v="6"/>
    <x v="11"/>
    <x v="10"/>
    <s v="n/a"/>
    <n v="27000"/>
    <n v="27000"/>
    <n v="24111"/>
    <n v="2889"/>
  </r>
  <r>
    <x v="19"/>
    <x v="6"/>
    <x v="7"/>
    <x v="10"/>
    <s v="n/a"/>
    <n v="33500"/>
    <n v="32500"/>
    <n v="29023"/>
    <n v="3478"/>
  </r>
  <r>
    <x v="19"/>
    <x v="6"/>
    <x v="8"/>
    <x v="10"/>
    <s v="n/a"/>
    <n v="23300"/>
    <n v="16900"/>
    <n v="15092"/>
    <n v="1808"/>
  </r>
  <r>
    <x v="20"/>
    <x v="2"/>
    <x v="3"/>
    <x v="10"/>
    <m/>
    <m/>
    <m/>
    <m/>
    <m/>
  </r>
  <r>
    <x v="21"/>
    <x v="2"/>
    <x v="3"/>
    <x v="10"/>
    <m/>
    <m/>
    <m/>
    <m/>
    <m/>
  </r>
  <r>
    <x v="22"/>
    <x v="2"/>
    <x v="3"/>
    <x v="10"/>
    <m/>
    <m/>
    <m/>
    <m/>
    <m/>
  </r>
  <r>
    <x v="23"/>
    <x v="2"/>
    <x v="3"/>
    <x v="10"/>
    <n v="2620"/>
    <n v="1970"/>
    <n v="1970"/>
    <n v="1675"/>
    <n v="0"/>
  </r>
  <r>
    <x v="24"/>
    <x v="2"/>
    <x v="3"/>
    <x v="10"/>
    <m/>
    <m/>
    <m/>
    <m/>
    <m/>
  </r>
  <r>
    <x v="25"/>
    <x v="2"/>
    <x v="3"/>
    <x v="10"/>
    <n v="80800"/>
    <n v="63700"/>
    <n v="50000"/>
    <n v="42500"/>
    <n v="0"/>
  </r>
  <r>
    <x v="26"/>
    <x v="2"/>
    <x v="12"/>
    <x v="10"/>
    <n v="2636726"/>
    <n v="2204366"/>
    <n v="1681586"/>
    <n v="1497906"/>
    <n v="159902"/>
  </r>
  <r>
    <x v="0"/>
    <x v="0"/>
    <x v="0"/>
    <x v="11"/>
    <n v="1440000"/>
    <n v="1000000"/>
    <n v="1000000"/>
    <n v="900000"/>
    <n v="100000"/>
  </r>
  <r>
    <x v="0"/>
    <x v="0"/>
    <x v="1"/>
    <x v="11"/>
    <n v="34000"/>
    <n v="28200"/>
    <n v="19000"/>
    <n v="17100"/>
    <n v="1900"/>
  </r>
  <r>
    <x v="0"/>
    <x v="0"/>
    <x v="2"/>
    <x v="11"/>
    <n v="58400"/>
    <n v="7970"/>
    <n v="10"/>
    <n v="10"/>
    <n v="0"/>
  </r>
  <r>
    <x v="1"/>
    <x v="1"/>
    <x v="3"/>
    <x v="11"/>
    <n v="207000"/>
    <n v="176000"/>
    <n v="170720"/>
    <n v="152453"/>
    <n v="18267"/>
  </r>
  <r>
    <x v="1"/>
    <x v="1"/>
    <x v="0"/>
    <x v="11"/>
    <m/>
    <m/>
    <m/>
    <m/>
    <m/>
  </r>
  <r>
    <x v="1"/>
    <x v="1"/>
    <x v="1"/>
    <x v="11"/>
    <m/>
    <m/>
    <m/>
    <m/>
    <m/>
  </r>
  <r>
    <x v="2"/>
    <x v="2"/>
    <x v="4"/>
    <x v="11"/>
    <m/>
    <m/>
    <m/>
    <m/>
    <m/>
  </r>
  <r>
    <x v="2"/>
    <x v="2"/>
    <x v="0"/>
    <x v="11"/>
    <n v="3380"/>
    <n v="2860"/>
    <n v="2860"/>
    <n v="2360"/>
    <n v="393"/>
  </r>
  <r>
    <x v="2"/>
    <x v="2"/>
    <x v="1"/>
    <x v="11"/>
    <n v="2890"/>
    <n v="2440"/>
    <n v="2440"/>
    <n v="1853"/>
    <n v="412"/>
  </r>
  <r>
    <x v="3"/>
    <x v="3"/>
    <x v="3"/>
    <x v="11"/>
    <n v="265000"/>
    <n v="248000"/>
    <n v="225000"/>
    <n v="200925"/>
    <n v="24075"/>
  </r>
  <r>
    <x v="4"/>
    <x v="4"/>
    <x v="4"/>
    <x v="11"/>
    <n v="15600"/>
    <n v="2540"/>
    <n v="2540"/>
    <n v="2159"/>
    <s v="n/a"/>
  </r>
  <r>
    <x v="4"/>
    <x v="4"/>
    <x v="0"/>
    <x v="11"/>
    <s v="n/a"/>
    <n v="1750"/>
    <n v="1750"/>
    <n v="1488"/>
    <n v="187"/>
  </r>
  <r>
    <x v="4"/>
    <x v="4"/>
    <x v="1"/>
    <x v="11"/>
    <s v="n/a"/>
    <n v="790"/>
    <n v="790"/>
    <n v="672"/>
    <n v="0"/>
  </r>
  <r>
    <x v="5"/>
    <x v="4"/>
    <x v="3"/>
    <x v="11"/>
    <n v="297000"/>
    <n v="244000"/>
    <n v="75000"/>
    <n v="63750"/>
    <n v="8025"/>
  </r>
  <r>
    <x v="6"/>
    <x v="4"/>
    <x v="3"/>
    <x v="11"/>
    <m/>
    <m/>
    <m/>
    <m/>
    <m/>
  </r>
  <r>
    <x v="7"/>
    <x v="5"/>
    <x v="3"/>
    <x v="11"/>
    <n v="304000"/>
    <n v="301000"/>
    <n v="75000"/>
    <n v="66975"/>
    <n v="8025"/>
  </r>
  <r>
    <x v="8"/>
    <x v="4"/>
    <x v="3"/>
    <x v="11"/>
    <n v="86000"/>
    <n v="71700"/>
    <n v="50000"/>
    <n v="44650"/>
    <n v="5350"/>
  </r>
  <r>
    <x v="9"/>
    <x v="4"/>
    <x v="3"/>
    <x v="11"/>
    <n v="248000"/>
    <n v="194000"/>
    <n v="50000"/>
    <n v="42500"/>
    <n v="0"/>
  </r>
  <r>
    <x v="10"/>
    <x v="4"/>
    <x v="3"/>
    <x v="11"/>
    <n v="28800"/>
    <n v="21600"/>
    <n v="21600"/>
    <n v="18360"/>
    <n v="0"/>
  </r>
  <r>
    <x v="11"/>
    <x v="2"/>
    <x v="4"/>
    <x v="11"/>
    <n v="25700"/>
    <n v="21700"/>
    <n v="21700"/>
    <n v="19198"/>
    <s v="n/a"/>
  </r>
  <r>
    <x v="11"/>
    <x v="2"/>
    <x v="0"/>
    <x v="11"/>
    <s v="n/a"/>
    <n v="4200"/>
    <n v="4200"/>
    <n v="3570"/>
    <n v="0"/>
  </r>
  <r>
    <x v="11"/>
    <x v="2"/>
    <x v="5"/>
    <x v="11"/>
    <m/>
    <m/>
    <m/>
    <m/>
    <m/>
  </r>
  <r>
    <x v="11"/>
    <x v="2"/>
    <x v="6"/>
    <x v="11"/>
    <s v="n/a"/>
    <n v="4900"/>
    <n v="4900"/>
    <n v="4376"/>
    <n v="524"/>
  </r>
  <r>
    <x v="11"/>
    <x v="2"/>
    <x v="7"/>
    <x v="11"/>
    <s v="n/a"/>
    <n v="4990"/>
    <n v="4990"/>
    <n v="4456"/>
    <n v="534"/>
  </r>
  <r>
    <x v="11"/>
    <x v="2"/>
    <x v="8"/>
    <x v="11"/>
    <s v="n/a"/>
    <n v="7610"/>
    <n v="7610"/>
    <n v="6796"/>
    <n v="814"/>
  </r>
  <r>
    <x v="12"/>
    <x v="2"/>
    <x v="3"/>
    <x v="11"/>
    <m/>
    <m/>
    <m/>
    <m/>
    <m/>
  </r>
  <r>
    <x v="12"/>
    <x v="2"/>
    <x v="0"/>
    <x v="11"/>
    <m/>
    <m/>
    <m/>
    <m/>
    <m/>
  </r>
  <r>
    <x v="12"/>
    <x v="2"/>
    <x v="1"/>
    <x v="11"/>
    <m/>
    <m/>
    <m/>
    <m/>
    <m/>
  </r>
  <r>
    <x v="13"/>
    <x v="2"/>
    <x v="3"/>
    <x v="11"/>
    <n v="9740"/>
    <n v="8180"/>
    <n v="8180"/>
    <n v="6953"/>
    <n v="0"/>
  </r>
  <r>
    <x v="13"/>
    <x v="2"/>
    <x v="0"/>
    <x v="11"/>
    <m/>
    <m/>
    <m/>
    <m/>
    <m/>
  </r>
  <r>
    <x v="13"/>
    <x v="2"/>
    <x v="1"/>
    <x v="11"/>
    <m/>
    <m/>
    <m/>
    <m/>
    <m/>
  </r>
  <r>
    <x v="14"/>
    <x v="2"/>
    <x v="4"/>
    <x v="11"/>
    <n v="269"/>
    <n v="202"/>
    <n v="202"/>
    <n v="172"/>
    <n v="0"/>
  </r>
  <r>
    <x v="14"/>
    <x v="2"/>
    <x v="9"/>
    <x v="11"/>
    <m/>
    <m/>
    <m/>
    <m/>
    <m/>
  </r>
  <r>
    <x v="14"/>
    <x v="2"/>
    <x v="10"/>
    <x v="11"/>
    <m/>
    <m/>
    <m/>
    <m/>
    <m/>
  </r>
  <r>
    <x v="15"/>
    <x v="2"/>
    <x v="3"/>
    <x v="11"/>
    <n v="564"/>
    <n v="424"/>
    <n v="424"/>
    <n v="360"/>
    <n v="0"/>
  </r>
  <r>
    <x v="16"/>
    <x v="2"/>
    <x v="3"/>
    <x v="11"/>
    <m/>
    <m/>
    <m/>
    <m/>
    <m/>
  </r>
  <r>
    <x v="16"/>
    <x v="2"/>
    <x v="0"/>
    <x v="11"/>
    <m/>
    <m/>
    <m/>
    <m/>
    <m/>
  </r>
  <r>
    <x v="16"/>
    <x v="2"/>
    <x v="1"/>
    <x v="11"/>
    <m/>
    <m/>
    <m/>
    <m/>
    <m/>
  </r>
  <r>
    <x v="17"/>
    <x v="2"/>
    <x v="0"/>
    <x v="11"/>
    <m/>
    <m/>
    <m/>
    <m/>
    <m/>
  </r>
  <r>
    <x v="17"/>
    <x v="2"/>
    <x v="1"/>
    <x v="11"/>
    <m/>
    <m/>
    <m/>
    <m/>
    <m/>
  </r>
  <r>
    <x v="18"/>
    <x v="2"/>
    <x v="4"/>
    <x v="11"/>
    <n v="1330"/>
    <n v="999"/>
    <n v="999"/>
    <n v="849"/>
    <n v="0"/>
  </r>
  <r>
    <x v="18"/>
    <x v="2"/>
    <x v="0"/>
    <x v="11"/>
    <s v="n/a"/>
    <n v="414"/>
    <n v="414"/>
    <n v="352"/>
    <n v="0"/>
  </r>
  <r>
    <x v="18"/>
    <x v="2"/>
    <x v="1"/>
    <x v="11"/>
    <s v="n/a"/>
    <n v="585"/>
    <n v="585"/>
    <n v="497"/>
    <n v="0"/>
  </r>
  <r>
    <x v="19"/>
    <x v="6"/>
    <x v="4"/>
    <x v="11"/>
    <n v="71400"/>
    <n v="60700"/>
    <n v="60700"/>
    <n v="54205"/>
    <n v="6495"/>
  </r>
  <r>
    <x v="19"/>
    <x v="6"/>
    <x v="11"/>
    <x v="11"/>
    <s v="n/a"/>
    <n v="19500"/>
    <n v="19500"/>
    <n v="17414"/>
    <n v="2087"/>
  </r>
  <r>
    <x v="19"/>
    <x v="6"/>
    <x v="7"/>
    <x v="11"/>
    <s v="n/a"/>
    <n v="24300"/>
    <n v="24300"/>
    <n v="21700"/>
    <n v="2600"/>
  </r>
  <r>
    <x v="19"/>
    <x v="6"/>
    <x v="8"/>
    <x v="11"/>
    <s v="n/a"/>
    <n v="16900"/>
    <n v="16900"/>
    <n v="15092"/>
    <n v="1808"/>
  </r>
  <r>
    <x v="20"/>
    <x v="2"/>
    <x v="3"/>
    <x v="11"/>
    <m/>
    <m/>
    <m/>
    <m/>
    <m/>
  </r>
  <r>
    <x v="21"/>
    <x v="2"/>
    <x v="3"/>
    <x v="11"/>
    <m/>
    <m/>
    <m/>
    <m/>
    <m/>
  </r>
  <r>
    <x v="22"/>
    <x v="2"/>
    <x v="3"/>
    <x v="11"/>
    <m/>
    <m/>
    <m/>
    <m/>
    <m/>
  </r>
  <r>
    <x v="23"/>
    <x v="2"/>
    <x v="3"/>
    <x v="11"/>
    <n v="2620"/>
    <n v="1970"/>
    <n v="1970"/>
    <n v="1675"/>
    <n v="0"/>
  </r>
  <r>
    <x v="24"/>
    <x v="2"/>
    <x v="3"/>
    <x v="11"/>
    <m/>
    <m/>
    <m/>
    <m/>
    <m/>
  </r>
  <r>
    <x v="25"/>
    <x v="2"/>
    <x v="3"/>
    <x v="11"/>
    <n v="104000"/>
    <n v="78100"/>
    <n v="50000"/>
    <n v="42500"/>
    <n v="0"/>
  </r>
  <r>
    <x v="26"/>
    <x v="2"/>
    <x v="12"/>
    <x v="11"/>
    <n v="3205693"/>
    <n v="2472585"/>
    <n v="1838345"/>
    <n v="1639009"/>
    <n v="175001"/>
  </r>
  <r>
    <x v="0"/>
    <x v="0"/>
    <x v="0"/>
    <x v="12"/>
    <n v="1640000"/>
    <n v="1394000"/>
    <n v="1394000"/>
    <n v="1254600"/>
    <n v="139400"/>
  </r>
  <r>
    <x v="0"/>
    <x v="0"/>
    <x v="1"/>
    <x v="12"/>
    <n v="54500"/>
    <n v="44500"/>
    <n v="19000"/>
    <n v="17100"/>
    <n v="1900"/>
  </r>
  <r>
    <x v="0"/>
    <x v="0"/>
    <x v="2"/>
    <x v="12"/>
    <n v="48000"/>
    <n v="5220"/>
    <n v="10"/>
    <n v="10"/>
    <n v="0"/>
  </r>
  <r>
    <x v="1"/>
    <x v="1"/>
    <x v="3"/>
    <x v="12"/>
    <n v="207000"/>
    <n v="176000"/>
    <n v="170720"/>
    <n v="145112"/>
    <n v="12804"/>
  </r>
  <r>
    <x v="1"/>
    <x v="1"/>
    <x v="0"/>
    <x v="12"/>
    <m/>
    <m/>
    <m/>
    <m/>
    <m/>
  </r>
  <r>
    <x v="1"/>
    <x v="1"/>
    <x v="1"/>
    <x v="12"/>
    <m/>
    <m/>
    <m/>
    <m/>
    <m/>
  </r>
  <r>
    <x v="2"/>
    <x v="2"/>
    <x v="4"/>
    <x v="12"/>
    <m/>
    <m/>
    <m/>
    <m/>
    <m/>
  </r>
  <r>
    <x v="2"/>
    <x v="2"/>
    <x v="0"/>
    <x v="12"/>
    <n v="3520"/>
    <n v="2980"/>
    <n v="2980"/>
    <n v="2458"/>
    <n v="410"/>
  </r>
  <r>
    <x v="2"/>
    <x v="2"/>
    <x v="1"/>
    <x v="12"/>
    <n v="3320"/>
    <n v="2810"/>
    <n v="2810"/>
    <n v="2284"/>
    <n v="474"/>
  </r>
  <r>
    <x v="3"/>
    <x v="3"/>
    <x v="3"/>
    <x v="12"/>
    <n v="240000"/>
    <n v="225000"/>
    <n v="136000"/>
    <n v="115600"/>
    <n v="10200"/>
  </r>
  <r>
    <x v="4"/>
    <x v="4"/>
    <x v="4"/>
    <x v="12"/>
    <n v="15600"/>
    <n v="2440"/>
    <n v="2440"/>
    <n v="2074"/>
    <s v="n/a"/>
  </r>
  <r>
    <x v="4"/>
    <x v="4"/>
    <x v="0"/>
    <x v="12"/>
    <s v="n/a"/>
    <n v="1680"/>
    <n v="1680"/>
    <n v="1428"/>
    <n v="126"/>
  </r>
  <r>
    <x v="4"/>
    <x v="4"/>
    <x v="1"/>
    <x v="12"/>
    <s v="n/a"/>
    <n v="760"/>
    <n v="760"/>
    <n v="646"/>
    <n v="0"/>
  </r>
  <r>
    <x v="5"/>
    <x v="4"/>
    <x v="3"/>
    <x v="12"/>
    <n v="193000"/>
    <n v="158000"/>
    <n v="20000"/>
    <n v="17000"/>
    <n v="1500"/>
  </r>
  <r>
    <x v="6"/>
    <x v="4"/>
    <x v="3"/>
    <x v="12"/>
    <m/>
    <m/>
    <m/>
    <m/>
    <m/>
  </r>
  <r>
    <x v="7"/>
    <x v="5"/>
    <x v="3"/>
    <x v="12"/>
    <n v="200000"/>
    <n v="198000"/>
    <n v="55000"/>
    <n v="46750"/>
    <n v="4125"/>
  </r>
  <r>
    <x v="8"/>
    <x v="4"/>
    <x v="3"/>
    <x v="12"/>
    <n v="95300"/>
    <n v="79200"/>
    <n v="30000"/>
    <n v="25500"/>
    <n v="2250"/>
  </r>
  <r>
    <x v="9"/>
    <x v="4"/>
    <x v="3"/>
    <x v="12"/>
    <n v="241000"/>
    <n v="190000"/>
    <n v="25000"/>
    <n v="21250"/>
    <n v="0"/>
  </r>
  <r>
    <x v="10"/>
    <x v="4"/>
    <x v="3"/>
    <x v="12"/>
    <n v="28500"/>
    <n v="21400"/>
    <n v="10000"/>
    <n v="8500"/>
    <n v="0"/>
  </r>
  <r>
    <x v="11"/>
    <x v="2"/>
    <x v="4"/>
    <x v="12"/>
    <n v="26100"/>
    <n v="21900"/>
    <n v="19900"/>
    <n v="16915"/>
    <s v="n/a"/>
  </r>
  <r>
    <x v="11"/>
    <x v="2"/>
    <x v="0"/>
    <x v="12"/>
    <s v="n/a"/>
    <n v="4160"/>
    <n v="2160"/>
    <n v="1836"/>
    <n v="0"/>
  </r>
  <r>
    <x v="11"/>
    <x v="2"/>
    <x v="5"/>
    <x v="12"/>
    <m/>
    <m/>
    <m/>
    <m/>
    <m/>
  </r>
  <r>
    <x v="11"/>
    <x v="2"/>
    <x v="6"/>
    <x v="12"/>
    <s v="n/a"/>
    <n v="4970"/>
    <n v="4970"/>
    <n v="4225"/>
    <n v="373"/>
  </r>
  <r>
    <x v="11"/>
    <x v="2"/>
    <x v="7"/>
    <x v="12"/>
    <s v="n/a"/>
    <n v="5050"/>
    <n v="5050"/>
    <n v="4293"/>
    <n v="379"/>
  </r>
  <r>
    <x v="11"/>
    <x v="2"/>
    <x v="8"/>
    <x v="12"/>
    <s v="n/a"/>
    <n v="7720"/>
    <n v="7720"/>
    <n v="6562"/>
    <n v="579"/>
  </r>
  <r>
    <x v="12"/>
    <x v="2"/>
    <x v="3"/>
    <x v="12"/>
    <m/>
    <m/>
    <m/>
    <m/>
    <m/>
  </r>
  <r>
    <x v="12"/>
    <x v="2"/>
    <x v="0"/>
    <x v="12"/>
    <m/>
    <m/>
    <m/>
    <m/>
    <m/>
  </r>
  <r>
    <x v="12"/>
    <x v="2"/>
    <x v="1"/>
    <x v="12"/>
    <m/>
    <m/>
    <m/>
    <m/>
    <m/>
  </r>
  <r>
    <x v="13"/>
    <x v="2"/>
    <x v="3"/>
    <x v="12"/>
    <n v="9750"/>
    <n v="8190"/>
    <n v="8190"/>
    <n v="6962"/>
    <n v="0"/>
  </r>
  <r>
    <x v="13"/>
    <x v="2"/>
    <x v="0"/>
    <x v="12"/>
    <m/>
    <m/>
    <m/>
    <m/>
    <m/>
  </r>
  <r>
    <x v="13"/>
    <x v="2"/>
    <x v="1"/>
    <x v="12"/>
    <m/>
    <m/>
    <m/>
    <m/>
    <m/>
  </r>
  <r>
    <x v="14"/>
    <x v="2"/>
    <x v="4"/>
    <x v="12"/>
    <n v="269"/>
    <n v="202"/>
    <n v="202"/>
    <n v="172"/>
    <n v="0"/>
  </r>
  <r>
    <x v="14"/>
    <x v="2"/>
    <x v="9"/>
    <x v="12"/>
    <m/>
    <m/>
    <m/>
    <m/>
    <m/>
  </r>
  <r>
    <x v="14"/>
    <x v="2"/>
    <x v="10"/>
    <x v="12"/>
    <m/>
    <m/>
    <m/>
    <m/>
    <m/>
  </r>
  <r>
    <x v="15"/>
    <x v="2"/>
    <x v="3"/>
    <x v="12"/>
    <n v="564"/>
    <n v="424"/>
    <n v="424"/>
    <n v="360"/>
    <n v="0"/>
  </r>
  <r>
    <x v="16"/>
    <x v="2"/>
    <x v="3"/>
    <x v="12"/>
    <m/>
    <m/>
    <m/>
    <m/>
    <m/>
  </r>
  <r>
    <x v="16"/>
    <x v="2"/>
    <x v="0"/>
    <x v="12"/>
    <m/>
    <m/>
    <m/>
    <m/>
    <m/>
  </r>
  <r>
    <x v="16"/>
    <x v="2"/>
    <x v="1"/>
    <x v="12"/>
    <m/>
    <m/>
    <m/>
    <m/>
    <m/>
  </r>
  <r>
    <x v="17"/>
    <x v="2"/>
    <x v="0"/>
    <x v="12"/>
    <m/>
    <m/>
    <m/>
    <m/>
    <m/>
  </r>
  <r>
    <x v="17"/>
    <x v="2"/>
    <x v="1"/>
    <x v="12"/>
    <m/>
    <m/>
    <m/>
    <m/>
    <m/>
  </r>
  <r>
    <x v="18"/>
    <x v="2"/>
    <x v="4"/>
    <x v="12"/>
    <n v="1330"/>
    <n v="999"/>
    <n v="999"/>
    <n v="849"/>
    <n v="0"/>
  </r>
  <r>
    <x v="18"/>
    <x v="2"/>
    <x v="0"/>
    <x v="12"/>
    <s v="n/a"/>
    <n v="414"/>
    <n v="414"/>
    <n v="352"/>
    <n v="0"/>
  </r>
  <r>
    <x v="18"/>
    <x v="2"/>
    <x v="1"/>
    <x v="12"/>
    <s v="n/a"/>
    <n v="585"/>
    <n v="585"/>
    <n v="497"/>
    <n v="0"/>
  </r>
  <r>
    <x v="19"/>
    <x v="6"/>
    <x v="4"/>
    <x v="12"/>
    <n v="86900"/>
    <n v="74000"/>
    <n v="63000"/>
    <n v="53550"/>
    <n v="4725"/>
  </r>
  <r>
    <x v="19"/>
    <x v="6"/>
    <x v="11"/>
    <x v="12"/>
    <s v="n/a"/>
    <n v="23800"/>
    <n v="23800"/>
    <n v="20230"/>
    <n v="1785"/>
  </r>
  <r>
    <x v="19"/>
    <x v="6"/>
    <x v="7"/>
    <x v="12"/>
    <s v="n/a"/>
    <n v="29600"/>
    <n v="29600"/>
    <n v="25160"/>
    <n v="2220"/>
  </r>
  <r>
    <x v="19"/>
    <x v="6"/>
    <x v="8"/>
    <x v="12"/>
    <s v="n/a"/>
    <n v="20600"/>
    <n v="9600"/>
    <n v="8160"/>
    <n v="720"/>
  </r>
  <r>
    <x v="20"/>
    <x v="2"/>
    <x v="3"/>
    <x v="12"/>
    <m/>
    <m/>
    <m/>
    <m/>
    <m/>
  </r>
  <r>
    <x v="21"/>
    <x v="2"/>
    <x v="3"/>
    <x v="12"/>
    <m/>
    <m/>
    <m/>
    <m/>
    <m/>
  </r>
  <r>
    <x v="22"/>
    <x v="2"/>
    <x v="3"/>
    <x v="12"/>
    <m/>
    <m/>
    <m/>
    <m/>
    <m/>
  </r>
  <r>
    <x v="23"/>
    <x v="2"/>
    <x v="3"/>
    <x v="12"/>
    <n v="2620"/>
    <n v="1970"/>
    <n v="1970"/>
    <n v="1675"/>
    <n v="0"/>
  </r>
  <r>
    <x v="24"/>
    <x v="2"/>
    <x v="3"/>
    <x v="12"/>
    <m/>
    <m/>
    <m/>
    <m/>
    <m/>
  </r>
  <r>
    <x v="25"/>
    <x v="2"/>
    <x v="3"/>
    <x v="12"/>
    <n v="91700"/>
    <n v="68800"/>
    <n v="37355"/>
    <n v="31752"/>
    <n v="0"/>
  </r>
  <r>
    <x v="26"/>
    <x v="2"/>
    <x v="12"/>
    <x v="12"/>
    <n v="3188973"/>
    <n v="2676035"/>
    <n v="2000000"/>
    <n v="1770474"/>
    <n v="179245"/>
  </r>
  <r>
    <x v="0"/>
    <x v="0"/>
    <x v="0"/>
    <x v="13"/>
    <n v="2090000"/>
    <n v="1930000"/>
    <n v="1485000"/>
    <n v="1336500"/>
    <n v="148500"/>
  </r>
  <r>
    <x v="0"/>
    <x v="0"/>
    <x v="1"/>
    <x v="13"/>
    <n v="39100"/>
    <n v="29400"/>
    <n v="19000"/>
    <n v="17100"/>
    <n v="1900"/>
  </r>
  <r>
    <x v="0"/>
    <x v="0"/>
    <x v="2"/>
    <x v="13"/>
    <n v="50600"/>
    <n v="5500"/>
    <n v="10"/>
    <n v="10"/>
    <n v="0"/>
  </r>
  <r>
    <x v="1"/>
    <x v="1"/>
    <x v="3"/>
    <x v="13"/>
    <n v="230000"/>
    <n v="194000"/>
    <n v="189768"/>
    <n v="161302"/>
    <n v="14233"/>
  </r>
  <r>
    <x v="1"/>
    <x v="1"/>
    <x v="0"/>
    <x v="13"/>
    <m/>
    <m/>
    <m/>
    <m/>
    <m/>
  </r>
  <r>
    <x v="1"/>
    <x v="1"/>
    <x v="1"/>
    <x v="13"/>
    <m/>
    <m/>
    <m/>
    <m/>
    <m/>
  </r>
  <r>
    <x v="2"/>
    <x v="2"/>
    <x v="4"/>
    <x v="13"/>
    <m/>
    <m/>
    <m/>
    <m/>
    <m/>
  </r>
  <r>
    <x v="2"/>
    <x v="2"/>
    <x v="0"/>
    <x v="13"/>
    <n v="3680"/>
    <n v="3060"/>
    <n v="2820"/>
    <n v="2327"/>
    <n v="388"/>
  </r>
  <r>
    <x v="2"/>
    <x v="2"/>
    <x v="1"/>
    <x v="13"/>
    <n v="3740"/>
    <n v="3100"/>
    <n v="3000"/>
    <n v="2438"/>
    <n v="499"/>
  </r>
  <r>
    <x v="3"/>
    <x v="3"/>
    <x v="3"/>
    <x v="13"/>
    <n v="144000"/>
    <n v="121000"/>
    <n v="95701"/>
    <n v="81346"/>
    <n v="7178"/>
  </r>
  <r>
    <x v="4"/>
    <x v="4"/>
    <x v="4"/>
    <x v="13"/>
    <n v="14200"/>
    <n v="2740"/>
    <n v="2740"/>
    <n v="2329"/>
    <n v="206"/>
  </r>
  <r>
    <x v="4"/>
    <x v="4"/>
    <x v="0"/>
    <x v="13"/>
    <s v="n/a"/>
    <n v="1890"/>
    <n v="1890"/>
    <n v="1607"/>
    <n v="142"/>
  </r>
  <r>
    <x v="4"/>
    <x v="4"/>
    <x v="1"/>
    <x v="13"/>
    <s v="n/a"/>
    <n v="850"/>
    <n v="850"/>
    <n v="723"/>
    <n v="64"/>
  </r>
  <r>
    <x v="5"/>
    <x v="4"/>
    <x v="3"/>
    <x v="13"/>
    <n v="166000"/>
    <n v="136000"/>
    <n v="13000"/>
    <n v="11050"/>
    <n v="975"/>
  </r>
  <r>
    <x v="6"/>
    <x v="4"/>
    <x v="3"/>
    <x v="13"/>
    <m/>
    <m/>
    <m/>
    <m/>
    <m/>
  </r>
  <r>
    <x v="7"/>
    <x v="5"/>
    <x v="3"/>
    <x v="13"/>
    <n v="150000"/>
    <n v="126000"/>
    <n v="41500"/>
    <n v="35275"/>
    <n v="3113"/>
  </r>
  <r>
    <x v="8"/>
    <x v="4"/>
    <x v="3"/>
    <x v="13"/>
    <n v="71800"/>
    <n v="59800"/>
    <n v="19500"/>
    <n v="16575"/>
    <n v="1463"/>
  </r>
  <r>
    <x v="9"/>
    <x v="4"/>
    <x v="3"/>
    <x v="13"/>
    <n v="237000"/>
    <n v="188000"/>
    <n v="8000"/>
    <n v="6800"/>
    <n v="600"/>
  </r>
  <r>
    <x v="10"/>
    <x v="4"/>
    <x v="3"/>
    <x v="13"/>
    <n v="24200"/>
    <n v="18100"/>
    <n v="3500"/>
    <n v="2975"/>
    <n v="263"/>
  </r>
  <r>
    <x v="11"/>
    <x v="2"/>
    <x v="4"/>
    <x v="13"/>
    <n v="17600"/>
    <n v="14800"/>
    <n v="12600"/>
    <n v="10710"/>
    <n v="945"/>
  </r>
  <r>
    <x v="11"/>
    <x v="2"/>
    <x v="0"/>
    <x v="13"/>
    <s v="n/a"/>
    <n v="2960"/>
    <n v="1400"/>
    <n v="1190"/>
    <n v="105"/>
  </r>
  <r>
    <x v="11"/>
    <x v="2"/>
    <x v="5"/>
    <x v="13"/>
    <m/>
    <m/>
    <m/>
    <m/>
    <m/>
  </r>
  <r>
    <x v="11"/>
    <x v="2"/>
    <x v="6"/>
    <x v="13"/>
    <s v="n/a"/>
    <n v="3256"/>
    <n v="3080"/>
    <n v="2618"/>
    <n v="231"/>
  </r>
  <r>
    <x v="11"/>
    <x v="2"/>
    <x v="7"/>
    <x v="13"/>
    <s v="n/a"/>
    <n v="3212"/>
    <n v="3035"/>
    <n v="2580"/>
    <n v="228"/>
  </r>
  <r>
    <x v="11"/>
    <x v="2"/>
    <x v="8"/>
    <x v="13"/>
    <s v="n/a"/>
    <n v="5372"/>
    <n v="5085"/>
    <n v="4322"/>
    <n v="381"/>
  </r>
  <r>
    <x v="12"/>
    <x v="2"/>
    <x v="3"/>
    <x v="13"/>
    <m/>
    <m/>
    <m/>
    <m/>
    <m/>
  </r>
  <r>
    <x v="12"/>
    <x v="2"/>
    <x v="0"/>
    <x v="13"/>
    <m/>
    <m/>
    <m/>
    <m/>
    <m/>
  </r>
  <r>
    <x v="12"/>
    <x v="2"/>
    <x v="1"/>
    <x v="13"/>
    <m/>
    <m/>
    <m/>
    <m/>
    <m/>
  </r>
  <r>
    <x v="13"/>
    <x v="2"/>
    <x v="3"/>
    <x v="13"/>
    <n v="10100"/>
    <n v="8530"/>
    <n v="4500"/>
    <n v="3825"/>
    <n v="338"/>
  </r>
  <r>
    <x v="13"/>
    <x v="2"/>
    <x v="0"/>
    <x v="13"/>
    <m/>
    <m/>
    <m/>
    <m/>
    <m/>
  </r>
  <r>
    <x v="13"/>
    <x v="2"/>
    <x v="1"/>
    <x v="13"/>
    <m/>
    <m/>
    <m/>
    <m/>
    <m/>
  </r>
  <r>
    <x v="14"/>
    <x v="2"/>
    <x v="4"/>
    <x v="13"/>
    <n v="299"/>
    <n v="224"/>
    <n v="224"/>
    <n v="190"/>
    <n v="17"/>
  </r>
  <r>
    <x v="14"/>
    <x v="2"/>
    <x v="9"/>
    <x v="13"/>
    <m/>
    <m/>
    <m/>
    <m/>
    <m/>
  </r>
  <r>
    <x v="14"/>
    <x v="2"/>
    <x v="10"/>
    <x v="13"/>
    <m/>
    <m/>
    <m/>
    <m/>
    <m/>
  </r>
  <r>
    <x v="15"/>
    <x v="2"/>
    <x v="3"/>
    <x v="13"/>
    <n v="774"/>
    <n v="580"/>
    <n v="580"/>
    <n v="493"/>
    <n v="44"/>
  </r>
  <r>
    <x v="16"/>
    <x v="2"/>
    <x v="3"/>
    <x v="13"/>
    <m/>
    <m/>
    <m/>
    <m/>
    <m/>
  </r>
  <r>
    <x v="16"/>
    <x v="2"/>
    <x v="0"/>
    <x v="13"/>
    <m/>
    <m/>
    <m/>
    <m/>
    <m/>
  </r>
  <r>
    <x v="16"/>
    <x v="2"/>
    <x v="1"/>
    <x v="13"/>
    <m/>
    <m/>
    <m/>
    <m/>
    <m/>
  </r>
  <r>
    <x v="17"/>
    <x v="2"/>
    <x v="0"/>
    <x v="13"/>
    <m/>
    <m/>
    <m/>
    <m/>
    <m/>
  </r>
  <r>
    <x v="17"/>
    <x v="2"/>
    <x v="1"/>
    <x v="13"/>
    <m/>
    <m/>
    <m/>
    <m/>
    <m/>
  </r>
  <r>
    <x v="18"/>
    <x v="2"/>
    <x v="4"/>
    <x v="13"/>
    <n v="1870"/>
    <n v="1400"/>
    <n v="1050"/>
    <n v="893"/>
    <n v="79"/>
  </r>
  <r>
    <x v="18"/>
    <x v="2"/>
    <x v="0"/>
    <x v="13"/>
    <s v="n/a"/>
    <n v="810"/>
    <n v="460"/>
    <n v="391"/>
    <n v="35"/>
  </r>
  <r>
    <x v="18"/>
    <x v="2"/>
    <x v="1"/>
    <x v="13"/>
    <s v="n/a"/>
    <n v="590"/>
    <n v="590"/>
    <n v="502"/>
    <n v="44"/>
  </r>
  <r>
    <x v="19"/>
    <x v="6"/>
    <x v="4"/>
    <x v="13"/>
    <n v="130000"/>
    <n v="110000"/>
    <n v="63000"/>
    <n v="53550"/>
    <n v="4725"/>
  </r>
  <r>
    <x v="19"/>
    <x v="6"/>
    <x v="11"/>
    <x v="13"/>
    <s v="n/a"/>
    <n v="21780"/>
    <n v="7500"/>
    <n v="6375"/>
    <n v="563"/>
  </r>
  <r>
    <x v="19"/>
    <x v="6"/>
    <x v="7"/>
    <x v="13"/>
    <s v="n/a"/>
    <n v="46860"/>
    <n v="40000"/>
    <n v="34000"/>
    <n v="3000"/>
  </r>
  <r>
    <x v="19"/>
    <x v="6"/>
    <x v="8"/>
    <x v="13"/>
    <s v="n/a"/>
    <n v="41360"/>
    <n v="15500"/>
    <n v="13175"/>
    <n v="1163"/>
  </r>
  <r>
    <x v="20"/>
    <x v="2"/>
    <x v="3"/>
    <x v="13"/>
    <m/>
    <m/>
    <m/>
    <m/>
    <m/>
  </r>
  <r>
    <x v="21"/>
    <x v="2"/>
    <x v="3"/>
    <x v="13"/>
    <m/>
    <m/>
    <m/>
    <m/>
    <m/>
  </r>
  <r>
    <x v="22"/>
    <x v="2"/>
    <x v="3"/>
    <x v="13"/>
    <m/>
    <m/>
    <m/>
    <m/>
    <m/>
  </r>
  <r>
    <x v="23"/>
    <x v="2"/>
    <x v="3"/>
    <x v="13"/>
    <n v="2620"/>
    <n v="1970"/>
    <n v="1275"/>
    <n v="1084"/>
    <n v="0"/>
  </r>
  <r>
    <x v="24"/>
    <x v="2"/>
    <x v="3"/>
    <x v="13"/>
    <m/>
    <m/>
    <m/>
    <m/>
    <m/>
  </r>
  <r>
    <x v="25"/>
    <x v="2"/>
    <x v="3"/>
    <x v="13"/>
    <n v="89404"/>
    <n v="58882"/>
    <n v="29000"/>
    <n v="24650"/>
    <n v="2175"/>
  </r>
  <r>
    <x v="26"/>
    <x v="2"/>
    <x v="12"/>
    <x v="13"/>
    <n v="3476987"/>
    <n v="3013086"/>
    <n v="1995768"/>
    <n v="1771423"/>
    <n v="187641"/>
  </r>
  <r>
    <x v="0"/>
    <x v="0"/>
    <x v="0"/>
    <x v="14"/>
    <n v="2100000"/>
    <n v="1960000"/>
    <n v="1478500"/>
    <n v="1330650"/>
    <n v="147850"/>
  </r>
  <r>
    <x v="0"/>
    <x v="0"/>
    <x v="1"/>
    <x v="14"/>
    <n v="39100"/>
    <n v="29400"/>
    <n v="19000"/>
    <n v="17100"/>
    <n v="1900"/>
  </r>
  <r>
    <x v="0"/>
    <x v="0"/>
    <x v="2"/>
    <x v="14"/>
    <n v="39600"/>
    <n v="2570"/>
    <n v="10"/>
    <n v="10"/>
    <n v="0"/>
  </r>
  <r>
    <x v="1"/>
    <x v="1"/>
    <x v="3"/>
    <x v="14"/>
    <n v="265000"/>
    <n v="206000"/>
    <n v="206000"/>
    <n v="175100"/>
    <n v="15450"/>
  </r>
  <r>
    <x v="1"/>
    <x v="1"/>
    <x v="0"/>
    <x v="14"/>
    <m/>
    <m/>
    <m/>
    <m/>
    <m/>
  </r>
  <r>
    <x v="1"/>
    <x v="1"/>
    <x v="1"/>
    <x v="14"/>
    <m/>
    <m/>
    <m/>
    <m/>
    <m/>
  </r>
  <r>
    <x v="2"/>
    <x v="2"/>
    <x v="4"/>
    <x v="14"/>
    <m/>
    <m/>
    <m/>
    <m/>
    <m/>
  </r>
  <r>
    <x v="2"/>
    <x v="2"/>
    <x v="0"/>
    <x v="14"/>
    <n v="2950"/>
    <n v="2440"/>
    <n v="2440"/>
    <n v="2013"/>
    <n v="336"/>
  </r>
  <r>
    <x v="2"/>
    <x v="2"/>
    <x v="1"/>
    <x v="14"/>
    <n v="3170"/>
    <n v="2620"/>
    <n v="2620"/>
    <n v="2129"/>
    <n v="442"/>
  </r>
  <r>
    <x v="3"/>
    <x v="3"/>
    <x v="3"/>
    <x v="14"/>
    <n v="148000"/>
    <n v="124000"/>
    <n v="90686"/>
    <n v="77083"/>
    <n v="6801"/>
  </r>
  <r>
    <x v="4"/>
    <x v="4"/>
    <x v="4"/>
    <x v="14"/>
    <n v="19200"/>
    <n v="3930"/>
    <n v="3500"/>
    <n v="2975"/>
    <n v="263"/>
  </r>
  <r>
    <x v="4"/>
    <x v="4"/>
    <x v="0"/>
    <x v="14"/>
    <s v="n/a"/>
    <n v="2720"/>
    <n v="2700"/>
    <n v="2295"/>
    <n v="203"/>
  </r>
  <r>
    <x v="4"/>
    <x v="4"/>
    <x v="1"/>
    <x v="14"/>
    <s v="n/a"/>
    <n v="1210"/>
    <n v="800"/>
    <n v="680"/>
    <n v="60"/>
  </r>
  <r>
    <x v="5"/>
    <x v="4"/>
    <x v="3"/>
    <x v="14"/>
    <n v="132000"/>
    <n v="108000"/>
    <n v="12000"/>
    <n v="10200"/>
    <n v="900"/>
  </r>
  <r>
    <x v="6"/>
    <x v="4"/>
    <x v="3"/>
    <x v="14"/>
    <m/>
    <m/>
    <m/>
    <m/>
    <m/>
  </r>
  <r>
    <x v="7"/>
    <x v="5"/>
    <x v="3"/>
    <x v="14"/>
    <n v="157000"/>
    <n v="132000"/>
    <n v="41500"/>
    <n v="35275"/>
    <n v="3113"/>
  </r>
  <r>
    <x v="8"/>
    <x v="4"/>
    <x v="3"/>
    <x v="14"/>
    <n v="70200"/>
    <n v="58500"/>
    <n v="19500"/>
    <n v="16575"/>
    <n v="1463"/>
  </r>
  <r>
    <x v="9"/>
    <x v="4"/>
    <x v="3"/>
    <x v="14"/>
    <n v="237000"/>
    <n v="189000"/>
    <n v="8000"/>
    <n v="6800"/>
    <n v="600"/>
  </r>
  <r>
    <x v="10"/>
    <x v="4"/>
    <x v="3"/>
    <x v="14"/>
    <n v="28500"/>
    <n v="21400"/>
    <n v="3500"/>
    <n v="2975"/>
    <n v="263"/>
  </r>
  <r>
    <x v="11"/>
    <x v="2"/>
    <x v="4"/>
    <x v="14"/>
    <n v="17300"/>
    <n v="14600"/>
    <n v="12600"/>
    <n v="10710"/>
    <n v="945"/>
  </r>
  <r>
    <x v="11"/>
    <x v="2"/>
    <x v="0"/>
    <x v="14"/>
    <s v="n/a"/>
    <n v="2920"/>
    <n v="1400"/>
    <n v="1190"/>
    <n v="105"/>
  </r>
  <r>
    <x v="11"/>
    <x v="2"/>
    <x v="5"/>
    <x v="14"/>
    <m/>
    <m/>
    <m/>
    <m/>
    <m/>
  </r>
  <r>
    <x v="11"/>
    <x v="2"/>
    <x v="6"/>
    <x v="14"/>
    <s v="n/a"/>
    <n v="3210"/>
    <n v="3080"/>
    <n v="2618"/>
    <n v="231"/>
  </r>
  <r>
    <x v="11"/>
    <x v="2"/>
    <x v="7"/>
    <x v="14"/>
    <s v="n/a"/>
    <n v="3165"/>
    <n v="3035"/>
    <n v="2580"/>
    <n v="228"/>
  </r>
  <r>
    <x v="11"/>
    <x v="2"/>
    <x v="8"/>
    <x v="14"/>
    <s v="n/a"/>
    <n v="5305"/>
    <n v="5085"/>
    <n v="4322"/>
    <n v="381"/>
  </r>
  <r>
    <x v="12"/>
    <x v="2"/>
    <x v="3"/>
    <x v="14"/>
    <m/>
    <m/>
    <m/>
    <m/>
    <m/>
  </r>
  <r>
    <x v="12"/>
    <x v="2"/>
    <x v="0"/>
    <x v="14"/>
    <m/>
    <m/>
    <m/>
    <m/>
    <m/>
  </r>
  <r>
    <x v="12"/>
    <x v="2"/>
    <x v="1"/>
    <x v="14"/>
    <m/>
    <m/>
    <m/>
    <m/>
    <m/>
  </r>
  <r>
    <x v="13"/>
    <x v="2"/>
    <x v="3"/>
    <x v="14"/>
    <n v="9810"/>
    <n v="8260"/>
    <n v="5000"/>
    <n v="4250"/>
    <n v="375"/>
  </r>
  <r>
    <x v="13"/>
    <x v="2"/>
    <x v="0"/>
    <x v="14"/>
    <m/>
    <m/>
    <m/>
    <m/>
    <m/>
  </r>
  <r>
    <x v="13"/>
    <x v="2"/>
    <x v="1"/>
    <x v="14"/>
    <m/>
    <m/>
    <m/>
    <m/>
    <m/>
  </r>
  <r>
    <x v="14"/>
    <x v="2"/>
    <x v="4"/>
    <x v="14"/>
    <n v="298"/>
    <n v="223"/>
    <n v="223"/>
    <n v="190"/>
    <n v="17"/>
  </r>
  <r>
    <x v="14"/>
    <x v="2"/>
    <x v="9"/>
    <x v="14"/>
    <m/>
    <m/>
    <m/>
    <m/>
    <m/>
  </r>
  <r>
    <x v="14"/>
    <x v="2"/>
    <x v="10"/>
    <x v="14"/>
    <m/>
    <m/>
    <m/>
    <m/>
    <m/>
  </r>
  <r>
    <x v="15"/>
    <x v="2"/>
    <x v="3"/>
    <x v="14"/>
    <n v="794"/>
    <n v="596"/>
    <n v="596"/>
    <n v="507"/>
    <n v="45"/>
  </r>
  <r>
    <x v="16"/>
    <x v="2"/>
    <x v="3"/>
    <x v="14"/>
    <m/>
    <m/>
    <m/>
    <m/>
    <m/>
  </r>
  <r>
    <x v="16"/>
    <x v="2"/>
    <x v="0"/>
    <x v="14"/>
    <m/>
    <m/>
    <m/>
    <m/>
    <m/>
  </r>
  <r>
    <x v="16"/>
    <x v="2"/>
    <x v="1"/>
    <x v="14"/>
    <m/>
    <m/>
    <m/>
    <m/>
    <m/>
  </r>
  <r>
    <x v="17"/>
    <x v="2"/>
    <x v="0"/>
    <x v="14"/>
    <m/>
    <m/>
    <m/>
    <m/>
    <m/>
  </r>
  <r>
    <x v="17"/>
    <x v="2"/>
    <x v="1"/>
    <x v="14"/>
    <m/>
    <m/>
    <m/>
    <m/>
    <m/>
  </r>
  <r>
    <x v="18"/>
    <x v="2"/>
    <x v="4"/>
    <x v="14"/>
    <n v="1870"/>
    <n v="1400"/>
    <n v="1050"/>
    <n v="893"/>
    <n v="79"/>
  </r>
  <r>
    <x v="18"/>
    <x v="2"/>
    <x v="0"/>
    <x v="14"/>
    <s v="n/a"/>
    <n v="810"/>
    <n v="460"/>
    <n v="391"/>
    <n v="35"/>
  </r>
  <r>
    <x v="18"/>
    <x v="2"/>
    <x v="1"/>
    <x v="14"/>
    <s v="n/a"/>
    <n v="590"/>
    <n v="590"/>
    <n v="502"/>
    <n v="44"/>
  </r>
  <r>
    <x v="19"/>
    <x v="6"/>
    <x v="4"/>
    <x v="14"/>
    <n v="147000"/>
    <n v="124000"/>
    <n v="63000"/>
    <n v="53550"/>
    <n v="4725"/>
  </r>
  <r>
    <x v="19"/>
    <x v="6"/>
    <x v="11"/>
    <x v="14"/>
    <s v="n/a"/>
    <n v="24550"/>
    <n v="7500"/>
    <n v="6375"/>
    <n v="563"/>
  </r>
  <r>
    <x v="19"/>
    <x v="6"/>
    <x v="7"/>
    <x v="14"/>
    <s v="n/a"/>
    <n v="52830"/>
    <n v="35500"/>
    <n v="30175"/>
    <n v="2663"/>
  </r>
  <r>
    <x v="19"/>
    <x v="6"/>
    <x v="8"/>
    <x v="14"/>
    <s v="n/a"/>
    <n v="46620"/>
    <n v="20000"/>
    <n v="17000"/>
    <n v="1500"/>
  </r>
  <r>
    <x v="20"/>
    <x v="2"/>
    <x v="3"/>
    <x v="14"/>
    <m/>
    <m/>
    <m/>
    <m/>
    <m/>
  </r>
  <r>
    <x v="21"/>
    <x v="2"/>
    <x v="3"/>
    <x v="14"/>
    <m/>
    <m/>
    <m/>
    <m/>
    <m/>
  </r>
  <r>
    <x v="22"/>
    <x v="2"/>
    <x v="3"/>
    <x v="14"/>
    <m/>
    <m/>
    <m/>
    <m/>
    <m/>
  </r>
  <r>
    <x v="23"/>
    <x v="2"/>
    <x v="3"/>
    <x v="14"/>
    <n v="2620"/>
    <n v="1970"/>
    <n v="1275"/>
    <n v="1084"/>
    <n v="0"/>
  </r>
  <r>
    <x v="24"/>
    <x v="2"/>
    <x v="3"/>
    <x v="14"/>
    <m/>
    <m/>
    <m/>
    <m/>
    <m/>
  </r>
  <r>
    <x v="25"/>
    <x v="2"/>
    <x v="3"/>
    <x v="14"/>
    <n v="87920"/>
    <n v="53860"/>
    <n v="29000"/>
    <n v="24650"/>
    <n v="2175"/>
  </r>
  <r>
    <x v="26"/>
    <x v="2"/>
    <x v="12"/>
    <x v="14"/>
    <n v="3509332"/>
    <n v="3044769"/>
    <n v="2000000"/>
    <n v="1774719"/>
    <n v="187743"/>
  </r>
  <r>
    <x v="0"/>
    <x v="0"/>
    <x v="0"/>
    <x v="15"/>
    <n v="2740000"/>
    <n v="2560000"/>
    <n v="1492000"/>
    <n v="1342800"/>
    <n v="149200"/>
  </r>
  <r>
    <x v="0"/>
    <x v="0"/>
    <x v="1"/>
    <x v="15"/>
    <n v="52600"/>
    <n v="39400"/>
    <n v="1000"/>
    <n v="1000"/>
    <n v="0"/>
  </r>
  <r>
    <x v="0"/>
    <x v="0"/>
    <x v="2"/>
    <x v="15"/>
    <n v="39600"/>
    <n v="2570"/>
    <n v="50"/>
    <n v="50"/>
    <n v="0"/>
  </r>
  <r>
    <x v="1"/>
    <x v="1"/>
    <x v="3"/>
    <x v="15"/>
    <n v="350000"/>
    <n v="223000"/>
    <n v="215500"/>
    <n v="183175"/>
    <n v="16163"/>
  </r>
  <r>
    <x v="1"/>
    <x v="1"/>
    <x v="0"/>
    <x v="15"/>
    <m/>
    <m/>
    <m/>
    <m/>
    <m/>
  </r>
  <r>
    <x v="1"/>
    <x v="1"/>
    <x v="1"/>
    <x v="15"/>
    <m/>
    <m/>
    <m/>
    <m/>
    <m/>
  </r>
  <r>
    <x v="2"/>
    <x v="2"/>
    <x v="4"/>
    <x v="15"/>
    <m/>
    <m/>
    <m/>
    <m/>
    <m/>
  </r>
  <r>
    <x v="2"/>
    <x v="2"/>
    <x v="0"/>
    <x v="15"/>
    <n v="4020"/>
    <n v="3000"/>
    <n v="2900"/>
    <n v="2393"/>
    <n v="399"/>
  </r>
  <r>
    <x v="2"/>
    <x v="2"/>
    <x v="1"/>
    <x v="15"/>
    <n v="4620"/>
    <n v="3450"/>
    <n v="3100"/>
    <n v="2519"/>
    <n v="523"/>
  </r>
  <r>
    <x v="3"/>
    <x v="3"/>
    <x v="3"/>
    <x v="15"/>
    <n v="135000"/>
    <n v="114000"/>
    <n v="86075"/>
    <n v="73164"/>
    <n v="6456"/>
  </r>
  <r>
    <x v="4"/>
    <x v="4"/>
    <x v="4"/>
    <x v="15"/>
    <n v="19300"/>
    <n v="4740"/>
    <n v="3500"/>
    <n v="2975"/>
    <n v="263"/>
  </r>
  <r>
    <x v="4"/>
    <x v="4"/>
    <x v="0"/>
    <x v="15"/>
    <s v="n/a"/>
    <n v="3162"/>
    <n v="2700"/>
    <n v="2295"/>
    <n v="203"/>
  </r>
  <r>
    <x v="4"/>
    <x v="4"/>
    <x v="1"/>
    <x v="15"/>
    <s v="n/a"/>
    <n v="1578"/>
    <n v="800"/>
    <n v="680"/>
    <n v="60"/>
  </r>
  <r>
    <x v="5"/>
    <x v="4"/>
    <x v="3"/>
    <x v="15"/>
    <n v="142000"/>
    <n v="115000"/>
    <n v="12000"/>
    <n v="10200"/>
    <n v="900"/>
  </r>
  <r>
    <x v="6"/>
    <x v="4"/>
    <x v="3"/>
    <x v="15"/>
    <m/>
    <m/>
    <m/>
    <m/>
    <m/>
  </r>
  <r>
    <x v="7"/>
    <x v="5"/>
    <x v="3"/>
    <x v="15"/>
    <n v="166000"/>
    <n v="139000"/>
    <n v="41000"/>
    <n v="34850"/>
    <n v="3075"/>
  </r>
  <r>
    <x v="8"/>
    <x v="4"/>
    <x v="3"/>
    <x v="15"/>
    <n v="75200"/>
    <n v="61900"/>
    <n v="19000"/>
    <n v="16150"/>
    <n v="1425"/>
  </r>
  <r>
    <x v="9"/>
    <x v="4"/>
    <x v="3"/>
    <x v="15"/>
    <n v="258000"/>
    <n v="203000"/>
    <n v="10000"/>
    <n v="8500"/>
    <n v="750"/>
  </r>
  <r>
    <x v="10"/>
    <x v="4"/>
    <x v="3"/>
    <x v="15"/>
    <n v="18100"/>
    <n v="13500"/>
    <n v="3000"/>
    <n v="2550"/>
    <n v="225"/>
  </r>
  <r>
    <x v="11"/>
    <x v="2"/>
    <x v="4"/>
    <x v="15"/>
    <n v="15800"/>
    <n v="13300"/>
    <n v="12580"/>
    <n v="10693"/>
    <n v="944"/>
  </r>
  <r>
    <x v="11"/>
    <x v="2"/>
    <x v="0"/>
    <x v="15"/>
    <s v="n/a"/>
    <n v="2128"/>
    <n v="1408"/>
    <n v="1197"/>
    <n v="106"/>
  </r>
  <r>
    <x v="11"/>
    <x v="2"/>
    <x v="5"/>
    <x v="15"/>
    <s v="n/a"/>
    <n v="11172"/>
    <n v="11172"/>
    <n v="9496"/>
    <n v="838"/>
  </r>
  <r>
    <x v="11"/>
    <x v="2"/>
    <x v="6"/>
    <x v="15"/>
    <s v="n/a"/>
    <n v="3059"/>
    <n v="3059"/>
    <n v="2600"/>
    <n v="229"/>
  </r>
  <r>
    <x v="11"/>
    <x v="2"/>
    <x v="7"/>
    <x v="15"/>
    <s v="n/a"/>
    <n v="2926"/>
    <n v="2926"/>
    <n v="2487"/>
    <n v="219"/>
  </r>
  <r>
    <x v="11"/>
    <x v="2"/>
    <x v="8"/>
    <x v="15"/>
    <s v="n/a"/>
    <n v="5187"/>
    <n v="5187"/>
    <n v="4409"/>
    <n v="389"/>
  </r>
  <r>
    <x v="12"/>
    <x v="2"/>
    <x v="3"/>
    <x v="15"/>
    <m/>
    <m/>
    <m/>
    <m/>
    <m/>
  </r>
  <r>
    <x v="12"/>
    <x v="2"/>
    <x v="0"/>
    <x v="15"/>
    <m/>
    <m/>
    <m/>
    <m/>
    <m/>
  </r>
  <r>
    <x v="12"/>
    <x v="2"/>
    <x v="1"/>
    <x v="15"/>
    <m/>
    <m/>
    <m/>
    <m/>
    <m/>
  </r>
  <r>
    <x v="13"/>
    <x v="2"/>
    <x v="3"/>
    <x v="15"/>
    <n v="8140"/>
    <n v="6880"/>
    <n v="5000"/>
    <n v="4250"/>
    <n v="375"/>
  </r>
  <r>
    <x v="13"/>
    <x v="2"/>
    <x v="0"/>
    <x v="15"/>
    <m/>
    <m/>
    <m/>
    <m/>
    <m/>
  </r>
  <r>
    <x v="13"/>
    <x v="2"/>
    <x v="1"/>
    <x v="15"/>
    <m/>
    <m/>
    <m/>
    <m/>
    <m/>
  </r>
  <r>
    <x v="14"/>
    <x v="2"/>
    <x v="4"/>
    <x v="15"/>
    <n v="259"/>
    <n v="195"/>
    <n v="195"/>
    <n v="166"/>
    <n v="15"/>
  </r>
  <r>
    <x v="14"/>
    <x v="2"/>
    <x v="9"/>
    <x v="15"/>
    <m/>
    <m/>
    <m/>
    <m/>
    <m/>
  </r>
  <r>
    <x v="14"/>
    <x v="2"/>
    <x v="10"/>
    <x v="15"/>
    <m/>
    <m/>
    <m/>
    <m/>
    <m/>
  </r>
  <r>
    <x v="15"/>
    <x v="2"/>
    <x v="3"/>
    <x v="15"/>
    <n v="701"/>
    <n v="526"/>
    <n v="526"/>
    <n v="447"/>
    <n v="39"/>
  </r>
  <r>
    <x v="16"/>
    <x v="2"/>
    <x v="3"/>
    <x v="15"/>
    <m/>
    <m/>
    <m/>
    <m/>
    <m/>
  </r>
  <r>
    <x v="16"/>
    <x v="2"/>
    <x v="0"/>
    <x v="15"/>
    <m/>
    <m/>
    <m/>
    <m/>
    <m/>
  </r>
  <r>
    <x v="16"/>
    <x v="2"/>
    <x v="1"/>
    <x v="15"/>
    <m/>
    <m/>
    <m/>
    <m/>
    <m/>
  </r>
  <r>
    <x v="17"/>
    <x v="2"/>
    <x v="0"/>
    <x v="15"/>
    <m/>
    <m/>
    <m/>
    <m/>
    <m/>
  </r>
  <r>
    <x v="17"/>
    <x v="2"/>
    <x v="1"/>
    <x v="15"/>
    <m/>
    <m/>
    <m/>
    <m/>
    <m/>
  </r>
  <r>
    <x v="18"/>
    <x v="2"/>
    <x v="4"/>
    <x v="15"/>
    <m/>
    <m/>
    <m/>
    <m/>
    <m/>
  </r>
  <r>
    <x v="18"/>
    <x v="2"/>
    <x v="0"/>
    <x v="15"/>
    <n v="1280"/>
    <n v="960"/>
    <n v="460"/>
    <n v="391"/>
    <n v="35"/>
  </r>
  <r>
    <x v="18"/>
    <x v="2"/>
    <x v="1"/>
    <x v="15"/>
    <n v="846"/>
    <n v="634"/>
    <n v="634"/>
    <n v="539"/>
    <n v="48"/>
  </r>
  <r>
    <x v="19"/>
    <x v="6"/>
    <x v="4"/>
    <x v="15"/>
    <n v="78500"/>
    <n v="66700"/>
    <n v="63000"/>
    <n v="53550"/>
    <n v="4725"/>
  </r>
  <r>
    <x v="19"/>
    <x v="6"/>
    <x v="11"/>
    <x v="15"/>
    <s v="n/a"/>
    <n v="11240"/>
    <n v="11240"/>
    <n v="9554"/>
    <n v="843"/>
  </r>
  <r>
    <x v="19"/>
    <x v="6"/>
    <x v="7"/>
    <x v="15"/>
    <s v="n/a"/>
    <n v="31100"/>
    <n v="31100"/>
    <n v="26435"/>
    <n v="2333"/>
  </r>
  <r>
    <x v="19"/>
    <x v="6"/>
    <x v="8"/>
    <x v="15"/>
    <s v="n/a"/>
    <n v="24360"/>
    <n v="20660"/>
    <n v="17561"/>
    <n v="1550"/>
  </r>
  <r>
    <x v="20"/>
    <x v="2"/>
    <x v="3"/>
    <x v="15"/>
    <m/>
    <m/>
    <m/>
    <m/>
    <m/>
  </r>
  <r>
    <x v="21"/>
    <x v="2"/>
    <x v="3"/>
    <x v="15"/>
    <m/>
    <m/>
    <m/>
    <m/>
    <m/>
  </r>
  <r>
    <x v="22"/>
    <x v="2"/>
    <x v="3"/>
    <x v="15"/>
    <m/>
    <m/>
    <m/>
    <m/>
    <m/>
  </r>
  <r>
    <x v="23"/>
    <x v="2"/>
    <x v="3"/>
    <x v="15"/>
    <n v="2620"/>
    <n v="1970"/>
    <n v="1275"/>
    <n v="1084"/>
    <s v="0*"/>
  </r>
  <r>
    <x v="24"/>
    <x v="2"/>
    <x v="3"/>
    <x v="15"/>
    <m/>
    <m/>
    <m/>
    <m/>
    <m/>
  </r>
  <r>
    <x v="25"/>
    <x v="2"/>
    <x v="3"/>
    <x v="15"/>
    <n v="81150"/>
    <n v="46810"/>
    <n v="27205"/>
    <n v="23124"/>
    <n v="2040"/>
  </r>
  <r>
    <x v="26"/>
    <x v="2"/>
    <x v="12"/>
    <x v="15"/>
    <n v="4193736"/>
    <n v="3620535"/>
    <n v="2000000"/>
    <n v="1774570"/>
    <n v="187696"/>
  </r>
  <r>
    <x v="0"/>
    <x v="0"/>
    <x v="0"/>
    <x v="16"/>
    <n v="3530000"/>
    <n v="2330000"/>
    <n v="1491760"/>
    <n v="1342584"/>
    <n v="149176"/>
  </r>
  <r>
    <x v="0"/>
    <x v="0"/>
    <x v="1"/>
    <x v="16"/>
    <n v="52600"/>
    <n v="39400"/>
    <n v="1000"/>
    <n v="1000"/>
    <n v="0"/>
  </r>
  <r>
    <x v="0"/>
    <x v="0"/>
    <x v="2"/>
    <x v="16"/>
    <n v="45300"/>
    <n v="4070"/>
    <n v="50"/>
    <n v="50"/>
    <n v="0"/>
  </r>
  <r>
    <x v="1"/>
    <x v="1"/>
    <x v="3"/>
    <x v="16"/>
    <n v="324000"/>
    <n v="223000"/>
    <n v="207500"/>
    <n v="176375"/>
    <n v="15563"/>
  </r>
  <r>
    <x v="1"/>
    <x v="1"/>
    <x v="0"/>
    <x v="16"/>
    <m/>
    <m/>
    <m/>
    <m/>
    <m/>
  </r>
  <r>
    <x v="1"/>
    <x v="1"/>
    <x v="1"/>
    <x v="16"/>
    <m/>
    <m/>
    <m/>
    <m/>
    <m/>
  </r>
  <r>
    <x v="2"/>
    <x v="2"/>
    <x v="4"/>
    <x v="16"/>
    <m/>
    <m/>
    <m/>
    <m/>
    <m/>
  </r>
  <r>
    <x v="2"/>
    <x v="2"/>
    <x v="0"/>
    <x v="16"/>
    <n v="4290"/>
    <n v="2900"/>
    <n v="2900"/>
    <n v="1233"/>
    <n v="399"/>
  </r>
  <r>
    <x v="2"/>
    <x v="2"/>
    <x v="1"/>
    <x v="16"/>
    <n v="4590"/>
    <n v="3100"/>
    <n v="3100"/>
    <n v="659"/>
    <n v="523"/>
  </r>
  <r>
    <x v="3"/>
    <x v="3"/>
    <x v="3"/>
    <x v="16"/>
    <n v="136000"/>
    <n v="114000"/>
    <n v="83750"/>
    <n v="71188"/>
    <n v="6281"/>
  </r>
  <r>
    <x v="4"/>
    <x v="4"/>
    <x v="4"/>
    <x v="16"/>
    <n v="17800"/>
    <n v="5880"/>
    <n v="4000"/>
    <n v="3400"/>
    <n v="300"/>
  </r>
  <r>
    <x v="4"/>
    <x v="4"/>
    <x v="0"/>
    <x v="16"/>
    <s v="n/a"/>
    <n v="3920"/>
    <n v="2680"/>
    <n v="2278"/>
    <n v="201"/>
  </r>
  <r>
    <x v="4"/>
    <x v="4"/>
    <x v="1"/>
    <x v="16"/>
    <s v="n/a"/>
    <n v="1960"/>
    <n v="1320"/>
    <n v="1122"/>
    <n v="99"/>
  </r>
  <r>
    <x v="5"/>
    <x v="4"/>
    <x v="3"/>
    <x v="16"/>
    <n v="139000"/>
    <n v="112000"/>
    <n v="12000"/>
    <n v="10200"/>
    <n v="900"/>
  </r>
  <r>
    <x v="6"/>
    <x v="4"/>
    <x v="3"/>
    <x v="16"/>
    <m/>
    <m/>
    <m/>
    <m/>
    <m/>
  </r>
  <r>
    <x v="7"/>
    <x v="5"/>
    <x v="3"/>
    <x v="16"/>
    <n v="132000"/>
    <n v="110000"/>
    <n v="44000"/>
    <n v="37400"/>
    <n v="3300"/>
  </r>
  <r>
    <x v="8"/>
    <x v="4"/>
    <x v="3"/>
    <x v="16"/>
    <n v="81000"/>
    <n v="66000"/>
    <n v="20000"/>
    <n v="17000"/>
    <n v="1500"/>
  </r>
  <r>
    <x v="9"/>
    <x v="4"/>
    <x v="3"/>
    <x v="16"/>
    <n v="165000"/>
    <n v="137000"/>
    <n v="10000"/>
    <n v="8500"/>
    <n v="750"/>
  </r>
  <r>
    <x v="10"/>
    <x v="4"/>
    <x v="3"/>
    <x v="16"/>
    <n v="21400"/>
    <n v="16000"/>
    <n v="3000"/>
    <n v="2550"/>
    <n v="225"/>
  </r>
  <r>
    <x v="11"/>
    <x v="2"/>
    <x v="4"/>
    <x v="16"/>
    <n v="18000"/>
    <n v="15100"/>
    <n v="14100"/>
    <n v="11986"/>
    <n v="1059"/>
  </r>
  <r>
    <x v="11"/>
    <x v="2"/>
    <x v="0"/>
    <x v="16"/>
    <s v="n/a"/>
    <n v="2410"/>
    <n v="1410"/>
    <n v="1199"/>
    <n v="106"/>
  </r>
  <r>
    <x v="11"/>
    <x v="2"/>
    <x v="5"/>
    <x v="16"/>
    <s v="n/a"/>
    <n v="12690"/>
    <n v="12690"/>
    <n v="10787"/>
    <n v="952"/>
  </r>
  <r>
    <x v="11"/>
    <x v="2"/>
    <x v="6"/>
    <x v="16"/>
    <s v="n/a"/>
    <n v="3500"/>
    <n v="3500"/>
    <n v="2975"/>
    <n v="263"/>
  </r>
  <r>
    <x v="11"/>
    <x v="2"/>
    <x v="7"/>
    <x v="16"/>
    <s v="n/a"/>
    <n v="3340"/>
    <n v="3340"/>
    <n v="2839"/>
    <n v="251"/>
  </r>
  <r>
    <x v="11"/>
    <x v="2"/>
    <x v="8"/>
    <x v="16"/>
    <s v="n/a"/>
    <n v="5850"/>
    <n v="5850"/>
    <n v="4973"/>
    <n v="439"/>
  </r>
  <r>
    <x v="12"/>
    <x v="2"/>
    <x v="3"/>
    <x v="16"/>
    <m/>
    <m/>
    <m/>
    <m/>
    <m/>
  </r>
  <r>
    <x v="12"/>
    <x v="2"/>
    <x v="0"/>
    <x v="16"/>
    <m/>
    <m/>
    <m/>
    <m/>
    <m/>
  </r>
  <r>
    <x v="12"/>
    <x v="2"/>
    <x v="1"/>
    <x v="16"/>
    <m/>
    <m/>
    <m/>
    <m/>
    <m/>
  </r>
  <r>
    <x v="13"/>
    <x v="2"/>
    <x v="3"/>
    <x v="16"/>
    <n v="9468"/>
    <n v="7101"/>
    <n v="6000"/>
    <n v="5100"/>
    <n v="450"/>
  </r>
  <r>
    <x v="13"/>
    <x v="2"/>
    <x v="0"/>
    <x v="16"/>
    <s v="n/a"/>
    <s v="n/a"/>
    <n v="121"/>
    <n v="103"/>
    <n v="9"/>
  </r>
  <r>
    <x v="13"/>
    <x v="2"/>
    <x v="1"/>
    <x v="16"/>
    <s v="n/a"/>
    <s v="n/a"/>
    <n v="5879"/>
    <n v="4997"/>
    <n v="441"/>
  </r>
  <r>
    <x v="14"/>
    <x v="2"/>
    <x v="4"/>
    <x v="16"/>
    <m/>
    <m/>
    <m/>
    <m/>
    <m/>
  </r>
  <r>
    <x v="14"/>
    <x v="2"/>
    <x v="9"/>
    <x v="16"/>
    <m/>
    <m/>
    <m/>
    <m/>
    <m/>
  </r>
  <r>
    <x v="14"/>
    <x v="2"/>
    <x v="10"/>
    <x v="16"/>
    <m/>
    <m/>
    <m/>
    <m/>
    <m/>
  </r>
  <r>
    <x v="15"/>
    <x v="2"/>
    <x v="3"/>
    <x v="16"/>
    <m/>
    <m/>
    <m/>
    <m/>
    <m/>
  </r>
  <r>
    <x v="16"/>
    <x v="2"/>
    <x v="3"/>
    <x v="16"/>
    <n v="1289"/>
    <n v="967"/>
    <n v="967"/>
    <n v="822"/>
    <n v="72"/>
  </r>
  <r>
    <x v="16"/>
    <x v="2"/>
    <x v="0"/>
    <x v="16"/>
    <s v="n/a"/>
    <s v="n/a"/>
    <n v="137"/>
    <n v="116"/>
    <n v="10"/>
  </r>
  <r>
    <x v="16"/>
    <x v="2"/>
    <x v="1"/>
    <x v="16"/>
    <s v="n/a"/>
    <s v="n/a"/>
    <n v="830"/>
    <n v="706"/>
    <n v="62"/>
  </r>
  <r>
    <x v="17"/>
    <x v="2"/>
    <x v="0"/>
    <x v="16"/>
    <m/>
    <m/>
    <m/>
    <m/>
    <m/>
  </r>
  <r>
    <x v="17"/>
    <x v="2"/>
    <x v="1"/>
    <x v="16"/>
    <m/>
    <m/>
    <m/>
    <m/>
    <m/>
  </r>
  <r>
    <x v="18"/>
    <x v="2"/>
    <x v="4"/>
    <x v="16"/>
    <m/>
    <m/>
    <m/>
    <m/>
    <m/>
  </r>
  <r>
    <x v="18"/>
    <x v="2"/>
    <x v="0"/>
    <x v="16"/>
    <n v="1280"/>
    <n v="960"/>
    <n v="960"/>
    <n v="816"/>
    <n v="72"/>
  </r>
  <r>
    <x v="18"/>
    <x v="2"/>
    <x v="1"/>
    <x v="16"/>
    <n v="846"/>
    <n v="634"/>
    <n v="634"/>
    <n v="539"/>
    <n v="48"/>
  </r>
  <r>
    <x v="19"/>
    <x v="6"/>
    <x v="4"/>
    <x v="16"/>
    <n v="99700"/>
    <n v="63000"/>
    <n v="60000"/>
    <n v="51000"/>
    <n v="4500"/>
  </r>
  <r>
    <x v="19"/>
    <x v="6"/>
    <x v="11"/>
    <x v="16"/>
    <s v="n/a"/>
    <n v="10650"/>
    <n v="10650"/>
    <n v="9053"/>
    <n v="799"/>
  </r>
  <r>
    <x v="19"/>
    <x v="6"/>
    <x v="7"/>
    <x v="16"/>
    <s v="n/a"/>
    <n v="29360"/>
    <n v="29360"/>
    <n v="24956"/>
    <n v="2202"/>
  </r>
  <r>
    <x v="19"/>
    <x v="6"/>
    <x v="8"/>
    <x v="16"/>
    <s v="n/a"/>
    <n v="22990"/>
    <n v="19990"/>
    <n v="16992"/>
    <n v="1499"/>
  </r>
  <r>
    <x v="20"/>
    <x v="2"/>
    <x v="3"/>
    <x v="16"/>
    <m/>
    <m/>
    <m/>
    <m/>
    <m/>
  </r>
  <r>
    <x v="21"/>
    <x v="2"/>
    <x v="3"/>
    <x v="16"/>
    <m/>
    <m/>
    <m/>
    <m/>
    <m/>
  </r>
  <r>
    <x v="22"/>
    <x v="2"/>
    <x v="3"/>
    <x v="16"/>
    <m/>
    <m/>
    <m/>
    <m/>
    <m/>
  </r>
  <r>
    <x v="23"/>
    <x v="2"/>
    <x v="3"/>
    <x v="16"/>
    <n v="2620"/>
    <n v="1970"/>
    <n v="1970"/>
    <n v="1675"/>
    <n v="0"/>
  </r>
  <r>
    <x v="24"/>
    <x v="2"/>
    <x v="3"/>
    <x v="16"/>
    <m/>
    <m/>
    <m/>
    <m/>
    <m/>
  </r>
  <r>
    <x v="25"/>
    <x v="2"/>
    <x v="3"/>
    <x v="16"/>
    <n v="81100"/>
    <n v="43300"/>
    <n v="32309"/>
    <n v="27463"/>
    <n v="2423"/>
  </r>
  <r>
    <x v="26"/>
    <x v="2"/>
    <x v="12"/>
    <x v="16"/>
    <n v="4867283"/>
    <n v="3296382"/>
    <n v="2000000"/>
    <n v="1771540"/>
    <n v="187540"/>
  </r>
  <r>
    <x v="0"/>
    <x v="0"/>
    <x v="0"/>
    <x v="17"/>
    <n v="3530000"/>
    <n v="2110000"/>
    <n v="1485000"/>
    <n v="1283040"/>
    <n v="148500"/>
  </r>
  <r>
    <x v="0"/>
    <x v="0"/>
    <x v="1"/>
    <x v="17"/>
    <n v="31700"/>
    <n v="23800"/>
    <n v="1000"/>
    <n v="900"/>
    <n v="100"/>
  </r>
  <r>
    <x v="0"/>
    <x v="0"/>
    <x v="2"/>
    <x v="17"/>
    <n v="46400"/>
    <n v="4310"/>
    <n v="100"/>
    <n v="90"/>
    <n v="10"/>
  </r>
  <r>
    <x v="1"/>
    <x v="1"/>
    <x v="3"/>
    <x v="17"/>
    <n v="294000"/>
    <n v="223000"/>
    <n v="200000"/>
    <n v="170000"/>
    <n v="15000"/>
  </r>
  <r>
    <x v="1"/>
    <x v="1"/>
    <x v="0"/>
    <x v="17"/>
    <m/>
    <m/>
    <m/>
    <m/>
    <m/>
  </r>
  <r>
    <x v="1"/>
    <x v="1"/>
    <x v="1"/>
    <x v="17"/>
    <m/>
    <m/>
    <m/>
    <m/>
    <m/>
  </r>
  <r>
    <x v="2"/>
    <x v="2"/>
    <x v="4"/>
    <x v="17"/>
    <m/>
    <m/>
    <m/>
    <m/>
    <m/>
  </r>
  <r>
    <x v="2"/>
    <x v="2"/>
    <x v="0"/>
    <x v="17"/>
    <n v="2900"/>
    <n v="1930"/>
    <n v="1930"/>
    <n v="821"/>
    <n v="265"/>
  </r>
  <r>
    <x v="2"/>
    <x v="2"/>
    <x v="1"/>
    <x v="17"/>
    <n v="3850"/>
    <n v="2550"/>
    <n v="2550"/>
    <n v="541"/>
    <n v="431"/>
  </r>
  <r>
    <x v="3"/>
    <x v="3"/>
    <x v="3"/>
    <x v="17"/>
    <n v="136000"/>
    <n v="115000"/>
    <n v="86000"/>
    <n v="73100"/>
    <n v="6450"/>
  </r>
  <r>
    <x v="4"/>
    <x v="4"/>
    <x v="4"/>
    <x v="17"/>
    <n v="36500"/>
    <n v="8100"/>
    <n v="8000"/>
    <n v="6800"/>
    <n v="600"/>
  </r>
  <r>
    <x v="4"/>
    <x v="4"/>
    <x v="0"/>
    <x v="17"/>
    <s v="n/a"/>
    <n v="5427"/>
    <n v="5360"/>
    <n v="4556"/>
    <n v="402"/>
  </r>
  <r>
    <x v="4"/>
    <x v="4"/>
    <x v="1"/>
    <x v="17"/>
    <s v="n/a"/>
    <n v="2673"/>
    <n v="2640"/>
    <n v="2244"/>
    <n v="198"/>
  </r>
  <r>
    <x v="5"/>
    <x v="4"/>
    <x v="3"/>
    <x v="17"/>
    <n v="137000"/>
    <n v="113000"/>
    <n v="16000"/>
    <n v="13600"/>
    <n v="1200"/>
  </r>
  <r>
    <x v="6"/>
    <x v="4"/>
    <x v="3"/>
    <x v="17"/>
    <m/>
    <m/>
    <m/>
    <m/>
    <m/>
  </r>
  <r>
    <x v="7"/>
    <x v="5"/>
    <x v="3"/>
    <x v="17"/>
    <n v="268000"/>
    <n v="225000"/>
    <n v="54000"/>
    <n v="45900"/>
    <n v="4050"/>
  </r>
  <r>
    <x v="8"/>
    <x v="4"/>
    <x v="3"/>
    <x v="17"/>
    <n v="101000"/>
    <n v="82600"/>
    <n v="25000"/>
    <n v="21250"/>
    <n v="1875"/>
  </r>
  <r>
    <x v="9"/>
    <x v="4"/>
    <x v="3"/>
    <x v="17"/>
    <n v="172000"/>
    <n v="143000"/>
    <n v="12000"/>
    <n v="10200"/>
    <n v="900"/>
  </r>
  <r>
    <x v="10"/>
    <x v="4"/>
    <x v="3"/>
    <x v="17"/>
    <n v="21800"/>
    <n v="18100"/>
    <n v="3000"/>
    <n v="2550"/>
    <n v="225"/>
  </r>
  <r>
    <x v="11"/>
    <x v="2"/>
    <x v="4"/>
    <x v="17"/>
    <n v="17500"/>
    <n v="14800"/>
    <n v="14800"/>
    <n v="12580"/>
    <n v="1111"/>
  </r>
  <r>
    <x v="11"/>
    <x v="2"/>
    <x v="0"/>
    <x v="17"/>
    <s v="n/a"/>
    <n v="2620"/>
    <n v="2620"/>
    <n v="2227"/>
    <n v="197"/>
  </r>
  <r>
    <x v="11"/>
    <x v="2"/>
    <x v="5"/>
    <x v="17"/>
    <s v="n/a"/>
    <n v="12180"/>
    <n v="12180"/>
    <n v="10353"/>
    <n v="914"/>
  </r>
  <r>
    <x v="11"/>
    <x v="2"/>
    <x v="6"/>
    <x v="17"/>
    <s v="n/a"/>
    <n v="3460"/>
    <n v="3460"/>
    <n v="2941"/>
    <n v="260"/>
  </r>
  <r>
    <x v="11"/>
    <x v="2"/>
    <x v="7"/>
    <x v="17"/>
    <s v="n/a"/>
    <n v="3060"/>
    <n v="3060"/>
    <n v="2601"/>
    <n v="230"/>
  </r>
  <r>
    <x v="11"/>
    <x v="2"/>
    <x v="8"/>
    <x v="17"/>
    <s v="n/a"/>
    <n v="5660"/>
    <n v="5660"/>
    <n v="4811"/>
    <n v="425"/>
  </r>
  <r>
    <x v="12"/>
    <x v="2"/>
    <x v="3"/>
    <x v="17"/>
    <m/>
    <m/>
    <m/>
    <m/>
    <m/>
  </r>
  <r>
    <x v="12"/>
    <x v="2"/>
    <x v="0"/>
    <x v="17"/>
    <m/>
    <m/>
    <m/>
    <m/>
    <m/>
  </r>
  <r>
    <x v="12"/>
    <x v="2"/>
    <x v="1"/>
    <x v="17"/>
    <m/>
    <m/>
    <m/>
    <m/>
    <m/>
  </r>
  <r>
    <x v="13"/>
    <x v="2"/>
    <x v="3"/>
    <x v="17"/>
    <n v="9020"/>
    <n v="6760"/>
    <n v="6760"/>
    <n v="5746"/>
    <s v="n/a"/>
  </r>
  <r>
    <x v="13"/>
    <x v="2"/>
    <x v="0"/>
    <x v="17"/>
    <s v="n/a"/>
    <s v="n/a"/>
    <n v="19"/>
    <n v="16"/>
    <s v="n/a"/>
  </r>
  <r>
    <x v="13"/>
    <x v="2"/>
    <x v="1"/>
    <x v="17"/>
    <s v="n/a"/>
    <s v="n/a"/>
    <n v="6741"/>
    <n v="5730"/>
    <n v="506"/>
  </r>
  <r>
    <x v="14"/>
    <x v="2"/>
    <x v="4"/>
    <x v="17"/>
    <m/>
    <m/>
    <m/>
    <m/>
    <m/>
  </r>
  <r>
    <x v="14"/>
    <x v="2"/>
    <x v="9"/>
    <x v="17"/>
    <m/>
    <m/>
    <m/>
    <m/>
    <m/>
  </r>
  <r>
    <x v="14"/>
    <x v="2"/>
    <x v="10"/>
    <x v="17"/>
    <m/>
    <m/>
    <m/>
    <m/>
    <m/>
  </r>
  <r>
    <x v="15"/>
    <x v="2"/>
    <x v="3"/>
    <x v="17"/>
    <m/>
    <m/>
    <m/>
    <m/>
    <m/>
  </r>
  <r>
    <x v="16"/>
    <x v="2"/>
    <x v="3"/>
    <x v="17"/>
    <n v="1369"/>
    <n v="1028"/>
    <n v="1028"/>
    <n v="874"/>
    <s v="n/a"/>
  </r>
  <r>
    <x v="16"/>
    <x v="2"/>
    <x v="0"/>
    <x v="17"/>
    <s v="n/a"/>
    <s v="n/a"/>
    <n v="116"/>
    <n v="99"/>
    <s v="n/a"/>
  </r>
  <r>
    <x v="16"/>
    <x v="2"/>
    <x v="1"/>
    <x v="17"/>
    <s v="n/a"/>
    <s v="n/a"/>
    <n v="912"/>
    <n v="775"/>
    <n v="68"/>
  </r>
  <r>
    <x v="17"/>
    <x v="2"/>
    <x v="0"/>
    <x v="17"/>
    <s v="n/a"/>
    <s v="n/a"/>
    <s v="n/a"/>
    <s v="n/a"/>
    <n v="10"/>
  </r>
  <r>
    <x v="17"/>
    <x v="2"/>
    <x v="1"/>
    <x v="17"/>
    <m/>
    <m/>
    <m/>
    <m/>
    <m/>
  </r>
  <r>
    <x v="18"/>
    <x v="2"/>
    <x v="4"/>
    <x v="17"/>
    <m/>
    <m/>
    <m/>
    <m/>
    <m/>
  </r>
  <r>
    <x v="18"/>
    <x v="2"/>
    <x v="0"/>
    <x v="17"/>
    <n v="482"/>
    <n v="361"/>
    <n v="361"/>
    <n v="307"/>
    <n v="27"/>
  </r>
  <r>
    <x v="18"/>
    <x v="2"/>
    <x v="1"/>
    <x v="17"/>
    <n v="901"/>
    <n v="676"/>
    <n v="676"/>
    <n v="575"/>
    <n v="51"/>
  </r>
  <r>
    <x v="19"/>
    <x v="6"/>
    <x v="4"/>
    <x v="17"/>
    <n v="82300"/>
    <n v="49000"/>
    <n v="49000"/>
    <n v="41650"/>
    <n v="3675"/>
  </r>
  <r>
    <x v="19"/>
    <x v="6"/>
    <x v="11"/>
    <x v="17"/>
    <s v="n/a"/>
    <n v="5500"/>
    <n v="5500"/>
    <n v="4675"/>
    <n v="413"/>
  </r>
  <r>
    <x v="19"/>
    <x v="6"/>
    <x v="7"/>
    <x v="17"/>
    <s v="n/a"/>
    <n v="23800"/>
    <n v="23800"/>
    <n v="20230"/>
    <n v="1785"/>
  </r>
  <r>
    <x v="19"/>
    <x v="6"/>
    <x v="8"/>
    <x v="17"/>
    <s v="n/a"/>
    <n v="19700"/>
    <n v="19700"/>
    <n v="16745"/>
    <n v="1478"/>
  </r>
  <r>
    <x v="20"/>
    <x v="2"/>
    <x v="3"/>
    <x v="17"/>
    <m/>
    <m/>
    <m/>
    <m/>
    <m/>
  </r>
  <r>
    <x v="21"/>
    <x v="2"/>
    <x v="3"/>
    <x v="17"/>
    <m/>
    <m/>
    <m/>
    <m/>
    <m/>
  </r>
  <r>
    <x v="22"/>
    <x v="2"/>
    <x v="3"/>
    <x v="17"/>
    <m/>
    <m/>
    <m/>
    <m/>
    <m/>
  </r>
  <r>
    <x v="23"/>
    <x v="2"/>
    <x v="3"/>
    <x v="17"/>
    <n v="2620"/>
    <n v="1970"/>
    <n v="1970"/>
    <n v="1675"/>
    <n v="0"/>
  </r>
  <r>
    <x v="24"/>
    <x v="2"/>
    <x v="3"/>
    <x v="17"/>
    <m/>
    <m/>
    <m/>
    <m/>
    <m/>
  </r>
  <r>
    <x v="25"/>
    <x v="2"/>
    <x v="3"/>
    <x v="17"/>
    <n v="78900"/>
    <n v="39100"/>
    <n v="30825"/>
    <n v="26201"/>
    <n v="2312"/>
  </r>
  <r>
    <x v="26"/>
    <x v="2"/>
    <x v="12"/>
    <x v="17"/>
    <n v="4974242"/>
    <n v="3184085"/>
    <n v="2000000"/>
    <n v="1718400"/>
    <n v="187368"/>
  </r>
  <r>
    <x v="0"/>
    <x v="0"/>
    <x v="0"/>
    <x v="18"/>
    <n v="3536000"/>
    <n v="1842000"/>
    <n v="1400000"/>
    <n v="1209600"/>
    <n v="140000"/>
  </r>
  <r>
    <x v="0"/>
    <x v="0"/>
    <x v="1"/>
    <x v="18"/>
    <n v="31700"/>
    <n v="23800"/>
    <n v="2000"/>
    <n v="1800"/>
    <n v="200"/>
  </r>
  <r>
    <x v="0"/>
    <x v="0"/>
    <x v="2"/>
    <x v="18"/>
    <n v="60200"/>
    <n v="8470"/>
    <n v="1000"/>
    <n v="900"/>
    <n v="100"/>
  </r>
  <r>
    <x v="1"/>
    <x v="1"/>
    <x v="3"/>
    <x v="18"/>
    <n v="248000"/>
    <n v="188000"/>
    <n v="188000"/>
    <n v="159800"/>
    <n v="14100"/>
  </r>
  <r>
    <x v="1"/>
    <x v="1"/>
    <x v="0"/>
    <x v="18"/>
    <m/>
    <m/>
    <m/>
    <m/>
    <m/>
  </r>
  <r>
    <x v="1"/>
    <x v="1"/>
    <x v="1"/>
    <x v="18"/>
    <m/>
    <m/>
    <m/>
    <m/>
    <m/>
  </r>
  <r>
    <x v="2"/>
    <x v="2"/>
    <x v="4"/>
    <x v="18"/>
    <m/>
    <m/>
    <m/>
    <m/>
    <m/>
  </r>
  <r>
    <x v="2"/>
    <x v="2"/>
    <x v="0"/>
    <x v="18"/>
    <n v="1910"/>
    <n v="1560"/>
    <n v="1560"/>
    <n v="663"/>
    <n v="215"/>
  </r>
  <r>
    <x v="2"/>
    <x v="2"/>
    <x v="1"/>
    <x v="18"/>
    <n v="3070"/>
    <n v="2500"/>
    <n v="2500"/>
    <n v="531"/>
    <n v="422"/>
  </r>
  <r>
    <x v="3"/>
    <x v="3"/>
    <x v="3"/>
    <x v="18"/>
    <n v="209000"/>
    <n v="176000"/>
    <n v="113000"/>
    <n v="96050"/>
    <n v="8475"/>
  </r>
  <r>
    <x v="4"/>
    <x v="4"/>
    <x v="4"/>
    <x v="18"/>
    <n v="31000"/>
    <n v="8400"/>
    <n v="8400"/>
    <n v="7140"/>
    <n v="630"/>
  </r>
  <r>
    <x v="4"/>
    <x v="4"/>
    <x v="0"/>
    <x v="18"/>
    <s v="n/a"/>
    <n v="5628"/>
    <n v="5628"/>
    <n v="4784"/>
    <n v="422"/>
  </r>
  <r>
    <x v="4"/>
    <x v="4"/>
    <x v="1"/>
    <x v="18"/>
    <s v="n/a"/>
    <n v="2772"/>
    <n v="2772"/>
    <n v="2356"/>
    <n v="208"/>
  </r>
  <r>
    <x v="5"/>
    <x v="4"/>
    <x v="3"/>
    <x v="18"/>
    <n v="141500"/>
    <n v="117000"/>
    <n v="22011"/>
    <n v="18709"/>
    <n v="1651"/>
  </r>
  <r>
    <x v="6"/>
    <x v="4"/>
    <x v="3"/>
    <x v="18"/>
    <m/>
    <m/>
    <m/>
    <m/>
    <m/>
  </r>
  <r>
    <x v="7"/>
    <x v="5"/>
    <x v="3"/>
    <x v="18"/>
    <n v="271000"/>
    <n v="228000"/>
    <n v="75000"/>
    <n v="63750"/>
    <n v="5625"/>
  </r>
  <r>
    <x v="8"/>
    <x v="4"/>
    <x v="3"/>
    <x v="18"/>
    <n v="102000"/>
    <n v="84000"/>
    <n v="40000"/>
    <n v="34000"/>
    <n v="3000"/>
  </r>
  <r>
    <x v="9"/>
    <x v="4"/>
    <x v="3"/>
    <x v="18"/>
    <m/>
    <m/>
    <m/>
    <m/>
    <m/>
  </r>
  <r>
    <x v="10"/>
    <x v="4"/>
    <x v="3"/>
    <x v="18"/>
    <n v="147000"/>
    <n v="122000"/>
    <n v="28000"/>
    <n v="23800"/>
    <n v="2100"/>
  </r>
  <r>
    <x v="11"/>
    <x v="2"/>
    <x v="4"/>
    <x v="18"/>
    <m/>
    <m/>
    <m/>
    <m/>
    <m/>
  </r>
  <r>
    <x v="11"/>
    <x v="2"/>
    <x v="0"/>
    <x v="18"/>
    <n v="2040"/>
    <n v="1730"/>
    <n v="1730"/>
    <n v="1471"/>
    <n v="130"/>
  </r>
  <r>
    <x v="11"/>
    <x v="2"/>
    <x v="5"/>
    <x v="18"/>
    <n v="11800"/>
    <n v="10200"/>
    <n v="10200"/>
    <n v="8670"/>
    <n v="765"/>
  </r>
  <r>
    <x v="11"/>
    <x v="2"/>
    <x v="6"/>
    <x v="18"/>
    <s v="n/a"/>
    <n v="2900"/>
    <n v="2900"/>
    <n v="2465"/>
    <n v="218"/>
  </r>
  <r>
    <x v="11"/>
    <x v="2"/>
    <x v="7"/>
    <x v="18"/>
    <s v="n/a"/>
    <n v="2560"/>
    <n v="2560"/>
    <n v="2176"/>
    <n v="192"/>
  </r>
  <r>
    <x v="11"/>
    <x v="2"/>
    <x v="8"/>
    <x v="18"/>
    <s v="n/a"/>
    <n v="4740"/>
    <n v="4740"/>
    <n v="4029"/>
    <n v="356"/>
  </r>
  <r>
    <x v="12"/>
    <x v="2"/>
    <x v="3"/>
    <x v="18"/>
    <n v="9020"/>
    <n v="6764"/>
    <n v="6764"/>
    <n v="5749"/>
    <s v="n/a"/>
  </r>
  <r>
    <x v="12"/>
    <x v="2"/>
    <x v="0"/>
    <x v="18"/>
    <s v="n/a"/>
    <s v="n/a"/>
    <n v="19"/>
    <n v="16"/>
    <s v="n/a"/>
  </r>
  <r>
    <x v="12"/>
    <x v="2"/>
    <x v="1"/>
    <x v="18"/>
    <s v="n/a"/>
    <s v="n/a"/>
    <n v="6745"/>
    <n v="5733"/>
    <n v="506"/>
  </r>
  <r>
    <x v="13"/>
    <x v="2"/>
    <x v="3"/>
    <x v="18"/>
    <m/>
    <m/>
    <m/>
    <m/>
    <m/>
  </r>
  <r>
    <x v="13"/>
    <x v="2"/>
    <x v="0"/>
    <x v="18"/>
    <m/>
    <m/>
    <m/>
    <m/>
    <m/>
  </r>
  <r>
    <x v="13"/>
    <x v="2"/>
    <x v="1"/>
    <x v="18"/>
    <m/>
    <m/>
    <m/>
    <m/>
    <m/>
  </r>
  <r>
    <x v="14"/>
    <x v="2"/>
    <x v="4"/>
    <x v="18"/>
    <m/>
    <m/>
    <m/>
    <m/>
    <m/>
  </r>
  <r>
    <x v="14"/>
    <x v="2"/>
    <x v="9"/>
    <x v="18"/>
    <m/>
    <m/>
    <m/>
    <m/>
    <m/>
  </r>
  <r>
    <x v="14"/>
    <x v="2"/>
    <x v="10"/>
    <x v="18"/>
    <m/>
    <m/>
    <m/>
    <m/>
    <m/>
  </r>
  <r>
    <x v="15"/>
    <x v="2"/>
    <x v="3"/>
    <x v="18"/>
    <m/>
    <m/>
    <m/>
    <m/>
    <m/>
  </r>
  <r>
    <x v="16"/>
    <x v="2"/>
    <x v="3"/>
    <x v="18"/>
    <n v="1369"/>
    <n v="1028"/>
    <n v="1028"/>
    <n v="874"/>
    <s v="n/a"/>
  </r>
  <r>
    <x v="16"/>
    <x v="2"/>
    <x v="0"/>
    <x v="18"/>
    <s v="n/a"/>
    <s v="n/a"/>
    <n v="116"/>
    <n v="99"/>
    <s v="n/a"/>
  </r>
  <r>
    <x v="16"/>
    <x v="2"/>
    <x v="1"/>
    <x v="18"/>
    <s v="n/a"/>
    <s v="n/a"/>
    <n v="912"/>
    <n v="775"/>
    <n v="68"/>
  </r>
  <r>
    <x v="17"/>
    <x v="2"/>
    <x v="0"/>
    <x v="18"/>
    <s v="n/a"/>
    <s v="n/a"/>
    <s v="n/a"/>
    <s v="n/a"/>
    <n v="10"/>
  </r>
  <r>
    <x v="17"/>
    <x v="2"/>
    <x v="1"/>
    <x v="18"/>
    <m/>
    <m/>
    <m/>
    <m/>
    <m/>
  </r>
  <r>
    <x v="18"/>
    <x v="2"/>
    <x v="4"/>
    <x v="18"/>
    <m/>
    <m/>
    <m/>
    <m/>
    <m/>
  </r>
  <r>
    <x v="18"/>
    <x v="2"/>
    <x v="0"/>
    <x v="18"/>
    <n v="482"/>
    <n v="361"/>
    <n v="361"/>
    <n v="307"/>
    <n v="27"/>
  </r>
  <r>
    <x v="18"/>
    <x v="2"/>
    <x v="1"/>
    <x v="18"/>
    <n v="901"/>
    <n v="676"/>
    <n v="676"/>
    <n v="575"/>
    <n v="51"/>
  </r>
  <r>
    <x v="19"/>
    <x v="6"/>
    <x v="4"/>
    <x v="18"/>
    <n v="138000"/>
    <n v="69300"/>
    <n v="69300"/>
    <n v="58905"/>
    <n v="5198"/>
  </r>
  <r>
    <x v="19"/>
    <x v="6"/>
    <x v="11"/>
    <x v="18"/>
    <s v="n/a"/>
    <n v="7800"/>
    <n v="7800"/>
    <n v="6630"/>
    <n v="585"/>
  </r>
  <r>
    <x v="19"/>
    <x v="6"/>
    <x v="7"/>
    <x v="18"/>
    <s v="n/a"/>
    <n v="33600"/>
    <n v="33600"/>
    <n v="28560"/>
    <n v="2520"/>
  </r>
  <r>
    <x v="19"/>
    <x v="6"/>
    <x v="8"/>
    <x v="18"/>
    <s v="n/a"/>
    <n v="27900"/>
    <n v="27900"/>
    <n v="23715"/>
    <n v="2093"/>
  </r>
  <r>
    <x v="20"/>
    <x v="2"/>
    <x v="3"/>
    <x v="18"/>
    <m/>
    <m/>
    <m/>
    <m/>
    <m/>
  </r>
  <r>
    <x v="21"/>
    <x v="2"/>
    <x v="3"/>
    <x v="18"/>
    <m/>
    <m/>
    <m/>
    <m/>
    <m/>
  </r>
  <r>
    <x v="22"/>
    <x v="2"/>
    <x v="3"/>
    <x v="18"/>
    <m/>
    <m/>
    <m/>
    <m/>
    <m/>
  </r>
  <r>
    <x v="23"/>
    <x v="2"/>
    <x v="3"/>
    <x v="18"/>
    <n v="2620"/>
    <n v="1970"/>
    <n v="1970"/>
    <n v="1675"/>
    <s v="0*"/>
  </r>
  <r>
    <x v="24"/>
    <x v="2"/>
    <x v="3"/>
    <x v="18"/>
    <m/>
    <m/>
    <m/>
    <m/>
    <m/>
  </r>
  <r>
    <x v="25"/>
    <x v="2"/>
    <x v="3"/>
    <x v="18"/>
    <n v="69000"/>
    <n v="33600"/>
    <n v="26500"/>
    <n v="22525"/>
    <n v="1988"/>
  </r>
  <r>
    <x v="26"/>
    <x v="2"/>
    <x v="12"/>
    <x v="18"/>
    <n v="5017612"/>
    <n v="2927359"/>
    <n v="2000000"/>
    <n v="1717494"/>
    <n v="185400"/>
  </r>
  <r>
    <x v="0"/>
    <x v="0"/>
    <x v="0"/>
    <x v="19"/>
    <n v="1680000"/>
    <n v="1139000"/>
    <n v="1139000"/>
    <n v="973845"/>
    <n v="113900"/>
  </r>
  <r>
    <x v="0"/>
    <x v="0"/>
    <x v="1"/>
    <x v="19"/>
    <n v="31700"/>
    <n v="23800"/>
    <n v="2000"/>
    <n v="1800"/>
    <n v="200"/>
  </r>
  <r>
    <x v="0"/>
    <x v="0"/>
    <x v="2"/>
    <x v="19"/>
    <n v="30400"/>
    <n v="22300"/>
    <n v="1000"/>
    <n v="900"/>
    <n v="100"/>
  </r>
  <r>
    <x v="1"/>
    <x v="1"/>
    <x v="3"/>
    <x v="19"/>
    <n v="240000"/>
    <n v="193000"/>
    <n v="193000"/>
    <n v="164050"/>
    <n v="14475"/>
  </r>
  <r>
    <x v="1"/>
    <x v="1"/>
    <x v="0"/>
    <x v="19"/>
    <m/>
    <m/>
    <m/>
    <m/>
    <m/>
  </r>
  <r>
    <x v="1"/>
    <x v="1"/>
    <x v="1"/>
    <x v="19"/>
    <m/>
    <m/>
    <m/>
    <m/>
    <m/>
  </r>
  <r>
    <x v="2"/>
    <x v="2"/>
    <x v="4"/>
    <x v="19"/>
    <m/>
    <m/>
    <m/>
    <m/>
    <m/>
  </r>
  <r>
    <x v="2"/>
    <x v="2"/>
    <x v="0"/>
    <x v="19"/>
    <n v="1750"/>
    <n v="1470"/>
    <n v="1470"/>
    <n v="624"/>
    <n v="202"/>
  </r>
  <r>
    <x v="2"/>
    <x v="2"/>
    <x v="1"/>
    <x v="19"/>
    <n v="3090"/>
    <n v="2430"/>
    <n v="2430"/>
    <n v="516"/>
    <n v="410"/>
  </r>
  <r>
    <x v="3"/>
    <x v="3"/>
    <x v="3"/>
    <x v="19"/>
    <n v="226000"/>
    <n v="191000"/>
    <n v="123262"/>
    <n v="104773"/>
    <n v="9244"/>
  </r>
  <r>
    <x v="4"/>
    <x v="4"/>
    <x v="4"/>
    <x v="19"/>
    <n v="42000"/>
    <n v="9300"/>
    <n v="9300"/>
    <n v="7906"/>
    <n v="697"/>
  </r>
  <r>
    <x v="4"/>
    <x v="4"/>
    <x v="0"/>
    <x v="19"/>
    <s v="n/a"/>
    <n v="6231"/>
    <n v="6231"/>
    <n v="5297"/>
    <n v="467"/>
  </r>
  <r>
    <x v="4"/>
    <x v="4"/>
    <x v="1"/>
    <x v="19"/>
    <s v="n/a"/>
    <n v="3069"/>
    <n v="3069"/>
    <n v="2609"/>
    <n v="230"/>
  </r>
  <r>
    <x v="5"/>
    <x v="4"/>
    <x v="3"/>
    <x v="19"/>
    <n v="160000"/>
    <n v="131000"/>
    <n v="131000"/>
    <n v="111350"/>
    <n v="9825"/>
  </r>
  <r>
    <x v="6"/>
    <x v="4"/>
    <x v="3"/>
    <x v="19"/>
    <m/>
    <m/>
    <m/>
    <m/>
    <m/>
  </r>
  <r>
    <x v="7"/>
    <x v="5"/>
    <x v="3"/>
    <x v="19"/>
    <n v="273000"/>
    <n v="230000"/>
    <n v="134760"/>
    <n v="114546"/>
    <n v="10107"/>
  </r>
  <r>
    <x v="8"/>
    <x v="4"/>
    <x v="3"/>
    <x v="19"/>
    <n v="90000"/>
    <n v="73500"/>
    <n v="52652"/>
    <n v="44755"/>
    <n v="3948"/>
  </r>
  <r>
    <x v="9"/>
    <x v="4"/>
    <x v="3"/>
    <x v="19"/>
    <m/>
    <m/>
    <m/>
    <m/>
    <m/>
  </r>
  <r>
    <x v="10"/>
    <x v="4"/>
    <x v="3"/>
    <x v="19"/>
    <n v="141000"/>
    <n v="117000"/>
    <n v="83813"/>
    <n v="71242"/>
    <n v="6285"/>
  </r>
  <r>
    <x v="11"/>
    <x v="2"/>
    <x v="4"/>
    <x v="19"/>
    <m/>
    <m/>
    <m/>
    <m/>
    <m/>
  </r>
  <r>
    <x v="11"/>
    <x v="2"/>
    <x v="0"/>
    <x v="19"/>
    <n v="3100"/>
    <n v="2600"/>
    <n v="2600"/>
    <n v="2210"/>
    <n v="195"/>
  </r>
  <r>
    <x v="11"/>
    <x v="2"/>
    <x v="5"/>
    <x v="19"/>
    <n v="14400"/>
    <n v="12300"/>
    <n v="12300"/>
    <n v="10456"/>
    <n v="922"/>
  </r>
  <r>
    <x v="11"/>
    <x v="2"/>
    <x v="6"/>
    <x v="19"/>
    <s v="n/a"/>
    <n v="3120"/>
    <n v="3120"/>
    <n v="2652"/>
    <n v="234"/>
  </r>
  <r>
    <x v="11"/>
    <x v="2"/>
    <x v="7"/>
    <x v="19"/>
    <s v="n/a"/>
    <n v="3510"/>
    <n v="3510"/>
    <n v="2984"/>
    <n v="263"/>
  </r>
  <r>
    <x v="11"/>
    <x v="2"/>
    <x v="8"/>
    <x v="19"/>
    <s v="n/a"/>
    <n v="5670"/>
    <n v="5670"/>
    <n v="4820"/>
    <n v="425"/>
  </r>
  <r>
    <x v="12"/>
    <x v="2"/>
    <x v="3"/>
    <x v="19"/>
    <m/>
    <m/>
    <m/>
    <m/>
    <m/>
  </r>
  <r>
    <x v="12"/>
    <x v="2"/>
    <x v="0"/>
    <x v="19"/>
    <m/>
    <m/>
    <m/>
    <m/>
    <m/>
  </r>
  <r>
    <x v="12"/>
    <x v="2"/>
    <x v="1"/>
    <x v="19"/>
    <n v="6870"/>
    <n v="5150"/>
    <n v="5150"/>
    <n v="4378"/>
    <n v="386"/>
  </r>
  <r>
    <x v="13"/>
    <x v="2"/>
    <x v="3"/>
    <x v="19"/>
    <m/>
    <m/>
    <m/>
    <m/>
    <m/>
  </r>
  <r>
    <x v="13"/>
    <x v="2"/>
    <x v="0"/>
    <x v="19"/>
    <m/>
    <m/>
    <m/>
    <m/>
    <m/>
  </r>
  <r>
    <x v="13"/>
    <x v="2"/>
    <x v="1"/>
    <x v="19"/>
    <m/>
    <m/>
    <m/>
    <m/>
    <m/>
  </r>
  <r>
    <x v="14"/>
    <x v="2"/>
    <x v="4"/>
    <x v="19"/>
    <m/>
    <m/>
    <m/>
    <m/>
    <m/>
  </r>
  <r>
    <x v="14"/>
    <x v="2"/>
    <x v="9"/>
    <x v="19"/>
    <m/>
    <m/>
    <m/>
    <m/>
    <m/>
  </r>
  <r>
    <x v="14"/>
    <x v="2"/>
    <x v="10"/>
    <x v="19"/>
    <m/>
    <m/>
    <m/>
    <m/>
    <m/>
  </r>
  <r>
    <x v="15"/>
    <x v="2"/>
    <x v="3"/>
    <x v="19"/>
    <m/>
    <m/>
    <m/>
    <m/>
    <m/>
  </r>
  <r>
    <x v="16"/>
    <x v="2"/>
    <x v="3"/>
    <x v="19"/>
    <m/>
    <m/>
    <m/>
    <m/>
    <m/>
  </r>
  <r>
    <x v="16"/>
    <x v="2"/>
    <x v="0"/>
    <x v="19"/>
    <m/>
    <m/>
    <m/>
    <m/>
    <m/>
  </r>
  <r>
    <x v="16"/>
    <x v="2"/>
    <x v="1"/>
    <x v="19"/>
    <n v="1180"/>
    <n v="885"/>
    <n v="885"/>
    <n v="753"/>
    <n v="66"/>
  </r>
  <r>
    <x v="17"/>
    <x v="2"/>
    <x v="0"/>
    <x v="19"/>
    <n v="259"/>
    <n v="194"/>
    <n v="194"/>
    <n v="165"/>
    <n v="14"/>
  </r>
  <r>
    <x v="17"/>
    <x v="2"/>
    <x v="1"/>
    <x v="19"/>
    <m/>
    <m/>
    <m/>
    <m/>
    <m/>
  </r>
  <r>
    <x v="18"/>
    <x v="2"/>
    <x v="4"/>
    <x v="19"/>
    <m/>
    <m/>
    <m/>
    <m/>
    <m/>
  </r>
  <r>
    <x v="18"/>
    <x v="2"/>
    <x v="0"/>
    <x v="19"/>
    <n v="492"/>
    <n v="369"/>
    <n v="369"/>
    <n v="314"/>
    <n v="27"/>
  </r>
  <r>
    <x v="18"/>
    <x v="2"/>
    <x v="1"/>
    <x v="19"/>
    <n v="913"/>
    <n v="685"/>
    <n v="685"/>
    <n v="583"/>
    <n v="51"/>
  </r>
  <r>
    <x v="19"/>
    <x v="6"/>
    <x v="4"/>
    <x v="19"/>
    <n v="119000"/>
    <n v="70800"/>
    <n v="70800"/>
    <n v="60180"/>
    <n v="5309"/>
  </r>
  <r>
    <x v="19"/>
    <x v="6"/>
    <x v="11"/>
    <x v="19"/>
    <s v="n/a"/>
    <n v="16400"/>
    <n v="16400"/>
    <n v="13940"/>
    <n v="1230"/>
  </r>
  <r>
    <x v="19"/>
    <x v="6"/>
    <x v="7"/>
    <x v="19"/>
    <s v="n/a"/>
    <n v="24700"/>
    <n v="24700"/>
    <n v="20995"/>
    <n v="1852"/>
  </r>
  <r>
    <x v="19"/>
    <x v="6"/>
    <x v="8"/>
    <x v="19"/>
    <s v="n/a"/>
    <n v="29700"/>
    <n v="29700"/>
    <n v="25245"/>
    <n v="2227"/>
  </r>
  <r>
    <x v="20"/>
    <x v="2"/>
    <x v="3"/>
    <x v="19"/>
    <m/>
    <m/>
    <m/>
    <m/>
    <m/>
  </r>
  <r>
    <x v="21"/>
    <x v="2"/>
    <x v="3"/>
    <x v="19"/>
    <m/>
    <m/>
    <m/>
    <m/>
    <m/>
  </r>
  <r>
    <x v="22"/>
    <x v="2"/>
    <x v="3"/>
    <x v="19"/>
    <m/>
    <m/>
    <m/>
    <m/>
    <m/>
  </r>
  <r>
    <x v="23"/>
    <x v="2"/>
    <x v="3"/>
    <x v="19"/>
    <n v="2620"/>
    <n v="1970"/>
    <n v="1970"/>
    <n v="1675"/>
    <s v="0*"/>
  </r>
  <r>
    <x v="24"/>
    <x v="2"/>
    <x v="3"/>
    <x v="19"/>
    <m/>
    <m/>
    <m/>
    <m/>
    <m/>
  </r>
  <r>
    <x v="25"/>
    <x v="2"/>
    <x v="3"/>
    <x v="19"/>
    <n v="71500"/>
    <n v="31360"/>
    <n v="31360"/>
    <n v="26656"/>
    <n v="2352"/>
  </r>
  <r>
    <x v="26"/>
    <x v="2"/>
    <x v="12"/>
    <x v="19"/>
    <n v="3139274"/>
    <n v="2260113"/>
    <n v="2000000"/>
    <n v="1703677"/>
    <n v="178862"/>
  </r>
  <r>
    <x v="0"/>
    <x v="0"/>
    <x v="0"/>
    <x v="20"/>
    <n v="1720000"/>
    <n v="992000"/>
    <n v="992000"/>
    <n v="892800"/>
    <n v="99200"/>
  </r>
  <r>
    <x v="0"/>
    <x v="0"/>
    <x v="1"/>
    <x v="20"/>
    <n v="31700"/>
    <n v="23800"/>
    <n v="2000"/>
    <n v="1800"/>
    <n v="200"/>
  </r>
  <r>
    <x v="0"/>
    <x v="0"/>
    <x v="2"/>
    <x v="20"/>
    <n v="21000"/>
    <n v="15300"/>
    <n v="1000"/>
    <n v="900"/>
    <n v="100"/>
  </r>
  <r>
    <x v="1"/>
    <x v="1"/>
    <x v="3"/>
    <x v="20"/>
    <n v="264000"/>
    <n v="177000"/>
    <n v="177000"/>
    <n v="150450"/>
    <n v="13275"/>
  </r>
  <r>
    <x v="1"/>
    <x v="1"/>
    <x v="0"/>
    <x v="20"/>
    <m/>
    <m/>
    <m/>
    <m/>
    <m/>
  </r>
  <r>
    <x v="1"/>
    <x v="1"/>
    <x v="1"/>
    <x v="20"/>
    <m/>
    <m/>
    <m/>
    <m/>
    <m/>
  </r>
  <r>
    <x v="2"/>
    <x v="2"/>
    <x v="4"/>
    <x v="20"/>
    <m/>
    <m/>
    <m/>
    <m/>
    <m/>
  </r>
  <r>
    <x v="2"/>
    <x v="2"/>
    <x v="0"/>
    <x v="20"/>
    <n v="2090"/>
    <n v="1340"/>
    <n v="1340"/>
    <n v="569"/>
    <n v="184"/>
  </r>
  <r>
    <x v="2"/>
    <x v="2"/>
    <x v="1"/>
    <x v="20"/>
    <n v="2890"/>
    <n v="1860"/>
    <n v="1380"/>
    <n v="293"/>
    <n v="232"/>
  </r>
  <r>
    <x v="3"/>
    <x v="3"/>
    <x v="3"/>
    <x v="20"/>
    <n v="308000"/>
    <n v="212000"/>
    <n v="207980"/>
    <n v="176783"/>
    <n v="15598"/>
  </r>
  <r>
    <x v="4"/>
    <x v="4"/>
    <x v="4"/>
    <x v="20"/>
    <n v="29700"/>
    <n v="14200"/>
    <n v="9000"/>
    <n v="7651"/>
    <n v="674"/>
  </r>
  <r>
    <x v="4"/>
    <x v="4"/>
    <x v="0"/>
    <x v="20"/>
    <s v="n/a"/>
    <n v="9514"/>
    <n v="6030"/>
    <n v="5126"/>
    <n v="452"/>
  </r>
  <r>
    <x v="4"/>
    <x v="4"/>
    <x v="1"/>
    <x v="20"/>
    <s v="n/a"/>
    <n v="4686"/>
    <n v="2970"/>
    <n v="2525"/>
    <n v="222"/>
  </r>
  <r>
    <x v="5"/>
    <x v="4"/>
    <x v="3"/>
    <x v="20"/>
    <n v="219000"/>
    <n v="140000"/>
    <n v="134354"/>
    <n v="114201"/>
    <n v="10076"/>
  </r>
  <r>
    <x v="6"/>
    <x v="4"/>
    <x v="3"/>
    <x v="20"/>
    <m/>
    <m/>
    <m/>
    <m/>
    <m/>
  </r>
  <r>
    <x v="7"/>
    <x v="5"/>
    <x v="3"/>
    <x v="20"/>
    <n v="444000"/>
    <n v="309000"/>
    <n v="120000"/>
    <n v="102000"/>
    <n v="9000"/>
  </r>
  <r>
    <x v="8"/>
    <x v="4"/>
    <x v="3"/>
    <x v="20"/>
    <n v="118000"/>
    <n v="77300"/>
    <n v="77300"/>
    <n v="65705"/>
    <n v="5797"/>
  </r>
  <r>
    <x v="9"/>
    <x v="4"/>
    <x v="3"/>
    <x v="20"/>
    <m/>
    <m/>
    <m/>
    <m/>
    <m/>
  </r>
  <r>
    <x v="10"/>
    <x v="4"/>
    <x v="3"/>
    <x v="20"/>
    <n v="248000"/>
    <n v="154000"/>
    <n v="154000"/>
    <n v="130900"/>
    <n v="11550"/>
  </r>
  <r>
    <x v="11"/>
    <x v="2"/>
    <x v="4"/>
    <x v="20"/>
    <m/>
    <m/>
    <m/>
    <m/>
    <m/>
  </r>
  <r>
    <x v="11"/>
    <x v="2"/>
    <x v="0"/>
    <x v="20"/>
    <n v="3600"/>
    <n v="1900"/>
    <n v="1400"/>
    <n v="1190"/>
    <n v="105"/>
  </r>
  <r>
    <x v="11"/>
    <x v="2"/>
    <x v="5"/>
    <x v="20"/>
    <n v="19100"/>
    <n v="13500"/>
    <n v="13500"/>
    <n v="11476"/>
    <n v="1011"/>
  </r>
  <r>
    <x v="11"/>
    <x v="2"/>
    <x v="6"/>
    <x v="20"/>
    <s v="n/a"/>
    <n v="3430"/>
    <n v="3430"/>
    <n v="2916"/>
    <n v="257"/>
  </r>
  <r>
    <x v="11"/>
    <x v="2"/>
    <x v="7"/>
    <x v="20"/>
    <s v="n/a"/>
    <n v="3850"/>
    <n v="3850"/>
    <n v="3273"/>
    <n v="288"/>
  </r>
  <r>
    <x v="11"/>
    <x v="2"/>
    <x v="8"/>
    <x v="20"/>
    <s v="n/a"/>
    <n v="6220"/>
    <n v="6220"/>
    <n v="5287"/>
    <n v="466"/>
  </r>
  <r>
    <x v="12"/>
    <x v="2"/>
    <x v="3"/>
    <x v="20"/>
    <m/>
    <m/>
    <m/>
    <m/>
    <m/>
  </r>
  <r>
    <x v="12"/>
    <x v="2"/>
    <x v="0"/>
    <x v="20"/>
    <m/>
    <m/>
    <m/>
    <m/>
    <m/>
  </r>
  <r>
    <x v="12"/>
    <x v="2"/>
    <x v="1"/>
    <x v="20"/>
    <n v="5640"/>
    <n v="4230"/>
    <n v="4230"/>
    <n v="3596"/>
    <n v="317"/>
  </r>
  <r>
    <x v="13"/>
    <x v="2"/>
    <x v="3"/>
    <x v="20"/>
    <m/>
    <m/>
    <m/>
    <m/>
    <m/>
  </r>
  <r>
    <x v="13"/>
    <x v="2"/>
    <x v="0"/>
    <x v="20"/>
    <m/>
    <m/>
    <m/>
    <m/>
    <m/>
  </r>
  <r>
    <x v="13"/>
    <x v="2"/>
    <x v="1"/>
    <x v="20"/>
    <m/>
    <m/>
    <m/>
    <m/>
    <m/>
  </r>
  <r>
    <x v="14"/>
    <x v="2"/>
    <x v="4"/>
    <x v="20"/>
    <m/>
    <m/>
    <m/>
    <m/>
    <m/>
  </r>
  <r>
    <x v="14"/>
    <x v="2"/>
    <x v="9"/>
    <x v="20"/>
    <m/>
    <m/>
    <m/>
    <m/>
    <m/>
  </r>
  <r>
    <x v="14"/>
    <x v="2"/>
    <x v="10"/>
    <x v="20"/>
    <m/>
    <m/>
    <m/>
    <m/>
    <m/>
  </r>
  <r>
    <x v="15"/>
    <x v="2"/>
    <x v="3"/>
    <x v="20"/>
    <m/>
    <m/>
    <m/>
    <m/>
    <m/>
  </r>
  <r>
    <x v="16"/>
    <x v="2"/>
    <x v="3"/>
    <x v="20"/>
    <m/>
    <m/>
    <m/>
    <m/>
    <m/>
  </r>
  <r>
    <x v="16"/>
    <x v="2"/>
    <x v="0"/>
    <x v="20"/>
    <m/>
    <m/>
    <m/>
    <m/>
    <m/>
  </r>
  <r>
    <x v="16"/>
    <x v="2"/>
    <x v="1"/>
    <x v="20"/>
    <n v="1290"/>
    <n v="965"/>
    <n v="965"/>
    <n v="821"/>
    <n v="72"/>
  </r>
  <r>
    <x v="17"/>
    <x v="2"/>
    <x v="0"/>
    <x v="20"/>
    <n v="356"/>
    <n v="267"/>
    <n v="267"/>
    <n v="227"/>
    <n v="20"/>
  </r>
  <r>
    <x v="17"/>
    <x v="2"/>
    <x v="1"/>
    <x v="20"/>
    <m/>
    <m/>
    <m/>
    <m/>
    <m/>
  </r>
  <r>
    <x v="18"/>
    <x v="2"/>
    <x v="4"/>
    <x v="20"/>
    <m/>
    <m/>
    <m/>
    <m/>
    <m/>
  </r>
  <r>
    <x v="18"/>
    <x v="2"/>
    <x v="0"/>
    <x v="20"/>
    <n v="492"/>
    <n v="369"/>
    <n v="369"/>
    <n v="314"/>
    <n v="27"/>
  </r>
  <r>
    <x v="18"/>
    <x v="2"/>
    <x v="1"/>
    <x v="20"/>
    <n v="913"/>
    <n v="685"/>
    <n v="685"/>
    <n v="583"/>
    <n v="51"/>
  </r>
  <r>
    <x v="19"/>
    <x v="6"/>
    <x v="4"/>
    <x v="20"/>
    <n v="148000"/>
    <n v="73300"/>
    <n v="66400"/>
    <n v="56440"/>
    <n v="4980"/>
  </r>
  <r>
    <x v="19"/>
    <x v="6"/>
    <x v="11"/>
    <x v="20"/>
    <s v="n/a"/>
    <n v="17000"/>
    <n v="17000"/>
    <n v="14450"/>
    <n v="1275"/>
  </r>
  <r>
    <x v="19"/>
    <x v="6"/>
    <x v="7"/>
    <x v="20"/>
    <s v="n/a"/>
    <n v="25600"/>
    <n v="22400"/>
    <n v="19040"/>
    <n v="1680"/>
  </r>
  <r>
    <x v="19"/>
    <x v="6"/>
    <x v="8"/>
    <x v="20"/>
    <s v="n/a"/>
    <n v="30700"/>
    <n v="27000"/>
    <n v="22950"/>
    <n v="2025"/>
  </r>
  <r>
    <x v="20"/>
    <x v="2"/>
    <x v="3"/>
    <x v="20"/>
    <m/>
    <m/>
    <m/>
    <m/>
    <m/>
  </r>
  <r>
    <x v="21"/>
    <x v="2"/>
    <x v="3"/>
    <x v="20"/>
    <m/>
    <m/>
    <m/>
    <m/>
    <m/>
  </r>
  <r>
    <x v="22"/>
    <x v="2"/>
    <x v="3"/>
    <x v="20"/>
    <m/>
    <m/>
    <m/>
    <m/>
    <m/>
  </r>
  <r>
    <x v="23"/>
    <x v="2"/>
    <x v="3"/>
    <x v="20"/>
    <n v="2620"/>
    <n v="1970"/>
    <n v="1970"/>
    <n v="1675"/>
    <n v="0"/>
  </r>
  <r>
    <x v="24"/>
    <x v="2"/>
    <x v="3"/>
    <x v="20"/>
    <m/>
    <m/>
    <m/>
    <m/>
    <m/>
  </r>
  <r>
    <x v="25"/>
    <x v="2"/>
    <x v="3"/>
    <x v="20"/>
    <n v="129000"/>
    <n v="32860"/>
    <n v="32860"/>
    <n v="27931"/>
    <n v="2464"/>
  </r>
  <r>
    <x v="26"/>
    <x v="2"/>
    <x v="12"/>
    <x v="20"/>
    <n v="3719391"/>
    <n v="2247846"/>
    <n v="2000000"/>
    <n v="1748305"/>
    <n v="174933"/>
  </r>
  <r>
    <x v="0"/>
    <x v="0"/>
    <x v="0"/>
    <x v="21"/>
    <n v="2060000"/>
    <n v="1110000"/>
    <n v="1110000"/>
    <n v="943500"/>
    <n v="83250"/>
  </r>
  <r>
    <x v="0"/>
    <x v="0"/>
    <x v="1"/>
    <x v="21"/>
    <n v="31700"/>
    <n v="23800"/>
    <n v="23800"/>
    <n v="20230"/>
    <n v="1785"/>
  </r>
  <r>
    <x v="0"/>
    <x v="0"/>
    <x v="2"/>
    <x v="21"/>
    <n v="8750"/>
    <n v="6410"/>
    <n v="1000"/>
    <n v="850"/>
    <n v="75"/>
  </r>
  <r>
    <x v="1"/>
    <x v="1"/>
    <x v="3"/>
    <x v="21"/>
    <n v="336000"/>
    <n v="210000"/>
    <n v="210000"/>
    <n v="178500"/>
    <n v="15750"/>
  </r>
  <r>
    <x v="1"/>
    <x v="1"/>
    <x v="0"/>
    <x v="21"/>
    <m/>
    <m/>
    <m/>
    <m/>
    <m/>
  </r>
  <r>
    <x v="1"/>
    <x v="1"/>
    <x v="1"/>
    <x v="21"/>
    <m/>
    <m/>
    <m/>
    <m/>
    <m/>
  </r>
  <r>
    <x v="2"/>
    <x v="2"/>
    <x v="4"/>
    <x v="21"/>
    <m/>
    <m/>
    <m/>
    <m/>
    <m/>
  </r>
  <r>
    <x v="2"/>
    <x v="2"/>
    <x v="0"/>
    <x v="21"/>
    <n v="2160"/>
    <n v="1300"/>
    <n v="1300"/>
    <n v="553"/>
    <n v="179"/>
  </r>
  <r>
    <x v="2"/>
    <x v="2"/>
    <x v="1"/>
    <x v="21"/>
    <n v="2230"/>
    <n v="1380"/>
    <n v="1380"/>
    <n v="293"/>
    <n v="233"/>
  </r>
  <r>
    <x v="3"/>
    <x v="3"/>
    <x v="3"/>
    <x v="21"/>
    <n v="314000"/>
    <n v="220000"/>
    <n v="220000"/>
    <n v="187000"/>
    <n v="16500"/>
  </r>
  <r>
    <x v="4"/>
    <x v="4"/>
    <x v="4"/>
    <x v="21"/>
    <n v="22300"/>
    <n v="15000"/>
    <n v="15000"/>
    <n v="12750"/>
    <n v="1125"/>
  </r>
  <r>
    <x v="4"/>
    <x v="4"/>
    <x v="0"/>
    <x v="21"/>
    <s v="n/a"/>
    <s v="n/a"/>
    <n v="10050"/>
    <n v="8543"/>
    <n v="754"/>
  </r>
  <r>
    <x v="4"/>
    <x v="4"/>
    <x v="1"/>
    <x v="21"/>
    <s v="n/a"/>
    <s v="n/a"/>
    <n v="4950"/>
    <n v="4208"/>
    <n v="371"/>
  </r>
  <r>
    <x v="5"/>
    <x v="4"/>
    <x v="3"/>
    <x v="21"/>
    <n v="230000"/>
    <n v="147000"/>
    <n v="16000"/>
    <n v="13600"/>
    <n v="1200"/>
  </r>
  <r>
    <x v="6"/>
    <x v="4"/>
    <x v="3"/>
    <x v="21"/>
    <m/>
    <m/>
    <m/>
    <m/>
    <m/>
  </r>
  <r>
    <x v="7"/>
    <x v="5"/>
    <x v="3"/>
    <x v="21"/>
    <n v="449000"/>
    <n v="312000"/>
    <n v="100000"/>
    <n v="85000"/>
    <n v="7500"/>
  </r>
  <r>
    <x v="8"/>
    <x v="4"/>
    <x v="3"/>
    <x v="21"/>
    <n v="190000"/>
    <n v="132000"/>
    <n v="100000"/>
    <n v="85000"/>
    <n v="7500"/>
  </r>
  <r>
    <x v="9"/>
    <x v="4"/>
    <x v="3"/>
    <x v="21"/>
    <m/>
    <m/>
    <m/>
    <m/>
    <m/>
  </r>
  <r>
    <x v="10"/>
    <x v="4"/>
    <x v="3"/>
    <x v="21"/>
    <n v="253000"/>
    <n v="164000"/>
    <n v="89434"/>
    <n v="76019"/>
    <n v="6708"/>
  </r>
  <r>
    <x v="11"/>
    <x v="2"/>
    <x v="4"/>
    <x v="21"/>
    <m/>
    <m/>
    <m/>
    <m/>
    <m/>
  </r>
  <r>
    <x v="11"/>
    <x v="2"/>
    <x v="0"/>
    <x v="21"/>
    <n v="3300"/>
    <n v="1400"/>
    <n v="1400"/>
    <n v="1190"/>
    <n v="105"/>
  </r>
  <r>
    <x v="11"/>
    <x v="2"/>
    <x v="5"/>
    <x v="21"/>
    <n v="20700"/>
    <n v="12100"/>
    <n v="12100"/>
    <n v="10285"/>
    <n v="908"/>
  </r>
  <r>
    <x v="11"/>
    <x v="2"/>
    <x v="6"/>
    <x v="21"/>
    <s v="n/a"/>
    <n v="3070"/>
    <n v="3070"/>
    <n v="2610"/>
    <n v="230"/>
  </r>
  <r>
    <x v="11"/>
    <x v="2"/>
    <x v="7"/>
    <x v="21"/>
    <s v="n/a"/>
    <n v="3450"/>
    <n v="3450"/>
    <n v="2933"/>
    <n v="259"/>
  </r>
  <r>
    <x v="11"/>
    <x v="2"/>
    <x v="8"/>
    <x v="21"/>
    <s v="n/a"/>
    <n v="5580"/>
    <n v="5580"/>
    <n v="4743"/>
    <n v="419"/>
  </r>
  <r>
    <x v="12"/>
    <x v="2"/>
    <x v="3"/>
    <x v="21"/>
    <m/>
    <m/>
    <m/>
    <m/>
    <m/>
  </r>
  <r>
    <x v="12"/>
    <x v="2"/>
    <x v="0"/>
    <x v="21"/>
    <m/>
    <m/>
    <m/>
    <m/>
    <m/>
  </r>
  <r>
    <x v="12"/>
    <x v="2"/>
    <x v="1"/>
    <x v="21"/>
    <n v="5640"/>
    <n v="4230"/>
    <n v="4230"/>
    <n v="3596"/>
    <n v="317"/>
  </r>
  <r>
    <x v="13"/>
    <x v="2"/>
    <x v="3"/>
    <x v="21"/>
    <m/>
    <m/>
    <m/>
    <m/>
    <m/>
  </r>
  <r>
    <x v="13"/>
    <x v="2"/>
    <x v="0"/>
    <x v="21"/>
    <m/>
    <m/>
    <m/>
    <m/>
    <m/>
  </r>
  <r>
    <x v="13"/>
    <x v="2"/>
    <x v="1"/>
    <x v="21"/>
    <m/>
    <m/>
    <m/>
    <m/>
    <m/>
  </r>
  <r>
    <x v="14"/>
    <x v="2"/>
    <x v="4"/>
    <x v="21"/>
    <m/>
    <m/>
    <m/>
    <m/>
    <m/>
  </r>
  <r>
    <x v="14"/>
    <x v="2"/>
    <x v="9"/>
    <x v="21"/>
    <m/>
    <m/>
    <m/>
    <m/>
    <m/>
  </r>
  <r>
    <x v="14"/>
    <x v="2"/>
    <x v="10"/>
    <x v="21"/>
    <m/>
    <m/>
    <m/>
    <m/>
    <m/>
  </r>
  <r>
    <x v="15"/>
    <x v="2"/>
    <x v="3"/>
    <x v="21"/>
    <m/>
    <m/>
    <m/>
    <m/>
    <m/>
  </r>
  <r>
    <x v="16"/>
    <x v="2"/>
    <x v="3"/>
    <x v="21"/>
    <m/>
    <m/>
    <m/>
    <m/>
    <m/>
  </r>
  <r>
    <x v="16"/>
    <x v="2"/>
    <x v="0"/>
    <x v="21"/>
    <m/>
    <m/>
    <m/>
    <m/>
    <m/>
  </r>
  <r>
    <x v="16"/>
    <x v="2"/>
    <x v="1"/>
    <x v="21"/>
    <n v="1290"/>
    <n v="965"/>
    <n v="965"/>
    <n v="820"/>
    <n v="72"/>
  </r>
  <r>
    <x v="17"/>
    <x v="2"/>
    <x v="0"/>
    <x v="21"/>
    <n v="356"/>
    <n v="267"/>
    <n v="267"/>
    <n v="227"/>
    <n v="20"/>
  </r>
  <r>
    <x v="17"/>
    <x v="2"/>
    <x v="1"/>
    <x v="21"/>
    <m/>
    <m/>
    <m/>
    <m/>
    <m/>
  </r>
  <r>
    <x v="18"/>
    <x v="2"/>
    <x v="4"/>
    <x v="21"/>
    <m/>
    <m/>
    <m/>
    <m/>
    <m/>
  </r>
  <r>
    <x v="18"/>
    <x v="2"/>
    <x v="0"/>
    <x v="21"/>
    <n v="492"/>
    <n v="369"/>
    <n v="369"/>
    <n v="314"/>
    <n v="28"/>
  </r>
  <r>
    <x v="18"/>
    <x v="2"/>
    <x v="1"/>
    <x v="21"/>
    <n v="913"/>
    <n v="685"/>
    <n v="685"/>
    <n v="582"/>
    <n v="51"/>
  </r>
  <r>
    <x v="19"/>
    <x v="6"/>
    <x v="4"/>
    <x v="21"/>
    <n v="134000"/>
    <n v="64300"/>
    <n v="64300"/>
    <n v="54655"/>
    <n v="4823"/>
  </r>
  <r>
    <x v="19"/>
    <x v="6"/>
    <x v="11"/>
    <x v="21"/>
    <s v="n/a"/>
    <n v="14900"/>
    <n v="14900"/>
    <n v="12665"/>
    <n v="1118"/>
  </r>
  <r>
    <x v="19"/>
    <x v="6"/>
    <x v="7"/>
    <x v="21"/>
    <s v="n/a"/>
    <n v="22400"/>
    <n v="22400"/>
    <n v="19040"/>
    <n v="1680"/>
  </r>
  <r>
    <x v="19"/>
    <x v="6"/>
    <x v="8"/>
    <x v="21"/>
    <s v="n/a"/>
    <n v="27000"/>
    <n v="27000"/>
    <n v="22950"/>
    <n v="2025"/>
  </r>
  <r>
    <x v="20"/>
    <x v="2"/>
    <x v="3"/>
    <x v="21"/>
    <m/>
    <m/>
    <m/>
    <m/>
    <m/>
  </r>
  <r>
    <x v="21"/>
    <x v="2"/>
    <x v="3"/>
    <x v="21"/>
    <m/>
    <m/>
    <m/>
    <m/>
    <m/>
  </r>
  <r>
    <x v="22"/>
    <x v="2"/>
    <x v="3"/>
    <x v="21"/>
    <m/>
    <m/>
    <m/>
    <m/>
    <m/>
  </r>
  <r>
    <x v="23"/>
    <x v="2"/>
    <x v="3"/>
    <x v="21"/>
    <n v="2620"/>
    <n v="1970"/>
    <n v="1970"/>
    <n v="1675"/>
    <n v="148"/>
  </r>
  <r>
    <x v="24"/>
    <x v="2"/>
    <x v="3"/>
    <x v="21"/>
    <m/>
    <m/>
    <m/>
    <m/>
    <m/>
  </r>
  <r>
    <x v="25"/>
    <x v="2"/>
    <x v="3"/>
    <x v="21"/>
    <n v="134000"/>
    <n v="25800"/>
    <n v="25800"/>
    <n v="21930"/>
    <n v="1935"/>
  </r>
  <r>
    <x v="26"/>
    <x v="2"/>
    <x v="12"/>
    <x v="21"/>
    <n v="4202451"/>
    <n v="2454976"/>
    <n v="2000000"/>
    <n v="1698568"/>
    <n v="150211"/>
  </r>
  <r>
    <x v="0"/>
    <x v="0"/>
    <x v="0"/>
    <x v="22"/>
    <n v="1980000"/>
    <n v="1130000"/>
    <n v="1130000"/>
    <n v="960500"/>
    <n v="84750"/>
  </r>
  <r>
    <x v="0"/>
    <x v="0"/>
    <x v="1"/>
    <x v="22"/>
    <n v="38000"/>
    <n v="28000"/>
    <n v="28000"/>
    <n v="23800"/>
    <n v="2100"/>
  </r>
  <r>
    <x v="0"/>
    <x v="0"/>
    <x v="2"/>
    <x v="22"/>
    <n v="43800"/>
    <n v="32100"/>
    <n v="1000"/>
    <n v="850"/>
    <n v="75"/>
  </r>
  <r>
    <x v="1"/>
    <x v="1"/>
    <x v="3"/>
    <x v="22"/>
    <n v="418000"/>
    <n v="306000"/>
    <n v="270000"/>
    <n v="229500"/>
    <s v="n/a"/>
  </r>
  <r>
    <x v="1"/>
    <x v="1"/>
    <x v="0"/>
    <x v="22"/>
    <m/>
    <m/>
    <m/>
    <m/>
    <m/>
  </r>
  <r>
    <x v="1"/>
    <x v="1"/>
    <x v="1"/>
    <x v="22"/>
    <m/>
    <m/>
    <m/>
    <m/>
    <m/>
  </r>
  <r>
    <x v="2"/>
    <x v="2"/>
    <x v="4"/>
    <x v="22"/>
    <m/>
    <m/>
    <m/>
    <m/>
    <m/>
  </r>
  <r>
    <x v="2"/>
    <x v="2"/>
    <x v="0"/>
    <x v="22"/>
    <n v="2750"/>
    <n v="1308"/>
    <n v="1100"/>
    <n v="468"/>
    <s v="n/a"/>
  </r>
  <r>
    <x v="2"/>
    <x v="2"/>
    <x v="1"/>
    <x v="22"/>
    <n v="2860"/>
    <n v="1367"/>
    <n v="1200"/>
    <n v="255"/>
    <s v="n/a"/>
  </r>
  <r>
    <x v="3"/>
    <x v="3"/>
    <x v="3"/>
    <x v="22"/>
    <n v="339000"/>
    <n v="233000"/>
    <n v="230000"/>
    <n v="195500"/>
    <s v="n/a"/>
  </r>
  <r>
    <x v="4"/>
    <x v="4"/>
    <x v="4"/>
    <x v="22"/>
    <n v="22600"/>
    <n v="12350"/>
    <n v="9000"/>
    <n v="7650"/>
    <s v="n/a"/>
  </r>
  <r>
    <x v="4"/>
    <x v="4"/>
    <x v="0"/>
    <x v="22"/>
    <s v="n/a"/>
    <n v="8275"/>
    <n v="6030"/>
    <n v="5125"/>
    <s v="n/a"/>
  </r>
  <r>
    <x v="4"/>
    <x v="4"/>
    <x v="1"/>
    <x v="22"/>
    <s v="n/a"/>
    <n v="4075"/>
    <n v="2970"/>
    <n v="2525"/>
    <s v="n/a"/>
  </r>
  <r>
    <x v="5"/>
    <x v="4"/>
    <x v="3"/>
    <x v="22"/>
    <n v="167000"/>
    <n v="108000"/>
    <n v="20760"/>
    <n v="17646"/>
    <s v="n/a"/>
  </r>
  <r>
    <x v="6"/>
    <x v="4"/>
    <x v="3"/>
    <x v="22"/>
    <m/>
    <m/>
    <m/>
    <m/>
    <m/>
  </r>
  <r>
    <x v="7"/>
    <x v="5"/>
    <x v="3"/>
    <x v="22"/>
    <n v="427000"/>
    <n v="296000"/>
    <n v="97185"/>
    <n v="82607"/>
    <s v="n/a"/>
  </r>
  <r>
    <x v="8"/>
    <x v="4"/>
    <x v="3"/>
    <x v="22"/>
    <n v="145000"/>
    <n v="101000"/>
    <n v="43500"/>
    <n v="36975"/>
    <s v="n/a"/>
  </r>
  <r>
    <x v="9"/>
    <x v="4"/>
    <x v="3"/>
    <x v="22"/>
    <m/>
    <m/>
    <m/>
    <m/>
    <m/>
  </r>
  <r>
    <x v="10"/>
    <x v="4"/>
    <x v="3"/>
    <x v="22"/>
    <n v="150000"/>
    <n v="97500"/>
    <n v="50750"/>
    <n v="43138"/>
    <s v="n/a"/>
  </r>
  <r>
    <x v="11"/>
    <x v="2"/>
    <x v="4"/>
    <x v="22"/>
    <m/>
    <m/>
    <m/>
    <m/>
    <m/>
  </r>
  <r>
    <x v="11"/>
    <x v="2"/>
    <x v="0"/>
    <x v="22"/>
    <n v="5400"/>
    <n v="2800"/>
    <n v="2800"/>
    <n v="2380"/>
    <s v="n/a"/>
  </r>
  <r>
    <x v="11"/>
    <x v="2"/>
    <x v="5"/>
    <x v="22"/>
    <n v="25300"/>
    <n v="12800"/>
    <n v="12800"/>
    <n v="10880"/>
    <s v="n/a"/>
  </r>
  <r>
    <x v="11"/>
    <x v="2"/>
    <x v="6"/>
    <x v="22"/>
    <s v="n/a"/>
    <n v="3240"/>
    <n v="3240"/>
    <n v="2754"/>
    <s v="n/a"/>
  </r>
  <r>
    <x v="11"/>
    <x v="2"/>
    <x v="7"/>
    <x v="22"/>
    <s v="n/a"/>
    <n v="3170"/>
    <n v="3170"/>
    <n v="2695"/>
    <s v="n/a"/>
  </r>
  <r>
    <x v="11"/>
    <x v="2"/>
    <x v="8"/>
    <x v="22"/>
    <s v="n/a"/>
    <n v="6390"/>
    <n v="6390"/>
    <n v="5431"/>
    <s v="n/a"/>
  </r>
  <r>
    <x v="12"/>
    <x v="2"/>
    <x v="3"/>
    <x v="22"/>
    <m/>
    <m/>
    <m/>
    <m/>
    <m/>
  </r>
  <r>
    <x v="12"/>
    <x v="2"/>
    <x v="0"/>
    <x v="22"/>
    <m/>
    <m/>
    <m/>
    <m/>
    <m/>
  </r>
  <r>
    <x v="12"/>
    <x v="2"/>
    <x v="1"/>
    <x v="22"/>
    <n v="5810"/>
    <n v="4360"/>
    <n v="4360"/>
    <n v="3706"/>
    <s v="n/a"/>
  </r>
  <r>
    <x v="13"/>
    <x v="2"/>
    <x v="3"/>
    <x v="22"/>
    <m/>
    <m/>
    <m/>
    <m/>
    <m/>
  </r>
  <r>
    <x v="13"/>
    <x v="2"/>
    <x v="0"/>
    <x v="22"/>
    <m/>
    <m/>
    <m/>
    <m/>
    <m/>
  </r>
  <r>
    <x v="13"/>
    <x v="2"/>
    <x v="1"/>
    <x v="22"/>
    <m/>
    <m/>
    <m/>
    <m/>
    <m/>
  </r>
  <r>
    <x v="14"/>
    <x v="2"/>
    <x v="4"/>
    <x v="22"/>
    <m/>
    <m/>
    <m/>
    <m/>
    <m/>
  </r>
  <r>
    <x v="14"/>
    <x v="2"/>
    <x v="9"/>
    <x v="22"/>
    <m/>
    <m/>
    <m/>
    <m/>
    <m/>
  </r>
  <r>
    <x v="14"/>
    <x v="2"/>
    <x v="10"/>
    <x v="22"/>
    <m/>
    <m/>
    <m/>
    <m/>
    <m/>
  </r>
  <r>
    <x v="15"/>
    <x v="2"/>
    <x v="3"/>
    <x v="22"/>
    <m/>
    <m/>
    <m/>
    <m/>
    <m/>
  </r>
  <r>
    <x v="16"/>
    <x v="2"/>
    <x v="3"/>
    <x v="22"/>
    <m/>
    <m/>
    <m/>
    <m/>
    <m/>
  </r>
  <r>
    <x v="16"/>
    <x v="2"/>
    <x v="0"/>
    <x v="22"/>
    <m/>
    <m/>
    <m/>
    <m/>
    <m/>
  </r>
  <r>
    <x v="16"/>
    <x v="2"/>
    <x v="1"/>
    <x v="22"/>
    <n v="1250"/>
    <n v="938"/>
    <n v="938"/>
    <n v="797"/>
    <s v="n/a"/>
  </r>
  <r>
    <x v="17"/>
    <x v="2"/>
    <x v="0"/>
    <x v="22"/>
    <n v="1400"/>
    <n v="1050"/>
    <n v="1050"/>
    <n v="893"/>
    <s v="n/a"/>
  </r>
  <r>
    <x v="17"/>
    <x v="2"/>
    <x v="1"/>
    <x v="22"/>
    <m/>
    <m/>
    <m/>
    <m/>
    <m/>
  </r>
  <r>
    <x v="18"/>
    <x v="2"/>
    <x v="4"/>
    <x v="22"/>
    <m/>
    <m/>
    <m/>
    <m/>
    <m/>
  </r>
  <r>
    <x v="18"/>
    <x v="2"/>
    <x v="0"/>
    <x v="22"/>
    <n v="497"/>
    <n v="373"/>
    <n v="373"/>
    <n v="317"/>
    <s v="n/a"/>
  </r>
  <r>
    <x v="18"/>
    <x v="2"/>
    <x v="1"/>
    <x v="22"/>
    <n v="952"/>
    <n v="714"/>
    <n v="714"/>
    <n v="607"/>
    <s v="n/a"/>
  </r>
  <r>
    <x v="19"/>
    <x v="6"/>
    <x v="4"/>
    <x v="22"/>
    <n v="81600"/>
    <n v="66700"/>
    <n v="66700"/>
    <n v="56695"/>
    <s v="n/a"/>
  </r>
  <r>
    <x v="19"/>
    <x v="6"/>
    <x v="11"/>
    <x v="22"/>
    <s v="n/a"/>
    <n v="15000"/>
    <n v="15000"/>
    <n v="12750"/>
    <s v="n/a"/>
  </r>
  <r>
    <x v="19"/>
    <x v="6"/>
    <x v="7"/>
    <x v="22"/>
    <s v="n/a"/>
    <n v="19500"/>
    <n v="19500"/>
    <n v="16575"/>
    <s v="n/a"/>
  </r>
  <r>
    <x v="19"/>
    <x v="6"/>
    <x v="8"/>
    <x v="22"/>
    <s v="n/a"/>
    <n v="32200"/>
    <n v="32200"/>
    <n v="27370"/>
    <s v="n/a"/>
  </r>
  <r>
    <x v="20"/>
    <x v="2"/>
    <x v="3"/>
    <x v="22"/>
    <m/>
    <m/>
    <m/>
    <m/>
    <m/>
  </r>
  <r>
    <x v="21"/>
    <x v="2"/>
    <x v="3"/>
    <x v="22"/>
    <m/>
    <m/>
    <m/>
    <m/>
    <m/>
  </r>
  <r>
    <x v="22"/>
    <x v="2"/>
    <x v="3"/>
    <x v="22"/>
    <m/>
    <m/>
    <m/>
    <m/>
    <m/>
  </r>
  <r>
    <x v="23"/>
    <x v="2"/>
    <x v="3"/>
    <x v="22"/>
    <n v="2620"/>
    <n v="1970"/>
    <n v="1970"/>
    <n v="1675"/>
    <s v="n/a"/>
  </r>
  <r>
    <x v="24"/>
    <x v="2"/>
    <x v="3"/>
    <x v="22"/>
    <m/>
    <m/>
    <m/>
    <m/>
    <m/>
  </r>
  <r>
    <x v="25"/>
    <x v="2"/>
    <x v="3"/>
    <x v="22"/>
    <n v="138000"/>
    <n v="25800"/>
    <n v="25800"/>
    <n v="21930"/>
    <s v="n/a"/>
  </r>
  <r>
    <x v="26"/>
    <x v="2"/>
    <x v="12"/>
    <x v="22"/>
    <n v="3998839"/>
    <n v="2464130"/>
    <n v="2000000"/>
    <n v="1698769"/>
    <s v="n/a"/>
  </r>
  <r>
    <x v="0"/>
    <x v="0"/>
    <x v="0"/>
    <x v="23"/>
    <n v="1460000"/>
    <n v="1190000"/>
    <n v="1190000"/>
    <n v="1011500"/>
    <n v="89250"/>
  </r>
  <r>
    <x v="0"/>
    <x v="0"/>
    <x v="1"/>
    <x v="23"/>
    <n v="47000"/>
    <n v="35600"/>
    <n v="35600"/>
    <n v="30260"/>
    <n v="2670"/>
  </r>
  <r>
    <x v="0"/>
    <x v="0"/>
    <x v="2"/>
    <x v="23"/>
    <n v="121000"/>
    <n v="121000"/>
    <n v="1000"/>
    <n v="850"/>
    <n v="75"/>
  </r>
  <r>
    <x v="1"/>
    <x v="1"/>
    <x v="3"/>
    <x v="23"/>
    <n v="420000"/>
    <n v="305000"/>
    <n v="270000"/>
    <n v="229500"/>
    <s v="n/a"/>
  </r>
  <r>
    <x v="1"/>
    <x v="1"/>
    <x v="0"/>
    <x v="23"/>
    <m/>
    <m/>
    <m/>
    <m/>
    <m/>
  </r>
  <r>
    <x v="1"/>
    <x v="1"/>
    <x v="1"/>
    <x v="23"/>
    <m/>
    <m/>
    <m/>
    <m/>
    <m/>
  </r>
  <r>
    <x v="2"/>
    <x v="2"/>
    <x v="4"/>
    <x v="23"/>
    <n v="3300"/>
    <n v="2500"/>
    <n v="2300"/>
    <n v="723"/>
    <s v="n/a"/>
  </r>
  <r>
    <x v="2"/>
    <x v="2"/>
    <x v="0"/>
    <x v="23"/>
    <s v="n/a"/>
    <n v="1200"/>
    <n v="1100"/>
    <n v="468"/>
    <s v="n/a"/>
  </r>
  <r>
    <x v="2"/>
    <x v="2"/>
    <x v="1"/>
    <x v="23"/>
    <s v="n/a"/>
    <n v="1300"/>
    <n v="1200"/>
    <n v="255"/>
    <s v="n/a"/>
  </r>
  <r>
    <x v="3"/>
    <x v="3"/>
    <x v="3"/>
    <x v="23"/>
    <n v="342000"/>
    <n v="278000"/>
    <n v="200000"/>
    <n v="170000"/>
    <s v="n/a"/>
  </r>
  <r>
    <x v="4"/>
    <x v="4"/>
    <x v="4"/>
    <x v="23"/>
    <n v="25100"/>
    <n v="10300"/>
    <n v="7000"/>
    <n v="5950"/>
    <s v="n/a"/>
  </r>
  <r>
    <x v="4"/>
    <x v="4"/>
    <x v="0"/>
    <x v="23"/>
    <s v="n/a"/>
    <n v="6900"/>
    <n v="4667"/>
    <n v="3967"/>
    <s v="n/a"/>
  </r>
  <r>
    <x v="4"/>
    <x v="4"/>
    <x v="1"/>
    <x v="23"/>
    <s v="n/a"/>
    <n v="3400"/>
    <n v="2333"/>
    <n v="1983"/>
    <s v="n/a"/>
  </r>
  <r>
    <x v="5"/>
    <x v="4"/>
    <x v="3"/>
    <x v="23"/>
    <n v="162000"/>
    <n v="129000"/>
    <n v="9000"/>
    <n v="7650"/>
    <s v="n/a"/>
  </r>
  <r>
    <x v="6"/>
    <x v="4"/>
    <x v="3"/>
    <x v="23"/>
    <m/>
    <m/>
    <m/>
    <m/>
    <m/>
  </r>
  <r>
    <x v="7"/>
    <x v="5"/>
    <x v="3"/>
    <x v="23"/>
    <n v="420000"/>
    <n v="361000"/>
    <n v="70000"/>
    <n v="59500"/>
    <s v="n/a"/>
  </r>
  <r>
    <x v="8"/>
    <x v="4"/>
    <x v="3"/>
    <x v="23"/>
    <n v="140000"/>
    <n v="116000"/>
    <n v="30000"/>
    <n v="25500"/>
    <s v="n/a"/>
  </r>
  <r>
    <x v="9"/>
    <x v="4"/>
    <x v="3"/>
    <x v="23"/>
    <m/>
    <m/>
    <m/>
    <m/>
    <m/>
  </r>
  <r>
    <x v="10"/>
    <x v="4"/>
    <x v="3"/>
    <x v="23"/>
    <n v="120000"/>
    <n v="102000"/>
    <n v="35000"/>
    <n v="29750"/>
    <s v="n/a"/>
  </r>
  <r>
    <x v="11"/>
    <x v="2"/>
    <x v="4"/>
    <x v="23"/>
    <m/>
    <m/>
    <m/>
    <m/>
    <m/>
  </r>
  <r>
    <x v="11"/>
    <x v="2"/>
    <x v="0"/>
    <x v="23"/>
    <n v="2860"/>
    <n v="1800"/>
    <n v="1800"/>
    <n v="1530"/>
    <s v="n/a"/>
  </r>
  <r>
    <x v="11"/>
    <x v="2"/>
    <x v="5"/>
    <x v="23"/>
    <n v="25200"/>
    <n v="12100"/>
    <n v="12100"/>
    <n v="10285"/>
    <s v="n/a"/>
  </r>
  <r>
    <x v="11"/>
    <x v="2"/>
    <x v="6"/>
    <x v="23"/>
    <s v="n/a"/>
    <n v="3025"/>
    <n v="3025"/>
    <n v="2571"/>
    <s v="n/a"/>
  </r>
  <r>
    <x v="11"/>
    <x v="2"/>
    <x v="7"/>
    <x v="23"/>
    <s v="n/a"/>
    <n v="3025"/>
    <n v="3025"/>
    <n v="2571"/>
    <s v="n/a"/>
  </r>
  <r>
    <x v="11"/>
    <x v="2"/>
    <x v="8"/>
    <x v="23"/>
    <s v="n/a"/>
    <n v="6050"/>
    <n v="6050"/>
    <n v="5143"/>
    <s v="n/a"/>
  </r>
  <r>
    <x v="12"/>
    <x v="2"/>
    <x v="3"/>
    <x v="23"/>
    <m/>
    <m/>
    <m/>
    <m/>
    <m/>
  </r>
  <r>
    <x v="12"/>
    <x v="2"/>
    <x v="0"/>
    <x v="23"/>
    <m/>
    <m/>
    <m/>
    <m/>
    <m/>
  </r>
  <r>
    <x v="12"/>
    <x v="2"/>
    <x v="1"/>
    <x v="23"/>
    <n v="5810"/>
    <n v="5810"/>
    <n v="5229"/>
    <n v="4445"/>
    <s v="n/a"/>
  </r>
  <r>
    <x v="13"/>
    <x v="2"/>
    <x v="3"/>
    <x v="23"/>
    <m/>
    <m/>
    <m/>
    <m/>
    <m/>
  </r>
  <r>
    <x v="13"/>
    <x v="2"/>
    <x v="0"/>
    <x v="23"/>
    <m/>
    <m/>
    <m/>
    <m/>
    <m/>
  </r>
  <r>
    <x v="13"/>
    <x v="2"/>
    <x v="1"/>
    <x v="23"/>
    <m/>
    <m/>
    <m/>
    <m/>
    <m/>
  </r>
  <r>
    <x v="14"/>
    <x v="2"/>
    <x v="4"/>
    <x v="23"/>
    <m/>
    <m/>
    <m/>
    <m/>
    <m/>
  </r>
  <r>
    <x v="14"/>
    <x v="2"/>
    <x v="9"/>
    <x v="23"/>
    <m/>
    <m/>
    <m/>
    <m/>
    <m/>
  </r>
  <r>
    <x v="14"/>
    <x v="2"/>
    <x v="10"/>
    <x v="23"/>
    <m/>
    <m/>
    <m/>
    <m/>
    <m/>
  </r>
  <r>
    <x v="15"/>
    <x v="2"/>
    <x v="3"/>
    <x v="23"/>
    <m/>
    <m/>
    <m/>
    <m/>
    <m/>
  </r>
  <r>
    <x v="16"/>
    <x v="2"/>
    <x v="3"/>
    <x v="23"/>
    <m/>
    <m/>
    <m/>
    <m/>
    <m/>
  </r>
  <r>
    <x v="16"/>
    <x v="2"/>
    <x v="0"/>
    <x v="23"/>
    <m/>
    <m/>
    <m/>
    <m/>
    <m/>
  </r>
  <r>
    <x v="16"/>
    <x v="2"/>
    <x v="1"/>
    <x v="23"/>
    <n v="1250"/>
    <n v="1250"/>
    <n v="1125"/>
    <n v="956"/>
    <s v="n/a"/>
  </r>
  <r>
    <x v="17"/>
    <x v="2"/>
    <x v="0"/>
    <x v="23"/>
    <n v="1400"/>
    <n v="1400"/>
    <n v="1260"/>
    <n v="1071"/>
    <s v="n/a"/>
  </r>
  <r>
    <x v="17"/>
    <x v="2"/>
    <x v="1"/>
    <x v="23"/>
    <m/>
    <m/>
    <m/>
    <m/>
    <m/>
  </r>
  <r>
    <x v="18"/>
    <x v="2"/>
    <x v="4"/>
    <x v="23"/>
    <m/>
    <m/>
    <m/>
    <m/>
    <m/>
  </r>
  <r>
    <x v="18"/>
    <x v="2"/>
    <x v="0"/>
    <x v="23"/>
    <n v="497"/>
    <n v="497"/>
    <n v="447"/>
    <n v="380"/>
    <s v="n/a"/>
  </r>
  <r>
    <x v="18"/>
    <x v="2"/>
    <x v="1"/>
    <x v="23"/>
    <n v="952"/>
    <n v="952"/>
    <n v="857"/>
    <n v="728"/>
    <s v="n/a"/>
  </r>
  <r>
    <x v="19"/>
    <x v="6"/>
    <x v="4"/>
    <x v="23"/>
    <n v="164000"/>
    <n v="116000"/>
    <n v="106157"/>
    <n v="90233"/>
    <s v="n/a"/>
  </r>
  <r>
    <x v="19"/>
    <x v="6"/>
    <x v="11"/>
    <x v="23"/>
    <s v="n/a"/>
    <n v="26700"/>
    <n v="26700"/>
    <n v="22695"/>
    <s v="n/a"/>
  </r>
  <r>
    <x v="19"/>
    <x v="6"/>
    <x v="7"/>
    <x v="23"/>
    <s v="n/a"/>
    <n v="33600"/>
    <n v="33600"/>
    <n v="28560"/>
    <s v="n/a"/>
  </r>
  <r>
    <x v="19"/>
    <x v="6"/>
    <x v="8"/>
    <x v="23"/>
    <s v="n/a"/>
    <n v="55700"/>
    <n v="45857"/>
    <n v="38978"/>
    <s v="n/a"/>
  </r>
  <r>
    <x v="20"/>
    <x v="2"/>
    <x v="3"/>
    <x v="23"/>
    <m/>
    <m/>
    <m/>
    <m/>
    <m/>
  </r>
  <r>
    <x v="21"/>
    <x v="2"/>
    <x v="3"/>
    <x v="23"/>
    <m/>
    <m/>
    <m/>
    <m/>
    <m/>
  </r>
  <r>
    <x v="22"/>
    <x v="2"/>
    <x v="3"/>
    <x v="23"/>
    <m/>
    <m/>
    <m/>
    <m/>
    <m/>
  </r>
  <r>
    <x v="23"/>
    <x v="2"/>
    <x v="3"/>
    <x v="23"/>
    <n v="3000"/>
    <n v="3000"/>
    <n v="1000"/>
    <n v="850"/>
    <s v="n/a"/>
  </r>
  <r>
    <x v="24"/>
    <x v="2"/>
    <x v="3"/>
    <x v="23"/>
    <m/>
    <m/>
    <m/>
    <m/>
    <m/>
  </r>
  <r>
    <x v="25"/>
    <x v="2"/>
    <x v="3"/>
    <x v="23"/>
    <n v="137000"/>
    <n v="27600"/>
    <n v="20125"/>
    <n v="17106"/>
    <s v="n/a"/>
  </r>
  <r>
    <x v="26"/>
    <x v="2"/>
    <x v="12"/>
    <x v="23"/>
    <n v="3602369"/>
    <n v="2820809"/>
    <n v="2000000"/>
    <n v="1698767"/>
    <s v="n/a"/>
  </r>
  <r>
    <x v="0"/>
    <x v="0"/>
    <x v="0"/>
    <x v="24"/>
    <n v="1500000"/>
    <n v="1250000"/>
    <n v="1250000"/>
    <n v="1062500"/>
    <n v="93750"/>
  </r>
  <r>
    <x v="0"/>
    <x v="0"/>
    <x v="1"/>
    <x v="24"/>
    <n v="60400"/>
    <n v="56600"/>
    <n v="56600"/>
    <n v="48110"/>
    <n v="4245"/>
  </r>
  <r>
    <x v="0"/>
    <x v="0"/>
    <x v="2"/>
    <x v="24"/>
    <n v="22100"/>
    <n v="22100"/>
    <n v="1000"/>
    <n v="850"/>
    <n v="75"/>
  </r>
  <r>
    <x v="1"/>
    <x v="1"/>
    <x v="3"/>
    <x v="24"/>
    <n v="390000"/>
    <n v="328000"/>
    <n v="250000"/>
    <n v="212500"/>
    <s v="n/a"/>
  </r>
  <r>
    <x v="1"/>
    <x v="1"/>
    <x v="0"/>
    <x v="24"/>
    <m/>
    <m/>
    <m/>
    <m/>
    <m/>
  </r>
  <r>
    <x v="1"/>
    <x v="1"/>
    <x v="1"/>
    <x v="24"/>
    <m/>
    <m/>
    <m/>
    <m/>
    <m/>
  </r>
  <r>
    <x v="2"/>
    <x v="2"/>
    <x v="4"/>
    <x v="24"/>
    <n v="4900"/>
    <n v="3800"/>
    <n v="3800"/>
    <n v="3230"/>
    <s v="n/a"/>
  </r>
  <r>
    <x v="2"/>
    <x v="2"/>
    <x v="0"/>
    <x v="24"/>
    <s v="n/a"/>
    <n v="1600"/>
    <n v="1600"/>
    <n v="1360"/>
    <s v="n/a"/>
  </r>
  <r>
    <x v="2"/>
    <x v="2"/>
    <x v="1"/>
    <x v="24"/>
    <s v="n/a"/>
    <n v="2200"/>
    <n v="2200"/>
    <n v="1870"/>
    <s v="n/a"/>
  </r>
  <r>
    <x v="3"/>
    <x v="3"/>
    <x v="3"/>
    <x v="24"/>
    <n v="319000"/>
    <n v="277000"/>
    <n v="190000"/>
    <n v="161500"/>
    <s v="n/a"/>
  </r>
  <r>
    <x v="4"/>
    <x v="4"/>
    <x v="4"/>
    <x v="24"/>
    <n v="27200"/>
    <n v="7000"/>
    <n v="7000"/>
    <n v="5950"/>
    <s v="n/a"/>
  </r>
  <r>
    <x v="4"/>
    <x v="4"/>
    <x v="0"/>
    <x v="24"/>
    <s v="n/a"/>
    <n v="4669"/>
    <n v="4669"/>
    <n v="3969"/>
    <s v="n/a"/>
  </r>
  <r>
    <x v="4"/>
    <x v="4"/>
    <x v="1"/>
    <x v="24"/>
    <s v="n/a"/>
    <n v="2331"/>
    <n v="2331"/>
    <n v="1981"/>
    <s v="n/a"/>
  </r>
  <r>
    <x v="5"/>
    <x v="4"/>
    <x v="3"/>
    <x v="24"/>
    <n v="138000"/>
    <n v="113000"/>
    <n v="10227"/>
    <n v="8693"/>
    <s v="n/a"/>
  </r>
  <r>
    <x v="6"/>
    <x v="4"/>
    <x v="3"/>
    <x v="24"/>
    <m/>
    <m/>
    <m/>
    <m/>
    <m/>
  </r>
  <r>
    <x v="7"/>
    <x v="5"/>
    <x v="3"/>
    <x v="24"/>
    <n v="388000"/>
    <n v="347000"/>
    <n v="60000"/>
    <n v="51000"/>
    <s v="n/a"/>
  </r>
  <r>
    <x v="8"/>
    <x v="4"/>
    <x v="3"/>
    <x v="24"/>
    <n v="167000"/>
    <n v="138000"/>
    <n v="30000"/>
    <n v="25500"/>
    <s v="n/a"/>
  </r>
  <r>
    <x v="9"/>
    <x v="4"/>
    <x v="3"/>
    <x v="24"/>
    <m/>
    <m/>
    <m/>
    <m/>
    <m/>
  </r>
  <r>
    <x v="10"/>
    <x v="4"/>
    <x v="3"/>
    <x v="24"/>
    <n v="137000"/>
    <n v="117000"/>
    <n v="19540"/>
    <n v="16609"/>
    <s v="n/a"/>
  </r>
  <r>
    <x v="11"/>
    <x v="2"/>
    <x v="4"/>
    <x v="24"/>
    <m/>
    <m/>
    <m/>
    <m/>
    <m/>
  </r>
  <r>
    <x v="11"/>
    <x v="2"/>
    <x v="0"/>
    <x v="24"/>
    <n v="2910"/>
    <n v="1850"/>
    <n v="1850"/>
    <n v="1573"/>
    <s v="n/a"/>
  </r>
  <r>
    <x v="11"/>
    <x v="2"/>
    <x v="5"/>
    <x v="24"/>
    <n v="15900"/>
    <n v="10500"/>
    <n v="10500"/>
    <n v="8925"/>
    <s v="n/a"/>
  </r>
  <r>
    <x v="11"/>
    <x v="2"/>
    <x v="6"/>
    <x v="24"/>
    <m/>
    <m/>
    <m/>
    <m/>
    <m/>
  </r>
  <r>
    <x v="11"/>
    <x v="2"/>
    <x v="7"/>
    <x v="24"/>
    <m/>
    <m/>
    <m/>
    <m/>
    <m/>
  </r>
  <r>
    <x v="11"/>
    <x v="2"/>
    <x v="8"/>
    <x v="24"/>
    <m/>
    <m/>
    <m/>
    <m/>
    <m/>
  </r>
  <r>
    <x v="12"/>
    <x v="2"/>
    <x v="3"/>
    <x v="24"/>
    <m/>
    <m/>
    <m/>
    <m/>
    <m/>
  </r>
  <r>
    <x v="12"/>
    <x v="2"/>
    <x v="0"/>
    <x v="24"/>
    <m/>
    <m/>
    <m/>
    <m/>
    <m/>
  </r>
  <r>
    <x v="12"/>
    <x v="2"/>
    <x v="1"/>
    <x v="24"/>
    <n v="5670"/>
    <n v="5670"/>
    <n v="5103"/>
    <n v="4338"/>
    <s v="n/a"/>
  </r>
  <r>
    <x v="13"/>
    <x v="2"/>
    <x v="3"/>
    <x v="24"/>
    <m/>
    <m/>
    <m/>
    <m/>
    <m/>
  </r>
  <r>
    <x v="13"/>
    <x v="2"/>
    <x v="0"/>
    <x v="24"/>
    <m/>
    <m/>
    <m/>
    <m/>
    <m/>
  </r>
  <r>
    <x v="13"/>
    <x v="2"/>
    <x v="1"/>
    <x v="24"/>
    <m/>
    <m/>
    <m/>
    <m/>
    <m/>
  </r>
  <r>
    <x v="14"/>
    <x v="2"/>
    <x v="4"/>
    <x v="24"/>
    <m/>
    <m/>
    <m/>
    <m/>
    <m/>
  </r>
  <r>
    <x v="14"/>
    <x v="2"/>
    <x v="9"/>
    <x v="24"/>
    <m/>
    <m/>
    <m/>
    <m/>
    <m/>
  </r>
  <r>
    <x v="14"/>
    <x v="2"/>
    <x v="10"/>
    <x v="24"/>
    <m/>
    <m/>
    <m/>
    <m/>
    <m/>
  </r>
  <r>
    <x v="15"/>
    <x v="2"/>
    <x v="3"/>
    <x v="24"/>
    <m/>
    <m/>
    <m/>
    <m/>
    <m/>
  </r>
  <r>
    <x v="16"/>
    <x v="2"/>
    <x v="3"/>
    <x v="24"/>
    <m/>
    <m/>
    <m/>
    <m/>
    <m/>
  </r>
  <r>
    <x v="16"/>
    <x v="2"/>
    <x v="0"/>
    <x v="24"/>
    <m/>
    <m/>
    <m/>
    <m/>
    <m/>
  </r>
  <r>
    <x v="16"/>
    <x v="2"/>
    <x v="1"/>
    <x v="24"/>
    <n v="1220"/>
    <n v="1220"/>
    <n v="1098"/>
    <n v="933"/>
    <s v="n/a"/>
  </r>
  <r>
    <x v="17"/>
    <x v="2"/>
    <x v="0"/>
    <x v="24"/>
    <n v="1400"/>
    <n v="1400"/>
    <n v="1260"/>
    <n v="1070"/>
    <s v="n/a"/>
  </r>
  <r>
    <x v="17"/>
    <x v="2"/>
    <x v="1"/>
    <x v="24"/>
    <m/>
    <m/>
    <m/>
    <m/>
    <m/>
  </r>
  <r>
    <x v="18"/>
    <x v="2"/>
    <x v="4"/>
    <x v="24"/>
    <m/>
    <m/>
    <m/>
    <m/>
    <m/>
  </r>
  <r>
    <x v="18"/>
    <x v="2"/>
    <x v="0"/>
    <x v="24"/>
    <n v="365"/>
    <n v="365"/>
    <n v="329"/>
    <n v="280"/>
    <s v="n/a"/>
  </r>
  <r>
    <x v="18"/>
    <x v="2"/>
    <x v="1"/>
    <x v="24"/>
    <n v="770"/>
    <n v="770"/>
    <n v="693"/>
    <n v="589"/>
    <s v="n/a"/>
  </r>
  <r>
    <x v="19"/>
    <x v="6"/>
    <x v="4"/>
    <x v="24"/>
    <n v="335000"/>
    <n v="125000"/>
    <n v="80000"/>
    <n v="68000"/>
    <s v="n/a"/>
  </r>
  <r>
    <x v="19"/>
    <x v="6"/>
    <x v="11"/>
    <x v="24"/>
    <s v="n/a"/>
    <n v="13500"/>
    <n v="13500"/>
    <n v="11475"/>
    <s v="n/a"/>
  </r>
  <r>
    <x v="19"/>
    <x v="6"/>
    <x v="7"/>
    <x v="24"/>
    <s v="n/a"/>
    <n v="55900"/>
    <n v="50000"/>
    <n v="42500"/>
    <s v="n/a"/>
  </r>
  <r>
    <x v="19"/>
    <x v="6"/>
    <x v="8"/>
    <x v="24"/>
    <s v="n/a"/>
    <n v="55600"/>
    <n v="16500"/>
    <n v="14025"/>
    <s v="n/a"/>
  </r>
  <r>
    <x v="20"/>
    <x v="2"/>
    <x v="3"/>
    <x v="24"/>
    <m/>
    <m/>
    <m/>
    <m/>
    <m/>
  </r>
  <r>
    <x v="21"/>
    <x v="2"/>
    <x v="3"/>
    <x v="24"/>
    <m/>
    <m/>
    <m/>
    <m/>
    <m/>
  </r>
  <r>
    <x v="22"/>
    <x v="2"/>
    <x v="3"/>
    <x v="24"/>
    <m/>
    <m/>
    <m/>
    <m/>
    <m/>
  </r>
  <r>
    <x v="23"/>
    <x v="2"/>
    <x v="3"/>
    <x v="24"/>
    <n v="3110"/>
    <n v="3110"/>
    <n v="1000"/>
    <n v="850"/>
    <s v="n/a"/>
  </r>
  <r>
    <x v="24"/>
    <x v="2"/>
    <x v="3"/>
    <x v="24"/>
    <m/>
    <m/>
    <m/>
    <m/>
    <m/>
  </r>
  <r>
    <x v="25"/>
    <x v="2"/>
    <x v="3"/>
    <x v="24"/>
    <n v="136000"/>
    <n v="27600"/>
    <n v="20000"/>
    <n v="17000"/>
    <s v="n/a"/>
  </r>
  <r>
    <x v="26"/>
    <x v="2"/>
    <x v="12"/>
    <x v="24"/>
    <n v="3655945"/>
    <n v="2836985"/>
    <n v="2000000"/>
    <n v="1700000"/>
    <s v="n/a"/>
  </r>
  <r>
    <x v="0"/>
    <x v="0"/>
    <x v="0"/>
    <x v="25"/>
    <n v="1590000"/>
    <n v="1330000"/>
    <n v="1330000"/>
    <n v="1130500"/>
    <n v="99750"/>
  </r>
  <r>
    <x v="0"/>
    <x v="0"/>
    <x v="1"/>
    <x v="25"/>
    <n v="60400"/>
    <n v="56600"/>
    <n v="56600"/>
    <n v="48110"/>
    <n v="4245"/>
  </r>
  <r>
    <x v="0"/>
    <x v="0"/>
    <x v="2"/>
    <x v="25"/>
    <n v="31750"/>
    <n v="31750"/>
    <n v="1000"/>
    <n v="850"/>
    <n v="75"/>
  </r>
  <r>
    <x v="1"/>
    <x v="1"/>
    <x v="3"/>
    <x v="25"/>
    <n v="228000"/>
    <n v="191000"/>
    <n v="191000"/>
    <n v="162350"/>
    <s v="n/a"/>
  </r>
  <r>
    <x v="1"/>
    <x v="1"/>
    <x v="0"/>
    <x v="25"/>
    <m/>
    <m/>
    <m/>
    <m/>
    <m/>
  </r>
  <r>
    <x v="1"/>
    <x v="1"/>
    <x v="1"/>
    <x v="25"/>
    <m/>
    <m/>
    <m/>
    <m/>
    <m/>
  </r>
  <r>
    <x v="2"/>
    <x v="2"/>
    <x v="4"/>
    <x v="25"/>
    <m/>
    <m/>
    <m/>
    <m/>
    <m/>
  </r>
  <r>
    <x v="2"/>
    <x v="2"/>
    <x v="0"/>
    <x v="25"/>
    <n v="670"/>
    <n v="540"/>
    <n v="540"/>
    <n v="459"/>
    <s v="n/a"/>
  </r>
  <r>
    <x v="2"/>
    <x v="2"/>
    <x v="1"/>
    <x v="25"/>
    <n v="3490"/>
    <n v="2800"/>
    <n v="2800"/>
    <n v="2380"/>
    <s v="n/a"/>
  </r>
  <r>
    <x v="3"/>
    <x v="3"/>
    <x v="3"/>
    <x v="25"/>
    <n v="269000"/>
    <n v="230000"/>
    <n v="150325"/>
    <n v="127776"/>
    <s v="n/a"/>
  </r>
  <r>
    <x v="4"/>
    <x v="4"/>
    <x v="4"/>
    <x v="25"/>
    <n v="24800"/>
    <n v="7000"/>
    <n v="7000"/>
    <n v="5950"/>
    <s v="n/a"/>
  </r>
  <r>
    <x v="4"/>
    <x v="4"/>
    <x v="0"/>
    <x v="25"/>
    <s v="n/a"/>
    <s v="n/a"/>
    <n v="4667"/>
    <n v="3967"/>
    <s v="n/a"/>
  </r>
  <r>
    <x v="4"/>
    <x v="4"/>
    <x v="1"/>
    <x v="25"/>
    <s v="n/a"/>
    <s v="n/a"/>
    <n v="2333"/>
    <n v="1983"/>
    <s v="n/a"/>
  </r>
  <r>
    <x v="5"/>
    <x v="4"/>
    <x v="3"/>
    <x v="25"/>
    <n v="130000"/>
    <n v="93400"/>
    <n v="10000"/>
    <n v="8500"/>
    <s v="n/a"/>
  </r>
  <r>
    <x v="6"/>
    <x v="4"/>
    <x v="3"/>
    <x v="25"/>
    <m/>
    <m/>
    <m/>
    <m/>
    <m/>
  </r>
  <r>
    <x v="7"/>
    <x v="5"/>
    <x v="3"/>
    <x v="25"/>
    <n v="363000"/>
    <n v="313000"/>
    <n v="75000"/>
    <n v="63750"/>
    <s v="n/a"/>
  </r>
  <r>
    <x v="8"/>
    <x v="4"/>
    <x v="3"/>
    <x v="25"/>
    <m/>
    <m/>
    <m/>
    <m/>
    <m/>
  </r>
  <r>
    <x v="9"/>
    <x v="4"/>
    <x v="3"/>
    <x v="25"/>
    <m/>
    <m/>
    <m/>
    <m/>
    <m/>
  </r>
  <r>
    <x v="10"/>
    <x v="4"/>
    <x v="3"/>
    <x v="25"/>
    <n v="270000"/>
    <n v="225000"/>
    <n v="56000"/>
    <n v="47600"/>
    <s v="n/a"/>
  </r>
  <r>
    <x v="11"/>
    <x v="2"/>
    <x v="4"/>
    <x v="25"/>
    <m/>
    <m/>
    <m/>
    <m/>
    <m/>
  </r>
  <r>
    <x v="11"/>
    <x v="2"/>
    <x v="0"/>
    <x v="25"/>
    <n v="2920"/>
    <n v="1910"/>
    <n v="1910"/>
    <n v="1624"/>
    <s v="n/a"/>
  </r>
  <r>
    <x v="11"/>
    <x v="2"/>
    <x v="5"/>
    <x v="25"/>
    <n v="16600"/>
    <n v="10900"/>
    <n v="10900"/>
    <n v="9265"/>
    <s v="n/a"/>
  </r>
  <r>
    <x v="11"/>
    <x v="2"/>
    <x v="6"/>
    <x v="25"/>
    <m/>
    <m/>
    <m/>
    <m/>
    <m/>
  </r>
  <r>
    <x v="11"/>
    <x v="2"/>
    <x v="7"/>
    <x v="25"/>
    <m/>
    <m/>
    <m/>
    <m/>
    <m/>
  </r>
  <r>
    <x v="11"/>
    <x v="2"/>
    <x v="8"/>
    <x v="25"/>
    <m/>
    <m/>
    <m/>
    <m/>
    <m/>
  </r>
  <r>
    <x v="12"/>
    <x v="2"/>
    <x v="3"/>
    <x v="25"/>
    <m/>
    <m/>
    <m/>
    <m/>
    <m/>
  </r>
  <r>
    <x v="12"/>
    <x v="2"/>
    <x v="0"/>
    <x v="25"/>
    <m/>
    <m/>
    <m/>
    <m/>
    <m/>
  </r>
  <r>
    <x v="12"/>
    <x v="2"/>
    <x v="1"/>
    <x v="25"/>
    <n v="5670"/>
    <n v="5670"/>
    <n v="5670"/>
    <n v="4820"/>
    <s v="n/a"/>
  </r>
  <r>
    <x v="13"/>
    <x v="2"/>
    <x v="3"/>
    <x v="25"/>
    <m/>
    <m/>
    <m/>
    <m/>
    <m/>
  </r>
  <r>
    <x v="13"/>
    <x v="2"/>
    <x v="0"/>
    <x v="25"/>
    <m/>
    <m/>
    <m/>
    <m/>
    <m/>
  </r>
  <r>
    <x v="13"/>
    <x v="2"/>
    <x v="1"/>
    <x v="25"/>
    <m/>
    <m/>
    <m/>
    <m/>
    <m/>
  </r>
  <r>
    <x v="14"/>
    <x v="2"/>
    <x v="4"/>
    <x v="25"/>
    <m/>
    <m/>
    <m/>
    <m/>
    <m/>
  </r>
  <r>
    <x v="14"/>
    <x v="2"/>
    <x v="9"/>
    <x v="25"/>
    <m/>
    <m/>
    <m/>
    <m/>
    <m/>
  </r>
  <r>
    <x v="14"/>
    <x v="2"/>
    <x v="10"/>
    <x v="25"/>
    <m/>
    <m/>
    <m/>
    <m/>
    <m/>
  </r>
  <r>
    <x v="15"/>
    <x v="2"/>
    <x v="3"/>
    <x v="25"/>
    <m/>
    <m/>
    <m/>
    <m/>
    <m/>
  </r>
  <r>
    <x v="16"/>
    <x v="2"/>
    <x v="3"/>
    <x v="25"/>
    <m/>
    <m/>
    <m/>
    <m/>
    <m/>
  </r>
  <r>
    <x v="16"/>
    <x v="2"/>
    <x v="0"/>
    <x v="25"/>
    <m/>
    <m/>
    <m/>
    <m/>
    <m/>
  </r>
  <r>
    <x v="16"/>
    <x v="2"/>
    <x v="1"/>
    <x v="25"/>
    <n v="1220"/>
    <n v="1220"/>
    <n v="1220"/>
    <n v="1037"/>
    <s v="n/a"/>
  </r>
  <r>
    <x v="17"/>
    <x v="2"/>
    <x v="0"/>
    <x v="25"/>
    <n v="1400"/>
    <n v="1400"/>
    <n v="1400"/>
    <n v="1190"/>
    <s v="n/a"/>
  </r>
  <r>
    <x v="17"/>
    <x v="2"/>
    <x v="1"/>
    <x v="25"/>
    <m/>
    <m/>
    <m/>
    <m/>
    <m/>
  </r>
  <r>
    <x v="18"/>
    <x v="2"/>
    <x v="4"/>
    <x v="25"/>
    <m/>
    <m/>
    <m/>
    <m/>
    <m/>
  </r>
  <r>
    <x v="18"/>
    <x v="2"/>
    <x v="0"/>
    <x v="25"/>
    <n v="365"/>
    <n v="365"/>
    <n v="365"/>
    <n v="310"/>
    <s v="n/a"/>
  </r>
  <r>
    <x v="18"/>
    <x v="2"/>
    <x v="1"/>
    <x v="25"/>
    <n v="770"/>
    <n v="770"/>
    <n v="770"/>
    <n v="655"/>
    <s v="n/a"/>
  </r>
  <r>
    <x v="19"/>
    <x v="6"/>
    <x v="4"/>
    <x v="25"/>
    <n v="484000"/>
    <n v="122500"/>
    <n v="68000"/>
    <n v="57800"/>
    <s v="n/a"/>
  </r>
  <r>
    <x v="19"/>
    <x v="6"/>
    <x v="11"/>
    <x v="25"/>
    <s v="n/a"/>
    <n v="13475"/>
    <n v="13475"/>
    <n v="11454"/>
    <s v="n/a"/>
  </r>
  <r>
    <x v="19"/>
    <x v="6"/>
    <x v="7"/>
    <x v="25"/>
    <s v="n/a"/>
    <n v="55125"/>
    <n v="44525"/>
    <n v="37846"/>
    <s v="n/a"/>
  </r>
  <r>
    <x v="19"/>
    <x v="6"/>
    <x v="8"/>
    <x v="25"/>
    <s v="n/a"/>
    <n v="53900"/>
    <n v="10000"/>
    <n v="8500"/>
    <s v="n/a"/>
  </r>
  <r>
    <x v="20"/>
    <x v="2"/>
    <x v="3"/>
    <x v="25"/>
    <m/>
    <m/>
    <m/>
    <m/>
    <m/>
  </r>
  <r>
    <x v="21"/>
    <x v="2"/>
    <x v="3"/>
    <x v="25"/>
    <m/>
    <m/>
    <m/>
    <m/>
    <m/>
  </r>
  <r>
    <x v="22"/>
    <x v="2"/>
    <x v="3"/>
    <x v="25"/>
    <m/>
    <m/>
    <m/>
    <m/>
    <m/>
  </r>
  <r>
    <x v="23"/>
    <x v="2"/>
    <x v="3"/>
    <x v="25"/>
    <n v="3110"/>
    <n v="3110"/>
    <n v="3110"/>
    <n v="2644"/>
    <s v="n/a"/>
  </r>
  <r>
    <x v="24"/>
    <x v="2"/>
    <x v="3"/>
    <x v="25"/>
    <m/>
    <m/>
    <m/>
    <m/>
    <m/>
  </r>
  <r>
    <x v="25"/>
    <x v="2"/>
    <x v="3"/>
    <x v="25"/>
    <n v="141000"/>
    <n v="27500"/>
    <n v="26390"/>
    <n v="22432"/>
    <s v="n/a"/>
  </r>
  <r>
    <x v="26"/>
    <x v="2"/>
    <x v="12"/>
    <x v="25"/>
    <n v="3628165"/>
    <n v="2656435"/>
    <n v="2000000"/>
    <n v="1700000"/>
    <s v="n/a"/>
  </r>
  <r>
    <x v="0"/>
    <x v="0"/>
    <x v="0"/>
    <x v="26"/>
    <n v="1340000"/>
    <n v="1340000"/>
    <n v="1300000"/>
    <n v="1105000"/>
    <n v="97500"/>
  </r>
  <r>
    <x v="0"/>
    <x v="0"/>
    <x v="1"/>
    <x v="26"/>
    <n v="62600"/>
    <n v="58700"/>
    <n v="51600"/>
    <n v="43860"/>
    <n v="3870"/>
  </r>
  <r>
    <x v="0"/>
    <x v="0"/>
    <x v="2"/>
    <x v="26"/>
    <n v="42000"/>
    <n v="42000"/>
    <n v="1000"/>
    <n v="850"/>
    <n v="75"/>
  </r>
  <r>
    <x v="1"/>
    <x v="1"/>
    <x v="3"/>
    <x v="26"/>
    <n v="192000"/>
    <n v="164500"/>
    <n v="164500"/>
    <n v="139825"/>
    <s v="n/a"/>
  </r>
  <r>
    <x v="1"/>
    <x v="1"/>
    <x v="0"/>
    <x v="26"/>
    <m/>
    <m/>
    <m/>
    <m/>
    <m/>
  </r>
  <r>
    <x v="1"/>
    <x v="1"/>
    <x v="1"/>
    <x v="26"/>
    <m/>
    <m/>
    <m/>
    <m/>
    <m/>
  </r>
  <r>
    <x v="2"/>
    <x v="2"/>
    <x v="4"/>
    <x v="26"/>
    <m/>
    <m/>
    <m/>
    <m/>
    <m/>
  </r>
  <r>
    <x v="2"/>
    <x v="2"/>
    <x v="0"/>
    <x v="26"/>
    <n v="2000"/>
    <n v="1500"/>
    <n v="1500"/>
    <n v="1275"/>
    <s v="n/a"/>
  </r>
  <r>
    <x v="2"/>
    <x v="2"/>
    <x v="1"/>
    <x v="26"/>
    <n v="3500"/>
    <n v="2600"/>
    <n v="2600"/>
    <n v="2210"/>
    <s v="n/a"/>
  </r>
  <r>
    <x v="3"/>
    <x v="3"/>
    <x v="3"/>
    <x v="26"/>
    <n v="275000"/>
    <n v="238000"/>
    <n v="220000"/>
    <n v="187000"/>
    <s v="n/a"/>
  </r>
  <r>
    <x v="4"/>
    <x v="4"/>
    <x v="4"/>
    <x v="26"/>
    <n v="10500"/>
    <n v="7000"/>
    <n v="7000"/>
    <n v="5950"/>
    <s v="n/a"/>
  </r>
  <r>
    <x v="4"/>
    <x v="4"/>
    <x v="0"/>
    <x v="26"/>
    <m/>
    <m/>
    <m/>
    <m/>
    <m/>
  </r>
  <r>
    <x v="4"/>
    <x v="4"/>
    <x v="1"/>
    <x v="26"/>
    <m/>
    <m/>
    <m/>
    <m/>
    <m/>
  </r>
  <r>
    <x v="5"/>
    <x v="4"/>
    <x v="3"/>
    <x v="26"/>
    <n v="96000"/>
    <n v="72000"/>
    <n v="10000"/>
    <n v="8500"/>
    <s v="n/a"/>
  </r>
  <r>
    <x v="6"/>
    <x v="4"/>
    <x v="3"/>
    <x v="26"/>
    <m/>
    <m/>
    <m/>
    <m/>
    <m/>
  </r>
  <r>
    <x v="7"/>
    <x v="5"/>
    <x v="3"/>
    <x v="26"/>
    <n v="270000"/>
    <n v="185000"/>
    <n v="75000"/>
    <n v="63750"/>
    <s v="n/a"/>
  </r>
  <r>
    <x v="8"/>
    <x v="4"/>
    <x v="3"/>
    <x v="26"/>
    <m/>
    <m/>
    <m/>
    <m/>
    <m/>
  </r>
  <r>
    <x v="9"/>
    <x v="4"/>
    <x v="3"/>
    <x v="26"/>
    <m/>
    <m/>
    <m/>
    <m/>
    <m/>
  </r>
  <r>
    <x v="10"/>
    <x v="4"/>
    <x v="3"/>
    <x v="26"/>
    <n v="228000"/>
    <n v="191000"/>
    <n v="79000"/>
    <n v="67150"/>
    <s v="n/a"/>
  </r>
  <r>
    <x v="11"/>
    <x v="2"/>
    <x v="4"/>
    <x v="26"/>
    <m/>
    <m/>
    <m/>
    <m/>
    <m/>
  </r>
  <r>
    <x v="11"/>
    <x v="2"/>
    <x v="0"/>
    <x v="26"/>
    <n v="3750"/>
    <n v="3330"/>
    <n v="3330"/>
    <n v="2831"/>
    <s v="n/a"/>
  </r>
  <r>
    <x v="11"/>
    <x v="2"/>
    <x v="5"/>
    <x v="26"/>
    <n v="16800"/>
    <n v="13900"/>
    <n v="13900"/>
    <n v="11815"/>
    <s v="n/a"/>
  </r>
  <r>
    <x v="11"/>
    <x v="2"/>
    <x v="6"/>
    <x v="26"/>
    <m/>
    <m/>
    <m/>
    <m/>
    <m/>
  </r>
  <r>
    <x v="11"/>
    <x v="2"/>
    <x v="7"/>
    <x v="26"/>
    <m/>
    <m/>
    <m/>
    <m/>
    <m/>
  </r>
  <r>
    <x v="11"/>
    <x v="2"/>
    <x v="8"/>
    <x v="26"/>
    <m/>
    <m/>
    <m/>
    <m/>
    <m/>
  </r>
  <r>
    <x v="12"/>
    <x v="2"/>
    <x v="3"/>
    <x v="26"/>
    <m/>
    <m/>
    <m/>
    <m/>
    <m/>
  </r>
  <r>
    <x v="12"/>
    <x v="2"/>
    <x v="0"/>
    <x v="26"/>
    <m/>
    <m/>
    <m/>
    <m/>
    <m/>
  </r>
  <r>
    <x v="12"/>
    <x v="2"/>
    <x v="1"/>
    <x v="26"/>
    <n v="5670"/>
    <n v="5670"/>
    <n v="5100"/>
    <n v="4335"/>
    <s v="n/a"/>
  </r>
  <r>
    <x v="13"/>
    <x v="2"/>
    <x v="3"/>
    <x v="26"/>
    <m/>
    <m/>
    <m/>
    <m/>
    <m/>
  </r>
  <r>
    <x v="13"/>
    <x v="2"/>
    <x v="0"/>
    <x v="26"/>
    <m/>
    <m/>
    <m/>
    <m/>
    <m/>
  </r>
  <r>
    <x v="13"/>
    <x v="2"/>
    <x v="1"/>
    <x v="26"/>
    <m/>
    <m/>
    <m/>
    <m/>
    <m/>
  </r>
  <r>
    <x v="14"/>
    <x v="2"/>
    <x v="4"/>
    <x v="26"/>
    <m/>
    <m/>
    <m/>
    <m/>
    <m/>
  </r>
  <r>
    <x v="14"/>
    <x v="2"/>
    <x v="9"/>
    <x v="26"/>
    <m/>
    <m/>
    <m/>
    <m/>
    <m/>
  </r>
  <r>
    <x v="14"/>
    <x v="2"/>
    <x v="10"/>
    <x v="26"/>
    <m/>
    <m/>
    <m/>
    <m/>
    <m/>
  </r>
  <r>
    <x v="15"/>
    <x v="2"/>
    <x v="3"/>
    <x v="26"/>
    <m/>
    <m/>
    <m/>
    <m/>
    <m/>
  </r>
  <r>
    <x v="16"/>
    <x v="2"/>
    <x v="3"/>
    <x v="26"/>
    <m/>
    <m/>
    <m/>
    <m/>
    <m/>
  </r>
  <r>
    <x v="16"/>
    <x v="2"/>
    <x v="0"/>
    <x v="26"/>
    <m/>
    <m/>
    <m/>
    <m/>
    <m/>
  </r>
  <r>
    <x v="16"/>
    <x v="2"/>
    <x v="1"/>
    <x v="26"/>
    <n v="1220"/>
    <n v="1220"/>
    <n v="1100"/>
    <n v="935"/>
    <s v="n/a"/>
  </r>
  <r>
    <x v="17"/>
    <x v="2"/>
    <x v="0"/>
    <x v="26"/>
    <n v="1400"/>
    <n v="1400"/>
    <n v="1200"/>
    <n v="1020"/>
    <s v="n/a"/>
  </r>
  <r>
    <x v="17"/>
    <x v="2"/>
    <x v="1"/>
    <x v="26"/>
    <m/>
    <m/>
    <m/>
    <m/>
    <m/>
  </r>
  <r>
    <x v="18"/>
    <x v="2"/>
    <x v="4"/>
    <x v="26"/>
    <m/>
    <m/>
    <m/>
    <m/>
    <m/>
  </r>
  <r>
    <x v="18"/>
    <x v="2"/>
    <x v="0"/>
    <x v="26"/>
    <n v="400"/>
    <n v="400"/>
    <n v="360"/>
    <n v="306"/>
    <s v="n/a"/>
  </r>
  <r>
    <x v="18"/>
    <x v="2"/>
    <x v="1"/>
    <x v="26"/>
    <n v="925"/>
    <n v="925"/>
    <n v="830"/>
    <n v="706"/>
    <s v="n/a"/>
  </r>
  <r>
    <x v="19"/>
    <x v="6"/>
    <x v="4"/>
    <x v="26"/>
    <n v="771000"/>
    <n v="117100"/>
    <n v="32000"/>
    <n v="27200"/>
    <s v="n/a"/>
  </r>
  <r>
    <x v="19"/>
    <x v="6"/>
    <x v="11"/>
    <x v="26"/>
    <m/>
    <m/>
    <m/>
    <m/>
    <m/>
  </r>
  <r>
    <x v="19"/>
    <x v="6"/>
    <x v="7"/>
    <x v="26"/>
    <m/>
    <m/>
    <m/>
    <m/>
    <m/>
  </r>
  <r>
    <x v="19"/>
    <x v="6"/>
    <x v="8"/>
    <x v="26"/>
    <m/>
    <m/>
    <m/>
    <m/>
    <m/>
  </r>
  <r>
    <x v="20"/>
    <x v="2"/>
    <x v="3"/>
    <x v="26"/>
    <m/>
    <m/>
    <m/>
    <m/>
    <m/>
  </r>
  <r>
    <x v="21"/>
    <x v="2"/>
    <x v="3"/>
    <x v="26"/>
    <m/>
    <m/>
    <m/>
    <m/>
    <m/>
  </r>
  <r>
    <x v="22"/>
    <x v="2"/>
    <x v="3"/>
    <x v="26"/>
    <m/>
    <m/>
    <m/>
    <m/>
    <m/>
  </r>
  <r>
    <x v="23"/>
    <x v="2"/>
    <x v="3"/>
    <x v="26"/>
    <n v="3400"/>
    <n v="3400"/>
    <n v="2000"/>
    <n v="1700"/>
    <s v="n/a"/>
  </r>
  <r>
    <x v="24"/>
    <x v="2"/>
    <x v="3"/>
    <x v="26"/>
    <m/>
    <m/>
    <m/>
    <m/>
    <m/>
  </r>
  <r>
    <x v="25"/>
    <x v="2"/>
    <x v="3"/>
    <x v="26"/>
    <n v="26600"/>
    <n v="26600"/>
    <n v="26600"/>
    <n v="22610"/>
    <s v="n/a"/>
  </r>
  <r>
    <x v="26"/>
    <x v="2"/>
    <x v="12"/>
    <x v="26"/>
    <n v="3352765"/>
    <n v="2476245"/>
    <n v="1998620"/>
    <n v="1698827"/>
    <s v="n/a"/>
  </r>
  <r>
    <x v="0"/>
    <x v="0"/>
    <x v="0"/>
    <x v="27"/>
    <n v="1770000"/>
    <n v="1490000"/>
    <n v="1300000"/>
    <n v="1105000"/>
    <s v="n/a"/>
  </r>
  <r>
    <x v="0"/>
    <x v="0"/>
    <x v="1"/>
    <x v="27"/>
    <n v="62400"/>
    <n v="51600"/>
    <n v="51600"/>
    <n v="43860"/>
    <s v="n/a"/>
  </r>
  <r>
    <x v="0"/>
    <x v="0"/>
    <x v="2"/>
    <x v="27"/>
    <n v="25000"/>
    <n v="25000"/>
    <n v="1000"/>
    <n v="850"/>
    <s v="n/a"/>
  </r>
  <r>
    <x v="1"/>
    <x v="1"/>
    <x v="3"/>
    <x v="27"/>
    <n v="188000"/>
    <n v="182000"/>
    <n v="182000"/>
    <n v="154700"/>
    <s v="n/a"/>
  </r>
  <r>
    <x v="1"/>
    <x v="1"/>
    <x v="0"/>
    <x v="27"/>
    <m/>
    <m/>
    <m/>
    <m/>
    <m/>
  </r>
  <r>
    <x v="1"/>
    <x v="1"/>
    <x v="1"/>
    <x v="27"/>
    <m/>
    <m/>
    <m/>
    <m/>
    <m/>
  </r>
  <r>
    <x v="2"/>
    <x v="2"/>
    <x v="4"/>
    <x v="27"/>
    <m/>
    <m/>
    <m/>
    <m/>
    <m/>
  </r>
  <r>
    <x v="2"/>
    <x v="2"/>
    <x v="0"/>
    <x v="27"/>
    <n v="1840"/>
    <n v="1400"/>
    <n v="1400"/>
    <n v="1190"/>
    <s v="n/a"/>
  </r>
  <r>
    <x v="2"/>
    <x v="2"/>
    <x v="1"/>
    <x v="27"/>
    <n v="4030"/>
    <n v="3000"/>
    <n v="3000"/>
    <n v="2550"/>
    <s v="n/a"/>
  </r>
  <r>
    <x v="3"/>
    <x v="3"/>
    <x v="3"/>
    <x v="27"/>
    <n v="452000"/>
    <n v="372000"/>
    <n v="235000"/>
    <n v="199750"/>
    <s v="n/a"/>
  </r>
  <r>
    <x v="4"/>
    <x v="4"/>
    <x v="4"/>
    <x v="27"/>
    <n v="34600"/>
    <n v="7000"/>
    <n v="7000"/>
    <n v="5950"/>
    <s v="n/a"/>
  </r>
  <r>
    <x v="4"/>
    <x v="4"/>
    <x v="0"/>
    <x v="27"/>
    <m/>
    <m/>
    <m/>
    <m/>
    <m/>
  </r>
  <r>
    <x v="4"/>
    <x v="4"/>
    <x v="1"/>
    <x v="27"/>
    <m/>
    <m/>
    <m/>
    <m/>
    <m/>
  </r>
  <r>
    <x v="5"/>
    <x v="4"/>
    <x v="3"/>
    <x v="27"/>
    <n v="114000"/>
    <n v="82300"/>
    <n v="10000"/>
    <n v="8500"/>
    <s v="n/a"/>
  </r>
  <r>
    <x v="6"/>
    <x v="4"/>
    <x v="3"/>
    <x v="27"/>
    <m/>
    <m/>
    <m/>
    <m/>
    <m/>
  </r>
  <r>
    <x v="7"/>
    <x v="5"/>
    <x v="3"/>
    <x v="27"/>
    <n v="260800"/>
    <n v="260800"/>
    <n v="40000"/>
    <n v="34000"/>
    <s v="n/a"/>
  </r>
  <r>
    <x v="8"/>
    <x v="4"/>
    <x v="3"/>
    <x v="27"/>
    <m/>
    <m/>
    <m/>
    <m/>
    <m/>
  </r>
  <r>
    <x v="9"/>
    <x v="4"/>
    <x v="3"/>
    <x v="27"/>
    <m/>
    <m/>
    <m/>
    <m/>
    <m/>
  </r>
  <r>
    <x v="10"/>
    <x v="4"/>
    <x v="3"/>
    <x v="27"/>
    <n v="289000"/>
    <n v="199600"/>
    <n v="79000"/>
    <n v="67150"/>
    <s v="n/a"/>
  </r>
  <r>
    <x v="11"/>
    <x v="2"/>
    <x v="4"/>
    <x v="27"/>
    <m/>
    <m/>
    <m/>
    <m/>
    <m/>
  </r>
  <r>
    <x v="11"/>
    <x v="2"/>
    <x v="0"/>
    <x v="27"/>
    <n v="3540"/>
    <n v="3540"/>
    <n v="3540"/>
    <n v="3009"/>
    <s v="n/a"/>
  </r>
  <r>
    <x v="11"/>
    <x v="2"/>
    <x v="5"/>
    <x v="27"/>
    <n v="11700"/>
    <n v="11700"/>
    <n v="11700"/>
    <n v="9945"/>
    <s v="n/a"/>
  </r>
  <r>
    <x v="11"/>
    <x v="2"/>
    <x v="6"/>
    <x v="27"/>
    <m/>
    <m/>
    <m/>
    <m/>
    <m/>
  </r>
  <r>
    <x v="11"/>
    <x v="2"/>
    <x v="7"/>
    <x v="27"/>
    <m/>
    <m/>
    <m/>
    <m/>
    <m/>
  </r>
  <r>
    <x v="11"/>
    <x v="2"/>
    <x v="8"/>
    <x v="27"/>
    <m/>
    <m/>
    <m/>
    <m/>
    <m/>
  </r>
  <r>
    <x v="12"/>
    <x v="2"/>
    <x v="3"/>
    <x v="27"/>
    <m/>
    <m/>
    <m/>
    <m/>
    <m/>
  </r>
  <r>
    <x v="12"/>
    <x v="2"/>
    <x v="0"/>
    <x v="27"/>
    <m/>
    <m/>
    <m/>
    <m/>
    <m/>
  </r>
  <r>
    <x v="12"/>
    <x v="2"/>
    <x v="1"/>
    <x v="27"/>
    <n v="5670"/>
    <n v="5670"/>
    <n v="5670"/>
    <n v="4820"/>
    <s v="n/a"/>
  </r>
  <r>
    <x v="13"/>
    <x v="2"/>
    <x v="3"/>
    <x v="27"/>
    <m/>
    <m/>
    <m/>
    <m/>
    <m/>
  </r>
  <r>
    <x v="13"/>
    <x v="2"/>
    <x v="0"/>
    <x v="27"/>
    <m/>
    <m/>
    <m/>
    <m/>
    <m/>
  </r>
  <r>
    <x v="13"/>
    <x v="2"/>
    <x v="1"/>
    <x v="27"/>
    <m/>
    <m/>
    <m/>
    <m/>
    <m/>
  </r>
  <r>
    <x v="14"/>
    <x v="2"/>
    <x v="4"/>
    <x v="27"/>
    <m/>
    <m/>
    <m/>
    <m/>
    <m/>
  </r>
  <r>
    <x v="14"/>
    <x v="2"/>
    <x v="9"/>
    <x v="27"/>
    <m/>
    <m/>
    <m/>
    <m/>
    <m/>
  </r>
  <r>
    <x v="14"/>
    <x v="2"/>
    <x v="10"/>
    <x v="27"/>
    <m/>
    <m/>
    <m/>
    <m/>
    <m/>
  </r>
  <r>
    <x v="15"/>
    <x v="2"/>
    <x v="3"/>
    <x v="27"/>
    <m/>
    <m/>
    <m/>
    <m/>
    <m/>
  </r>
  <r>
    <x v="16"/>
    <x v="2"/>
    <x v="3"/>
    <x v="27"/>
    <m/>
    <m/>
    <m/>
    <m/>
    <m/>
  </r>
  <r>
    <x v="16"/>
    <x v="2"/>
    <x v="0"/>
    <x v="27"/>
    <m/>
    <m/>
    <m/>
    <m/>
    <m/>
  </r>
  <r>
    <x v="16"/>
    <x v="2"/>
    <x v="1"/>
    <x v="27"/>
    <n v="1220"/>
    <n v="1220"/>
    <n v="1220"/>
    <n v="1037"/>
    <s v="n/a"/>
  </r>
  <r>
    <x v="17"/>
    <x v="2"/>
    <x v="0"/>
    <x v="27"/>
    <n v="1400"/>
    <n v="1400"/>
    <n v="1400"/>
    <n v="1190"/>
    <s v="n/a"/>
  </r>
  <r>
    <x v="17"/>
    <x v="2"/>
    <x v="1"/>
    <x v="27"/>
    <m/>
    <m/>
    <m/>
    <m/>
    <m/>
  </r>
  <r>
    <x v="18"/>
    <x v="2"/>
    <x v="4"/>
    <x v="27"/>
    <m/>
    <m/>
    <m/>
    <m/>
    <m/>
  </r>
  <r>
    <x v="18"/>
    <x v="2"/>
    <x v="0"/>
    <x v="27"/>
    <n v="400"/>
    <n v="400"/>
    <n v="400"/>
    <n v="340"/>
    <s v="n/a"/>
  </r>
  <r>
    <x v="18"/>
    <x v="2"/>
    <x v="1"/>
    <x v="27"/>
    <n v="925"/>
    <n v="925"/>
    <n v="925"/>
    <n v="786"/>
    <s v="n/a"/>
  </r>
  <r>
    <x v="19"/>
    <x v="6"/>
    <x v="4"/>
    <x v="27"/>
    <n v="435000"/>
    <n v="43000"/>
    <n v="43000"/>
    <n v="36550"/>
    <s v="n/a"/>
  </r>
  <r>
    <x v="19"/>
    <x v="6"/>
    <x v="11"/>
    <x v="27"/>
    <m/>
    <m/>
    <m/>
    <m/>
    <m/>
  </r>
  <r>
    <x v="19"/>
    <x v="6"/>
    <x v="7"/>
    <x v="27"/>
    <m/>
    <m/>
    <m/>
    <m/>
    <m/>
  </r>
  <r>
    <x v="19"/>
    <x v="6"/>
    <x v="8"/>
    <x v="27"/>
    <m/>
    <m/>
    <m/>
    <m/>
    <m/>
  </r>
  <r>
    <x v="20"/>
    <x v="2"/>
    <x v="3"/>
    <x v="27"/>
    <m/>
    <m/>
    <m/>
    <m/>
    <m/>
  </r>
  <r>
    <x v="21"/>
    <x v="2"/>
    <x v="3"/>
    <x v="27"/>
    <m/>
    <m/>
    <m/>
    <m/>
    <m/>
  </r>
  <r>
    <x v="22"/>
    <x v="2"/>
    <x v="3"/>
    <x v="27"/>
    <m/>
    <m/>
    <m/>
    <m/>
    <m/>
  </r>
  <r>
    <x v="23"/>
    <x v="2"/>
    <x v="3"/>
    <x v="27"/>
    <n v="3600"/>
    <n v="3600"/>
    <n v="2000"/>
    <n v="1700"/>
    <s v="n/a"/>
  </r>
  <r>
    <x v="24"/>
    <x v="2"/>
    <x v="3"/>
    <x v="27"/>
    <m/>
    <m/>
    <m/>
    <m/>
    <m/>
  </r>
  <r>
    <x v="25"/>
    <x v="2"/>
    <x v="3"/>
    <x v="27"/>
    <n v="27200"/>
    <n v="27200"/>
    <n v="20000"/>
    <n v="17000"/>
    <s v="n/a"/>
  </r>
  <r>
    <x v="26"/>
    <x v="2"/>
    <x v="12"/>
    <x v="27"/>
    <n v="3692325"/>
    <n v="2773355"/>
    <n v="1999855"/>
    <n v="1699877"/>
    <s v="n/a"/>
  </r>
  <r>
    <x v="0"/>
    <x v="0"/>
    <x v="0"/>
    <x v="28"/>
    <s v="n/a"/>
    <n v="1676000"/>
    <n v="1300000"/>
    <n v="1105000"/>
    <s v="n/a"/>
  </r>
  <r>
    <x v="0"/>
    <x v="0"/>
    <x v="1"/>
    <x v="28"/>
    <s v="n/a"/>
    <n v="101460"/>
    <n v="85000"/>
    <n v="72250"/>
    <s v="n/a"/>
  </r>
  <r>
    <x v="0"/>
    <x v="0"/>
    <x v="2"/>
    <x v="28"/>
    <m/>
    <m/>
    <m/>
    <m/>
    <m/>
  </r>
  <r>
    <x v="1"/>
    <x v="1"/>
    <x v="3"/>
    <x v="28"/>
    <s v="n/a"/>
    <n v="229000"/>
    <n v="229000"/>
    <n v="194650"/>
    <s v="n/a"/>
  </r>
  <r>
    <x v="1"/>
    <x v="1"/>
    <x v="0"/>
    <x v="28"/>
    <m/>
    <m/>
    <m/>
    <m/>
    <m/>
  </r>
  <r>
    <x v="1"/>
    <x v="1"/>
    <x v="1"/>
    <x v="28"/>
    <m/>
    <m/>
    <m/>
    <m/>
    <m/>
  </r>
  <r>
    <x v="2"/>
    <x v="2"/>
    <x v="4"/>
    <x v="28"/>
    <m/>
    <m/>
    <m/>
    <m/>
    <m/>
  </r>
  <r>
    <x v="2"/>
    <x v="2"/>
    <x v="0"/>
    <x v="28"/>
    <s v="n/a"/>
    <n v="3100"/>
    <n v="3100"/>
    <n v="2634"/>
    <s v="n/a"/>
  </r>
  <r>
    <x v="2"/>
    <x v="2"/>
    <x v="1"/>
    <x v="28"/>
    <s v="n/a"/>
    <n v="3200"/>
    <n v="3200"/>
    <n v="2720"/>
    <s v="n/a"/>
  </r>
  <r>
    <x v="3"/>
    <x v="3"/>
    <x v="3"/>
    <x v="28"/>
    <s v="n/a"/>
    <n v="250600"/>
    <n v="135000"/>
    <n v="114750"/>
    <s v="n/a"/>
  </r>
  <r>
    <x v="4"/>
    <x v="4"/>
    <x v="4"/>
    <x v="28"/>
    <s v="n/a"/>
    <n v="7000"/>
    <n v="7000"/>
    <n v="5950"/>
    <s v="n/a"/>
  </r>
  <r>
    <x v="4"/>
    <x v="4"/>
    <x v="0"/>
    <x v="28"/>
    <m/>
    <m/>
    <m/>
    <m/>
    <m/>
  </r>
  <r>
    <x v="4"/>
    <x v="4"/>
    <x v="1"/>
    <x v="28"/>
    <m/>
    <m/>
    <m/>
    <m/>
    <m/>
  </r>
  <r>
    <x v="5"/>
    <x v="4"/>
    <x v="3"/>
    <x v="28"/>
    <s v="n/a"/>
    <n v="116400"/>
    <n v="20000"/>
    <n v="17000"/>
    <s v="n/a"/>
  </r>
  <r>
    <x v="6"/>
    <x v="4"/>
    <x v="3"/>
    <x v="28"/>
    <m/>
    <m/>
    <m/>
    <m/>
    <m/>
  </r>
  <r>
    <x v="7"/>
    <x v="5"/>
    <x v="3"/>
    <x v="28"/>
    <s v="n/a"/>
    <n v="246500"/>
    <n v="90000"/>
    <n v="76500"/>
    <s v="n/a"/>
  </r>
  <r>
    <x v="8"/>
    <x v="4"/>
    <x v="3"/>
    <x v="28"/>
    <m/>
    <m/>
    <m/>
    <m/>
    <m/>
  </r>
  <r>
    <x v="9"/>
    <x v="4"/>
    <x v="3"/>
    <x v="28"/>
    <m/>
    <m/>
    <m/>
    <m/>
    <m/>
  </r>
  <r>
    <x v="10"/>
    <x v="4"/>
    <x v="3"/>
    <x v="28"/>
    <s v="n/a"/>
    <n v="219700"/>
    <n v="64675"/>
    <n v="54974"/>
    <s v="n/a"/>
  </r>
  <r>
    <x v="11"/>
    <x v="2"/>
    <x v="4"/>
    <x v="28"/>
    <m/>
    <m/>
    <m/>
    <m/>
    <m/>
  </r>
  <r>
    <x v="11"/>
    <x v="2"/>
    <x v="0"/>
    <x v="28"/>
    <s v="n/a"/>
    <n v="4570"/>
    <n v="4570"/>
    <n v="3885"/>
    <s v="n/a"/>
  </r>
  <r>
    <x v="11"/>
    <x v="2"/>
    <x v="5"/>
    <x v="28"/>
    <s v="n/a"/>
    <n v="10775"/>
    <n v="10775"/>
    <n v="9159"/>
    <s v="n/a"/>
  </r>
  <r>
    <x v="11"/>
    <x v="2"/>
    <x v="6"/>
    <x v="28"/>
    <m/>
    <m/>
    <m/>
    <m/>
    <m/>
  </r>
  <r>
    <x v="11"/>
    <x v="2"/>
    <x v="7"/>
    <x v="28"/>
    <m/>
    <m/>
    <m/>
    <m/>
    <m/>
  </r>
  <r>
    <x v="11"/>
    <x v="2"/>
    <x v="8"/>
    <x v="28"/>
    <m/>
    <m/>
    <m/>
    <m/>
    <m/>
  </r>
  <r>
    <x v="12"/>
    <x v="2"/>
    <x v="3"/>
    <x v="28"/>
    <m/>
    <m/>
    <m/>
    <m/>
    <m/>
  </r>
  <r>
    <x v="12"/>
    <x v="2"/>
    <x v="0"/>
    <x v="28"/>
    <m/>
    <m/>
    <m/>
    <m/>
    <m/>
  </r>
  <r>
    <x v="12"/>
    <x v="2"/>
    <x v="1"/>
    <x v="28"/>
    <m/>
    <m/>
    <m/>
    <m/>
    <m/>
  </r>
  <r>
    <x v="13"/>
    <x v="2"/>
    <x v="3"/>
    <x v="28"/>
    <m/>
    <m/>
    <m/>
    <m/>
    <m/>
  </r>
  <r>
    <x v="13"/>
    <x v="2"/>
    <x v="0"/>
    <x v="28"/>
    <m/>
    <m/>
    <m/>
    <m/>
    <m/>
  </r>
  <r>
    <x v="13"/>
    <x v="2"/>
    <x v="1"/>
    <x v="28"/>
    <m/>
    <m/>
    <m/>
    <m/>
    <m/>
  </r>
  <r>
    <x v="14"/>
    <x v="2"/>
    <x v="4"/>
    <x v="28"/>
    <m/>
    <m/>
    <m/>
    <m/>
    <m/>
  </r>
  <r>
    <x v="14"/>
    <x v="2"/>
    <x v="9"/>
    <x v="28"/>
    <m/>
    <m/>
    <m/>
    <m/>
    <m/>
  </r>
  <r>
    <x v="14"/>
    <x v="2"/>
    <x v="10"/>
    <x v="28"/>
    <m/>
    <m/>
    <m/>
    <m/>
    <m/>
  </r>
  <r>
    <x v="15"/>
    <x v="2"/>
    <x v="3"/>
    <x v="28"/>
    <m/>
    <m/>
    <m/>
    <m/>
    <m/>
  </r>
  <r>
    <x v="16"/>
    <x v="2"/>
    <x v="3"/>
    <x v="28"/>
    <m/>
    <m/>
    <m/>
    <m/>
    <m/>
  </r>
  <r>
    <x v="16"/>
    <x v="2"/>
    <x v="0"/>
    <x v="28"/>
    <m/>
    <m/>
    <m/>
    <m/>
    <m/>
  </r>
  <r>
    <x v="16"/>
    <x v="2"/>
    <x v="1"/>
    <x v="28"/>
    <m/>
    <m/>
    <m/>
    <m/>
    <m/>
  </r>
  <r>
    <x v="17"/>
    <x v="2"/>
    <x v="0"/>
    <x v="28"/>
    <s v="n/a"/>
    <n v="1670"/>
    <n v="1670"/>
    <n v="1420"/>
    <s v="n/a"/>
  </r>
  <r>
    <x v="17"/>
    <x v="2"/>
    <x v="1"/>
    <x v="28"/>
    <s v="n/a"/>
    <n v="4685"/>
    <n v="4685"/>
    <n v="3982"/>
    <s v="n/a"/>
  </r>
  <r>
    <x v="18"/>
    <x v="2"/>
    <x v="4"/>
    <x v="28"/>
    <m/>
    <m/>
    <m/>
    <m/>
    <m/>
  </r>
  <r>
    <x v="18"/>
    <x v="2"/>
    <x v="0"/>
    <x v="28"/>
    <s v="n/a"/>
    <n v="400"/>
    <n v="400"/>
    <n v="340"/>
    <s v="n/a"/>
  </r>
  <r>
    <x v="18"/>
    <x v="2"/>
    <x v="1"/>
    <x v="28"/>
    <s v="n/a"/>
    <n v="925"/>
    <n v="925"/>
    <n v="786"/>
    <s v="n/a"/>
  </r>
  <r>
    <x v="19"/>
    <x v="6"/>
    <x v="4"/>
    <x v="28"/>
    <s v="n/a"/>
    <n v="24000"/>
    <n v="24000"/>
    <n v="20400"/>
    <s v="n/a"/>
  </r>
  <r>
    <x v="19"/>
    <x v="6"/>
    <x v="11"/>
    <x v="28"/>
    <m/>
    <m/>
    <m/>
    <m/>
    <m/>
  </r>
  <r>
    <x v="19"/>
    <x v="6"/>
    <x v="7"/>
    <x v="28"/>
    <m/>
    <m/>
    <m/>
    <m/>
    <m/>
  </r>
  <r>
    <x v="19"/>
    <x v="6"/>
    <x v="8"/>
    <x v="28"/>
    <m/>
    <m/>
    <m/>
    <m/>
    <m/>
  </r>
  <r>
    <x v="20"/>
    <x v="2"/>
    <x v="3"/>
    <x v="28"/>
    <m/>
    <m/>
    <m/>
    <m/>
    <m/>
  </r>
  <r>
    <x v="21"/>
    <x v="2"/>
    <x v="3"/>
    <x v="28"/>
    <m/>
    <m/>
    <m/>
    <m/>
    <m/>
  </r>
  <r>
    <x v="22"/>
    <x v="2"/>
    <x v="3"/>
    <x v="28"/>
    <m/>
    <m/>
    <m/>
    <m/>
    <m/>
  </r>
  <r>
    <x v="23"/>
    <x v="2"/>
    <x v="3"/>
    <x v="28"/>
    <s v="n/a"/>
    <n v="3800"/>
    <n v="1000"/>
    <n v="850"/>
    <s v="n/a"/>
  </r>
  <r>
    <x v="24"/>
    <x v="2"/>
    <x v="3"/>
    <x v="28"/>
    <m/>
    <m/>
    <m/>
    <m/>
    <m/>
  </r>
  <r>
    <x v="25"/>
    <x v="2"/>
    <x v="3"/>
    <x v="28"/>
    <s v="n/a"/>
    <n v="28700"/>
    <n v="15000"/>
    <n v="12750"/>
    <s v="n/a"/>
  </r>
  <r>
    <x v="26"/>
    <x v="2"/>
    <x v="12"/>
    <x v="28"/>
    <s v="n/a"/>
    <n v="2932485"/>
    <n v="2000000"/>
    <n v="1700000"/>
    <s v="n/a"/>
  </r>
  <r>
    <x v="0"/>
    <x v="0"/>
    <x v="0"/>
    <x v="29"/>
    <s v="n/a"/>
    <n v="1450000"/>
    <n v="1280000"/>
    <n v="1088000"/>
    <s v="n/a"/>
  </r>
  <r>
    <x v="0"/>
    <x v="0"/>
    <x v="1"/>
    <x v="29"/>
    <s v="n/a"/>
    <n v="153600"/>
    <n v="100000"/>
    <n v="85000"/>
    <s v="n/a"/>
  </r>
  <r>
    <x v="0"/>
    <x v="0"/>
    <x v="2"/>
    <x v="29"/>
    <m/>
    <m/>
    <m/>
    <m/>
    <m/>
  </r>
  <r>
    <x v="1"/>
    <x v="1"/>
    <x v="3"/>
    <x v="29"/>
    <s v="n/a"/>
    <n v="417000"/>
    <n v="227000"/>
    <n v="192950"/>
    <s v="n/a"/>
  </r>
  <r>
    <x v="1"/>
    <x v="1"/>
    <x v="0"/>
    <x v="29"/>
    <m/>
    <m/>
    <m/>
    <m/>
    <m/>
  </r>
  <r>
    <x v="1"/>
    <x v="1"/>
    <x v="1"/>
    <x v="29"/>
    <m/>
    <m/>
    <m/>
    <m/>
    <m/>
  </r>
  <r>
    <x v="2"/>
    <x v="2"/>
    <x v="4"/>
    <x v="29"/>
    <m/>
    <m/>
    <m/>
    <m/>
    <m/>
  </r>
  <r>
    <x v="2"/>
    <x v="2"/>
    <x v="0"/>
    <x v="29"/>
    <s v="n/a"/>
    <n v="2700"/>
    <n v="2700"/>
    <n v="2295"/>
    <s v="n/a"/>
  </r>
  <r>
    <x v="2"/>
    <x v="2"/>
    <x v="1"/>
    <x v="29"/>
    <s v="n/a"/>
    <n v="4500"/>
    <n v="4500"/>
    <n v="3825"/>
    <s v="n/a"/>
  </r>
  <r>
    <x v="3"/>
    <x v="3"/>
    <x v="3"/>
    <x v="29"/>
    <s v="n/a"/>
    <n v="278900"/>
    <n v="207650"/>
    <n v="176502"/>
    <s v="n/a"/>
  </r>
  <r>
    <x v="4"/>
    <x v="4"/>
    <x v="4"/>
    <x v="29"/>
    <s v="n/a"/>
    <n v="7000"/>
    <n v="7000"/>
    <n v="5950"/>
    <s v="n/a"/>
  </r>
  <r>
    <x v="4"/>
    <x v="4"/>
    <x v="0"/>
    <x v="29"/>
    <m/>
    <m/>
    <m/>
    <m/>
    <m/>
  </r>
  <r>
    <x v="4"/>
    <x v="4"/>
    <x v="1"/>
    <x v="29"/>
    <m/>
    <m/>
    <m/>
    <m/>
    <m/>
  </r>
  <r>
    <x v="5"/>
    <x v="4"/>
    <x v="3"/>
    <x v="29"/>
    <s v="n/a"/>
    <n v="106500"/>
    <n v="10000"/>
    <n v="8500"/>
    <s v="n/a"/>
  </r>
  <r>
    <x v="6"/>
    <x v="4"/>
    <x v="3"/>
    <x v="29"/>
    <m/>
    <m/>
    <m/>
    <m/>
    <m/>
  </r>
  <r>
    <x v="7"/>
    <x v="5"/>
    <x v="3"/>
    <x v="29"/>
    <s v="n/a"/>
    <n v="216300"/>
    <n v="60000"/>
    <n v="51000"/>
    <s v="n/a"/>
  </r>
  <r>
    <x v="8"/>
    <x v="4"/>
    <x v="3"/>
    <x v="29"/>
    <m/>
    <m/>
    <m/>
    <m/>
    <m/>
  </r>
  <r>
    <x v="9"/>
    <x v="4"/>
    <x v="3"/>
    <x v="29"/>
    <m/>
    <m/>
    <m/>
    <m/>
    <m/>
  </r>
  <r>
    <x v="10"/>
    <x v="4"/>
    <x v="3"/>
    <x v="29"/>
    <s v="n/a"/>
    <n v="188000"/>
    <n v="60150"/>
    <n v="51128"/>
    <s v="n/a"/>
  </r>
  <r>
    <x v="11"/>
    <x v="2"/>
    <x v="4"/>
    <x v="29"/>
    <m/>
    <m/>
    <m/>
    <m/>
    <m/>
  </r>
  <r>
    <x v="11"/>
    <x v="2"/>
    <x v="0"/>
    <x v="29"/>
    <s v="n/a"/>
    <n v="6300"/>
    <n v="6300"/>
    <n v="5355"/>
    <s v="n/a"/>
  </r>
  <r>
    <x v="11"/>
    <x v="2"/>
    <x v="5"/>
    <x v="29"/>
    <s v="n/a"/>
    <n v="16600"/>
    <n v="6600"/>
    <n v="5610"/>
    <s v="n/a"/>
  </r>
  <r>
    <x v="11"/>
    <x v="2"/>
    <x v="6"/>
    <x v="29"/>
    <m/>
    <m/>
    <m/>
    <m/>
    <m/>
  </r>
  <r>
    <x v="11"/>
    <x v="2"/>
    <x v="7"/>
    <x v="29"/>
    <m/>
    <m/>
    <m/>
    <m/>
    <m/>
  </r>
  <r>
    <x v="11"/>
    <x v="2"/>
    <x v="8"/>
    <x v="29"/>
    <m/>
    <m/>
    <m/>
    <m/>
    <m/>
  </r>
  <r>
    <x v="12"/>
    <x v="2"/>
    <x v="3"/>
    <x v="29"/>
    <m/>
    <m/>
    <m/>
    <m/>
    <m/>
  </r>
  <r>
    <x v="12"/>
    <x v="2"/>
    <x v="0"/>
    <x v="29"/>
    <m/>
    <m/>
    <m/>
    <m/>
    <m/>
  </r>
  <r>
    <x v="12"/>
    <x v="2"/>
    <x v="1"/>
    <x v="29"/>
    <m/>
    <m/>
    <m/>
    <m/>
    <m/>
  </r>
  <r>
    <x v="13"/>
    <x v="2"/>
    <x v="3"/>
    <x v="29"/>
    <m/>
    <m/>
    <m/>
    <m/>
    <m/>
  </r>
  <r>
    <x v="13"/>
    <x v="2"/>
    <x v="0"/>
    <x v="29"/>
    <m/>
    <m/>
    <m/>
    <m/>
    <m/>
  </r>
  <r>
    <x v="13"/>
    <x v="2"/>
    <x v="1"/>
    <x v="29"/>
    <m/>
    <m/>
    <m/>
    <m/>
    <m/>
  </r>
  <r>
    <x v="14"/>
    <x v="2"/>
    <x v="4"/>
    <x v="29"/>
    <m/>
    <m/>
    <m/>
    <m/>
    <m/>
  </r>
  <r>
    <x v="14"/>
    <x v="2"/>
    <x v="9"/>
    <x v="29"/>
    <m/>
    <m/>
    <m/>
    <m/>
    <m/>
  </r>
  <r>
    <x v="14"/>
    <x v="2"/>
    <x v="10"/>
    <x v="29"/>
    <m/>
    <m/>
    <m/>
    <m/>
    <m/>
  </r>
  <r>
    <x v="15"/>
    <x v="2"/>
    <x v="3"/>
    <x v="29"/>
    <m/>
    <m/>
    <m/>
    <m/>
    <m/>
  </r>
  <r>
    <x v="16"/>
    <x v="2"/>
    <x v="3"/>
    <x v="29"/>
    <m/>
    <m/>
    <m/>
    <m/>
    <m/>
  </r>
  <r>
    <x v="16"/>
    <x v="2"/>
    <x v="0"/>
    <x v="29"/>
    <m/>
    <m/>
    <m/>
    <m/>
    <m/>
  </r>
  <r>
    <x v="16"/>
    <x v="2"/>
    <x v="1"/>
    <x v="29"/>
    <m/>
    <m/>
    <m/>
    <m/>
    <m/>
  </r>
  <r>
    <x v="17"/>
    <x v="2"/>
    <x v="0"/>
    <x v="29"/>
    <m/>
    <m/>
    <m/>
    <m/>
    <m/>
  </r>
  <r>
    <x v="17"/>
    <x v="2"/>
    <x v="1"/>
    <x v="29"/>
    <m/>
    <m/>
    <m/>
    <m/>
    <m/>
  </r>
  <r>
    <x v="18"/>
    <x v="2"/>
    <x v="4"/>
    <x v="29"/>
    <m/>
    <m/>
    <m/>
    <m/>
    <m/>
  </r>
  <r>
    <x v="18"/>
    <x v="2"/>
    <x v="0"/>
    <x v="29"/>
    <s v="n/a"/>
    <n v="500"/>
    <n v="500"/>
    <n v="425"/>
    <s v="n/a"/>
  </r>
  <r>
    <x v="18"/>
    <x v="2"/>
    <x v="1"/>
    <x v="29"/>
    <s v="n/a"/>
    <n v="1100"/>
    <n v="1100"/>
    <n v="935"/>
    <s v="n/a"/>
  </r>
  <r>
    <x v="19"/>
    <x v="6"/>
    <x v="4"/>
    <x v="29"/>
    <s v="n/a"/>
    <n v="24000"/>
    <n v="21000"/>
    <n v="17850"/>
    <s v="n/a"/>
  </r>
  <r>
    <x v="19"/>
    <x v="6"/>
    <x v="11"/>
    <x v="29"/>
    <m/>
    <m/>
    <m/>
    <m/>
    <m/>
  </r>
  <r>
    <x v="19"/>
    <x v="6"/>
    <x v="7"/>
    <x v="29"/>
    <m/>
    <m/>
    <m/>
    <m/>
    <m/>
  </r>
  <r>
    <x v="19"/>
    <x v="6"/>
    <x v="8"/>
    <x v="29"/>
    <m/>
    <m/>
    <m/>
    <m/>
    <m/>
  </r>
  <r>
    <x v="20"/>
    <x v="2"/>
    <x v="3"/>
    <x v="29"/>
    <m/>
    <m/>
    <m/>
    <m/>
    <m/>
  </r>
  <r>
    <x v="21"/>
    <x v="2"/>
    <x v="3"/>
    <x v="29"/>
    <m/>
    <m/>
    <m/>
    <m/>
    <m/>
  </r>
  <r>
    <x v="22"/>
    <x v="2"/>
    <x v="3"/>
    <x v="29"/>
    <m/>
    <m/>
    <m/>
    <m/>
    <m/>
  </r>
  <r>
    <x v="23"/>
    <x v="2"/>
    <x v="3"/>
    <x v="29"/>
    <s v="n/a"/>
    <n v="10000"/>
    <n v="500"/>
    <n v="425"/>
    <s v="n/a"/>
  </r>
  <r>
    <x v="24"/>
    <x v="2"/>
    <x v="3"/>
    <x v="29"/>
    <m/>
    <m/>
    <m/>
    <m/>
    <m/>
  </r>
  <r>
    <x v="25"/>
    <x v="2"/>
    <x v="3"/>
    <x v="29"/>
    <s v="n/a"/>
    <n v="55500"/>
    <n v="5000"/>
    <n v="4250"/>
    <s v="n/a"/>
  </r>
  <r>
    <x v="26"/>
    <x v="2"/>
    <x v="12"/>
    <x v="29"/>
    <s v="n/a"/>
    <n v="2938500"/>
    <n v="2000000"/>
    <n v="1700000"/>
    <s v="n/a"/>
  </r>
  <r>
    <x v="0"/>
    <x v="0"/>
    <x v="0"/>
    <x v="30"/>
    <s v="n/a"/>
    <n v="1340000"/>
    <n v="1340000"/>
    <n v="1139000"/>
    <s v="n/a"/>
  </r>
  <r>
    <x v="0"/>
    <x v="0"/>
    <x v="1"/>
    <x v="30"/>
    <s v="n/a"/>
    <n v="117900"/>
    <n v="13450"/>
    <n v="11432"/>
    <s v="n/a"/>
  </r>
  <r>
    <x v="0"/>
    <x v="0"/>
    <x v="2"/>
    <x v="30"/>
    <m/>
    <m/>
    <m/>
    <m/>
    <m/>
  </r>
  <r>
    <x v="1"/>
    <x v="1"/>
    <x v="3"/>
    <x v="30"/>
    <s v="n/a"/>
    <n v="370600"/>
    <n v="230681"/>
    <n v="196079"/>
    <s v="n/a"/>
  </r>
  <r>
    <x v="1"/>
    <x v="1"/>
    <x v="0"/>
    <x v="30"/>
    <m/>
    <m/>
    <m/>
    <m/>
    <m/>
  </r>
  <r>
    <x v="1"/>
    <x v="1"/>
    <x v="1"/>
    <x v="30"/>
    <m/>
    <m/>
    <m/>
    <m/>
    <m/>
  </r>
  <r>
    <x v="2"/>
    <x v="2"/>
    <x v="4"/>
    <x v="30"/>
    <m/>
    <m/>
    <m/>
    <m/>
    <m/>
  </r>
  <r>
    <x v="2"/>
    <x v="2"/>
    <x v="0"/>
    <x v="30"/>
    <s v="n/a"/>
    <n v="2800"/>
    <n v="2800"/>
    <n v="2380"/>
    <s v="n/a"/>
  </r>
  <r>
    <x v="2"/>
    <x v="2"/>
    <x v="1"/>
    <x v="30"/>
    <s v="n/a"/>
    <n v="3400"/>
    <n v="3400"/>
    <n v="2890"/>
    <s v="n/a"/>
  </r>
  <r>
    <x v="3"/>
    <x v="3"/>
    <x v="3"/>
    <x v="30"/>
    <s v="n/a"/>
    <n v="241000"/>
    <n v="182675"/>
    <n v="155274"/>
    <s v="n/a"/>
  </r>
  <r>
    <x v="4"/>
    <x v="4"/>
    <x v="4"/>
    <x v="30"/>
    <s v="n/a"/>
    <n v="20300"/>
    <n v="8000"/>
    <n v="6800"/>
    <s v="n/a"/>
  </r>
  <r>
    <x v="4"/>
    <x v="4"/>
    <x v="0"/>
    <x v="30"/>
    <m/>
    <m/>
    <m/>
    <m/>
    <m/>
  </r>
  <r>
    <x v="4"/>
    <x v="4"/>
    <x v="1"/>
    <x v="30"/>
    <m/>
    <m/>
    <m/>
    <m/>
    <m/>
  </r>
  <r>
    <x v="5"/>
    <x v="4"/>
    <x v="3"/>
    <x v="30"/>
    <s v="n/a"/>
    <n v="163700"/>
    <n v="6000"/>
    <n v="5100"/>
    <s v="n/a"/>
  </r>
  <r>
    <x v="6"/>
    <x v="4"/>
    <x v="3"/>
    <x v="30"/>
    <m/>
    <m/>
    <m/>
    <m/>
    <m/>
  </r>
  <r>
    <x v="7"/>
    <x v="5"/>
    <x v="3"/>
    <x v="30"/>
    <s v="n/a"/>
    <n v="171000"/>
    <n v="90762"/>
    <n v="77148"/>
    <s v="n/a"/>
  </r>
  <r>
    <x v="8"/>
    <x v="4"/>
    <x v="3"/>
    <x v="30"/>
    <m/>
    <m/>
    <m/>
    <m/>
    <m/>
  </r>
  <r>
    <x v="9"/>
    <x v="4"/>
    <x v="3"/>
    <x v="30"/>
    <m/>
    <m/>
    <m/>
    <m/>
    <m/>
  </r>
  <r>
    <x v="10"/>
    <x v="4"/>
    <x v="3"/>
    <x v="30"/>
    <s v="n/a"/>
    <n v="155900"/>
    <n v="75183"/>
    <n v="63906"/>
    <s v="n/a"/>
  </r>
  <r>
    <x v="11"/>
    <x v="2"/>
    <x v="4"/>
    <x v="30"/>
    <m/>
    <m/>
    <m/>
    <m/>
    <m/>
  </r>
  <r>
    <x v="11"/>
    <x v="2"/>
    <x v="0"/>
    <x v="30"/>
    <s v="n/a"/>
    <n v="6000"/>
    <n v="5000"/>
    <n v="4250"/>
    <s v="n/a"/>
  </r>
  <r>
    <x v="11"/>
    <x v="2"/>
    <x v="5"/>
    <x v="30"/>
    <s v="n/a"/>
    <n v="16600"/>
    <n v="6000"/>
    <n v="5100"/>
    <s v="n/a"/>
  </r>
  <r>
    <x v="11"/>
    <x v="2"/>
    <x v="6"/>
    <x v="30"/>
    <m/>
    <m/>
    <m/>
    <m/>
    <m/>
  </r>
  <r>
    <x v="11"/>
    <x v="2"/>
    <x v="7"/>
    <x v="30"/>
    <m/>
    <m/>
    <m/>
    <m/>
    <m/>
  </r>
  <r>
    <x v="11"/>
    <x v="2"/>
    <x v="8"/>
    <x v="30"/>
    <m/>
    <m/>
    <m/>
    <m/>
    <m/>
  </r>
  <r>
    <x v="12"/>
    <x v="2"/>
    <x v="3"/>
    <x v="30"/>
    <m/>
    <m/>
    <m/>
    <m/>
    <m/>
  </r>
  <r>
    <x v="12"/>
    <x v="2"/>
    <x v="0"/>
    <x v="30"/>
    <m/>
    <m/>
    <m/>
    <m/>
    <m/>
  </r>
  <r>
    <x v="12"/>
    <x v="2"/>
    <x v="1"/>
    <x v="30"/>
    <m/>
    <m/>
    <m/>
    <m/>
    <m/>
  </r>
  <r>
    <x v="13"/>
    <x v="2"/>
    <x v="3"/>
    <x v="30"/>
    <m/>
    <m/>
    <m/>
    <m/>
    <m/>
  </r>
  <r>
    <x v="13"/>
    <x v="2"/>
    <x v="0"/>
    <x v="30"/>
    <m/>
    <m/>
    <m/>
    <m/>
    <m/>
  </r>
  <r>
    <x v="13"/>
    <x v="2"/>
    <x v="1"/>
    <x v="30"/>
    <m/>
    <m/>
    <m/>
    <m/>
    <m/>
  </r>
  <r>
    <x v="14"/>
    <x v="2"/>
    <x v="4"/>
    <x v="30"/>
    <m/>
    <m/>
    <m/>
    <m/>
    <m/>
  </r>
  <r>
    <x v="14"/>
    <x v="2"/>
    <x v="9"/>
    <x v="30"/>
    <m/>
    <m/>
    <m/>
    <m/>
    <m/>
  </r>
  <r>
    <x v="14"/>
    <x v="2"/>
    <x v="10"/>
    <x v="30"/>
    <m/>
    <m/>
    <m/>
    <m/>
    <m/>
  </r>
  <r>
    <x v="15"/>
    <x v="2"/>
    <x v="3"/>
    <x v="30"/>
    <m/>
    <m/>
    <m/>
    <m/>
    <m/>
  </r>
  <r>
    <x v="16"/>
    <x v="2"/>
    <x v="3"/>
    <x v="30"/>
    <m/>
    <m/>
    <m/>
    <m/>
    <m/>
  </r>
  <r>
    <x v="16"/>
    <x v="2"/>
    <x v="0"/>
    <x v="30"/>
    <m/>
    <m/>
    <m/>
    <m/>
    <m/>
  </r>
  <r>
    <x v="16"/>
    <x v="2"/>
    <x v="1"/>
    <x v="30"/>
    <m/>
    <m/>
    <m/>
    <m/>
    <m/>
  </r>
  <r>
    <x v="17"/>
    <x v="2"/>
    <x v="0"/>
    <x v="30"/>
    <m/>
    <m/>
    <m/>
    <m/>
    <m/>
  </r>
  <r>
    <x v="17"/>
    <x v="2"/>
    <x v="1"/>
    <x v="30"/>
    <m/>
    <m/>
    <m/>
    <m/>
    <m/>
  </r>
  <r>
    <x v="18"/>
    <x v="2"/>
    <x v="4"/>
    <x v="30"/>
    <m/>
    <m/>
    <m/>
    <m/>
    <m/>
  </r>
  <r>
    <x v="18"/>
    <x v="2"/>
    <x v="0"/>
    <x v="30"/>
    <s v="n/a"/>
    <n v="400"/>
    <n v="400"/>
    <n v="340"/>
    <s v="n/a"/>
  </r>
  <r>
    <x v="18"/>
    <x v="2"/>
    <x v="1"/>
    <x v="30"/>
    <s v="n/a"/>
    <n v="1100"/>
    <n v="1100"/>
    <n v="935"/>
    <s v="n/a"/>
  </r>
  <r>
    <x v="19"/>
    <x v="6"/>
    <x v="4"/>
    <x v="30"/>
    <s v="n/a"/>
    <n v="21000"/>
    <n v="20285"/>
    <n v="17242"/>
    <s v="n/a"/>
  </r>
  <r>
    <x v="19"/>
    <x v="6"/>
    <x v="11"/>
    <x v="30"/>
    <m/>
    <m/>
    <m/>
    <m/>
    <m/>
  </r>
  <r>
    <x v="19"/>
    <x v="6"/>
    <x v="7"/>
    <x v="30"/>
    <m/>
    <m/>
    <m/>
    <m/>
    <m/>
  </r>
  <r>
    <x v="19"/>
    <x v="6"/>
    <x v="8"/>
    <x v="30"/>
    <m/>
    <m/>
    <m/>
    <m/>
    <m/>
  </r>
  <r>
    <x v="20"/>
    <x v="2"/>
    <x v="3"/>
    <x v="30"/>
    <m/>
    <m/>
    <m/>
    <m/>
    <m/>
  </r>
  <r>
    <x v="21"/>
    <x v="2"/>
    <x v="3"/>
    <x v="30"/>
    <m/>
    <m/>
    <m/>
    <m/>
    <m/>
  </r>
  <r>
    <x v="22"/>
    <x v="2"/>
    <x v="3"/>
    <x v="30"/>
    <m/>
    <m/>
    <m/>
    <m/>
    <m/>
  </r>
  <r>
    <x v="23"/>
    <x v="2"/>
    <x v="3"/>
    <x v="30"/>
    <s v="n/a"/>
    <n v="10000"/>
    <n v="1000"/>
    <n v="850"/>
    <s v="n/a"/>
  </r>
  <r>
    <x v="24"/>
    <x v="2"/>
    <x v="3"/>
    <x v="30"/>
    <m/>
    <m/>
    <m/>
    <m/>
    <m/>
  </r>
  <r>
    <x v="25"/>
    <x v="2"/>
    <x v="3"/>
    <x v="30"/>
    <s v="n/a"/>
    <n v="59000"/>
    <n v="13264"/>
    <n v="11274"/>
    <s v="n/a"/>
  </r>
  <r>
    <x v="26"/>
    <x v="2"/>
    <x v="12"/>
    <x v="30"/>
    <s v="n/a"/>
    <n v="2700700"/>
    <n v="2000000"/>
    <n v="1700000"/>
    <s v="n/a"/>
  </r>
  <r>
    <x v="0"/>
    <x v="0"/>
    <x v="0"/>
    <x v="31"/>
    <s v="n/a"/>
    <n v="1500000"/>
    <n v="1300000"/>
    <n v="1105000"/>
    <s v="n/a"/>
  </r>
  <r>
    <x v="0"/>
    <x v="0"/>
    <x v="1"/>
    <x v="31"/>
    <s v="n/a"/>
    <n v="160000"/>
    <n v="45000"/>
    <n v="38250"/>
    <s v="n/a"/>
  </r>
  <r>
    <x v="0"/>
    <x v="0"/>
    <x v="2"/>
    <x v="31"/>
    <m/>
    <m/>
    <m/>
    <m/>
    <m/>
  </r>
  <r>
    <x v="1"/>
    <x v="1"/>
    <x v="3"/>
    <x v="31"/>
    <s v="n/a"/>
    <n v="385300"/>
    <n v="200000"/>
    <n v="170000"/>
    <s v="n/a"/>
  </r>
  <r>
    <x v="1"/>
    <x v="1"/>
    <x v="0"/>
    <x v="31"/>
    <m/>
    <m/>
    <m/>
    <m/>
    <m/>
  </r>
  <r>
    <x v="1"/>
    <x v="1"/>
    <x v="1"/>
    <x v="31"/>
    <m/>
    <m/>
    <m/>
    <m/>
    <m/>
  </r>
  <r>
    <x v="2"/>
    <x v="2"/>
    <x v="4"/>
    <x v="31"/>
    <m/>
    <m/>
    <m/>
    <m/>
    <m/>
  </r>
  <r>
    <x v="2"/>
    <x v="2"/>
    <x v="0"/>
    <x v="31"/>
    <s v="n/a"/>
    <n v="3400"/>
    <n v="3400"/>
    <n v="2890"/>
    <s v="n/a"/>
  </r>
  <r>
    <x v="2"/>
    <x v="2"/>
    <x v="1"/>
    <x v="31"/>
    <s v="n/a"/>
    <n v="5800"/>
    <n v="5000"/>
    <n v="4250"/>
    <s v="n/a"/>
  </r>
  <r>
    <x v="3"/>
    <x v="3"/>
    <x v="3"/>
    <x v="31"/>
    <s v="n/a"/>
    <n v="254000"/>
    <n v="254000"/>
    <n v="215900"/>
    <s v="n/a"/>
  </r>
  <r>
    <x v="4"/>
    <x v="4"/>
    <x v="4"/>
    <x v="31"/>
    <s v="n/a"/>
    <n v="14100"/>
    <n v="11200"/>
    <n v="9520"/>
    <s v="n/a"/>
  </r>
  <r>
    <x v="4"/>
    <x v="4"/>
    <x v="0"/>
    <x v="31"/>
    <m/>
    <m/>
    <m/>
    <m/>
    <m/>
  </r>
  <r>
    <x v="4"/>
    <x v="4"/>
    <x v="1"/>
    <x v="31"/>
    <m/>
    <m/>
    <m/>
    <m/>
    <m/>
  </r>
  <r>
    <x v="5"/>
    <x v="4"/>
    <x v="3"/>
    <x v="31"/>
    <s v="n/a"/>
    <n v="99500"/>
    <n v="5531"/>
    <n v="4701"/>
    <s v="n/a"/>
  </r>
  <r>
    <x v="6"/>
    <x v="4"/>
    <x v="3"/>
    <x v="31"/>
    <m/>
    <m/>
    <m/>
    <m/>
    <m/>
  </r>
  <r>
    <x v="7"/>
    <x v="5"/>
    <x v="3"/>
    <x v="31"/>
    <m/>
    <m/>
    <m/>
    <m/>
    <m/>
  </r>
  <r>
    <x v="8"/>
    <x v="4"/>
    <x v="3"/>
    <x v="31"/>
    <m/>
    <m/>
    <m/>
    <m/>
    <m/>
  </r>
  <r>
    <x v="9"/>
    <x v="4"/>
    <x v="3"/>
    <x v="31"/>
    <m/>
    <m/>
    <m/>
    <m/>
    <m/>
  </r>
  <r>
    <x v="10"/>
    <x v="4"/>
    <x v="3"/>
    <x v="31"/>
    <s v="n/a"/>
    <n v="331900"/>
    <n v="131369"/>
    <n v="111664"/>
    <s v="n/a"/>
  </r>
  <r>
    <x v="11"/>
    <x v="2"/>
    <x v="4"/>
    <x v="31"/>
    <m/>
    <m/>
    <m/>
    <m/>
    <m/>
  </r>
  <r>
    <x v="11"/>
    <x v="2"/>
    <x v="0"/>
    <x v="31"/>
    <s v="n/a"/>
    <n v="6000"/>
    <n v="5000"/>
    <n v="4250"/>
    <s v="n/a"/>
  </r>
  <r>
    <x v="11"/>
    <x v="2"/>
    <x v="5"/>
    <x v="31"/>
    <s v="n/a"/>
    <n v="16600"/>
    <n v="6000"/>
    <n v="5100"/>
    <s v="n/a"/>
  </r>
  <r>
    <x v="11"/>
    <x v="2"/>
    <x v="6"/>
    <x v="31"/>
    <m/>
    <m/>
    <m/>
    <m/>
    <m/>
  </r>
  <r>
    <x v="11"/>
    <x v="2"/>
    <x v="7"/>
    <x v="31"/>
    <m/>
    <m/>
    <m/>
    <m/>
    <m/>
  </r>
  <r>
    <x v="11"/>
    <x v="2"/>
    <x v="8"/>
    <x v="31"/>
    <m/>
    <m/>
    <m/>
    <m/>
    <m/>
  </r>
  <r>
    <x v="12"/>
    <x v="2"/>
    <x v="3"/>
    <x v="31"/>
    <m/>
    <m/>
    <m/>
    <m/>
    <m/>
  </r>
  <r>
    <x v="12"/>
    <x v="2"/>
    <x v="0"/>
    <x v="31"/>
    <m/>
    <m/>
    <m/>
    <m/>
    <m/>
  </r>
  <r>
    <x v="12"/>
    <x v="2"/>
    <x v="1"/>
    <x v="31"/>
    <m/>
    <m/>
    <m/>
    <m/>
    <m/>
  </r>
  <r>
    <x v="13"/>
    <x v="2"/>
    <x v="3"/>
    <x v="31"/>
    <m/>
    <m/>
    <m/>
    <m/>
    <m/>
  </r>
  <r>
    <x v="13"/>
    <x v="2"/>
    <x v="0"/>
    <x v="31"/>
    <m/>
    <m/>
    <m/>
    <m/>
    <m/>
  </r>
  <r>
    <x v="13"/>
    <x v="2"/>
    <x v="1"/>
    <x v="31"/>
    <m/>
    <m/>
    <m/>
    <m/>
    <m/>
  </r>
  <r>
    <x v="14"/>
    <x v="2"/>
    <x v="4"/>
    <x v="31"/>
    <m/>
    <m/>
    <m/>
    <m/>
    <m/>
  </r>
  <r>
    <x v="14"/>
    <x v="2"/>
    <x v="9"/>
    <x v="31"/>
    <m/>
    <m/>
    <m/>
    <m/>
    <m/>
  </r>
  <r>
    <x v="14"/>
    <x v="2"/>
    <x v="10"/>
    <x v="31"/>
    <m/>
    <m/>
    <m/>
    <m/>
    <m/>
  </r>
  <r>
    <x v="15"/>
    <x v="2"/>
    <x v="3"/>
    <x v="31"/>
    <m/>
    <m/>
    <m/>
    <m/>
    <m/>
  </r>
  <r>
    <x v="16"/>
    <x v="2"/>
    <x v="3"/>
    <x v="31"/>
    <m/>
    <m/>
    <m/>
    <m/>
    <m/>
  </r>
  <r>
    <x v="16"/>
    <x v="2"/>
    <x v="0"/>
    <x v="31"/>
    <m/>
    <m/>
    <m/>
    <m/>
    <m/>
  </r>
  <r>
    <x v="16"/>
    <x v="2"/>
    <x v="1"/>
    <x v="31"/>
    <m/>
    <m/>
    <m/>
    <m/>
    <m/>
  </r>
  <r>
    <x v="17"/>
    <x v="2"/>
    <x v="0"/>
    <x v="31"/>
    <m/>
    <m/>
    <m/>
    <m/>
    <m/>
  </r>
  <r>
    <x v="17"/>
    <x v="2"/>
    <x v="1"/>
    <x v="31"/>
    <m/>
    <m/>
    <m/>
    <m/>
    <m/>
  </r>
  <r>
    <x v="18"/>
    <x v="2"/>
    <x v="4"/>
    <x v="31"/>
    <m/>
    <m/>
    <m/>
    <m/>
    <m/>
  </r>
  <r>
    <x v="18"/>
    <x v="2"/>
    <x v="0"/>
    <x v="31"/>
    <s v="n/a"/>
    <n v="400"/>
    <n v="400"/>
    <n v="340"/>
    <s v="n/a"/>
  </r>
  <r>
    <x v="18"/>
    <x v="2"/>
    <x v="1"/>
    <x v="31"/>
    <s v="n/a"/>
    <n v="1100"/>
    <n v="1100"/>
    <n v="935"/>
    <s v="n/a"/>
  </r>
  <r>
    <x v="19"/>
    <x v="6"/>
    <x v="4"/>
    <x v="31"/>
    <s v="n/a"/>
    <n v="21000"/>
    <n v="21000"/>
    <n v="17850"/>
    <s v="n/a"/>
  </r>
  <r>
    <x v="19"/>
    <x v="6"/>
    <x v="11"/>
    <x v="31"/>
    <m/>
    <m/>
    <m/>
    <m/>
    <m/>
  </r>
  <r>
    <x v="19"/>
    <x v="6"/>
    <x v="7"/>
    <x v="31"/>
    <m/>
    <m/>
    <m/>
    <m/>
    <m/>
  </r>
  <r>
    <x v="19"/>
    <x v="6"/>
    <x v="8"/>
    <x v="31"/>
    <m/>
    <m/>
    <m/>
    <m/>
    <m/>
  </r>
  <r>
    <x v="20"/>
    <x v="2"/>
    <x v="3"/>
    <x v="31"/>
    <m/>
    <m/>
    <m/>
    <m/>
    <m/>
  </r>
  <r>
    <x v="21"/>
    <x v="2"/>
    <x v="3"/>
    <x v="31"/>
    <m/>
    <m/>
    <m/>
    <m/>
    <m/>
  </r>
  <r>
    <x v="22"/>
    <x v="2"/>
    <x v="3"/>
    <x v="31"/>
    <m/>
    <m/>
    <m/>
    <m/>
    <m/>
  </r>
  <r>
    <x v="23"/>
    <x v="2"/>
    <x v="3"/>
    <x v="31"/>
    <s v="n/a"/>
    <n v="10000"/>
    <n v="1000"/>
    <n v="850"/>
    <s v="n/a"/>
  </r>
  <r>
    <x v="24"/>
    <x v="2"/>
    <x v="3"/>
    <x v="31"/>
    <m/>
    <m/>
    <m/>
    <m/>
    <m/>
  </r>
  <r>
    <x v="25"/>
    <x v="2"/>
    <x v="3"/>
    <x v="31"/>
    <s v="n/a"/>
    <n v="54000"/>
    <n v="10000"/>
    <n v="8500"/>
    <s v="n/a"/>
  </r>
  <r>
    <x v="26"/>
    <x v="2"/>
    <x v="12"/>
    <x v="31"/>
    <s v="n/a"/>
    <n v="2863100"/>
    <n v="2000000"/>
    <n v="1700000"/>
    <s v="n/a"/>
  </r>
  <r>
    <x v="0"/>
    <x v="0"/>
    <x v="0"/>
    <x v="32"/>
    <s v="n/a"/>
    <s v="UN"/>
    <n v="1200000"/>
    <s v="UN"/>
    <s v="n/a"/>
  </r>
  <r>
    <x v="0"/>
    <x v="0"/>
    <x v="1"/>
    <x v="32"/>
    <s v="n/a"/>
    <s v="UN"/>
    <n v="88000"/>
    <s v="UN"/>
    <s v="n/a"/>
  </r>
  <r>
    <x v="0"/>
    <x v="0"/>
    <x v="2"/>
    <x v="32"/>
    <m/>
    <m/>
    <m/>
    <m/>
    <m/>
  </r>
  <r>
    <x v="1"/>
    <x v="1"/>
    <x v="3"/>
    <x v="32"/>
    <s v="n/a"/>
    <s v="UN"/>
    <n v="280000"/>
    <s v="UN"/>
    <s v="n/a"/>
  </r>
  <r>
    <x v="1"/>
    <x v="1"/>
    <x v="0"/>
    <x v="32"/>
    <m/>
    <m/>
    <m/>
    <m/>
    <m/>
  </r>
  <r>
    <x v="1"/>
    <x v="1"/>
    <x v="1"/>
    <x v="32"/>
    <m/>
    <m/>
    <m/>
    <m/>
    <m/>
  </r>
  <r>
    <x v="2"/>
    <x v="2"/>
    <x v="4"/>
    <x v="32"/>
    <m/>
    <m/>
    <m/>
    <m/>
    <m/>
  </r>
  <r>
    <x v="2"/>
    <x v="2"/>
    <x v="0"/>
    <x v="32"/>
    <s v="n/a"/>
    <s v="UN"/>
    <n v="3700"/>
    <s v="UN"/>
    <s v="n/a"/>
  </r>
  <r>
    <x v="2"/>
    <x v="2"/>
    <x v="1"/>
    <x v="32"/>
    <s v="n/a"/>
    <s v="UN"/>
    <n v="4000"/>
    <s v="UN"/>
    <s v="n/a"/>
  </r>
  <r>
    <x v="3"/>
    <x v="3"/>
    <x v="3"/>
    <x v="32"/>
    <s v="n/a"/>
    <s v="UN"/>
    <n v="187000"/>
    <s v="UN"/>
    <s v="n/a"/>
  </r>
  <r>
    <x v="4"/>
    <x v="4"/>
    <x v="4"/>
    <x v="32"/>
    <s v="n/a"/>
    <s v="UN"/>
    <n v="20000"/>
    <s v="UN"/>
    <s v="n/a"/>
  </r>
  <r>
    <x v="4"/>
    <x v="4"/>
    <x v="0"/>
    <x v="32"/>
    <m/>
    <m/>
    <m/>
    <m/>
    <m/>
  </r>
  <r>
    <x v="4"/>
    <x v="4"/>
    <x v="1"/>
    <x v="32"/>
    <m/>
    <m/>
    <m/>
    <m/>
    <m/>
  </r>
  <r>
    <x v="5"/>
    <x v="4"/>
    <x v="3"/>
    <x v="32"/>
    <s v="n/a"/>
    <s v="UN"/>
    <n v="9795"/>
    <s v="UN"/>
    <s v="n/a"/>
  </r>
  <r>
    <x v="6"/>
    <x v="4"/>
    <x v="3"/>
    <x v="32"/>
    <m/>
    <m/>
    <m/>
    <m/>
    <m/>
  </r>
  <r>
    <x v="7"/>
    <x v="5"/>
    <x v="3"/>
    <x v="32"/>
    <m/>
    <m/>
    <m/>
    <m/>
    <m/>
  </r>
  <r>
    <x v="8"/>
    <x v="4"/>
    <x v="3"/>
    <x v="32"/>
    <m/>
    <m/>
    <m/>
    <m/>
    <m/>
  </r>
  <r>
    <x v="9"/>
    <x v="4"/>
    <x v="3"/>
    <x v="32"/>
    <m/>
    <m/>
    <m/>
    <m/>
    <m/>
  </r>
  <r>
    <x v="10"/>
    <x v="4"/>
    <x v="3"/>
    <x v="32"/>
    <s v="n/a"/>
    <s v="UN"/>
    <n v="148300"/>
    <s v="UN"/>
    <s v="n/a"/>
  </r>
  <r>
    <x v="11"/>
    <x v="2"/>
    <x v="4"/>
    <x v="32"/>
    <m/>
    <m/>
    <m/>
    <m/>
    <m/>
  </r>
  <r>
    <x v="11"/>
    <x v="2"/>
    <x v="0"/>
    <x v="32"/>
    <s v="n/a"/>
    <s v="UN"/>
    <n v="2850"/>
    <s v="UN"/>
    <s v="n/a"/>
  </r>
  <r>
    <x v="11"/>
    <x v="2"/>
    <x v="5"/>
    <x v="32"/>
    <s v="n/a"/>
    <s v="UN"/>
    <n v="8175"/>
    <s v="UN"/>
    <s v="n/a"/>
  </r>
  <r>
    <x v="11"/>
    <x v="2"/>
    <x v="6"/>
    <x v="32"/>
    <m/>
    <m/>
    <m/>
    <m/>
    <m/>
  </r>
  <r>
    <x v="11"/>
    <x v="2"/>
    <x v="7"/>
    <x v="32"/>
    <m/>
    <m/>
    <m/>
    <m/>
    <m/>
  </r>
  <r>
    <x v="11"/>
    <x v="2"/>
    <x v="8"/>
    <x v="32"/>
    <m/>
    <m/>
    <m/>
    <m/>
    <m/>
  </r>
  <r>
    <x v="12"/>
    <x v="2"/>
    <x v="3"/>
    <x v="32"/>
    <m/>
    <m/>
    <m/>
    <m/>
    <m/>
  </r>
  <r>
    <x v="12"/>
    <x v="2"/>
    <x v="0"/>
    <x v="32"/>
    <m/>
    <m/>
    <m/>
    <m/>
    <m/>
  </r>
  <r>
    <x v="12"/>
    <x v="2"/>
    <x v="1"/>
    <x v="32"/>
    <m/>
    <m/>
    <m/>
    <m/>
    <m/>
  </r>
  <r>
    <x v="13"/>
    <x v="2"/>
    <x v="3"/>
    <x v="32"/>
    <m/>
    <m/>
    <m/>
    <m/>
    <m/>
  </r>
  <r>
    <x v="13"/>
    <x v="2"/>
    <x v="0"/>
    <x v="32"/>
    <m/>
    <m/>
    <m/>
    <m/>
    <m/>
  </r>
  <r>
    <x v="13"/>
    <x v="2"/>
    <x v="1"/>
    <x v="32"/>
    <m/>
    <m/>
    <m/>
    <m/>
    <m/>
  </r>
  <r>
    <x v="14"/>
    <x v="2"/>
    <x v="4"/>
    <x v="32"/>
    <m/>
    <m/>
    <m/>
    <m/>
    <m/>
  </r>
  <r>
    <x v="14"/>
    <x v="2"/>
    <x v="9"/>
    <x v="32"/>
    <m/>
    <m/>
    <m/>
    <m/>
    <m/>
  </r>
  <r>
    <x v="14"/>
    <x v="2"/>
    <x v="10"/>
    <x v="32"/>
    <m/>
    <m/>
    <m/>
    <m/>
    <m/>
  </r>
  <r>
    <x v="15"/>
    <x v="2"/>
    <x v="3"/>
    <x v="32"/>
    <m/>
    <m/>
    <m/>
    <m/>
    <m/>
  </r>
  <r>
    <x v="16"/>
    <x v="2"/>
    <x v="3"/>
    <x v="32"/>
    <m/>
    <m/>
    <m/>
    <m/>
    <m/>
  </r>
  <r>
    <x v="16"/>
    <x v="2"/>
    <x v="0"/>
    <x v="32"/>
    <m/>
    <m/>
    <m/>
    <m/>
    <m/>
  </r>
  <r>
    <x v="16"/>
    <x v="2"/>
    <x v="1"/>
    <x v="32"/>
    <m/>
    <m/>
    <m/>
    <m/>
    <m/>
  </r>
  <r>
    <x v="17"/>
    <x v="2"/>
    <x v="0"/>
    <x v="32"/>
    <m/>
    <m/>
    <m/>
    <m/>
    <m/>
  </r>
  <r>
    <x v="17"/>
    <x v="2"/>
    <x v="1"/>
    <x v="32"/>
    <m/>
    <m/>
    <m/>
    <m/>
    <m/>
  </r>
  <r>
    <x v="18"/>
    <x v="2"/>
    <x v="4"/>
    <x v="32"/>
    <m/>
    <m/>
    <m/>
    <m/>
    <m/>
  </r>
  <r>
    <x v="18"/>
    <x v="2"/>
    <x v="0"/>
    <x v="32"/>
    <s v="n/a"/>
    <s v="UN"/>
    <n v="450"/>
    <s v="UN"/>
    <s v="n/a"/>
  </r>
  <r>
    <x v="18"/>
    <x v="2"/>
    <x v="1"/>
    <x v="32"/>
    <s v="n/a"/>
    <s v="UN"/>
    <n v="1430"/>
    <s v="UN"/>
    <s v="n/a"/>
  </r>
  <r>
    <x v="19"/>
    <x v="6"/>
    <x v="4"/>
    <x v="32"/>
    <s v="n/a"/>
    <s v="UN"/>
    <n v="30800"/>
    <s v="UN"/>
    <s v="n/a"/>
  </r>
  <r>
    <x v="19"/>
    <x v="6"/>
    <x v="11"/>
    <x v="32"/>
    <m/>
    <m/>
    <m/>
    <m/>
    <m/>
  </r>
  <r>
    <x v="19"/>
    <x v="6"/>
    <x v="7"/>
    <x v="32"/>
    <m/>
    <m/>
    <m/>
    <m/>
    <m/>
  </r>
  <r>
    <x v="19"/>
    <x v="6"/>
    <x v="8"/>
    <x v="32"/>
    <m/>
    <m/>
    <m/>
    <m/>
    <m/>
  </r>
  <r>
    <x v="20"/>
    <x v="2"/>
    <x v="3"/>
    <x v="32"/>
    <m/>
    <m/>
    <m/>
    <m/>
    <m/>
  </r>
  <r>
    <x v="21"/>
    <x v="2"/>
    <x v="3"/>
    <x v="32"/>
    <m/>
    <m/>
    <m/>
    <m/>
    <m/>
  </r>
  <r>
    <x v="22"/>
    <x v="2"/>
    <x v="3"/>
    <x v="32"/>
    <m/>
    <m/>
    <m/>
    <m/>
    <m/>
  </r>
  <r>
    <x v="23"/>
    <x v="2"/>
    <x v="3"/>
    <x v="32"/>
    <s v="n/a"/>
    <s v="UN"/>
    <n v="500"/>
    <s v="UN"/>
    <s v="n/a"/>
  </r>
  <r>
    <x v="24"/>
    <x v="2"/>
    <x v="3"/>
    <x v="32"/>
    <m/>
    <m/>
    <m/>
    <m/>
    <m/>
  </r>
  <r>
    <x v="25"/>
    <x v="2"/>
    <x v="3"/>
    <x v="32"/>
    <s v="n/a"/>
    <s v="UN"/>
    <n v="15000"/>
    <s v="UN"/>
    <s v="n/a"/>
  </r>
  <r>
    <x v="26"/>
    <x v="2"/>
    <x v="12"/>
    <x v="32"/>
    <s v="n/a"/>
    <s v="UN"/>
    <n v="2000000"/>
    <s v="UN"/>
    <s v="n/a"/>
  </r>
  <r>
    <x v="0"/>
    <x v="0"/>
    <x v="0"/>
    <x v="33"/>
    <s v="n/a"/>
    <s v="UN"/>
    <n v="1200000"/>
    <s v="UN"/>
    <s v="n/a"/>
  </r>
  <r>
    <x v="0"/>
    <x v="0"/>
    <x v="1"/>
    <x v="33"/>
    <s v="n/a"/>
    <s v="UN"/>
    <n v="100000"/>
    <s v="UN"/>
    <s v="n/a"/>
  </r>
  <r>
    <x v="0"/>
    <x v="0"/>
    <x v="2"/>
    <x v="33"/>
    <m/>
    <m/>
    <m/>
    <m/>
    <m/>
  </r>
  <r>
    <x v="1"/>
    <x v="1"/>
    <x v="3"/>
    <x v="33"/>
    <s v="n/a"/>
    <s v="UN"/>
    <n v="229000"/>
    <s v="UN"/>
    <s v="n/a"/>
  </r>
  <r>
    <x v="1"/>
    <x v="1"/>
    <x v="0"/>
    <x v="33"/>
    <m/>
    <m/>
    <m/>
    <m/>
    <m/>
  </r>
  <r>
    <x v="1"/>
    <x v="1"/>
    <x v="1"/>
    <x v="33"/>
    <m/>
    <m/>
    <m/>
    <m/>
    <m/>
  </r>
  <r>
    <x v="2"/>
    <x v="2"/>
    <x v="4"/>
    <x v="33"/>
    <m/>
    <m/>
    <m/>
    <m/>
    <m/>
  </r>
  <r>
    <x v="2"/>
    <x v="2"/>
    <x v="0"/>
    <x v="33"/>
    <s v="n/a"/>
    <s v="UN"/>
    <n v="2250"/>
    <s v="UN"/>
    <s v="n/a"/>
  </r>
  <r>
    <x v="2"/>
    <x v="2"/>
    <x v="1"/>
    <x v="33"/>
    <s v="n/a"/>
    <s v="UN"/>
    <n v="4200"/>
    <s v="UN"/>
    <s v="n/a"/>
  </r>
  <r>
    <x v="3"/>
    <x v="3"/>
    <x v="3"/>
    <x v="33"/>
    <s v="n/a"/>
    <s v="UN"/>
    <n v="209500"/>
    <s v="UN"/>
    <s v="n/a"/>
  </r>
  <r>
    <x v="4"/>
    <x v="4"/>
    <x v="4"/>
    <x v="33"/>
    <s v="n/a"/>
    <s v="UN"/>
    <n v="33000"/>
    <s v="UN"/>
    <s v="n/a"/>
  </r>
  <r>
    <x v="4"/>
    <x v="4"/>
    <x v="0"/>
    <x v="33"/>
    <m/>
    <m/>
    <m/>
    <m/>
    <m/>
  </r>
  <r>
    <x v="4"/>
    <x v="4"/>
    <x v="1"/>
    <x v="33"/>
    <m/>
    <m/>
    <m/>
    <m/>
    <m/>
  </r>
  <r>
    <x v="5"/>
    <x v="4"/>
    <x v="3"/>
    <x v="33"/>
    <s v="n/a"/>
    <s v="UN"/>
    <n v="20000"/>
    <s v="UN"/>
    <s v="n/a"/>
  </r>
  <r>
    <x v="6"/>
    <x v="4"/>
    <x v="3"/>
    <x v="33"/>
    <m/>
    <m/>
    <m/>
    <m/>
    <m/>
  </r>
  <r>
    <x v="7"/>
    <x v="5"/>
    <x v="3"/>
    <x v="33"/>
    <m/>
    <m/>
    <m/>
    <m/>
    <m/>
  </r>
  <r>
    <x v="8"/>
    <x v="4"/>
    <x v="3"/>
    <x v="33"/>
    <m/>
    <m/>
    <m/>
    <m/>
    <m/>
  </r>
  <r>
    <x v="9"/>
    <x v="4"/>
    <x v="3"/>
    <x v="33"/>
    <m/>
    <m/>
    <m/>
    <m/>
    <m/>
  </r>
  <r>
    <x v="10"/>
    <x v="4"/>
    <x v="3"/>
    <x v="33"/>
    <s v="n/a"/>
    <s v="UN"/>
    <n v="124200"/>
    <s v="UN"/>
    <s v="n/a"/>
  </r>
  <r>
    <x v="11"/>
    <x v="2"/>
    <x v="4"/>
    <x v="33"/>
    <m/>
    <m/>
    <m/>
    <m/>
    <m/>
  </r>
  <r>
    <x v="11"/>
    <x v="2"/>
    <x v="0"/>
    <x v="33"/>
    <s v="n/a"/>
    <s v="UN"/>
    <n v="825"/>
    <s v="UN"/>
    <s v="n/a"/>
  </r>
  <r>
    <x v="11"/>
    <x v="2"/>
    <x v="5"/>
    <x v="33"/>
    <s v="n/a"/>
    <s v="UN"/>
    <n v="6800"/>
    <s v="UN"/>
    <s v="n/a"/>
  </r>
  <r>
    <x v="11"/>
    <x v="2"/>
    <x v="6"/>
    <x v="33"/>
    <m/>
    <m/>
    <m/>
    <m/>
    <m/>
  </r>
  <r>
    <x v="11"/>
    <x v="2"/>
    <x v="7"/>
    <x v="33"/>
    <m/>
    <m/>
    <m/>
    <m/>
    <m/>
  </r>
  <r>
    <x v="11"/>
    <x v="2"/>
    <x v="8"/>
    <x v="33"/>
    <m/>
    <m/>
    <m/>
    <m/>
    <m/>
  </r>
  <r>
    <x v="12"/>
    <x v="2"/>
    <x v="3"/>
    <x v="33"/>
    <m/>
    <m/>
    <m/>
    <m/>
    <m/>
  </r>
  <r>
    <x v="12"/>
    <x v="2"/>
    <x v="0"/>
    <x v="33"/>
    <m/>
    <m/>
    <m/>
    <m/>
    <m/>
  </r>
  <r>
    <x v="12"/>
    <x v="2"/>
    <x v="1"/>
    <x v="33"/>
    <m/>
    <m/>
    <m/>
    <m/>
    <m/>
  </r>
  <r>
    <x v="13"/>
    <x v="2"/>
    <x v="3"/>
    <x v="33"/>
    <m/>
    <m/>
    <m/>
    <m/>
    <m/>
  </r>
  <r>
    <x v="13"/>
    <x v="2"/>
    <x v="0"/>
    <x v="33"/>
    <m/>
    <m/>
    <m/>
    <m/>
    <m/>
  </r>
  <r>
    <x v="13"/>
    <x v="2"/>
    <x v="1"/>
    <x v="33"/>
    <m/>
    <m/>
    <m/>
    <m/>
    <m/>
  </r>
  <r>
    <x v="14"/>
    <x v="2"/>
    <x v="4"/>
    <x v="33"/>
    <m/>
    <m/>
    <m/>
    <m/>
    <m/>
  </r>
  <r>
    <x v="14"/>
    <x v="2"/>
    <x v="9"/>
    <x v="33"/>
    <m/>
    <m/>
    <m/>
    <m/>
    <m/>
  </r>
  <r>
    <x v="14"/>
    <x v="2"/>
    <x v="10"/>
    <x v="33"/>
    <m/>
    <m/>
    <m/>
    <m/>
    <m/>
  </r>
  <r>
    <x v="15"/>
    <x v="2"/>
    <x v="3"/>
    <x v="33"/>
    <m/>
    <m/>
    <m/>
    <m/>
    <m/>
  </r>
  <r>
    <x v="16"/>
    <x v="2"/>
    <x v="3"/>
    <x v="33"/>
    <m/>
    <m/>
    <m/>
    <m/>
    <m/>
  </r>
  <r>
    <x v="16"/>
    <x v="2"/>
    <x v="0"/>
    <x v="33"/>
    <m/>
    <m/>
    <m/>
    <m/>
    <m/>
  </r>
  <r>
    <x v="16"/>
    <x v="2"/>
    <x v="1"/>
    <x v="33"/>
    <m/>
    <m/>
    <m/>
    <m/>
    <m/>
  </r>
  <r>
    <x v="17"/>
    <x v="2"/>
    <x v="0"/>
    <x v="33"/>
    <m/>
    <m/>
    <m/>
    <m/>
    <m/>
  </r>
  <r>
    <x v="17"/>
    <x v="2"/>
    <x v="1"/>
    <x v="33"/>
    <m/>
    <m/>
    <m/>
    <m/>
    <m/>
  </r>
  <r>
    <x v="18"/>
    <x v="2"/>
    <x v="4"/>
    <x v="33"/>
    <m/>
    <m/>
    <m/>
    <m/>
    <m/>
  </r>
  <r>
    <x v="18"/>
    <x v="2"/>
    <x v="0"/>
    <x v="33"/>
    <s v="n/a"/>
    <s v="UN"/>
    <n v="825"/>
    <s v="UN"/>
    <s v="n/a"/>
  </r>
  <r>
    <x v="18"/>
    <x v="2"/>
    <x v="1"/>
    <x v="33"/>
    <s v="n/a"/>
    <s v="UN"/>
    <n v="5800"/>
    <s v="UN"/>
    <s v="n/a"/>
  </r>
  <r>
    <x v="19"/>
    <x v="6"/>
    <x v="4"/>
    <x v="33"/>
    <s v="n/a"/>
    <s v="UN"/>
    <n v="30800"/>
    <s v="UN"/>
    <s v="n/a"/>
  </r>
  <r>
    <x v="19"/>
    <x v="6"/>
    <x v="11"/>
    <x v="33"/>
    <m/>
    <m/>
    <m/>
    <m/>
    <m/>
  </r>
  <r>
    <x v="19"/>
    <x v="6"/>
    <x v="7"/>
    <x v="33"/>
    <m/>
    <m/>
    <m/>
    <m/>
    <m/>
  </r>
  <r>
    <x v="19"/>
    <x v="6"/>
    <x v="8"/>
    <x v="33"/>
    <m/>
    <m/>
    <m/>
    <m/>
    <m/>
  </r>
  <r>
    <x v="20"/>
    <x v="2"/>
    <x v="3"/>
    <x v="33"/>
    <m/>
    <m/>
    <m/>
    <m/>
    <m/>
  </r>
  <r>
    <x v="21"/>
    <x v="2"/>
    <x v="3"/>
    <x v="33"/>
    <m/>
    <m/>
    <m/>
    <m/>
    <m/>
  </r>
  <r>
    <x v="22"/>
    <x v="2"/>
    <x v="3"/>
    <x v="33"/>
    <m/>
    <m/>
    <m/>
    <m/>
    <m/>
  </r>
  <r>
    <x v="23"/>
    <x v="2"/>
    <x v="3"/>
    <x v="33"/>
    <s v="n/a"/>
    <s v="UN"/>
    <n v="5000"/>
    <s v="UN"/>
    <s v="n/a"/>
  </r>
  <r>
    <x v="24"/>
    <x v="2"/>
    <x v="3"/>
    <x v="33"/>
    <m/>
    <m/>
    <m/>
    <m/>
    <m/>
  </r>
  <r>
    <x v="25"/>
    <x v="2"/>
    <x v="3"/>
    <x v="33"/>
    <s v="n/a"/>
    <s v="UN"/>
    <n v="27800"/>
    <s v="UN"/>
    <s v="n/a"/>
  </r>
  <r>
    <x v="26"/>
    <x v="2"/>
    <x v="12"/>
    <x v="33"/>
    <s v="n/a"/>
    <s v="UN"/>
    <n v="2000000"/>
    <s v="UN"/>
    <s v="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3D806F-BA40-E14D-B8DC-1DD47278B89F}" name="PivotTable4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86:I122" firstHeaderRow="1" firstDataRow="2" firstDataCol="1" rowPageCount="2" colPageCount="1"/>
  <pivotFields count="9">
    <pivotField axis="axisPage" showAll="0">
      <items count="28">
        <item x="9"/>
        <item x="5"/>
        <item x="19"/>
        <item x="14"/>
        <item x="8"/>
        <item x="4"/>
        <item x="6"/>
        <item x="13"/>
        <item x="24"/>
        <item x="10"/>
        <item x="17"/>
        <item x="18"/>
        <item x="25"/>
        <item x="1"/>
        <item x="11"/>
        <item x="0"/>
        <item x="7"/>
        <item x="2"/>
        <item x="21"/>
        <item x="22"/>
        <item x="12"/>
        <item x="15"/>
        <item x="16"/>
        <item x="20"/>
        <item x="23"/>
        <item x="26"/>
        <item x="3"/>
        <item t="default"/>
      </items>
    </pivotField>
    <pivotField axis="axisCol" showAll="0" sortType="descending">
      <items count="8">
        <item x="6"/>
        <item x="2"/>
        <item x="1"/>
        <item x="0"/>
        <item x="4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14">
        <item x="1"/>
        <item h="1" x="5"/>
        <item x="2"/>
        <item x="0"/>
        <item x="3"/>
        <item h="1" x="4"/>
        <item x="7"/>
        <item x="10"/>
        <item x="6"/>
        <item x="11"/>
        <item x="9"/>
        <item h="1" x="12"/>
        <item x="8"/>
        <item t="default"/>
      </items>
    </pivotField>
    <pivotField axis="axisRow" showAll="0">
      <items count="35"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3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1"/>
  </colFields>
  <colItems count="8">
    <i>
      <x v="3"/>
    </i>
    <i>
      <x v="4"/>
    </i>
    <i>
      <x v="2"/>
    </i>
    <i>
      <x v="6"/>
    </i>
    <i>
      <x v="5"/>
    </i>
    <i>
      <x v="1"/>
    </i>
    <i>
      <x/>
    </i>
    <i t="grand">
      <x/>
    </i>
  </colItems>
  <pageFields count="2">
    <pageField fld="2" hier="-1"/>
    <pageField fld="0" hier="-1"/>
  </pageFields>
  <dataFields count="1">
    <dataField name="Sum of ABC" fld="5" baseField="0" baseItem="0"/>
  </dataFields>
  <formats count="1">
    <format dxfId="0">
      <pivotArea collapsedLevelsAreSubtotals="1" fieldPosition="0">
        <references count="2">
          <reference field="0" count="1" selected="0">
            <x v="3"/>
          </reference>
          <reference field="3" count="1">
            <x v="1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9539CC-A471-434C-A549-CF6BC3AF911F}" name="PivotTable2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5:C80" firstHeaderRow="0" firstDataRow="1" firstDataCol="1" rowPageCount="2" colPageCount="1"/>
  <pivotFields count="9">
    <pivotField axis="axisPage" multipleItemSelectionAllowed="1" showAll="0">
      <items count="28">
        <item h="1" x="9"/>
        <item h="1" x="5"/>
        <item h="1" x="19"/>
        <item h="1" x="14"/>
        <item h="1" x="8"/>
        <item h="1" x="4"/>
        <item h="1" x="6"/>
        <item h="1" x="13"/>
        <item h="1" x="24"/>
        <item h="1" x="10"/>
        <item h="1" x="17"/>
        <item h="1" x="18"/>
        <item h="1" x="25"/>
        <item h="1" x="1"/>
        <item h="1" x="11"/>
        <item x="0"/>
        <item h="1" x="7"/>
        <item h="1" x="2"/>
        <item h="1" x="21"/>
        <item h="1" x="22"/>
        <item h="1" x="12"/>
        <item h="1" x="15"/>
        <item h="1" x="16"/>
        <item h="1" x="20"/>
        <item h="1" x="23"/>
        <item h="1" x="26"/>
        <item h="1" x="3"/>
        <item t="default"/>
      </items>
    </pivotField>
    <pivotField showAll="0"/>
    <pivotField axis="axisPage" multipleItemSelectionAllowed="1" showAll="0">
      <items count="14">
        <item x="1"/>
        <item h="1" x="5"/>
        <item x="2"/>
        <item x="0"/>
        <item x="3"/>
        <item h="1" x="4"/>
        <item x="7"/>
        <item x="10"/>
        <item x="6"/>
        <item x="11"/>
        <item x="9"/>
        <item h="1" x="12"/>
        <item x="8"/>
        <item t="default"/>
      </items>
    </pivotField>
    <pivotField axis="axisRow" showAll="0">
      <items count="35"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dataField="1" showAll="0"/>
    <pivotField showAll="0"/>
    <pivotField showAll="0"/>
  </pivotFields>
  <rowFields count="1">
    <field x="3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2" hier="-1"/>
  </pageFields>
  <dataFields count="2">
    <dataField name="Sum of TAC" fld="6" baseField="0" baseItem="0"/>
    <dataField name="Sum of ABC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5F8DB6-D71D-C24A-BCE7-4D18F17415C0}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39" firstHeaderRow="0" firstDataRow="1" firstDataCol="1" rowPageCount="2" colPageCount="1"/>
  <pivotFields count="9">
    <pivotField axis="axisPage" showAll="0">
      <items count="28">
        <item x="9"/>
        <item x="5"/>
        <item x="19"/>
        <item x="14"/>
        <item x="8"/>
        <item x="4"/>
        <item x="6"/>
        <item x="13"/>
        <item x="24"/>
        <item x="10"/>
        <item x="17"/>
        <item x="18"/>
        <item x="25"/>
        <item x="1"/>
        <item x="11"/>
        <item x="0"/>
        <item x="7"/>
        <item x="2"/>
        <item x="21"/>
        <item x="22"/>
        <item x="12"/>
        <item x="15"/>
        <item x="16"/>
        <item x="20"/>
        <item x="23"/>
        <item x="26"/>
        <item x="3"/>
        <item t="default"/>
      </items>
    </pivotField>
    <pivotField showAll="0"/>
    <pivotField axis="axisPage" multipleItemSelectionAllowed="1" showAll="0">
      <items count="14">
        <item x="1"/>
        <item h="1" x="5"/>
        <item x="2"/>
        <item x="0"/>
        <item x="3"/>
        <item h="1" x="4"/>
        <item x="7"/>
        <item x="10"/>
        <item x="6"/>
        <item x="11"/>
        <item x="9"/>
        <item h="1" x="12"/>
        <item x="8"/>
        <item t="default"/>
      </items>
    </pivotField>
    <pivotField axis="axisRow" showAll="0">
      <items count="35"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dataField="1" showAll="0"/>
    <pivotField showAll="0"/>
    <pivotField showAll="0"/>
  </pivotFields>
  <rowFields count="1">
    <field x="3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2" hier="-1"/>
  </pageFields>
  <dataFields count="2">
    <dataField name="Sum of TAC" fld="6" baseField="0" baseItem="0"/>
    <dataField name="Sum of ABC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D1C33-5D28-8348-B500-69A1A8F78015}" name="PivotTable5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7:I163" firstHeaderRow="1" firstDataRow="2" firstDataCol="1" rowPageCount="2" colPageCount="1"/>
  <pivotFields count="9">
    <pivotField axis="axisPage" showAll="0">
      <items count="28">
        <item x="9"/>
        <item x="5"/>
        <item x="19"/>
        <item x="14"/>
        <item x="8"/>
        <item x="4"/>
        <item x="6"/>
        <item x="13"/>
        <item x="24"/>
        <item x="10"/>
        <item x="17"/>
        <item x="18"/>
        <item x="25"/>
        <item x="1"/>
        <item x="11"/>
        <item x="0"/>
        <item x="7"/>
        <item x="2"/>
        <item x="21"/>
        <item x="22"/>
        <item x="12"/>
        <item x="15"/>
        <item x="16"/>
        <item x="20"/>
        <item x="23"/>
        <item x="26"/>
        <item x="3"/>
        <item t="default"/>
      </items>
    </pivotField>
    <pivotField axis="axisCol" showAll="0" sortType="descending">
      <items count="8">
        <item x="6"/>
        <item x="4"/>
        <item x="2"/>
        <item x="1"/>
        <item x="0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14">
        <item x="1"/>
        <item h="1" x="5"/>
        <item x="2"/>
        <item x="0"/>
        <item x="3"/>
        <item h="1" x="4"/>
        <item x="7"/>
        <item x="10"/>
        <item x="6"/>
        <item x="11"/>
        <item x="9"/>
        <item h="1" x="12"/>
        <item x="8"/>
        <item t="default"/>
      </items>
    </pivotField>
    <pivotField axis="axisRow" showAll="0">
      <items count="35"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3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1"/>
  </colFields>
  <colItems count="8">
    <i>
      <x v="4"/>
    </i>
    <i>
      <x v="3"/>
    </i>
    <i>
      <x v="6"/>
    </i>
    <i>
      <x v="1"/>
    </i>
    <i>
      <x v="5"/>
    </i>
    <i>
      <x v="2"/>
    </i>
    <i>
      <x/>
    </i>
    <i t="grand">
      <x/>
    </i>
  </colItems>
  <pageFields count="2">
    <pageField fld="2" hier="-1"/>
    <pageField fld="0" hier="-1"/>
  </pageFields>
  <dataFields count="1">
    <dataField name="Sum of TAC" fld="6" baseField="0" baseItem="0"/>
  </dataFields>
  <formats count="1">
    <format dxfId="1">
      <pivotArea collapsedLevelsAreSubtotals="1" fieldPosition="0">
        <references count="2">
          <reference field="0" count="1" selected="0">
            <x v="3"/>
          </reference>
          <reference field="3" count="1">
            <x v="1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1846"/>
  <sheetViews>
    <sheetView tabSelected="1" zoomScale="157" zoomScaleNormal="75" zoomScaleSheetLayoutView="100" workbookViewId="0">
      <pane ySplit="4" topLeftCell="A5" activePane="bottomLeft" state="frozen"/>
      <selection pane="bottomLeft" activeCell="A64" sqref="A64"/>
    </sheetView>
  </sheetViews>
  <sheetFormatPr baseColWidth="10" defaultColWidth="8.83203125" defaultRowHeight="15"/>
  <cols>
    <col min="1" max="2" width="29.6640625" customWidth="1"/>
    <col min="3" max="3" width="9.33203125" bestFit="1" customWidth="1"/>
    <col min="4" max="9" width="9.33203125" customWidth="1"/>
  </cols>
  <sheetData>
    <row r="1" spans="1:17">
      <c r="A1" s="1" t="s">
        <v>0</v>
      </c>
      <c r="B1" s="1" t="s">
        <v>97</v>
      </c>
      <c r="C1" s="2" t="s">
        <v>13</v>
      </c>
      <c r="D1" s="2" t="s">
        <v>67</v>
      </c>
      <c r="E1" s="166" t="s">
        <v>20</v>
      </c>
      <c r="F1" s="167" t="s">
        <v>15</v>
      </c>
      <c r="G1" s="167" t="s">
        <v>16</v>
      </c>
      <c r="H1" s="167" t="s">
        <v>38</v>
      </c>
      <c r="I1" s="168" t="s">
        <v>39</v>
      </c>
    </row>
    <row r="2" spans="1:17">
      <c r="A2" s="43" t="s">
        <v>3</v>
      </c>
      <c r="B2" s="43" t="str">
        <f>VLOOKUP(A2,$O$6:$Q$32,3)</f>
        <v>Pollock</v>
      </c>
      <c r="C2" s="15" t="s">
        <v>21</v>
      </c>
      <c r="D2" s="15">
        <v>2019</v>
      </c>
      <c r="E2" s="146">
        <v>3914000</v>
      </c>
      <c r="F2" s="146">
        <v>2163000</v>
      </c>
      <c r="G2" s="146">
        <v>1397000</v>
      </c>
      <c r="H2" s="146">
        <v>1257300</v>
      </c>
      <c r="I2" s="158">
        <v>139700</v>
      </c>
    </row>
    <row r="3" spans="1:17">
      <c r="A3" s="43" t="s">
        <v>3</v>
      </c>
      <c r="B3" s="43" t="str">
        <f t="shared" ref="B3:B120" si="0">VLOOKUP(A3,$O$6:$Q$32,3)</f>
        <v>Pollock</v>
      </c>
      <c r="C3" s="15" t="s">
        <v>22</v>
      </c>
      <c r="D3" s="15">
        <v>2019</v>
      </c>
      <c r="E3" s="146">
        <v>64240</v>
      </c>
      <c r="F3" s="146">
        <v>52887</v>
      </c>
      <c r="G3" s="146">
        <v>19000</v>
      </c>
      <c r="H3" s="146">
        <v>17100</v>
      </c>
      <c r="I3" s="158">
        <v>1900</v>
      </c>
    </row>
    <row r="4" spans="1:17">
      <c r="A4" s="43" t="s">
        <v>3</v>
      </c>
      <c r="B4" s="43" t="str">
        <f t="shared" si="0"/>
        <v>Pollock</v>
      </c>
      <c r="C4" s="59" t="s">
        <v>23</v>
      </c>
      <c r="D4" s="15">
        <v>2019</v>
      </c>
      <c r="E4" s="146">
        <v>183080</v>
      </c>
      <c r="F4" s="146">
        <v>137310</v>
      </c>
      <c r="G4" s="146">
        <v>75</v>
      </c>
      <c r="H4" s="146">
        <v>75</v>
      </c>
      <c r="I4" s="158">
        <v>0</v>
      </c>
    </row>
    <row r="5" spans="1:17">
      <c r="A5" s="50" t="s">
        <v>1</v>
      </c>
      <c r="B5" s="43" t="str">
        <f t="shared" si="0"/>
        <v>Pcod</v>
      </c>
      <c r="C5" s="60" t="s">
        <v>25</v>
      </c>
      <c r="D5" s="15">
        <v>2019</v>
      </c>
      <c r="E5" s="162"/>
      <c r="F5" s="162"/>
      <c r="G5" s="162"/>
      <c r="H5" s="162"/>
      <c r="I5" s="173"/>
    </row>
    <row r="6" spans="1:17">
      <c r="A6" s="50" t="s">
        <v>1</v>
      </c>
      <c r="B6" s="43" t="str">
        <f t="shared" si="0"/>
        <v>Pcod</v>
      </c>
      <c r="C6" s="15" t="s">
        <v>21</v>
      </c>
      <c r="D6" s="15">
        <v>2019</v>
      </c>
      <c r="E6" s="146">
        <v>216000</v>
      </c>
      <c r="F6" s="146">
        <v>181000</v>
      </c>
      <c r="G6" s="146">
        <v>166475</v>
      </c>
      <c r="H6" s="146">
        <v>148662</v>
      </c>
      <c r="I6" s="158">
        <v>17813</v>
      </c>
      <c r="L6" s="38">
        <v>1</v>
      </c>
      <c r="M6" t="s">
        <v>3</v>
      </c>
      <c r="O6" t="s">
        <v>29</v>
      </c>
      <c r="P6">
        <v>5</v>
      </c>
      <c r="Q6" t="str">
        <f>VLOOKUP(P6,$L$6:$M$12,2)</f>
        <v>Oflats</v>
      </c>
    </row>
    <row r="7" spans="1:17">
      <c r="A7" s="50" t="s">
        <v>1</v>
      </c>
      <c r="B7" s="43" t="str">
        <f t="shared" si="0"/>
        <v>Pcod</v>
      </c>
      <c r="C7" s="15" t="s">
        <v>22</v>
      </c>
      <c r="D7" s="15">
        <v>2019</v>
      </c>
      <c r="E7" s="146">
        <v>27400</v>
      </c>
      <c r="F7" s="146">
        <v>20600</v>
      </c>
      <c r="G7" s="146">
        <v>14214</v>
      </c>
      <c r="H7" s="146">
        <v>12693</v>
      </c>
      <c r="I7" s="158">
        <v>1521</v>
      </c>
      <c r="L7" s="38">
        <v>2</v>
      </c>
      <c r="M7" t="s">
        <v>78</v>
      </c>
      <c r="O7" t="s">
        <v>4</v>
      </c>
      <c r="P7">
        <v>5</v>
      </c>
      <c r="Q7" t="str">
        <f t="shared" ref="Q7:Q32" si="1">VLOOKUP(P7,$L$6:$M$12,2)</f>
        <v>Oflats</v>
      </c>
    </row>
    <row r="8" spans="1:17">
      <c r="A8" s="50" t="s">
        <v>2</v>
      </c>
      <c r="B8" s="43" t="str">
        <f t="shared" si="0"/>
        <v>Others</v>
      </c>
      <c r="C8" s="60" t="s">
        <v>45</v>
      </c>
      <c r="D8" s="15">
        <v>2019</v>
      </c>
      <c r="E8" s="162"/>
      <c r="F8" s="162"/>
      <c r="G8" s="162"/>
      <c r="H8" s="162"/>
      <c r="I8" s="173"/>
      <c r="L8">
        <v>3</v>
      </c>
      <c r="M8" t="s">
        <v>79</v>
      </c>
      <c r="O8" t="s">
        <v>9</v>
      </c>
      <c r="P8">
        <v>7</v>
      </c>
      <c r="Q8" t="str">
        <f t="shared" si="1"/>
        <v>Atka</v>
      </c>
    </row>
    <row r="9" spans="1:17">
      <c r="A9" s="50" t="s">
        <v>2</v>
      </c>
      <c r="B9" s="43" t="str">
        <f t="shared" si="0"/>
        <v>Others</v>
      </c>
      <c r="C9" s="15" t="s">
        <v>21</v>
      </c>
      <c r="D9" s="15">
        <v>2019</v>
      </c>
      <c r="E9" s="146">
        <v>3221</v>
      </c>
      <c r="F9" s="146">
        <v>1489</v>
      </c>
      <c r="G9" s="146">
        <v>1489</v>
      </c>
      <c r="H9" s="146">
        <v>1228</v>
      </c>
      <c r="I9" s="158">
        <v>205</v>
      </c>
      <c r="L9" s="38">
        <v>4</v>
      </c>
      <c r="M9" t="s">
        <v>80</v>
      </c>
      <c r="O9" t="s">
        <v>66</v>
      </c>
      <c r="P9">
        <v>6</v>
      </c>
      <c r="Q9" t="str">
        <f t="shared" si="1"/>
        <v>Others</v>
      </c>
    </row>
    <row r="10" spans="1:17">
      <c r="A10" s="50" t="s">
        <v>2</v>
      </c>
      <c r="B10" s="43" t="str">
        <f t="shared" si="0"/>
        <v>Others</v>
      </c>
      <c r="C10" s="59" t="s">
        <v>22</v>
      </c>
      <c r="D10" s="15">
        <v>2019</v>
      </c>
      <c r="E10" s="146">
        <v>4350</v>
      </c>
      <c r="F10" s="146">
        <v>2008</v>
      </c>
      <c r="G10" s="146">
        <v>2008</v>
      </c>
      <c r="H10" s="146">
        <v>1632</v>
      </c>
      <c r="I10" s="158">
        <v>339</v>
      </c>
      <c r="L10" s="38">
        <v>5</v>
      </c>
      <c r="M10" t="s">
        <v>81</v>
      </c>
      <c r="O10" t="s">
        <v>5</v>
      </c>
      <c r="P10">
        <v>5</v>
      </c>
      <c r="Q10" t="str">
        <f t="shared" si="1"/>
        <v>Oflats</v>
      </c>
    </row>
    <row r="11" spans="1:17">
      <c r="A11" s="52" t="s">
        <v>24</v>
      </c>
      <c r="B11" s="43" t="str">
        <f t="shared" si="0"/>
        <v>Yfin</v>
      </c>
      <c r="C11" s="61" t="s">
        <v>25</v>
      </c>
      <c r="D11" s="15">
        <v>2019</v>
      </c>
      <c r="E11" s="149">
        <v>290000</v>
      </c>
      <c r="F11" s="149">
        <v>263200</v>
      </c>
      <c r="G11" s="149">
        <v>154000</v>
      </c>
      <c r="H11" s="149">
        <v>137522</v>
      </c>
      <c r="I11" s="172">
        <v>16478</v>
      </c>
      <c r="L11" s="38">
        <v>6</v>
      </c>
      <c r="M11" t="s">
        <v>82</v>
      </c>
      <c r="O11" t="s">
        <v>26</v>
      </c>
      <c r="P11">
        <v>5</v>
      </c>
      <c r="Q11" t="str">
        <f t="shared" si="1"/>
        <v>Oflats</v>
      </c>
    </row>
    <row r="12" spans="1:17">
      <c r="A12" s="43" t="s">
        <v>26</v>
      </c>
      <c r="B12" s="43" t="str">
        <f t="shared" si="0"/>
        <v>Oflats</v>
      </c>
      <c r="C12" s="60" t="s">
        <v>45</v>
      </c>
      <c r="D12" s="15">
        <v>2019</v>
      </c>
      <c r="E12" s="146">
        <v>11362</v>
      </c>
      <c r="F12" s="146">
        <v>9658</v>
      </c>
      <c r="G12" s="146">
        <v>5294</v>
      </c>
      <c r="H12" s="146">
        <v>4500</v>
      </c>
      <c r="I12" s="176" t="s">
        <v>17</v>
      </c>
      <c r="L12" s="38">
        <v>7</v>
      </c>
      <c r="M12" t="s">
        <v>83</v>
      </c>
      <c r="O12" t="s">
        <v>27</v>
      </c>
      <c r="P12">
        <v>5</v>
      </c>
      <c r="Q12" t="str">
        <f t="shared" si="1"/>
        <v>Oflats</v>
      </c>
    </row>
    <row r="13" spans="1:17">
      <c r="A13" s="43" t="s">
        <v>26</v>
      </c>
      <c r="B13" s="43" t="str">
        <f t="shared" si="0"/>
        <v>Oflats</v>
      </c>
      <c r="C13" s="15" t="s">
        <v>21</v>
      </c>
      <c r="D13" s="15">
        <v>2019</v>
      </c>
      <c r="E13" s="152" t="s">
        <v>17</v>
      </c>
      <c r="F13" s="146">
        <v>8431</v>
      </c>
      <c r="G13" s="146">
        <v>5125</v>
      </c>
      <c r="H13" s="146">
        <v>4356</v>
      </c>
      <c r="I13" s="158">
        <v>548</v>
      </c>
      <c r="O13" t="s">
        <v>7</v>
      </c>
      <c r="P13">
        <v>6</v>
      </c>
      <c r="Q13" t="str">
        <f t="shared" si="1"/>
        <v>Others</v>
      </c>
    </row>
    <row r="14" spans="1:17">
      <c r="A14" s="43" t="s">
        <v>26</v>
      </c>
      <c r="B14" s="43" t="str">
        <f t="shared" si="0"/>
        <v>Oflats</v>
      </c>
      <c r="C14" s="59" t="s">
        <v>22</v>
      </c>
      <c r="D14" s="15">
        <v>2019</v>
      </c>
      <c r="E14" s="152" t="s">
        <v>17</v>
      </c>
      <c r="F14" s="146">
        <v>1227</v>
      </c>
      <c r="G14" s="146">
        <v>169</v>
      </c>
      <c r="H14" s="146">
        <v>144</v>
      </c>
      <c r="I14" s="158">
        <v>0</v>
      </c>
      <c r="O14" t="s">
        <v>37</v>
      </c>
      <c r="P14">
        <v>6</v>
      </c>
      <c r="Q14" t="str">
        <f t="shared" si="1"/>
        <v>Others</v>
      </c>
    </row>
    <row r="15" spans="1:17">
      <c r="A15" s="52" t="s">
        <v>4</v>
      </c>
      <c r="B15" s="43" t="str">
        <f t="shared" si="0"/>
        <v>Oflats</v>
      </c>
      <c r="C15" s="61" t="s">
        <v>25</v>
      </c>
      <c r="D15" s="15">
        <v>2019</v>
      </c>
      <c r="E15" s="143">
        <v>82939</v>
      </c>
      <c r="F15" s="143">
        <v>70673</v>
      </c>
      <c r="G15" s="143">
        <v>8000</v>
      </c>
      <c r="H15" s="143">
        <v>6800</v>
      </c>
      <c r="I15" s="157">
        <v>856</v>
      </c>
      <c r="O15" t="s">
        <v>30</v>
      </c>
      <c r="P15">
        <v>5</v>
      </c>
      <c r="Q15" t="str">
        <f t="shared" si="1"/>
        <v>Oflats</v>
      </c>
    </row>
    <row r="16" spans="1:17">
      <c r="A16" s="52" t="s">
        <v>27</v>
      </c>
      <c r="B16" s="43" t="str">
        <f t="shared" si="0"/>
        <v>Oflats</v>
      </c>
      <c r="C16" s="61" t="s">
        <v>25</v>
      </c>
      <c r="D16" s="15">
        <v>2019</v>
      </c>
      <c r="E16" s="143">
        <v>10965</v>
      </c>
      <c r="F16" s="143">
        <v>9260</v>
      </c>
      <c r="G16" s="143">
        <v>5000</v>
      </c>
      <c r="H16" s="143">
        <v>4250</v>
      </c>
      <c r="I16" s="157">
        <v>0</v>
      </c>
      <c r="O16" t="s">
        <v>42</v>
      </c>
      <c r="P16">
        <v>6</v>
      </c>
      <c r="Q16" t="str">
        <f t="shared" si="1"/>
        <v>Others</v>
      </c>
    </row>
    <row r="17" spans="1:17">
      <c r="A17" s="52" t="s">
        <v>28</v>
      </c>
      <c r="B17" s="43" t="str">
        <f t="shared" si="0"/>
        <v>RockSole</v>
      </c>
      <c r="C17" s="61" t="s">
        <v>25</v>
      </c>
      <c r="D17" s="15">
        <v>2019</v>
      </c>
      <c r="E17" s="143">
        <v>122000</v>
      </c>
      <c r="F17" s="143">
        <v>118900</v>
      </c>
      <c r="G17" s="143">
        <v>47100</v>
      </c>
      <c r="H17" s="143">
        <v>42060</v>
      </c>
      <c r="I17" s="157">
        <v>5040</v>
      </c>
      <c r="O17" t="s">
        <v>18</v>
      </c>
      <c r="P17">
        <v>6</v>
      </c>
      <c r="Q17" t="str">
        <f t="shared" si="1"/>
        <v>Others</v>
      </c>
    </row>
    <row r="18" spans="1:17">
      <c r="A18" s="52" t="s">
        <v>5</v>
      </c>
      <c r="B18" s="43" t="str">
        <f t="shared" si="0"/>
        <v>Oflats</v>
      </c>
      <c r="C18" s="61" t="s">
        <v>25</v>
      </c>
      <c r="D18" s="15">
        <v>2019</v>
      </c>
      <c r="E18" s="143">
        <v>80918</v>
      </c>
      <c r="F18" s="143">
        <v>66625</v>
      </c>
      <c r="G18" s="143">
        <v>14500</v>
      </c>
      <c r="H18" s="143">
        <v>12949</v>
      </c>
      <c r="I18" s="157">
        <v>1552</v>
      </c>
      <c r="O18" t="s">
        <v>40</v>
      </c>
      <c r="P18">
        <v>6</v>
      </c>
      <c r="Q18" t="str">
        <f t="shared" si="1"/>
        <v>Others</v>
      </c>
    </row>
    <row r="19" spans="1:17">
      <c r="A19" s="52" t="s">
        <v>29</v>
      </c>
      <c r="B19" s="43" t="str">
        <f t="shared" si="0"/>
        <v>Oflats</v>
      </c>
      <c r="C19" s="61" t="s">
        <v>25</v>
      </c>
      <c r="D19" s="15">
        <v>2019</v>
      </c>
      <c r="E19" s="143">
        <v>39880</v>
      </c>
      <c r="F19" s="143">
        <v>33600</v>
      </c>
      <c r="G19" s="143">
        <v>18000</v>
      </c>
      <c r="H19" s="143">
        <v>15300</v>
      </c>
      <c r="I19" s="157">
        <v>0</v>
      </c>
      <c r="O19" t="s">
        <v>1</v>
      </c>
      <c r="P19">
        <v>2</v>
      </c>
      <c r="Q19" t="str">
        <f t="shared" si="1"/>
        <v>Pcod</v>
      </c>
    </row>
    <row r="20" spans="1:17">
      <c r="A20" s="52" t="s">
        <v>30</v>
      </c>
      <c r="B20" s="43" t="str">
        <f t="shared" si="0"/>
        <v>Oflats</v>
      </c>
      <c r="C20" s="61" t="s">
        <v>25</v>
      </c>
      <c r="D20" s="15">
        <v>2019</v>
      </c>
      <c r="E20" s="149">
        <v>21824</v>
      </c>
      <c r="F20" s="149">
        <v>16368</v>
      </c>
      <c r="G20" s="149">
        <v>6500</v>
      </c>
      <c r="H20" s="149">
        <v>5525</v>
      </c>
      <c r="I20" s="172">
        <v>0</v>
      </c>
      <c r="O20" t="s">
        <v>6</v>
      </c>
      <c r="P20">
        <v>6</v>
      </c>
      <c r="Q20" t="str">
        <f t="shared" si="1"/>
        <v>Others</v>
      </c>
    </row>
    <row r="21" spans="1:17">
      <c r="A21" s="43" t="s">
        <v>6</v>
      </c>
      <c r="B21" s="43" t="str">
        <f t="shared" si="0"/>
        <v>Others</v>
      </c>
      <c r="C21" s="60" t="s">
        <v>45</v>
      </c>
      <c r="D21" s="15">
        <v>2019</v>
      </c>
      <c r="E21" s="146">
        <v>61067</v>
      </c>
      <c r="F21" s="146">
        <v>50594</v>
      </c>
      <c r="G21" s="146">
        <v>44069</v>
      </c>
      <c r="H21" s="146">
        <v>38723</v>
      </c>
      <c r="I21" s="176" t="s">
        <v>17</v>
      </c>
      <c r="O21" t="s">
        <v>3</v>
      </c>
      <c r="P21">
        <v>1</v>
      </c>
      <c r="Q21" t="str">
        <f t="shared" si="1"/>
        <v>Pollock</v>
      </c>
    </row>
    <row r="22" spans="1:17">
      <c r="A22" s="43" t="s">
        <v>6</v>
      </c>
      <c r="B22" s="43" t="str">
        <f t="shared" si="0"/>
        <v>Others</v>
      </c>
      <c r="C22" s="15" t="s">
        <v>21</v>
      </c>
      <c r="D22" s="15">
        <v>2019</v>
      </c>
      <c r="E22" s="152" t="s">
        <v>17</v>
      </c>
      <c r="F22" s="146">
        <v>14675</v>
      </c>
      <c r="G22" s="146">
        <v>14675</v>
      </c>
      <c r="H22" s="146">
        <v>12474</v>
      </c>
      <c r="I22" s="158">
        <v>0</v>
      </c>
      <c r="O22" t="s">
        <v>28</v>
      </c>
      <c r="P22">
        <v>4</v>
      </c>
      <c r="Q22" t="str">
        <f t="shared" si="1"/>
        <v>RockSole</v>
      </c>
    </row>
    <row r="23" spans="1:17">
      <c r="A23" s="43" t="s">
        <v>6</v>
      </c>
      <c r="B23" s="43" t="str">
        <f t="shared" si="0"/>
        <v>Others</v>
      </c>
      <c r="C23" s="15" t="s">
        <v>43</v>
      </c>
      <c r="D23" s="15">
        <v>2019</v>
      </c>
      <c r="E23" s="169"/>
      <c r="F23" s="170"/>
      <c r="G23" s="170"/>
      <c r="H23" s="170"/>
      <c r="I23" s="174"/>
      <c r="O23" t="s">
        <v>2</v>
      </c>
      <c r="P23">
        <v>6</v>
      </c>
      <c r="Q23" t="str">
        <f t="shared" si="1"/>
        <v>Others</v>
      </c>
    </row>
    <row r="24" spans="1:17">
      <c r="A24" s="43" t="s">
        <v>6</v>
      </c>
      <c r="B24" s="43" t="str">
        <f t="shared" si="0"/>
        <v>Others</v>
      </c>
      <c r="C24" s="15" t="s">
        <v>31</v>
      </c>
      <c r="D24" s="15">
        <v>2019</v>
      </c>
      <c r="E24" s="152" t="s">
        <v>17</v>
      </c>
      <c r="F24" s="146">
        <v>11459</v>
      </c>
      <c r="G24" s="146">
        <v>11009</v>
      </c>
      <c r="H24" s="146">
        <v>9831</v>
      </c>
      <c r="I24" s="158">
        <v>1178</v>
      </c>
      <c r="O24" t="s">
        <v>10</v>
      </c>
      <c r="P24">
        <v>6</v>
      </c>
      <c r="Q24" t="str">
        <f t="shared" si="1"/>
        <v>Others</v>
      </c>
    </row>
    <row r="25" spans="1:17">
      <c r="A25" s="43" t="s">
        <v>6</v>
      </c>
      <c r="B25" s="43" t="str">
        <f t="shared" si="0"/>
        <v>Others</v>
      </c>
      <c r="C25" s="15" t="s">
        <v>32</v>
      </c>
      <c r="D25" s="15">
        <v>2019</v>
      </c>
      <c r="E25" s="152" t="s">
        <v>17</v>
      </c>
      <c r="F25" s="146">
        <v>8435</v>
      </c>
      <c r="G25" s="146">
        <v>8385</v>
      </c>
      <c r="H25" s="146">
        <v>7488</v>
      </c>
      <c r="I25" s="158">
        <v>897</v>
      </c>
      <c r="O25" t="s">
        <v>11</v>
      </c>
      <c r="P25">
        <v>6</v>
      </c>
      <c r="Q25" t="str">
        <f t="shared" si="1"/>
        <v>Others</v>
      </c>
    </row>
    <row r="26" spans="1:17">
      <c r="A26" s="43" t="s">
        <v>6</v>
      </c>
      <c r="B26" s="43" t="str">
        <f t="shared" si="0"/>
        <v>Others</v>
      </c>
      <c r="C26" s="59" t="s">
        <v>33</v>
      </c>
      <c r="D26" s="15">
        <v>2019</v>
      </c>
      <c r="E26" s="161" t="s">
        <v>17</v>
      </c>
      <c r="F26" s="159">
        <v>16025</v>
      </c>
      <c r="G26" s="159">
        <v>10000</v>
      </c>
      <c r="H26" s="159">
        <v>8930</v>
      </c>
      <c r="I26" s="160">
        <v>1070</v>
      </c>
      <c r="O26" t="s">
        <v>44</v>
      </c>
      <c r="P26">
        <v>6</v>
      </c>
      <c r="Q26" t="str">
        <f t="shared" si="1"/>
        <v>Others</v>
      </c>
    </row>
    <row r="27" spans="1:17">
      <c r="A27" s="43" t="s">
        <v>44</v>
      </c>
      <c r="B27" s="43" t="str">
        <f t="shared" si="0"/>
        <v>Others</v>
      </c>
      <c r="C27" s="15" t="s">
        <v>25</v>
      </c>
      <c r="D27" s="15">
        <v>2019</v>
      </c>
      <c r="E27" s="170"/>
      <c r="F27" s="170"/>
      <c r="G27" s="170"/>
      <c r="H27" s="170"/>
      <c r="I27" s="174"/>
      <c r="O27" t="s">
        <v>8</v>
      </c>
      <c r="P27">
        <v>6</v>
      </c>
      <c r="Q27" t="str">
        <f t="shared" si="1"/>
        <v>Others</v>
      </c>
    </row>
    <row r="28" spans="1:17">
      <c r="A28" s="43" t="s">
        <v>44</v>
      </c>
      <c r="B28" s="43" t="str">
        <f t="shared" si="0"/>
        <v>Others</v>
      </c>
      <c r="C28" s="15" t="s">
        <v>21</v>
      </c>
      <c r="D28" s="15">
        <v>2019</v>
      </c>
      <c r="E28" s="170"/>
      <c r="F28" s="170"/>
      <c r="G28" s="170"/>
      <c r="H28" s="170"/>
      <c r="I28" s="174"/>
      <c r="O28" t="s">
        <v>41</v>
      </c>
      <c r="P28">
        <v>6</v>
      </c>
      <c r="Q28" t="str">
        <f t="shared" si="1"/>
        <v>Others</v>
      </c>
    </row>
    <row r="29" spans="1:17">
      <c r="A29" s="43" t="s">
        <v>44</v>
      </c>
      <c r="B29" s="43" t="str">
        <f t="shared" si="0"/>
        <v>Others</v>
      </c>
      <c r="C29" s="15" t="s">
        <v>22</v>
      </c>
      <c r="D29" s="15">
        <v>2019</v>
      </c>
      <c r="E29" s="170"/>
      <c r="F29" s="170"/>
      <c r="G29" s="170"/>
      <c r="H29" s="170"/>
      <c r="I29" s="174"/>
      <c r="O29" t="s">
        <v>36</v>
      </c>
      <c r="P29">
        <v>6</v>
      </c>
      <c r="Q29" t="str">
        <f t="shared" si="1"/>
        <v>Others</v>
      </c>
    </row>
    <row r="30" spans="1:17">
      <c r="A30" s="50" t="s">
        <v>7</v>
      </c>
      <c r="B30" s="43" t="str">
        <f t="shared" si="0"/>
        <v>Others</v>
      </c>
      <c r="C30" s="60" t="s">
        <v>25</v>
      </c>
      <c r="D30" s="15">
        <v>2019</v>
      </c>
      <c r="E30" s="143">
        <v>15507</v>
      </c>
      <c r="F30" s="143">
        <v>12664</v>
      </c>
      <c r="G30" s="143">
        <v>6500</v>
      </c>
      <c r="H30" s="143">
        <v>5525</v>
      </c>
      <c r="I30" s="157">
        <v>0</v>
      </c>
      <c r="O30" t="s">
        <v>12</v>
      </c>
      <c r="P30">
        <v>6</v>
      </c>
      <c r="Q30" t="str">
        <f t="shared" si="1"/>
        <v>Others</v>
      </c>
    </row>
    <row r="31" spans="1:17">
      <c r="A31" s="50" t="s">
        <v>7</v>
      </c>
      <c r="B31" s="43" t="str">
        <f t="shared" si="0"/>
        <v>Others</v>
      </c>
      <c r="C31" s="15" t="s">
        <v>21</v>
      </c>
      <c r="D31" s="15">
        <v>2019</v>
      </c>
      <c r="E31" s="170"/>
      <c r="F31" s="170"/>
      <c r="G31" s="170"/>
      <c r="H31" s="170"/>
      <c r="I31" s="174"/>
      <c r="J31" s="5"/>
      <c r="O31" t="s">
        <v>24</v>
      </c>
      <c r="P31">
        <v>3</v>
      </c>
      <c r="Q31" t="str">
        <f t="shared" si="1"/>
        <v>Yfin</v>
      </c>
    </row>
    <row r="32" spans="1:17">
      <c r="A32" s="50" t="s">
        <v>7</v>
      </c>
      <c r="B32" s="43" t="str">
        <f t="shared" si="0"/>
        <v>Others</v>
      </c>
      <c r="C32" s="59" t="s">
        <v>22</v>
      </c>
      <c r="D32" s="15">
        <v>2019</v>
      </c>
      <c r="E32" s="175"/>
      <c r="F32" s="175"/>
      <c r="G32" s="175"/>
      <c r="H32" s="175"/>
      <c r="I32" s="171"/>
      <c r="O32" t="s">
        <v>70</v>
      </c>
      <c r="P32">
        <v>999</v>
      </c>
      <c r="Q32" t="str">
        <f t="shared" si="1"/>
        <v>Atka</v>
      </c>
    </row>
    <row r="33" spans="1:38">
      <c r="A33" s="46" t="s">
        <v>66</v>
      </c>
      <c r="B33" s="43" t="str">
        <f t="shared" si="0"/>
        <v>Others</v>
      </c>
      <c r="C33" s="189" t="s">
        <v>45</v>
      </c>
      <c r="D33" s="15">
        <v>2019</v>
      </c>
      <c r="E33" s="146">
        <v>676</v>
      </c>
      <c r="F33" s="146">
        <v>555</v>
      </c>
      <c r="G33" s="146">
        <v>279</v>
      </c>
      <c r="H33" s="146">
        <v>237</v>
      </c>
      <c r="I33" s="158">
        <v>0</v>
      </c>
    </row>
    <row r="34" spans="1:38">
      <c r="A34" s="46" t="s">
        <v>66</v>
      </c>
      <c r="B34" s="43" t="str">
        <f t="shared" si="0"/>
        <v>Others</v>
      </c>
      <c r="C34" s="15" t="s">
        <v>34</v>
      </c>
      <c r="D34" s="15">
        <v>2019</v>
      </c>
      <c r="E34" s="152" t="s">
        <v>17</v>
      </c>
      <c r="F34" s="146">
        <v>351</v>
      </c>
      <c r="G34" s="146">
        <v>75</v>
      </c>
      <c r="H34" s="146">
        <v>64</v>
      </c>
      <c r="I34" s="158">
        <v>0</v>
      </c>
      <c r="M34" t="s">
        <v>98</v>
      </c>
      <c r="N34" t="s">
        <v>99</v>
      </c>
      <c r="O34" t="s">
        <v>100</v>
      </c>
      <c r="P34" t="s">
        <v>101</v>
      </c>
      <c r="Q34" t="s">
        <v>102</v>
      </c>
      <c r="R34" t="s">
        <v>103</v>
      </c>
      <c r="S34" t="s">
        <v>104</v>
      </c>
      <c r="T34" t="s">
        <v>105</v>
      </c>
      <c r="U34" t="s">
        <v>106</v>
      </c>
      <c r="V34" t="s">
        <v>107</v>
      </c>
      <c r="W34" t="s">
        <v>108</v>
      </c>
      <c r="X34" t="s">
        <v>109</v>
      </c>
      <c r="Y34" t="s">
        <v>110</v>
      </c>
      <c r="Z34" t="s">
        <v>111</v>
      </c>
      <c r="AA34" t="s">
        <v>112</v>
      </c>
      <c r="AB34" t="s">
        <v>113</v>
      </c>
      <c r="AC34" t="s">
        <v>114</v>
      </c>
      <c r="AD34" t="s">
        <v>115</v>
      </c>
      <c r="AE34" t="s">
        <v>116</v>
      </c>
      <c r="AF34" t="s">
        <v>117</v>
      </c>
      <c r="AG34" t="s">
        <v>118</v>
      </c>
      <c r="AH34" t="s">
        <v>119</v>
      </c>
      <c r="AI34" t="s">
        <v>120</v>
      </c>
      <c r="AJ34" t="s">
        <v>121</v>
      </c>
      <c r="AK34" t="s">
        <v>122</v>
      </c>
      <c r="AL34" t="s">
        <v>123</v>
      </c>
    </row>
    <row r="35" spans="1:38">
      <c r="A35" s="46" t="s">
        <v>66</v>
      </c>
      <c r="B35" s="43" t="str">
        <f t="shared" si="0"/>
        <v>Others</v>
      </c>
      <c r="C35" s="59" t="s">
        <v>35</v>
      </c>
      <c r="D35" s="15">
        <v>2019</v>
      </c>
      <c r="E35" s="152" t="s">
        <v>17</v>
      </c>
      <c r="F35" s="146">
        <v>204</v>
      </c>
      <c r="G35" s="146">
        <v>204</v>
      </c>
      <c r="H35" s="146">
        <v>173</v>
      </c>
      <c r="I35" s="158">
        <v>0</v>
      </c>
      <c r="M35">
        <v>2043000</v>
      </c>
      <c r="N35">
        <v>1425000</v>
      </c>
    </row>
    <row r="36" spans="1:38">
      <c r="A36" s="86" t="s">
        <v>8</v>
      </c>
      <c r="B36" s="43" t="str">
        <f t="shared" si="0"/>
        <v>Others</v>
      </c>
      <c r="C36" s="60" t="s">
        <v>25</v>
      </c>
      <c r="D36" s="15">
        <v>2019</v>
      </c>
      <c r="E36" s="143">
        <v>722</v>
      </c>
      <c r="F36" s="143">
        <v>541</v>
      </c>
      <c r="G36" s="143">
        <v>358</v>
      </c>
      <c r="H36" s="143">
        <v>304</v>
      </c>
      <c r="I36" s="157">
        <v>0</v>
      </c>
      <c r="L36" t="s">
        <v>100</v>
      </c>
      <c r="M36">
        <v>191386</v>
      </c>
      <c r="N36">
        <v>155873</v>
      </c>
      <c r="O36">
        <v>141799</v>
      </c>
    </row>
    <row r="37" spans="1:38">
      <c r="A37" s="86" t="s">
        <v>41</v>
      </c>
      <c r="B37" s="43" t="str">
        <f t="shared" si="0"/>
        <v>Others</v>
      </c>
      <c r="C37" s="60" t="s">
        <v>25</v>
      </c>
      <c r="D37" s="15">
        <v>2019</v>
      </c>
      <c r="E37" s="162"/>
      <c r="F37" s="162"/>
      <c r="G37" s="162"/>
      <c r="H37" s="162"/>
      <c r="I37" s="173"/>
      <c r="J37" s="5"/>
      <c r="L37" t="s">
        <v>124</v>
      </c>
      <c r="M37">
        <v>27400</v>
      </c>
      <c r="N37">
        <v>20600</v>
      </c>
      <c r="O37">
        <v>13796</v>
      </c>
    </row>
    <row r="38" spans="1:38">
      <c r="A38" s="86" t="s">
        <v>41</v>
      </c>
      <c r="B38" s="43" t="str">
        <f t="shared" si="0"/>
        <v>Others</v>
      </c>
      <c r="C38" s="15" t="s">
        <v>21</v>
      </c>
      <c r="D38" s="15">
        <v>2019</v>
      </c>
      <c r="E38" s="170"/>
      <c r="F38" s="170"/>
      <c r="G38" s="170"/>
      <c r="H38" s="170"/>
      <c r="I38" s="174"/>
      <c r="L38" t="s">
        <v>125</v>
      </c>
      <c r="M38">
        <v>287307</v>
      </c>
      <c r="N38">
        <v>260918</v>
      </c>
      <c r="O38">
        <v>150700</v>
      </c>
    </row>
    <row r="39" spans="1:38">
      <c r="A39" s="86" t="s">
        <v>41</v>
      </c>
      <c r="B39" s="43" t="str">
        <f t="shared" si="0"/>
        <v>Others</v>
      </c>
      <c r="C39" s="288">
        <v>2043000</v>
      </c>
      <c r="D39" s="288">
        <v>1425000</v>
      </c>
      <c r="E39" s="288"/>
      <c r="F39" s="170"/>
      <c r="G39" s="170"/>
      <c r="H39" s="170"/>
      <c r="I39" s="174"/>
      <c r="L39" t="s">
        <v>126</v>
      </c>
      <c r="M39">
        <v>84057</v>
      </c>
      <c r="N39">
        <v>71618</v>
      </c>
      <c r="O39">
        <v>10000</v>
      </c>
    </row>
    <row r="40" spans="1:38">
      <c r="A40" s="86" t="s">
        <v>42</v>
      </c>
      <c r="B40" s="43" t="str">
        <f t="shared" si="0"/>
        <v>Others</v>
      </c>
      <c r="C40" s="288">
        <v>191386</v>
      </c>
      <c r="D40" s="288">
        <v>155873</v>
      </c>
      <c r="E40" s="288">
        <v>141799</v>
      </c>
      <c r="F40" s="162"/>
      <c r="G40" s="162"/>
      <c r="H40" s="162"/>
      <c r="I40" s="173"/>
      <c r="L40" t="s">
        <v>127</v>
      </c>
      <c r="M40">
        <v>157300</v>
      </c>
      <c r="N40">
        <v>153300</v>
      </c>
      <c r="O40">
        <v>47100</v>
      </c>
    </row>
    <row r="41" spans="1:38">
      <c r="A41" s="86" t="s">
        <v>42</v>
      </c>
      <c r="B41" s="43" t="str">
        <f t="shared" si="0"/>
        <v>Others</v>
      </c>
      <c r="C41" s="288">
        <v>27400</v>
      </c>
      <c r="D41" s="288">
        <v>20600</v>
      </c>
      <c r="E41" s="288">
        <v>13796</v>
      </c>
      <c r="F41" s="175"/>
      <c r="G41" s="175"/>
      <c r="H41" s="175"/>
      <c r="I41" s="171"/>
      <c r="L41" t="s">
        <v>128</v>
      </c>
      <c r="M41">
        <v>82810</v>
      </c>
      <c r="N41">
        <v>68134</v>
      </c>
      <c r="O41">
        <v>19500</v>
      </c>
    </row>
    <row r="42" spans="1:38">
      <c r="A42" s="46" t="s">
        <v>18</v>
      </c>
      <c r="B42" s="43" t="str">
        <f t="shared" si="0"/>
        <v>Others</v>
      </c>
      <c r="C42" s="288">
        <v>287307</v>
      </c>
      <c r="D42" s="288">
        <v>260918</v>
      </c>
      <c r="E42" s="288">
        <v>150700</v>
      </c>
      <c r="F42" s="146">
        <v>1344</v>
      </c>
      <c r="G42" s="146">
        <v>663</v>
      </c>
      <c r="H42" s="146">
        <v>564</v>
      </c>
      <c r="I42" s="158">
        <v>0</v>
      </c>
      <c r="L42" t="s">
        <v>129</v>
      </c>
      <c r="M42">
        <v>19751</v>
      </c>
      <c r="N42">
        <v>16243</v>
      </c>
      <c r="O42">
        <v>10000</v>
      </c>
    </row>
    <row r="43" spans="1:38">
      <c r="A43" s="46" t="s">
        <v>18</v>
      </c>
      <c r="B43" s="43" t="str">
        <f t="shared" si="0"/>
        <v>Others</v>
      </c>
      <c r="C43" s="288">
        <v>84057</v>
      </c>
      <c r="D43" s="288">
        <v>71618</v>
      </c>
      <c r="E43" s="288">
        <v>10000</v>
      </c>
      <c r="F43" s="146">
        <v>956</v>
      </c>
      <c r="G43" s="146">
        <v>275</v>
      </c>
      <c r="H43" s="146">
        <v>234</v>
      </c>
      <c r="I43" s="158">
        <v>0</v>
      </c>
      <c r="L43" t="s">
        <v>83</v>
      </c>
      <c r="M43">
        <v>81200</v>
      </c>
      <c r="N43">
        <v>70100</v>
      </c>
      <c r="O43">
        <v>59305</v>
      </c>
    </row>
    <row r="44" spans="1:38">
      <c r="A44" s="46" t="s">
        <v>18</v>
      </c>
      <c r="B44" s="43" t="str">
        <f t="shared" si="0"/>
        <v>Others</v>
      </c>
      <c r="C44" s="288">
        <v>157300</v>
      </c>
      <c r="D44" s="288">
        <v>153300</v>
      </c>
      <c r="E44" s="288">
        <v>47100</v>
      </c>
      <c r="F44" s="159">
        <v>388</v>
      </c>
      <c r="G44" s="159">
        <v>388</v>
      </c>
      <c r="H44" s="159">
        <v>330</v>
      </c>
      <c r="I44" s="160">
        <v>0</v>
      </c>
    </row>
    <row r="45" spans="1:38">
      <c r="A45" s="43" t="s">
        <v>9</v>
      </c>
      <c r="B45" s="43" t="str">
        <f t="shared" si="0"/>
        <v>Atka</v>
      </c>
      <c r="C45" s="288">
        <v>82810</v>
      </c>
      <c r="D45" s="288">
        <v>68134</v>
      </c>
      <c r="E45" s="288">
        <v>19500</v>
      </c>
      <c r="F45" s="146">
        <v>68500</v>
      </c>
      <c r="G45" s="146">
        <v>57951</v>
      </c>
      <c r="H45" s="146">
        <v>51750</v>
      </c>
      <c r="I45" s="158">
        <v>6201</v>
      </c>
    </row>
    <row r="46" spans="1:38">
      <c r="A46" s="43" t="s">
        <v>9</v>
      </c>
      <c r="B46" s="43" t="str">
        <f t="shared" si="0"/>
        <v>Atka</v>
      </c>
      <c r="C46" s="288">
        <v>19751</v>
      </c>
      <c r="D46" s="288">
        <v>16243</v>
      </c>
      <c r="E46" s="288">
        <v>10000</v>
      </c>
      <c r="F46" s="146">
        <v>23970</v>
      </c>
      <c r="G46" s="146">
        <v>23970</v>
      </c>
      <c r="H46" s="146">
        <v>21405</v>
      </c>
      <c r="I46" s="158">
        <v>2565</v>
      </c>
    </row>
    <row r="47" spans="1:38">
      <c r="A47" s="43" t="s">
        <v>9</v>
      </c>
      <c r="B47" s="43" t="str">
        <f t="shared" si="0"/>
        <v>Atka</v>
      </c>
      <c r="C47" s="288">
        <v>81200</v>
      </c>
      <c r="D47" s="288">
        <v>70100</v>
      </c>
      <c r="E47" s="288">
        <v>59305</v>
      </c>
      <c r="F47" s="146">
        <v>14390</v>
      </c>
      <c r="G47" s="146">
        <v>14390</v>
      </c>
      <c r="H47" s="146">
        <v>12850</v>
      </c>
      <c r="I47" s="158">
        <v>1540</v>
      </c>
    </row>
    <row r="48" spans="1:38">
      <c r="A48" s="43" t="s">
        <v>9</v>
      </c>
      <c r="B48" s="43" t="str">
        <f t="shared" si="0"/>
        <v>Atka</v>
      </c>
      <c r="C48" s="59" t="s">
        <v>33</v>
      </c>
      <c r="D48" s="15">
        <v>2019</v>
      </c>
      <c r="E48" s="152" t="s">
        <v>17</v>
      </c>
      <c r="F48" s="146">
        <v>30140</v>
      </c>
      <c r="G48" s="146">
        <v>19591</v>
      </c>
      <c r="H48" s="146">
        <v>17495</v>
      </c>
      <c r="I48" s="158">
        <v>2096</v>
      </c>
    </row>
    <row r="49" spans="1:9">
      <c r="A49" s="52" t="s">
        <v>36</v>
      </c>
      <c r="B49" s="43" t="str">
        <f t="shared" si="0"/>
        <v>Others</v>
      </c>
      <c r="C49" s="61" t="s">
        <v>25</v>
      </c>
      <c r="D49" s="15">
        <v>2019</v>
      </c>
      <c r="E49" s="143">
        <v>51152</v>
      </c>
      <c r="F49" s="143">
        <v>42714</v>
      </c>
      <c r="G49" s="143">
        <v>26000</v>
      </c>
      <c r="H49" s="143">
        <v>22100</v>
      </c>
      <c r="I49" s="157">
        <v>0</v>
      </c>
    </row>
    <row r="50" spans="1:9">
      <c r="A50" s="58" t="s">
        <v>10</v>
      </c>
      <c r="B50" s="43" t="str">
        <f t="shared" si="0"/>
        <v>Others</v>
      </c>
      <c r="C50" s="61" t="s">
        <v>25</v>
      </c>
      <c r="D50" s="15">
        <v>2019</v>
      </c>
      <c r="E50" s="143">
        <v>53201</v>
      </c>
      <c r="F50" s="143">
        <v>39995</v>
      </c>
      <c r="G50" s="143">
        <v>5000</v>
      </c>
      <c r="H50" s="143">
        <v>4250</v>
      </c>
      <c r="I50" s="157">
        <v>0</v>
      </c>
    </row>
    <row r="51" spans="1:9">
      <c r="A51" s="52" t="s">
        <v>11</v>
      </c>
      <c r="B51" s="43" t="str">
        <f t="shared" si="0"/>
        <v>Others</v>
      </c>
      <c r="C51" s="61" t="s">
        <v>25</v>
      </c>
      <c r="D51" s="15">
        <v>2019</v>
      </c>
      <c r="E51" s="143">
        <v>689</v>
      </c>
      <c r="F51" s="143">
        <v>517</v>
      </c>
      <c r="G51" s="143">
        <v>125</v>
      </c>
      <c r="H51" s="143">
        <v>106</v>
      </c>
      <c r="I51" s="157">
        <v>0</v>
      </c>
    </row>
    <row r="52" spans="1:9">
      <c r="A52" s="52" t="s">
        <v>12</v>
      </c>
      <c r="B52" s="43" t="str">
        <f t="shared" si="0"/>
        <v>Others</v>
      </c>
      <c r="C52" s="61" t="s">
        <v>25</v>
      </c>
      <c r="D52" s="15">
        <v>2019</v>
      </c>
      <c r="E52" s="88"/>
      <c r="F52" s="88"/>
      <c r="G52" s="88"/>
      <c r="H52" s="88"/>
      <c r="I52" s="177"/>
    </row>
    <row r="53" spans="1:9">
      <c r="A53" s="52" t="s">
        <v>37</v>
      </c>
      <c r="B53" s="43" t="str">
        <f t="shared" si="0"/>
        <v>Others</v>
      </c>
      <c r="C53" s="61" t="s">
        <v>25</v>
      </c>
      <c r="D53" s="15">
        <v>2019</v>
      </c>
      <c r="E53" s="143">
        <v>4769</v>
      </c>
      <c r="F53" s="143">
        <v>3576</v>
      </c>
      <c r="G53" s="143">
        <v>400</v>
      </c>
      <c r="H53" s="143">
        <v>340</v>
      </c>
      <c r="I53" s="157">
        <v>0</v>
      </c>
    </row>
    <row r="54" spans="1:9">
      <c r="A54" s="52" t="s">
        <v>40</v>
      </c>
      <c r="B54" s="43" t="str">
        <f t="shared" si="0"/>
        <v>Others</v>
      </c>
      <c r="C54" s="61" t="s">
        <v>25</v>
      </c>
      <c r="D54" s="15">
        <v>2019</v>
      </c>
      <c r="E54" s="162"/>
      <c r="F54" s="162"/>
      <c r="G54" s="162"/>
      <c r="H54" s="162"/>
      <c r="I54" s="173"/>
    </row>
    <row r="55" spans="1:9">
      <c r="A55" s="52" t="s">
        <v>14</v>
      </c>
      <c r="B55" s="43" t="str">
        <f t="shared" si="0"/>
        <v>Others</v>
      </c>
      <c r="C55" s="52" t="s">
        <v>14</v>
      </c>
      <c r="D55" s="15">
        <v>2019</v>
      </c>
      <c r="E55" s="149">
        <f>SUM(E2:E54)</f>
        <v>5712162</v>
      </c>
      <c r="F55" s="149">
        <f>SUM(F2:F54)-F45-F42-F33-F21-F12</f>
        <v>3367578</v>
      </c>
      <c r="G55" s="149">
        <f>SUM(G2:G54)-G45-G42-G33-G21-G12</f>
        <v>2000000</v>
      </c>
      <c r="H55" s="149">
        <f>SUM(H2:H54)-H45-H42-H33-H21-H12</f>
        <v>1791495</v>
      </c>
      <c r="I55" s="172">
        <v>195297</v>
      </c>
    </row>
    <row r="56" spans="1:9">
      <c r="A56" s="43" t="s">
        <v>3</v>
      </c>
      <c r="B56" s="43" t="str">
        <f>VLOOKUP(A56,$O$6:$Q$32,3)</f>
        <v>Pollock</v>
      </c>
      <c r="C56" s="46" t="s">
        <v>21</v>
      </c>
      <c r="D56" s="15">
        <v>2020</v>
      </c>
      <c r="F56">
        <v>2043000</v>
      </c>
      <c r="G56">
        <v>1425000</v>
      </c>
      <c r="H56" s="146"/>
      <c r="I56" s="146"/>
    </row>
    <row r="57" spans="1:9">
      <c r="A57" s="50" t="s">
        <v>1</v>
      </c>
      <c r="B57" s="50" t="s">
        <v>1</v>
      </c>
      <c r="C57" s="46" t="s">
        <v>21</v>
      </c>
      <c r="D57" s="15">
        <v>2020</v>
      </c>
      <c r="E57">
        <v>191386</v>
      </c>
      <c r="F57">
        <v>155873</v>
      </c>
      <c r="G57">
        <v>141799</v>
      </c>
      <c r="H57" s="146"/>
      <c r="I57" s="146"/>
    </row>
    <row r="58" spans="1:9">
      <c r="A58" s="50" t="s">
        <v>1</v>
      </c>
      <c r="B58" s="50" t="s">
        <v>1</v>
      </c>
      <c r="C58" s="46" t="s">
        <v>130</v>
      </c>
      <c r="D58" s="15">
        <v>2020</v>
      </c>
      <c r="E58">
        <v>27400</v>
      </c>
      <c r="F58">
        <v>20600</v>
      </c>
      <c r="G58">
        <v>13796</v>
      </c>
      <c r="H58" s="146"/>
      <c r="I58" s="146"/>
    </row>
    <row r="59" spans="1:9">
      <c r="A59" s="4" t="s">
        <v>24</v>
      </c>
      <c r="B59" s="4" t="s">
        <v>24</v>
      </c>
      <c r="C59" s="46" t="s">
        <v>25</v>
      </c>
      <c r="D59" s="15">
        <v>2020</v>
      </c>
      <c r="E59">
        <v>287307</v>
      </c>
      <c r="F59">
        <v>260918</v>
      </c>
      <c r="G59">
        <v>150700</v>
      </c>
      <c r="H59" s="146"/>
      <c r="I59" s="146"/>
    </row>
    <row r="60" spans="1:9">
      <c r="A60" t="s">
        <v>4</v>
      </c>
      <c r="B60" t="s">
        <v>4</v>
      </c>
      <c r="C60" s="46" t="s">
        <v>25</v>
      </c>
      <c r="D60" s="15">
        <v>2020</v>
      </c>
      <c r="E60">
        <v>84057</v>
      </c>
      <c r="F60">
        <v>71618</v>
      </c>
      <c r="G60">
        <v>10000</v>
      </c>
      <c r="H60" s="146"/>
      <c r="I60" s="146"/>
    </row>
    <row r="61" spans="1:9">
      <c r="A61" t="s">
        <v>28</v>
      </c>
      <c r="B61" t="s">
        <v>28</v>
      </c>
      <c r="C61" s="46" t="s">
        <v>25</v>
      </c>
      <c r="D61" s="15">
        <v>2020</v>
      </c>
      <c r="E61">
        <v>157300</v>
      </c>
      <c r="F61">
        <v>153300</v>
      </c>
      <c r="G61">
        <v>47100</v>
      </c>
      <c r="H61" s="146"/>
      <c r="I61" s="146"/>
    </row>
    <row r="62" spans="1:9">
      <c r="A62" t="s">
        <v>128</v>
      </c>
      <c r="B62" s="43"/>
      <c r="C62" s="46" t="s">
        <v>25</v>
      </c>
      <c r="D62" s="15">
        <v>2020</v>
      </c>
      <c r="E62">
        <v>82810</v>
      </c>
      <c r="F62">
        <v>68134</v>
      </c>
      <c r="G62">
        <v>19500</v>
      </c>
      <c r="H62" s="146"/>
      <c r="I62" s="146"/>
    </row>
    <row r="63" spans="1:9">
      <c r="A63" t="s">
        <v>129</v>
      </c>
      <c r="B63" s="43"/>
      <c r="C63" s="46" t="s">
        <v>25</v>
      </c>
      <c r="D63" s="15">
        <v>2020</v>
      </c>
      <c r="E63">
        <v>19751</v>
      </c>
      <c r="F63">
        <v>16243</v>
      </c>
      <c r="G63">
        <v>10000</v>
      </c>
      <c r="H63" s="146"/>
      <c r="I63" s="146"/>
    </row>
    <row r="64" spans="1:9">
      <c r="A64" t="s">
        <v>83</v>
      </c>
      <c r="B64" s="43"/>
      <c r="C64" s="46" t="s">
        <v>25</v>
      </c>
      <c r="D64" s="15">
        <v>2020</v>
      </c>
      <c r="E64">
        <v>81200</v>
      </c>
      <c r="F64">
        <v>70100</v>
      </c>
      <c r="G64">
        <v>59305</v>
      </c>
      <c r="H64" s="146"/>
      <c r="I64" s="146"/>
    </row>
    <row r="65" spans="1:9">
      <c r="A65" s="4" t="str">
        <f>A2</f>
        <v>Pollock</v>
      </c>
      <c r="B65" s="43" t="str">
        <f>VLOOKUP(A65,$O$6:$Q$32,3)</f>
        <v>Pollock</v>
      </c>
      <c r="C65" s="4" t="str">
        <f>C2</f>
        <v>BS</v>
      </c>
      <c r="D65" s="15">
        <f>D2-1</f>
        <v>2018</v>
      </c>
      <c r="E65" s="146">
        <v>4797000</v>
      </c>
      <c r="F65" s="146">
        <v>2592000</v>
      </c>
      <c r="G65" s="146">
        <v>1364341</v>
      </c>
      <c r="H65" s="146">
        <v>1227907</v>
      </c>
      <c r="I65" s="146">
        <v>136434</v>
      </c>
    </row>
    <row r="66" spans="1:9">
      <c r="A66" s="4" t="str">
        <f>A3</f>
        <v>Pollock</v>
      </c>
      <c r="B66" s="43" t="str">
        <f>VLOOKUP(A66,$O$6:$Q$32,3)</f>
        <v>Pollock</v>
      </c>
      <c r="C66" s="4" t="str">
        <f>C3</f>
        <v>AI</v>
      </c>
      <c r="D66" s="15">
        <f>D3-1</f>
        <v>2018</v>
      </c>
      <c r="E66" s="146">
        <v>49291</v>
      </c>
      <c r="F66" s="146">
        <v>40788</v>
      </c>
      <c r="G66" s="146">
        <v>19000</v>
      </c>
      <c r="H66" s="146">
        <v>17100</v>
      </c>
      <c r="I66" s="146">
        <v>1900</v>
      </c>
    </row>
    <row r="67" spans="1:9">
      <c r="A67" s="4" t="str">
        <f>A4</f>
        <v>Pollock</v>
      </c>
      <c r="B67" s="43" t="str">
        <f>VLOOKUP(A67,$O$6:$Q$32,3)</f>
        <v>Pollock</v>
      </c>
      <c r="C67" s="4" t="str">
        <f>C4</f>
        <v>Bogslof</v>
      </c>
      <c r="D67" s="15">
        <f>D4-1</f>
        <v>2018</v>
      </c>
      <c r="E67" s="146">
        <v>130428</v>
      </c>
      <c r="F67" s="146">
        <v>60800</v>
      </c>
      <c r="G67" s="146">
        <v>450</v>
      </c>
      <c r="H67" s="146">
        <v>450</v>
      </c>
      <c r="I67" s="146">
        <v>0</v>
      </c>
    </row>
    <row r="68" spans="1:9">
      <c r="A68" s="4" t="str">
        <f>A5</f>
        <v>Pacific cod</v>
      </c>
      <c r="B68" s="43" t="str">
        <f>VLOOKUP(A68,$O$6:$Q$32,3)</f>
        <v>Pcod</v>
      </c>
      <c r="C68" s="4" t="str">
        <f>C5</f>
        <v>BSAI</v>
      </c>
      <c r="D68" s="15">
        <f>D5-1</f>
        <v>2018</v>
      </c>
      <c r="E68" s="162"/>
      <c r="F68" s="88"/>
      <c r="G68" s="88"/>
      <c r="H68" s="88"/>
      <c r="I68" s="88"/>
    </row>
    <row r="69" spans="1:9">
      <c r="A69" s="4" t="str">
        <f>A6</f>
        <v>Pacific cod</v>
      </c>
      <c r="B69" s="43" t="str">
        <f>VLOOKUP(A69,$O$6:$Q$32,3)</f>
        <v>Pcod</v>
      </c>
      <c r="C69" s="4" t="str">
        <f>C6</f>
        <v>BS</v>
      </c>
      <c r="D69" s="15">
        <f>D6-1</f>
        <v>2018</v>
      </c>
      <c r="E69" s="146">
        <v>238000</v>
      </c>
      <c r="F69" s="146">
        <v>201000</v>
      </c>
      <c r="G69" s="146">
        <v>188136</v>
      </c>
      <c r="H69" s="146">
        <v>168005</v>
      </c>
      <c r="I69" s="146">
        <v>20131</v>
      </c>
    </row>
    <row r="70" spans="1:9">
      <c r="A70" s="4" t="str">
        <f>A7</f>
        <v>Pacific cod</v>
      </c>
      <c r="B70" s="43" t="str">
        <f>VLOOKUP(A70,$O$6:$Q$32,3)</f>
        <v>Pcod</v>
      </c>
      <c r="C70" s="4" t="str">
        <f>C7</f>
        <v>AI</v>
      </c>
      <c r="D70" s="15">
        <f>D7-1</f>
        <v>2018</v>
      </c>
      <c r="E70" s="146">
        <v>28700</v>
      </c>
      <c r="F70" s="146">
        <v>21500</v>
      </c>
      <c r="G70" s="146">
        <v>15695</v>
      </c>
      <c r="H70" s="146">
        <v>14016</v>
      </c>
      <c r="I70" s="146">
        <v>1679</v>
      </c>
    </row>
    <row r="71" spans="1:9">
      <c r="A71" s="4" t="str">
        <f>A8</f>
        <v>Sablefish</v>
      </c>
      <c r="B71" s="43" t="str">
        <f>VLOOKUP(A71,$O$6:$Q$32,3)</f>
        <v>Others</v>
      </c>
      <c r="C71" s="4" t="str">
        <f>C8</f>
        <v>BSAI Total</v>
      </c>
      <c r="D71" s="15">
        <f>D8-1</f>
        <v>2018</v>
      </c>
      <c r="E71" s="162"/>
      <c r="F71" s="88"/>
      <c r="G71" s="88"/>
      <c r="H71" s="88"/>
      <c r="I71" s="88"/>
    </row>
    <row r="72" spans="1:9">
      <c r="A72" s="4" t="str">
        <f>A9</f>
        <v>Sablefish</v>
      </c>
      <c r="B72" s="43" t="str">
        <f>VLOOKUP(A72,$O$6:$Q$32,3)</f>
        <v>Others</v>
      </c>
      <c r="C72" s="4" t="str">
        <f>C9</f>
        <v>BS</v>
      </c>
      <c r="D72" s="15">
        <f>D9-1</f>
        <v>2018</v>
      </c>
      <c r="E72" s="146">
        <v>2887</v>
      </c>
      <c r="F72" s="146">
        <v>1464</v>
      </c>
      <c r="G72" s="146">
        <v>1464</v>
      </c>
      <c r="H72" s="164">
        <v>1208</v>
      </c>
      <c r="I72" s="164">
        <v>201</v>
      </c>
    </row>
    <row r="73" spans="1:9">
      <c r="A73" s="4" t="str">
        <f>A10</f>
        <v>Sablefish</v>
      </c>
      <c r="B73" s="43" t="str">
        <f>VLOOKUP(A73,$O$6:$Q$32,3)</f>
        <v>Others</v>
      </c>
      <c r="C73" s="4" t="str">
        <f>C10</f>
        <v>AI</v>
      </c>
      <c r="D73" s="15">
        <f>D10-1</f>
        <v>2018</v>
      </c>
      <c r="E73" s="146">
        <v>3917</v>
      </c>
      <c r="F73" s="146">
        <v>1988</v>
      </c>
      <c r="G73" s="146">
        <v>1988</v>
      </c>
      <c r="H73" s="164">
        <v>1615</v>
      </c>
      <c r="I73" s="164">
        <v>335</v>
      </c>
    </row>
    <row r="74" spans="1:9">
      <c r="A74" s="4" t="str">
        <f>A11</f>
        <v>Yellowfin Sole</v>
      </c>
      <c r="B74" s="43" t="str">
        <f>VLOOKUP(A74,$O$6:$Q$32,3)</f>
        <v>Yfin</v>
      </c>
      <c r="C74" s="4" t="str">
        <f>C11</f>
        <v>BSAI</v>
      </c>
      <c r="D74" s="15">
        <f>D11-1</f>
        <v>2018</v>
      </c>
      <c r="E74" s="172">
        <v>306700</v>
      </c>
      <c r="F74" s="143">
        <v>277500</v>
      </c>
      <c r="G74" s="143">
        <v>154000</v>
      </c>
      <c r="H74" s="143">
        <v>137522</v>
      </c>
      <c r="I74" s="143">
        <v>16478</v>
      </c>
    </row>
    <row r="75" spans="1:9">
      <c r="A75" s="4" t="str">
        <f>A12</f>
        <v>Greenland Trubot</v>
      </c>
      <c r="B75" s="43" t="str">
        <f>VLOOKUP(A75,$O$6:$Q$32,3)</f>
        <v>Oflats</v>
      </c>
      <c r="C75" s="4" t="str">
        <f>C12</f>
        <v>BSAI Total</v>
      </c>
      <c r="D75" s="15">
        <f>D12-1</f>
        <v>2018</v>
      </c>
      <c r="E75" s="146">
        <v>13148</v>
      </c>
      <c r="F75" s="143">
        <v>11132</v>
      </c>
      <c r="G75" s="143">
        <v>5294</v>
      </c>
      <c r="H75" s="143">
        <v>4500</v>
      </c>
      <c r="I75" s="163" t="s">
        <v>17</v>
      </c>
    </row>
    <row r="76" spans="1:9">
      <c r="A76" s="4" t="str">
        <f>A13</f>
        <v>Greenland Trubot</v>
      </c>
      <c r="B76" s="43" t="str">
        <f t="shared" ref="B76:B139" si="2">VLOOKUP(A76,$O$6:$Q$32,3)</f>
        <v>Oflats</v>
      </c>
      <c r="C76" s="4" t="str">
        <f>C13</f>
        <v>BS</v>
      </c>
      <c r="D76" s="15">
        <f>D13-1</f>
        <v>2018</v>
      </c>
      <c r="E76" s="152" t="s">
        <v>17</v>
      </c>
      <c r="F76" s="146">
        <v>9718</v>
      </c>
      <c r="G76" s="146">
        <v>5125</v>
      </c>
      <c r="H76" s="146">
        <v>4356</v>
      </c>
      <c r="I76" s="146">
        <v>548</v>
      </c>
    </row>
    <row r="77" spans="1:9">
      <c r="A77" s="4" t="str">
        <f>A14</f>
        <v>Greenland Trubot</v>
      </c>
      <c r="B77" s="43" t="str">
        <f t="shared" si="2"/>
        <v>Oflats</v>
      </c>
      <c r="C77" s="4" t="str">
        <f>C14</f>
        <v>AI</v>
      </c>
      <c r="D77" s="15">
        <f>D14-1</f>
        <v>2018</v>
      </c>
      <c r="E77" s="152" t="s">
        <v>17</v>
      </c>
      <c r="F77" s="146">
        <v>1414</v>
      </c>
      <c r="G77" s="146">
        <v>169</v>
      </c>
      <c r="H77" s="146">
        <v>144</v>
      </c>
      <c r="I77" s="146">
        <v>0</v>
      </c>
    </row>
    <row r="78" spans="1:9">
      <c r="A78" s="4" t="str">
        <f>A15</f>
        <v>Arrowtooth Flounder</v>
      </c>
      <c r="B78" s="43" t="str">
        <f t="shared" si="2"/>
        <v>Oflats</v>
      </c>
      <c r="C78" s="4" t="str">
        <f>C15</f>
        <v>BSAI</v>
      </c>
      <c r="D78" s="15">
        <f>D15-1</f>
        <v>2018</v>
      </c>
      <c r="E78" s="143">
        <v>76757</v>
      </c>
      <c r="F78" s="143">
        <v>65932</v>
      </c>
      <c r="G78" s="143">
        <v>13621</v>
      </c>
      <c r="H78" s="143">
        <v>11578</v>
      </c>
      <c r="I78" s="143">
        <v>1457</v>
      </c>
    </row>
    <row r="79" spans="1:9">
      <c r="A79" s="4" t="str">
        <f>A16</f>
        <v>Kamchatka Flounder</v>
      </c>
      <c r="B79" s="43" t="str">
        <f t="shared" si="2"/>
        <v>Oflats</v>
      </c>
      <c r="C79" s="4" t="str">
        <f>C16</f>
        <v>BSAI</v>
      </c>
      <c r="D79" s="15">
        <f>D16-1</f>
        <v>2018</v>
      </c>
      <c r="E79" s="143">
        <v>11347</v>
      </c>
      <c r="F79" s="143">
        <v>9737</v>
      </c>
      <c r="G79" s="143">
        <v>5000</v>
      </c>
      <c r="H79" s="143">
        <v>4250</v>
      </c>
      <c r="I79" s="143">
        <v>0</v>
      </c>
    </row>
    <row r="80" spans="1:9">
      <c r="A80" s="4" t="str">
        <f>A17</f>
        <v>Rock Sole</v>
      </c>
      <c r="B80" s="43" t="str">
        <f t="shared" si="2"/>
        <v>RockSole</v>
      </c>
      <c r="C80" s="4" t="str">
        <f>C17</f>
        <v>BSAI</v>
      </c>
      <c r="D80" s="15">
        <f>D17-1</f>
        <v>2018</v>
      </c>
      <c r="E80" s="143">
        <v>147300</v>
      </c>
      <c r="F80" s="143">
        <v>143100</v>
      </c>
      <c r="G80" s="143">
        <v>47100</v>
      </c>
      <c r="H80" s="143">
        <v>42060</v>
      </c>
      <c r="I80" s="143">
        <v>5040</v>
      </c>
    </row>
    <row r="81" spans="1:9">
      <c r="A81" s="4" t="str">
        <f>A18</f>
        <v>Flathead Sole</v>
      </c>
      <c r="B81" s="43" t="str">
        <f t="shared" si="2"/>
        <v>Oflats</v>
      </c>
      <c r="C81" s="4" t="str">
        <f>C18</f>
        <v>BSAI</v>
      </c>
      <c r="D81" s="15">
        <f>D18-1</f>
        <v>2018</v>
      </c>
      <c r="E81" s="143">
        <v>79862</v>
      </c>
      <c r="F81" s="143">
        <v>66773</v>
      </c>
      <c r="G81" s="143">
        <v>14500</v>
      </c>
      <c r="H81" s="143">
        <v>12949</v>
      </c>
      <c r="I81" s="143">
        <v>1552</v>
      </c>
    </row>
    <row r="82" spans="1:9">
      <c r="A82" s="4" t="str">
        <f>A19</f>
        <v>Alaska Plaice</v>
      </c>
      <c r="B82" s="43" t="str">
        <f t="shared" si="2"/>
        <v>Oflats</v>
      </c>
      <c r="C82" s="4" t="str">
        <f>C19</f>
        <v>BSAI</v>
      </c>
      <c r="D82" s="15">
        <f>D19-1</f>
        <v>2018</v>
      </c>
      <c r="E82" s="143">
        <v>41170</v>
      </c>
      <c r="F82" s="143">
        <v>34590</v>
      </c>
      <c r="G82" s="143">
        <v>16100</v>
      </c>
      <c r="H82" s="143">
        <v>13685</v>
      </c>
      <c r="I82" s="143">
        <v>0</v>
      </c>
    </row>
    <row r="83" spans="1:9">
      <c r="A83" s="4" t="str">
        <f>A20</f>
        <v>Other Flatfish</v>
      </c>
      <c r="B83" s="43" t="str">
        <f t="shared" si="2"/>
        <v>Oflats</v>
      </c>
      <c r="C83" s="4" t="str">
        <f>C20</f>
        <v>BSAI</v>
      </c>
      <c r="D83" s="15">
        <f>D20-1</f>
        <v>2018</v>
      </c>
      <c r="E83" s="143">
        <v>17591</v>
      </c>
      <c r="F83" s="143">
        <v>13193</v>
      </c>
      <c r="G83" s="143">
        <v>4000</v>
      </c>
      <c r="H83" s="143">
        <v>3400</v>
      </c>
      <c r="I83" s="143">
        <v>0</v>
      </c>
    </row>
    <row r="84" spans="1:9">
      <c r="A84" s="4" t="str">
        <f>A21</f>
        <v>Pacific Ocean Perch</v>
      </c>
      <c r="B84" s="43" t="str">
        <f t="shared" si="2"/>
        <v>Others</v>
      </c>
      <c r="C84" s="4" t="str">
        <f>C21</f>
        <v>BSAI Total</v>
      </c>
      <c r="D84" s="15">
        <f>D21-1</f>
        <v>2018</v>
      </c>
      <c r="E84" s="143">
        <v>51675</v>
      </c>
      <c r="F84" s="143">
        <v>42509</v>
      </c>
      <c r="G84" s="143">
        <v>37361</v>
      </c>
      <c r="H84" s="143">
        <v>32853</v>
      </c>
      <c r="I84" s="163" t="s">
        <v>17</v>
      </c>
    </row>
    <row r="85" spans="1:9">
      <c r="A85" s="4" t="str">
        <f>A22</f>
        <v>Pacific Ocean Perch</v>
      </c>
      <c r="B85" s="43" t="str">
        <f t="shared" si="2"/>
        <v>Others</v>
      </c>
      <c r="C85" s="4" t="str">
        <f>C22</f>
        <v>BS</v>
      </c>
      <c r="D85" s="15">
        <f>D22-1</f>
        <v>2018</v>
      </c>
      <c r="E85" s="152" t="s">
        <v>17</v>
      </c>
      <c r="F85" s="146">
        <v>11861</v>
      </c>
      <c r="G85" s="146">
        <v>11861</v>
      </c>
      <c r="H85" s="146">
        <v>10082</v>
      </c>
      <c r="I85" s="158">
        <v>0</v>
      </c>
    </row>
    <row r="86" spans="1:9">
      <c r="A86" s="4" t="str">
        <f>A23</f>
        <v>Pacific Ocean Perch</v>
      </c>
      <c r="B86" s="43" t="str">
        <f t="shared" si="2"/>
        <v>Others</v>
      </c>
      <c r="C86" s="4" t="str">
        <f>C23</f>
        <v>AI Total</v>
      </c>
      <c r="D86" s="15">
        <f>D23-1</f>
        <v>2018</v>
      </c>
      <c r="E86" s="169"/>
      <c r="F86" s="154"/>
      <c r="G86" s="154"/>
      <c r="H86" s="154"/>
      <c r="I86" s="154"/>
    </row>
    <row r="87" spans="1:9">
      <c r="A87" s="4" t="str">
        <f>A24</f>
        <v>Pacific Ocean Perch</v>
      </c>
      <c r="B87" s="43" t="str">
        <f t="shared" si="2"/>
        <v>Others</v>
      </c>
      <c r="C87" s="4" t="str">
        <f>C24</f>
        <v>EAI</v>
      </c>
      <c r="D87" s="15">
        <f>D24-1</f>
        <v>2018</v>
      </c>
      <c r="E87" s="152" t="s">
        <v>17</v>
      </c>
      <c r="F87" s="146">
        <v>10021</v>
      </c>
      <c r="G87" s="146">
        <v>9000</v>
      </c>
      <c r="H87" s="146">
        <v>8037</v>
      </c>
      <c r="I87" s="146">
        <v>963</v>
      </c>
    </row>
    <row r="88" spans="1:9">
      <c r="A88" s="4" t="str">
        <f>A25</f>
        <v>Pacific Ocean Perch</v>
      </c>
      <c r="B88" s="43" t="str">
        <f t="shared" si="2"/>
        <v>Others</v>
      </c>
      <c r="C88" s="4" t="str">
        <f>C25</f>
        <v>CAI</v>
      </c>
      <c r="D88" s="15">
        <f>D25-1</f>
        <v>2018</v>
      </c>
      <c r="E88" s="152" t="s">
        <v>17</v>
      </c>
      <c r="F88" s="146">
        <v>7787</v>
      </c>
      <c r="G88" s="146">
        <v>7500</v>
      </c>
      <c r="H88" s="146">
        <v>6698</v>
      </c>
      <c r="I88" s="146">
        <v>803</v>
      </c>
    </row>
    <row r="89" spans="1:9">
      <c r="A89" s="4" t="str">
        <f>A26</f>
        <v>Pacific Ocean Perch</v>
      </c>
      <c r="B89" s="43" t="str">
        <f t="shared" si="2"/>
        <v>Others</v>
      </c>
      <c r="C89" s="4" t="str">
        <f>C26</f>
        <v>WAI</v>
      </c>
      <c r="D89" s="15">
        <f>D26-1</f>
        <v>2018</v>
      </c>
      <c r="E89" s="152" t="s">
        <v>17</v>
      </c>
      <c r="F89" s="146">
        <v>12840</v>
      </c>
      <c r="G89" s="146">
        <v>9000</v>
      </c>
      <c r="H89" s="146">
        <v>8037</v>
      </c>
      <c r="I89" s="146">
        <v>963</v>
      </c>
    </row>
    <row r="90" spans="1:9">
      <c r="A90" s="4" t="str">
        <f>A27</f>
        <v>Sharpchin/Northern</v>
      </c>
      <c r="B90" s="43" t="str">
        <f t="shared" si="2"/>
        <v>Others</v>
      </c>
      <c r="C90" s="4" t="str">
        <f>C27</f>
        <v>BSAI</v>
      </c>
      <c r="D90" s="15">
        <f>D27-1</f>
        <v>2018</v>
      </c>
      <c r="E90" s="170"/>
      <c r="F90" s="154"/>
      <c r="G90" s="154"/>
      <c r="H90" s="154"/>
      <c r="I90" s="154"/>
    </row>
    <row r="91" spans="1:9">
      <c r="A91" s="4" t="str">
        <f>A28</f>
        <v>Sharpchin/Northern</v>
      </c>
      <c r="B91" s="43" t="str">
        <f t="shared" si="2"/>
        <v>Others</v>
      </c>
      <c r="C91" s="4" t="str">
        <f>C28</f>
        <v>BS</v>
      </c>
      <c r="D91" s="15">
        <f>D28-1</f>
        <v>2018</v>
      </c>
      <c r="E91" s="170"/>
      <c r="F91" s="154"/>
      <c r="G91" s="154"/>
      <c r="H91" s="154"/>
      <c r="I91" s="154"/>
    </row>
    <row r="92" spans="1:9">
      <c r="A92" s="4" t="str">
        <f>A29</f>
        <v>Sharpchin/Northern</v>
      </c>
      <c r="B92" s="43" t="str">
        <f t="shared" si="2"/>
        <v>Others</v>
      </c>
      <c r="C92" s="4" t="str">
        <f>C29</f>
        <v>AI</v>
      </c>
      <c r="D92" s="15">
        <f>D29-1</f>
        <v>2018</v>
      </c>
      <c r="E92" s="170"/>
      <c r="F92" s="154"/>
      <c r="G92" s="154"/>
      <c r="H92" s="154"/>
      <c r="I92" s="154"/>
    </row>
    <row r="93" spans="1:9">
      <c r="A93" s="4" t="str">
        <f>A30</f>
        <v>Northern Rockfish</v>
      </c>
      <c r="B93" s="43" t="str">
        <f t="shared" si="2"/>
        <v>Others</v>
      </c>
      <c r="C93" s="4" t="str">
        <f>C30</f>
        <v>BSAI</v>
      </c>
      <c r="D93" s="15">
        <f>D30-1</f>
        <v>2018</v>
      </c>
      <c r="E93" s="143">
        <v>15888</v>
      </c>
      <c r="F93" s="143">
        <v>12975</v>
      </c>
      <c r="G93" s="143">
        <v>6100</v>
      </c>
      <c r="H93" s="143">
        <v>5185</v>
      </c>
      <c r="I93" s="143">
        <v>0</v>
      </c>
    </row>
    <row r="94" spans="1:9">
      <c r="A94" s="4" t="str">
        <f>A31</f>
        <v>Northern Rockfish</v>
      </c>
      <c r="B94" s="43" t="str">
        <f t="shared" si="2"/>
        <v>Others</v>
      </c>
      <c r="C94" s="4" t="str">
        <f>C31</f>
        <v>BS</v>
      </c>
      <c r="D94" s="15">
        <f>D31-1</f>
        <v>2018</v>
      </c>
      <c r="E94" s="170"/>
      <c r="F94" s="154"/>
      <c r="G94" s="154"/>
      <c r="H94" s="154"/>
      <c r="I94" s="154"/>
    </row>
    <row r="95" spans="1:9">
      <c r="A95" s="4" t="str">
        <f>A32</f>
        <v>Northern Rockfish</v>
      </c>
      <c r="B95" s="43" t="str">
        <f t="shared" si="2"/>
        <v>Others</v>
      </c>
      <c r="C95" s="4" t="str">
        <f>C32</f>
        <v>AI</v>
      </c>
      <c r="D95" s="15">
        <f>D32-1</f>
        <v>2018</v>
      </c>
      <c r="E95" s="171"/>
      <c r="F95" s="154"/>
      <c r="G95" s="154"/>
      <c r="H95" s="154"/>
      <c r="I95" s="154"/>
    </row>
    <row r="96" spans="1:9">
      <c r="A96" s="4" t="str">
        <f>A33</f>
        <v>Blackspotted/Rougheye Rockfish</v>
      </c>
      <c r="B96" s="43" t="str">
        <f t="shared" si="2"/>
        <v>Others</v>
      </c>
      <c r="C96" s="4" t="str">
        <f>C33</f>
        <v>BSAI Total</v>
      </c>
      <c r="D96" s="15">
        <f>D33-1</f>
        <v>2018</v>
      </c>
      <c r="E96" s="146">
        <v>749</v>
      </c>
      <c r="F96" s="143">
        <v>613</v>
      </c>
      <c r="G96" s="143">
        <v>225</v>
      </c>
      <c r="H96" s="143">
        <v>191</v>
      </c>
      <c r="I96" s="157">
        <v>0</v>
      </c>
    </row>
    <row r="97" spans="1:9">
      <c r="A97" s="4" t="str">
        <f>A34</f>
        <v>Blackspotted/Rougheye Rockfish</v>
      </c>
      <c r="B97" s="43" t="str">
        <f t="shared" si="2"/>
        <v>Others</v>
      </c>
      <c r="C97" s="4" t="str">
        <f>C34</f>
        <v>EBS/EAI</v>
      </c>
      <c r="D97" s="15">
        <f>D34-1</f>
        <v>2018</v>
      </c>
      <c r="E97" s="152" t="s">
        <v>17</v>
      </c>
      <c r="F97" s="146">
        <v>374</v>
      </c>
      <c r="G97" s="146">
        <v>75</v>
      </c>
      <c r="H97" s="146">
        <v>64</v>
      </c>
      <c r="I97" s="158">
        <v>0</v>
      </c>
    </row>
    <row r="98" spans="1:9">
      <c r="A98" s="4" t="str">
        <f>A35</f>
        <v>Blackspotted/Rougheye Rockfish</v>
      </c>
      <c r="B98" s="43" t="str">
        <f t="shared" si="2"/>
        <v>Others</v>
      </c>
      <c r="C98" s="4" t="str">
        <f>C35</f>
        <v>CAI/WAI</v>
      </c>
      <c r="D98" s="15">
        <f>D35-1</f>
        <v>2018</v>
      </c>
      <c r="E98" s="152" t="s">
        <v>17</v>
      </c>
      <c r="F98" s="146">
        <v>239</v>
      </c>
      <c r="G98" s="146">
        <v>150</v>
      </c>
      <c r="H98" s="146">
        <v>128</v>
      </c>
      <c r="I98" s="146">
        <v>0</v>
      </c>
    </row>
    <row r="99" spans="1:9">
      <c r="A99" s="4" t="str">
        <f>A36</f>
        <v>Shortraker Rockfish</v>
      </c>
      <c r="B99" s="43" t="str">
        <f t="shared" si="2"/>
        <v>Others</v>
      </c>
      <c r="C99" s="4" t="str">
        <f>C36</f>
        <v>BSAI</v>
      </c>
      <c r="D99" s="15">
        <f>D36-1</f>
        <v>2018</v>
      </c>
      <c r="E99" s="143">
        <v>666</v>
      </c>
      <c r="F99" s="143">
        <v>499</v>
      </c>
      <c r="G99" s="143">
        <v>150</v>
      </c>
      <c r="H99" s="143">
        <v>128</v>
      </c>
      <c r="I99" s="143">
        <v>0</v>
      </c>
    </row>
    <row r="100" spans="1:9">
      <c r="A100" s="4" t="str">
        <f>A37</f>
        <v>Shortraker/Rougheye Rockfish</v>
      </c>
      <c r="B100" s="43" t="str">
        <f t="shared" si="2"/>
        <v>Others</v>
      </c>
      <c r="C100" s="4" t="str">
        <f>C37</f>
        <v>BSAI</v>
      </c>
      <c r="D100" s="15">
        <f>D37-1</f>
        <v>2018</v>
      </c>
      <c r="E100" s="162"/>
      <c r="F100" s="88"/>
      <c r="G100" s="88"/>
      <c r="H100" s="88"/>
      <c r="I100" s="88"/>
    </row>
    <row r="101" spans="1:9">
      <c r="A101" s="4" t="str">
        <f>A38</f>
        <v>Shortraker/Rougheye Rockfish</v>
      </c>
      <c r="B101" s="43" t="str">
        <f t="shared" si="2"/>
        <v>Others</v>
      </c>
      <c r="C101" s="4" t="str">
        <f>C38</f>
        <v>BS</v>
      </c>
      <c r="D101" s="15">
        <f>D38-1</f>
        <v>2018</v>
      </c>
      <c r="E101" s="170"/>
      <c r="F101" s="154"/>
      <c r="G101" s="154"/>
      <c r="H101" s="154"/>
      <c r="I101" s="154"/>
    </row>
    <row r="102" spans="1:9">
      <c r="A102" s="4" t="str">
        <f>A39</f>
        <v>Shortraker/Rougheye Rockfish</v>
      </c>
      <c r="B102" s="43" t="str">
        <f t="shared" si="2"/>
        <v>Others</v>
      </c>
      <c r="C102" s="4">
        <f>C39</f>
        <v>2043000</v>
      </c>
      <c r="D102" s="15">
        <f>D39-1</f>
        <v>1424999</v>
      </c>
      <c r="E102" s="170"/>
      <c r="F102" s="154"/>
      <c r="G102" s="154"/>
      <c r="H102" s="154"/>
      <c r="I102" s="154"/>
    </row>
    <row r="103" spans="1:9">
      <c r="A103" s="4" t="str">
        <f>A40</f>
        <v>Other Red Rockfish</v>
      </c>
      <c r="B103" s="43" t="str">
        <f t="shared" si="2"/>
        <v>Others</v>
      </c>
      <c r="C103" s="4">
        <f>C40</f>
        <v>191386</v>
      </c>
      <c r="D103" s="15">
        <f>D40-1</f>
        <v>155872</v>
      </c>
      <c r="E103" s="162"/>
      <c r="F103" s="88"/>
      <c r="G103" s="88"/>
      <c r="H103" s="88"/>
      <c r="I103" s="88"/>
    </row>
    <row r="104" spans="1:9">
      <c r="A104" s="4" t="str">
        <f>A41</f>
        <v>Other Red Rockfish</v>
      </c>
      <c r="B104" s="43" t="str">
        <f t="shared" si="2"/>
        <v>Others</v>
      </c>
      <c r="C104" s="4">
        <f>C41</f>
        <v>27400</v>
      </c>
      <c r="D104" s="15">
        <f>D41-1</f>
        <v>20599</v>
      </c>
      <c r="E104" s="170"/>
      <c r="F104" s="154"/>
      <c r="G104" s="154"/>
      <c r="H104" s="154"/>
      <c r="I104" s="154"/>
    </row>
    <row r="105" spans="1:9">
      <c r="A105" s="4" t="str">
        <f>A42</f>
        <v>Other Rockfish</v>
      </c>
      <c r="B105" s="43" t="str">
        <f t="shared" si="2"/>
        <v>Others</v>
      </c>
      <c r="C105" s="4">
        <f>C42</f>
        <v>287307</v>
      </c>
      <c r="D105" s="15">
        <f>D42-1</f>
        <v>260917</v>
      </c>
      <c r="E105" s="143">
        <v>1816</v>
      </c>
      <c r="F105" s="143">
        <v>1362</v>
      </c>
      <c r="G105" s="143">
        <v>845</v>
      </c>
      <c r="H105" s="143">
        <v>718</v>
      </c>
      <c r="I105" s="157">
        <v>0</v>
      </c>
    </row>
    <row r="106" spans="1:9">
      <c r="A106" s="4" t="str">
        <f>A43</f>
        <v>Other Rockfish</v>
      </c>
      <c r="B106" s="43" t="str">
        <f t="shared" si="2"/>
        <v>Others</v>
      </c>
      <c r="C106" s="4">
        <f>C43</f>
        <v>84057</v>
      </c>
      <c r="D106" s="15">
        <f>D43-1</f>
        <v>71617</v>
      </c>
      <c r="E106" s="152" t="s">
        <v>17</v>
      </c>
      <c r="F106" s="146">
        <v>791</v>
      </c>
      <c r="G106" s="146">
        <v>275</v>
      </c>
      <c r="H106" s="146">
        <v>234</v>
      </c>
      <c r="I106" s="158">
        <v>0</v>
      </c>
    </row>
    <row r="107" spans="1:9">
      <c r="A107" s="4" t="str">
        <f>A44</f>
        <v>Other Rockfish</v>
      </c>
      <c r="B107" s="43" t="str">
        <f t="shared" si="2"/>
        <v>Others</v>
      </c>
      <c r="C107" s="4">
        <f>C44</f>
        <v>157300</v>
      </c>
      <c r="D107" s="15">
        <f>D44-1</f>
        <v>153299</v>
      </c>
      <c r="E107" s="161" t="s">
        <v>17</v>
      </c>
      <c r="F107" s="159">
        <v>571</v>
      </c>
      <c r="G107" s="159">
        <v>570</v>
      </c>
      <c r="H107" s="159">
        <v>485</v>
      </c>
      <c r="I107" s="160">
        <v>0</v>
      </c>
    </row>
    <row r="108" spans="1:9">
      <c r="A108" s="4" t="str">
        <f>A45</f>
        <v>Atka Mackerel</v>
      </c>
      <c r="B108" s="43" t="str">
        <f t="shared" si="2"/>
        <v>Atka</v>
      </c>
      <c r="C108" s="4">
        <f>C45</f>
        <v>82810</v>
      </c>
      <c r="D108" s="15">
        <f>D45-1</f>
        <v>68133</v>
      </c>
      <c r="E108" s="146">
        <v>108600</v>
      </c>
      <c r="F108" s="146">
        <v>92000</v>
      </c>
      <c r="G108" s="146">
        <v>71000</v>
      </c>
      <c r="H108" s="146">
        <v>63403</v>
      </c>
      <c r="I108" s="146">
        <v>7597</v>
      </c>
    </row>
    <row r="109" spans="1:9">
      <c r="A109" s="4" t="str">
        <f>A46</f>
        <v>Atka Mackerel</v>
      </c>
      <c r="B109" s="43" t="str">
        <f t="shared" si="2"/>
        <v>Atka</v>
      </c>
      <c r="C109" s="4">
        <f>C46</f>
        <v>19751</v>
      </c>
      <c r="D109" s="15">
        <f>D46-1</f>
        <v>16242</v>
      </c>
      <c r="E109" s="152" t="s">
        <v>17</v>
      </c>
      <c r="F109" s="146">
        <v>36820</v>
      </c>
      <c r="G109" s="146">
        <v>36500</v>
      </c>
      <c r="H109" s="146">
        <v>32595</v>
      </c>
      <c r="I109" s="146">
        <v>3906</v>
      </c>
    </row>
    <row r="110" spans="1:9" s="4" customFormat="1">
      <c r="A110" s="4" t="str">
        <f>A47</f>
        <v>Atka Mackerel</v>
      </c>
      <c r="B110" s="43" t="str">
        <f t="shared" si="2"/>
        <v>Atka</v>
      </c>
      <c r="C110" s="4">
        <f>C47</f>
        <v>81200</v>
      </c>
      <c r="D110" s="15">
        <f>D47-1</f>
        <v>70099</v>
      </c>
      <c r="E110" s="152" t="s">
        <v>17</v>
      </c>
      <c r="F110" s="146">
        <v>32000</v>
      </c>
      <c r="G110" s="146">
        <v>21000</v>
      </c>
      <c r="H110" s="146">
        <v>18753</v>
      </c>
      <c r="I110" s="146">
        <v>2247</v>
      </c>
    </row>
    <row r="111" spans="1:9" s="4" customFormat="1">
      <c r="A111" s="4" t="str">
        <f>A48</f>
        <v>Atka Mackerel</v>
      </c>
      <c r="B111" s="43" t="str">
        <f t="shared" si="2"/>
        <v>Atka</v>
      </c>
      <c r="C111" s="4" t="str">
        <f>C48</f>
        <v>WAI</v>
      </c>
      <c r="D111" s="15">
        <f>D48-1</f>
        <v>2018</v>
      </c>
      <c r="E111" s="152" t="s">
        <v>17</v>
      </c>
      <c r="F111" s="146">
        <v>23180</v>
      </c>
      <c r="G111" s="146">
        <v>13500</v>
      </c>
      <c r="H111" s="146">
        <v>12056</v>
      </c>
      <c r="I111" s="146">
        <v>1445</v>
      </c>
    </row>
    <row r="112" spans="1:9" s="4" customFormat="1">
      <c r="A112" s="4" t="str">
        <f>A49</f>
        <v>Skates</v>
      </c>
      <c r="B112" s="43" t="str">
        <f t="shared" si="2"/>
        <v>Others</v>
      </c>
      <c r="C112" s="4" t="str">
        <f>C49</f>
        <v>BSAI</v>
      </c>
      <c r="D112" s="15">
        <f>D49-1</f>
        <v>2018</v>
      </c>
      <c r="E112" s="143">
        <v>46668</v>
      </c>
      <c r="F112" s="143">
        <v>39082</v>
      </c>
      <c r="G112" s="143">
        <v>27000</v>
      </c>
      <c r="H112" s="143">
        <v>22950</v>
      </c>
      <c r="I112" s="143">
        <v>0</v>
      </c>
    </row>
    <row r="113" spans="1:9" s="4" customFormat="1">
      <c r="A113" s="4" t="str">
        <f>A50</f>
        <v>Sculpins</v>
      </c>
      <c r="B113" s="43" t="str">
        <f t="shared" si="2"/>
        <v>Others</v>
      </c>
      <c r="C113" s="4" t="str">
        <f>C50</f>
        <v>BSAI</v>
      </c>
      <c r="D113" s="15">
        <f>D50-1</f>
        <v>2018</v>
      </c>
      <c r="E113" s="143">
        <v>53201</v>
      </c>
      <c r="F113" s="143">
        <v>39995</v>
      </c>
      <c r="G113" s="143">
        <v>5000</v>
      </c>
      <c r="H113" s="143">
        <v>4250</v>
      </c>
      <c r="I113" s="143">
        <v>0</v>
      </c>
    </row>
    <row r="114" spans="1:9" s="4" customFormat="1">
      <c r="A114" s="4" t="str">
        <f>A51</f>
        <v>Sharks</v>
      </c>
      <c r="B114" s="43" t="str">
        <f t="shared" si="2"/>
        <v>Others</v>
      </c>
      <c r="C114" s="4" t="str">
        <f>C51</f>
        <v>BSAI</v>
      </c>
      <c r="D114" s="15">
        <f>D51-1</f>
        <v>2018</v>
      </c>
      <c r="E114" s="143">
        <v>689</v>
      </c>
      <c r="F114" s="143">
        <v>517</v>
      </c>
      <c r="G114" s="143">
        <v>180</v>
      </c>
      <c r="H114" s="143">
        <v>153</v>
      </c>
      <c r="I114" s="143">
        <v>0</v>
      </c>
    </row>
    <row r="115" spans="1:9" s="4" customFormat="1">
      <c r="A115" s="4" t="str">
        <f>A52</f>
        <v>Squids</v>
      </c>
      <c r="B115" s="43" t="str">
        <f t="shared" si="2"/>
        <v>Others</v>
      </c>
      <c r="C115" s="4" t="str">
        <f>C52</f>
        <v>BSAI</v>
      </c>
      <c r="D115" s="15">
        <f>D52-1</f>
        <v>2018</v>
      </c>
      <c r="E115" s="143">
        <v>6912</v>
      </c>
      <c r="F115" s="143">
        <v>5184</v>
      </c>
      <c r="G115" s="143">
        <v>1200</v>
      </c>
      <c r="H115" s="143">
        <v>1020</v>
      </c>
      <c r="I115" s="143">
        <v>0</v>
      </c>
    </row>
    <row r="116" spans="1:9" s="4" customFormat="1">
      <c r="A116" s="4" t="str">
        <f>A53</f>
        <v>Octopuses</v>
      </c>
      <c r="B116" s="43" t="str">
        <f t="shared" si="2"/>
        <v>Others</v>
      </c>
      <c r="C116" s="4" t="str">
        <f>C53</f>
        <v>BSAI</v>
      </c>
      <c r="D116" s="15">
        <f>D53-1</f>
        <v>2018</v>
      </c>
      <c r="E116" s="143">
        <v>4769</v>
      </c>
      <c r="F116" s="143">
        <v>3576</v>
      </c>
      <c r="G116" s="143">
        <v>250</v>
      </c>
      <c r="H116" s="143">
        <v>213</v>
      </c>
      <c r="I116" s="143">
        <v>0</v>
      </c>
    </row>
    <row r="117" spans="1:9" s="4" customFormat="1">
      <c r="A117" s="4" t="str">
        <f>A54</f>
        <v>Other Species</v>
      </c>
      <c r="B117" s="43" t="str">
        <f t="shared" si="2"/>
        <v>Others</v>
      </c>
      <c r="C117" s="4" t="str">
        <f>C54</f>
        <v>BSAI</v>
      </c>
      <c r="D117" s="15">
        <f>D54-1</f>
        <v>2018</v>
      </c>
      <c r="E117" s="162"/>
      <c r="F117" s="162"/>
      <c r="G117" s="162"/>
      <c r="H117" s="162"/>
      <c r="I117" s="162"/>
    </row>
    <row r="118" spans="1:9" s="4" customFormat="1">
      <c r="A118" s="4" t="str">
        <f>A55</f>
        <v>Total</v>
      </c>
      <c r="B118" s="43" t="str">
        <f t="shared" si="2"/>
        <v>Others</v>
      </c>
      <c r="C118" s="4" t="str">
        <f>C55</f>
        <v>Total</v>
      </c>
      <c r="D118" s="15">
        <f>D55-1</f>
        <v>2018</v>
      </c>
      <c r="E118" s="149">
        <v>6235731</v>
      </c>
      <c r="F118" s="149">
        <v>3779809</v>
      </c>
      <c r="G118" s="149">
        <v>2000000</v>
      </c>
      <c r="H118" s="149">
        <v>1790946</v>
      </c>
      <c r="I118" s="149">
        <v>196081</v>
      </c>
    </row>
    <row r="119" spans="1:9" s="4" customFormat="1">
      <c r="A119" s="4" t="str">
        <f t="shared" ref="A119:C119" si="3">A65</f>
        <v>Pollock</v>
      </c>
      <c r="B119" s="43" t="str">
        <f t="shared" si="2"/>
        <v>Pollock</v>
      </c>
      <c r="C119" s="4" t="str">
        <f t="shared" si="3"/>
        <v>BS</v>
      </c>
      <c r="D119" s="15">
        <f t="shared" ref="D119:D129" si="4">D65-1</f>
        <v>2017</v>
      </c>
      <c r="E119" s="143">
        <v>3640000</v>
      </c>
      <c r="F119" s="144">
        <v>2800000</v>
      </c>
      <c r="G119" s="144">
        <v>1345000</v>
      </c>
      <c r="H119" s="144">
        <v>1210500</v>
      </c>
      <c r="I119" s="145">
        <v>134500</v>
      </c>
    </row>
    <row r="120" spans="1:9" s="4" customFormat="1">
      <c r="A120" s="4" t="str">
        <f t="shared" ref="A120:C120" si="5">A66</f>
        <v>Pollock</v>
      </c>
      <c r="B120" s="43" t="str">
        <f t="shared" si="2"/>
        <v>Pollock</v>
      </c>
      <c r="C120" s="4" t="str">
        <f t="shared" si="5"/>
        <v>AI</v>
      </c>
      <c r="D120" s="15">
        <f t="shared" si="4"/>
        <v>2017</v>
      </c>
      <c r="E120" s="146">
        <v>43650</v>
      </c>
      <c r="F120" s="147">
        <v>36061</v>
      </c>
      <c r="G120" s="147">
        <v>19000</v>
      </c>
      <c r="H120" s="147">
        <v>17100</v>
      </c>
      <c r="I120" s="148">
        <v>1900</v>
      </c>
    </row>
    <row r="121" spans="1:9" s="4" customFormat="1">
      <c r="A121" s="4" t="str">
        <f t="shared" ref="A121:C121" si="6">A67</f>
        <v>Pollock</v>
      </c>
      <c r="B121" s="43" t="str">
        <f t="shared" si="2"/>
        <v>Pollock</v>
      </c>
      <c r="C121" s="4" t="str">
        <f t="shared" si="6"/>
        <v>Bogslof</v>
      </c>
      <c r="D121" s="15">
        <f t="shared" si="4"/>
        <v>2017</v>
      </c>
      <c r="E121" s="146">
        <v>130428</v>
      </c>
      <c r="F121" s="147">
        <v>60800</v>
      </c>
      <c r="G121" s="147">
        <v>500</v>
      </c>
      <c r="H121" s="147">
        <v>500</v>
      </c>
      <c r="I121" s="148">
        <v>0</v>
      </c>
    </row>
    <row r="122" spans="1:9" s="4" customFormat="1">
      <c r="A122" s="4" t="str">
        <f t="shared" ref="A122:C122" si="7">A68</f>
        <v>Pacific cod</v>
      </c>
      <c r="B122" s="43" t="str">
        <f t="shared" si="2"/>
        <v>Pcod</v>
      </c>
      <c r="C122" s="4" t="str">
        <f t="shared" si="7"/>
        <v>BSAI</v>
      </c>
      <c r="D122" s="15">
        <f t="shared" si="4"/>
        <v>2017</v>
      </c>
      <c r="E122" s="88"/>
      <c r="F122" s="87"/>
      <c r="G122" s="87"/>
      <c r="H122" s="87"/>
      <c r="I122" s="94"/>
    </row>
    <row r="123" spans="1:9" s="4" customFormat="1">
      <c r="A123" s="4" t="str">
        <f t="shared" ref="A123:C123" si="8">A69</f>
        <v>Pacific cod</v>
      </c>
      <c r="B123" s="43" t="str">
        <f t="shared" si="2"/>
        <v>Pcod</v>
      </c>
      <c r="C123" s="4" t="str">
        <f t="shared" si="8"/>
        <v>BS</v>
      </c>
      <c r="D123" s="15">
        <f t="shared" si="4"/>
        <v>2017</v>
      </c>
      <c r="E123" s="146">
        <v>284000</v>
      </c>
      <c r="F123" s="147">
        <v>239000</v>
      </c>
      <c r="G123" s="147">
        <v>223704</v>
      </c>
      <c r="H123" s="147">
        <v>199768</v>
      </c>
      <c r="I123" s="148">
        <v>23936</v>
      </c>
    </row>
    <row r="124" spans="1:9" s="4" customFormat="1">
      <c r="A124" s="4" t="str">
        <f t="shared" ref="A124:C124" si="9">A70</f>
        <v>Pacific cod</v>
      </c>
      <c r="B124" s="43" t="str">
        <f t="shared" si="2"/>
        <v>Pcod</v>
      </c>
      <c r="C124" s="4" t="str">
        <f t="shared" si="9"/>
        <v>AI</v>
      </c>
      <c r="D124" s="15">
        <f t="shared" si="4"/>
        <v>2017</v>
      </c>
      <c r="E124" s="146">
        <v>28700</v>
      </c>
      <c r="F124" s="147">
        <v>21500</v>
      </c>
      <c r="G124" s="147">
        <v>15695</v>
      </c>
      <c r="H124" s="147">
        <v>14016</v>
      </c>
      <c r="I124" s="148">
        <v>1679</v>
      </c>
    </row>
    <row r="125" spans="1:9" s="4" customFormat="1">
      <c r="A125" s="4" t="str">
        <f t="shared" ref="A125:C125" si="10">A71</f>
        <v>Sablefish</v>
      </c>
      <c r="B125" s="43" t="str">
        <f t="shared" si="2"/>
        <v>Others</v>
      </c>
      <c r="C125" s="4" t="str">
        <f t="shared" si="10"/>
        <v>BSAI Total</v>
      </c>
      <c r="D125" s="15">
        <f t="shared" si="4"/>
        <v>2017</v>
      </c>
      <c r="E125" s="88"/>
      <c r="F125" s="87"/>
      <c r="G125" s="87"/>
      <c r="H125" s="87"/>
      <c r="I125" s="94"/>
    </row>
    <row r="126" spans="1:9" s="4" customFormat="1">
      <c r="A126" s="4" t="str">
        <f t="shared" ref="A126:C126" si="11">A72</f>
        <v>Sablefish</v>
      </c>
      <c r="B126" s="43" t="str">
        <f t="shared" si="2"/>
        <v>Others</v>
      </c>
      <c r="C126" s="4" t="str">
        <f t="shared" si="11"/>
        <v>BS</v>
      </c>
      <c r="D126" s="15">
        <f t="shared" si="4"/>
        <v>2017</v>
      </c>
      <c r="E126" s="146">
        <v>1499</v>
      </c>
      <c r="F126" s="147">
        <v>1274</v>
      </c>
      <c r="G126" s="147">
        <v>1274</v>
      </c>
      <c r="H126" s="147">
        <v>1051</v>
      </c>
      <c r="I126" s="148">
        <v>175</v>
      </c>
    </row>
    <row r="127" spans="1:9" s="4" customFormat="1">
      <c r="A127" s="4" t="str">
        <f t="shared" ref="A127:C127" si="12">A73</f>
        <v>Sablefish</v>
      </c>
      <c r="B127" s="43" t="str">
        <f t="shared" si="2"/>
        <v>Others</v>
      </c>
      <c r="C127" s="4" t="str">
        <f t="shared" si="12"/>
        <v>AI</v>
      </c>
      <c r="D127" s="15">
        <f t="shared" si="4"/>
        <v>2017</v>
      </c>
      <c r="E127" s="146">
        <v>2044</v>
      </c>
      <c r="F127" s="147">
        <v>1735</v>
      </c>
      <c r="G127" s="147">
        <v>1735</v>
      </c>
      <c r="H127" s="147">
        <v>1410</v>
      </c>
      <c r="I127" s="148">
        <v>293</v>
      </c>
    </row>
    <row r="128" spans="1:9" s="4" customFormat="1">
      <c r="A128" s="4" t="str">
        <f t="shared" ref="A128:C128" si="13">A74</f>
        <v>Yellowfin Sole</v>
      </c>
      <c r="B128" s="43" t="str">
        <f t="shared" si="2"/>
        <v>Yfin</v>
      </c>
      <c r="C128" s="4" t="str">
        <f t="shared" si="13"/>
        <v>BSAI</v>
      </c>
      <c r="D128" s="15">
        <f t="shared" si="4"/>
        <v>2017</v>
      </c>
      <c r="E128" s="143">
        <v>287000</v>
      </c>
      <c r="F128" s="144">
        <v>260800</v>
      </c>
      <c r="G128" s="144">
        <v>154000</v>
      </c>
      <c r="H128" s="144">
        <v>137522</v>
      </c>
      <c r="I128" s="145">
        <v>16478</v>
      </c>
    </row>
    <row r="129" spans="1:9" s="4" customFormat="1">
      <c r="A129" s="4" t="str">
        <f t="shared" ref="A129:C129" si="14">A75</f>
        <v>Greenland Trubot</v>
      </c>
      <c r="B129" s="43" t="str">
        <f t="shared" si="2"/>
        <v>Oflats</v>
      </c>
      <c r="C129" s="4" t="str">
        <f t="shared" si="14"/>
        <v>BSAI Total</v>
      </c>
      <c r="D129" s="15">
        <f t="shared" si="4"/>
        <v>2017</v>
      </c>
      <c r="E129" s="143">
        <v>11615</v>
      </c>
      <c r="F129" s="144">
        <v>6644</v>
      </c>
      <c r="G129" s="144">
        <v>4500</v>
      </c>
      <c r="H129" s="144">
        <v>3825</v>
      </c>
      <c r="I129" s="153" t="s">
        <v>17</v>
      </c>
    </row>
    <row r="130" spans="1:9" s="4" customFormat="1">
      <c r="A130" s="4" t="str">
        <f t="shared" ref="A130:C130" si="15">A76</f>
        <v>Greenland Trubot</v>
      </c>
      <c r="B130" s="43" t="str">
        <f t="shared" si="2"/>
        <v>Oflats</v>
      </c>
      <c r="C130" s="4" t="str">
        <f t="shared" si="15"/>
        <v>BS</v>
      </c>
      <c r="D130" s="15">
        <f t="shared" ref="D130:D193" si="16">D76-1</f>
        <v>2017</v>
      </c>
      <c r="E130" s="152" t="s">
        <v>17</v>
      </c>
      <c r="F130" s="147">
        <v>5800</v>
      </c>
      <c r="G130" s="147">
        <v>4375</v>
      </c>
      <c r="H130" s="147">
        <v>3719</v>
      </c>
      <c r="I130" s="148">
        <v>468</v>
      </c>
    </row>
    <row r="131" spans="1:9" s="4" customFormat="1">
      <c r="A131" s="4" t="str">
        <f t="shared" ref="A131:C131" si="17">A77</f>
        <v>Greenland Trubot</v>
      </c>
      <c r="B131" s="43" t="str">
        <f t="shared" si="2"/>
        <v>Oflats</v>
      </c>
      <c r="C131" s="4" t="str">
        <f t="shared" si="17"/>
        <v>AI</v>
      </c>
      <c r="D131" s="15">
        <f t="shared" si="16"/>
        <v>2017</v>
      </c>
      <c r="E131" s="152" t="s">
        <v>17</v>
      </c>
      <c r="F131" s="147">
        <v>844</v>
      </c>
      <c r="G131" s="147">
        <v>125</v>
      </c>
      <c r="H131" s="147">
        <v>106</v>
      </c>
      <c r="I131" s="148">
        <v>0</v>
      </c>
    </row>
    <row r="132" spans="1:9" s="4" customFormat="1">
      <c r="A132" s="4" t="str">
        <f t="shared" ref="A132:C132" si="18">A78</f>
        <v>Arrowtooth Flounder</v>
      </c>
      <c r="B132" s="43" t="str">
        <f t="shared" si="2"/>
        <v>Oflats</v>
      </c>
      <c r="C132" s="4" t="str">
        <f t="shared" si="18"/>
        <v>BSAI</v>
      </c>
      <c r="D132" s="15">
        <f t="shared" si="16"/>
        <v>2017</v>
      </c>
      <c r="E132" s="143">
        <v>76100</v>
      </c>
      <c r="F132" s="144">
        <v>65371</v>
      </c>
      <c r="G132" s="144">
        <v>14000</v>
      </c>
      <c r="H132" s="144">
        <v>11900</v>
      </c>
      <c r="I132" s="145">
        <v>1498</v>
      </c>
    </row>
    <row r="133" spans="1:9" s="4" customFormat="1">
      <c r="A133" s="4" t="str">
        <f t="shared" ref="A133:C133" si="19">A79</f>
        <v>Kamchatka Flounder</v>
      </c>
      <c r="B133" s="43" t="str">
        <f t="shared" si="2"/>
        <v>Oflats</v>
      </c>
      <c r="C133" s="4" t="str">
        <f t="shared" si="19"/>
        <v>BSAI</v>
      </c>
      <c r="D133" s="15">
        <f t="shared" si="16"/>
        <v>2017</v>
      </c>
      <c r="E133" s="143">
        <v>10360</v>
      </c>
      <c r="F133" s="144">
        <v>8880</v>
      </c>
      <c r="G133" s="144">
        <v>5000</v>
      </c>
      <c r="H133" s="144">
        <v>4250</v>
      </c>
      <c r="I133" s="145">
        <v>0</v>
      </c>
    </row>
    <row r="134" spans="1:9" s="4" customFormat="1">
      <c r="A134" s="4" t="str">
        <f t="shared" ref="A134:C134" si="20">A80</f>
        <v>Rock Sole</v>
      </c>
      <c r="B134" s="43" t="str">
        <f t="shared" si="2"/>
        <v>RockSole</v>
      </c>
      <c r="C134" s="4" t="str">
        <f t="shared" si="20"/>
        <v>BSAI</v>
      </c>
      <c r="D134" s="15">
        <f t="shared" si="16"/>
        <v>2017</v>
      </c>
      <c r="E134" s="143">
        <v>159700</v>
      </c>
      <c r="F134" s="144">
        <v>155100</v>
      </c>
      <c r="G134" s="144">
        <v>47100</v>
      </c>
      <c r="H134" s="144">
        <v>42060</v>
      </c>
      <c r="I134" s="145">
        <v>5040</v>
      </c>
    </row>
    <row r="135" spans="1:9" s="4" customFormat="1">
      <c r="A135" s="4" t="str">
        <f t="shared" ref="A135:C135" si="21">A81</f>
        <v>Flathead Sole</v>
      </c>
      <c r="B135" s="43" t="str">
        <f t="shared" si="2"/>
        <v>Oflats</v>
      </c>
      <c r="C135" s="4" t="str">
        <f t="shared" si="21"/>
        <v>BSAI</v>
      </c>
      <c r="D135" s="15">
        <f t="shared" si="16"/>
        <v>2017</v>
      </c>
      <c r="E135" s="143">
        <v>81654</v>
      </c>
      <c r="F135" s="144">
        <v>68278</v>
      </c>
      <c r="G135" s="144">
        <v>14500</v>
      </c>
      <c r="H135" s="144">
        <v>12949</v>
      </c>
      <c r="I135" s="145">
        <v>1552</v>
      </c>
    </row>
    <row r="136" spans="1:9" s="4" customFormat="1">
      <c r="A136" s="4" t="str">
        <f t="shared" ref="A136:C136" si="22">A82</f>
        <v>Alaska Plaice</v>
      </c>
      <c r="B136" s="43" t="str">
        <f t="shared" si="2"/>
        <v>Oflats</v>
      </c>
      <c r="C136" s="4" t="str">
        <f t="shared" si="22"/>
        <v>BSAI</v>
      </c>
      <c r="D136" s="15">
        <f t="shared" si="16"/>
        <v>2017</v>
      </c>
      <c r="E136" s="143">
        <v>42800</v>
      </c>
      <c r="F136" s="144">
        <v>36000</v>
      </c>
      <c r="G136" s="144">
        <v>13000</v>
      </c>
      <c r="H136" s="144">
        <v>11050</v>
      </c>
      <c r="I136" s="145">
        <v>0</v>
      </c>
    </row>
    <row r="137" spans="1:9" s="4" customFormat="1">
      <c r="A137" s="4" t="str">
        <f t="shared" ref="A137:C137" si="23">A83</f>
        <v>Other Flatfish</v>
      </c>
      <c r="B137" s="43" t="str">
        <f t="shared" si="2"/>
        <v>Oflats</v>
      </c>
      <c r="C137" s="4" t="str">
        <f t="shared" si="23"/>
        <v>BSAI</v>
      </c>
      <c r="D137" s="15">
        <f t="shared" si="16"/>
        <v>2017</v>
      </c>
      <c r="E137" s="143">
        <v>17591</v>
      </c>
      <c r="F137" s="144">
        <v>13193</v>
      </c>
      <c r="G137" s="144">
        <v>2500</v>
      </c>
      <c r="H137" s="144">
        <v>2125</v>
      </c>
      <c r="I137" s="145">
        <v>0</v>
      </c>
    </row>
    <row r="138" spans="1:9" s="4" customFormat="1">
      <c r="A138" s="4" t="str">
        <f t="shared" ref="A138:C138" si="24">A84</f>
        <v>Pacific Ocean Perch</v>
      </c>
      <c r="B138" s="43" t="str">
        <f t="shared" si="2"/>
        <v>Others</v>
      </c>
      <c r="C138" s="4" t="str">
        <f t="shared" si="24"/>
        <v>BSAI Total</v>
      </c>
      <c r="D138" s="15">
        <f t="shared" si="16"/>
        <v>2017</v>
      </c>
      <c r="E138" s="143">
        <v>53152</v>
      </c>
      <c r="F138" s="144">
        <v>43723</v>
      </c>
      <c r="G138" s="144">
        <v>34900</v>
      </c>
      <c r="H138" s="144">
        <v>30693</v>
      </c>
      <c r="I138" s="153" t="s">
        <v>17</v>
      </c>
    </row>
    <row r="139" spans="1:9" s="4" customFormat="1">
      <c r="A139" s="4" t="str">
        <f t="shared" ref="A139:C139" si="25">A85</f>
        <v>Pacific Ocean Perch</v>
      </c>
      <c r="B139" s="43" t="str">
        <f t="shared" si="2"/>
        <v>Others</v>
      </c>
      <c r="C139" s="4" t="str">
        <f t="shared" si="25"/>
        <v>BS</v>
      </c>
      <c r="D139" s="15">
        <f t="shared" si="16"/>
        <v>2017</v>
      </c>
      <c r="E139" s="152" t="s">
        <v>17</v>
      </c>
      <c r="F139" s="147">
        <v>12199</v>
      </c>
      <c r="G139" s="147">
        <v>11000</v>
      </c>
      <c r="H139" s="147">
        <v>9350</v>
      </c>
      <c r="I139" s="148">
        <v>0</v>
      </c>
    </row>
    <row r="140" spans="1:9" s="4" customFormat="1">
      <c r="A140" s="4" t="str">
        <f t="shared" ref="A140:C140" si="26">A86</f>
        <v>Pacific Ocean Perch</v>
      </c>
      <c r="B140" s="43" t="str">
        <f t="shared" ref="B140:B203" si="27">VLOOKUP(A140,$O$6:$Q$32,3)</f>
        <v>Others</v>
      </c>
      <c r="C140" s="4" t="str">
        <f t="shared" si="26"/>
        <v>AI Total</v>
      </c>
      <c r="D140" s="15">
        <f t="shared" si="16"/>
        <v>2017</v>
      </c>
      <c r="E140" s="37"/>
      <c r="F140" s="16"/>
      <c r="G140" s="16"/>
      <c r="H140" s="16"/>
      <c r="I140" s="17"/>
    </row>
    <row r="141" spans="1:9" s="4" customFormat="1">
      <c r="A141" s="4" t="str">
        <f t="shared" ref="A141:C141" si="28">A87</f>
        <v>Pacific Ocean Perch</v>
      </c>
      <c r="B141" s="43" t="str">
        <f t="shared" si="27"/>
        <v>Others</v>
      </c>
      <c r="C141" s="4" t="str">
        <f t="shared" si="28"/>
        <v>EAI</v>
      </c>
      <c r="D141" s="15">
        <f t="shared" si="16"/>
        <v>2017</v>
      </c>
      <c r="E141" s="152" t="s">
        <v>17</v>
      </c>
      <c r="F141" s="147">
        <v>10307</v>
      </c>
      <c r="G141" s="147">
        <v>7900</v>
      </c>
      <c r="H141" s="147">
        <v>7055</v>
      </c>
      <c r="I141" s="148">
        <v>845</v>
      </c>
    </row>
    <row r="142" spans="1:9" s="4" customFormat="1">
      <c r="A142" s="4" t="str">
        <f t="shared" ref="A142:C142" si="29">A88</f>
        <v>Pacific Ocean Perch</v>
      </c>
      <c r="B142" s="43" t="str">
        <f t="shared" si="27"/>
        <v>Others</v>
      </c>
      <c r="C142" s="4" t="str">
        <f t="shared" si="29"/>
        <v>CAI</v>
      </c>
      <c r="D142" s="15">
        <f t="shared" si="16"/>
        <v>2017</v>
      </c>
      <c r="E142" s="152" t="s">
        <v>17</v>
      </c>
      <c r="F142" s="147">
        <v>8009</v>
      </c>
      <c r="G142" s="147">
        <v>7000</v>
      </c>
      <c r="H142" s="147">
        <v>6251</v>
      </c>
      <c r="I142" s="148">
        <v>749</v>
      </c>
    </row>
    <row r="143" spans="1:9" s="4" customFormat="1">
      <c r="A143" s="4" t="str">
        <f t="shared" ref="A143:C143" si="30">A89</f>
        <v>Pacific Ocean Perch</v>
      </c>
      <c r="B143" s="43" t="str">
        <f t="shared" si="27"/>
        <v>Others</v>
      </c>
      <c r="C143" s="4" t="str">
        <f t="shared" si="30"/>
        <v>WAI</v>
      </c>
      <c r="D143" s="15">
        <f t="shared" si="16"/>
        <v>2017</v>
      </c>
      <c r="E143" s="152" t="s">
        <v>17</v>
      </c>
      <c r="F143" s="147">
        <v>13208</v>
      </c>
      <c r="G143" s="147">
        <v>9000</v>
      </c>
      <c r="H143" s="147">
        <v>8037</v>
      </c>
      <c r="I143" s="148">
        <v>963</v>
      </c>
    </row>
    <row r="144" spans="1:9" s="4" customFormat="1">
      <c r="A144" s="4" t="str">
        <f t="shared" ref="A144:C144" si="31">A90</f>
        <v>Sharpchin/Northern</v>
      </c>
      <c r="B144" s="43" t="str">
        <f t="shared" si="27"/>
        <v>Others</v>
      </c>
      <c r="C144" s="4" t="str">
        <f t="shared" si="31"/>
        <v>BSAI</v>
      </c>
      <c r="D144" s="15">
        <f t="shared" si="16"/>
        <v>2017</v>
      </c>
      <c r="E144" s="88"/>
      <c r="F144" s="87"/>
      <c r="G144" s="87"/>
      <c r="H144" s="87"/>
      <c r="I144" s="94"/>
    </row>
    <row r="145" spans="1:9" s="4" customFormat="1">
      <c r="A145" s="4" t="str">
        <f t="shared" ref="A145:C145" si="32">A91</f>
        <v>Sharpchin/Northern</v>
      </c>
      <c r="B145" s="43" t="str">
        <f t="shared" si="27"/>
        <v>Others</v>
      </c>
      <c r="C145" s="4" t="str">
        <f t="shared" si="32"/>
        <v>BS</v>
      </c>
      <c r="D145" s="15">
        <f t="shared" si="16"/>
        <v>2017</v>
      </c>
      <c r="E145" s="154"/>
      <c r="F145" s="16"/>
      <c r="G145" s="16"/>
      <c r="H145" s="16"/>
      <c r="I145" s="17"/>
    </row>
    <row r="146" spans="1:9" s="4" customFormat="1">
      <c r="A146" s="4" t="str">
        <f t="shared" ref="A146:C146" si="33">A92</f>
        <v>Sharpchin/Northern</v>
      </c>
      <c r="B146" s="43" t="str">
        <f t="shared" si="27"/>
        <v>Others</v>
      </c>
      <c r="C146" s="4" t="str">
        <f t="shared" si="33"/>
        <v>AI</v>
      </c>
      <c r="D146" s="15">
        <f t="shared" si="16"/>
        <v>2017</v>
      </c>
      <c r="E146" s="154"/>
      <c r="F146" s="16"/>
      <c r="G146" s="16"/>
      <c r="H146" s="16"/>
      <c r="I146" s="17"/>
    </row>
    <row r="147" spans="1:9" s="4" customFormat="1">
      <c r="A147" s="4" t="str">
        <f t="shared" ref="A147:C147" si="34">A93</f>
        <v>Northern Rockfish</v>
      </c>
      <c r="B147" s="43" t="str">
        <f t="shared" si="27"/>
        <v>Others</v>
      </c>
      <c r="C147" s="4" t="str">
        <f t="shared" si="34"/>
        <v>BSAI</v>
      </c>
      <c r="D147" s="15">
        <f t="shared" si="16"/>
        <v>2017</v>
      </c>
      <c r="E147" s="143">
        <v>16242</v>
      </c>
      <c r="F147" s="144">
        <v>13264</v>
      </c>
      <c r="G147" s="144">
        <v>5000</v>
      </c>
      <c r="H147" s="144">
        <v>4250</v>
      </c>
      <c r="I147" s="145">
        <v>0</v>
      </c>
    </row>
    <row r="148" spans="1:9" s="4" customFormat="1">
      <c r="A148" s="4" t="str">
        <f t="shared" ref="A148:C148" si="35">A94</f>
        <v>Northern Rockfish</v>
      </c>
      <c r="B148" s="43" t="str">
        <f t="shared" si="27"/>
        <v>Others</v>
      </c>
      <c r="C148" s="4" t="str">
        <f t="shared" si="35"/>
        <v>BS</v>
      </c>
      <c r="D148" s="15">
        <f t="shared" si="16"/>
        <v>2017</v>
      </c>
      <c r="E148" s="154"/>
      <c r="F148" s="16"/>
      <c r="G148" s="16"/>
      <c r="H148" s="16"/>
      <c r="I148" s="17"/>
    </row>
    <row r="149" spans="1:9" s="4" customFormat="1">
      <c r="A149" s="4" t="str">
        <f t="shared" ref="A149:C149" si="36">A95</f>
        <v>Northern Rockfish</v>
      </c>
      <c r="B149" s="43" t="str">
        <f t="shared" si="27"/>
        <v>Others</v>
      </c>
      <c r="C149" s="4" t="str">
        <f t="shared" si="36"/>
        <v>AI</v>
      </c>
      <c r="D149" s="15">
        <f t="shared" si="16"/>
        <v>2017</v>
      </c>
      <c r="E149" s="154"/>
      <c r="F149" s="16"/>
      <c r="G149" s="16"/>
      <c r="H149" s="16"/>
      <c r="I149" s="17"/>
    </row>
    <row r="150" spans="1:9" s="4" customFormat="1">
      <c r="A150" s="4" t="str">
        <f t="shared" ref="A150:C150" si="37">A96</f>
        <v>Blackspotted/Rougheye Rockfish</v>
      </c>
      <c r="B150" s="43" t="str">
        <f t="shared" si="27"/>
        <v>Others</v>
      </c>
      <c r="C150" s="4" t="str">
        <f t="shared" si="37"/>
        <v>BSAI Total</v>
      </c>
      <c r="D150" s="15">
        <f t="shared" si="16"/>
        <v>2017</v>
      </c>
      <c r="E150" s="143">
        <v>612</v>
      </c>
      <c r="F150" s="144">
        <v>501</v>
      </c>
      <c r="G150" s="144">
        <v>225</v>
      </c>
      <c r="H150" s="144">
        <v>191</v>
      </c>
      <c r="I150" s="145">
        <v>0</v>
      </c>
    </row>
    <row r="151" spans="1:9" s="4" customFormat="1">
      <c r="A151" s="4" t="str">
        <f t="shared" ref="A151:C151" si="38">A97</f>
        <v>Blackspotted/Rougheye Rockfish</v>
      </c>
      <c r="B151" s="43" t="str">
        <f t="shared" si="27"/>
        <v>Others</v>
      </c>
      <c r="C151" s="4" t="str">
        <f t="shared" si="38"/>
        <v>EBS/EAI</v>
      </c>
      <c r="D151" s="15">
        <f t="shared" si="16"/>
        <v>2017</v>
      </c>
      <c r="E151" s="152" t="s">
        <v>17</v>
      </c>
      <c r="F151" s="147">
        <v>306</v>
      </c>
      <c r="G151" s="147">
        <v>100</v>
      </c>
      <c r="H151" s="147">
        <v>85</v>
      </c>
      <c r="I151" s="148">
        <v>0</v>
      </c>
    </row>
    <row r="152" spans="1:9" s="4" customFormat="1">
      <c r="A152" s="4" t="str">
        <f t="shared" ref="A152:C152" si="39">A98</f>
        <v>Blackspotted/Rougheye Rockfish</v>
      </c>
      <c r="B152" s="43" t="str">
        <f t="shared" si="27"/>
        <v>Others</v>
      </c>
      <c r="C152" s="4" t="str">
        <f t="shared" si="39"/>
        <v>CAI/WAI</v>
      </c>
      <c r="D152" s="15">
        <f t="shared" si="16"/>
        <v>2017</v>
      </c>
      <c r="E152" s="152" t="s">
        <v>17</v>
      </c>
      <c r="F152" s="147">
        <v>195</v>
      </c>
      <c r="G152" s="147">
        <v>125</v>
      </c>
      <c r="H152" s="147">
        <v>106</v>
      </c>
      <c r="I152" s="148">
        <v>0</v>
      </c>
    </row>
    <row r="153" spans="1:9" s="4" customFormat="1">
      <c r="A153" s="4" t="str">
        <f t="shared" ref="A153:C153" si="40">A99</f>
        <v>Shortraker Rockfish</v>
      </c>
      <c r="B153" s="43" t="str">
        <f t="shared" si="27"/>
        <v>Others</v>
      </c>
      <c r="C153" s="4" t="str">
        <f t="shared" si="40"/>
        <v>BSAI</v>
      </c>
      <c r="D153" s="15">
        <f t="shared" si="16"/>
        <v>2017</v>
      </c>
      <c r="E153" s="143">
        <v>666</v>
      </c>
      <c r="F153" s="144">
        <v>499</v>
      </c>
      <c r="G153" s="144">
        <v>125</v>
      </c>
      <c r="H153" s="144">
        <v>106</v>
      </c>
      <c r="I153" s="145">
        <v>0</v>
      </c>
    </row>
    <row r="154" spans="1:9" s="4" customFormat="1">
      <c r="A154" s="4" t="str">
        <f t="shared" ref="A154:C154" si="41">A100</f>
        <v>Shortraker/Rougheye Rockfish</v>
      </c>
      <c r="B154" s="43" t="str">
        <f t="shared" si="27"/>
        <v>Others</v>
      </c>
      <c r="C154" s="4" t="str">
        <f t="shared" si="41"/>
        <v>BSAI</v>
      </c>
      <c r="D154" s="15">
        <f t="shared" si="16"/>
        <v>2017</v>
      </c>
      <c r="E154" s="88"/>
      <c r="F154" s="87"/>
      <c r="G154" s="87"/>
      <c r="H154" s="87"/>
      <c r="I154" s="94"/>
    </row>
    <row r="155" spans="1:9" s="4" customFormat="1">
      <c r="A155" s="4" t="str">
        <f t="shared" ref="A155:C155" si="42">A101</f>
        <v>Shortraker/Rougheye Rockfish</v>
      </c>
      <c r="B155" s="43" t="str">
        <f t="shared" si="27"/>
        <v>Others</v>
      </c>
      <c r="C155" s="4" t="str">
        <f t="shared" si="42"/>
        <v>BS</v>
      </c>
      <c r="D155" s="15">
        <f t="shared" si="16"/>
        <v>2017</v>
      </c>
      <c r="E155" s="154"/>
      <c r="F155" s="16"/>
      <c r="G155" s="16"/>
      <c r="H155" s="16"/>
      <c r="I155" s="17"/>
    </row>
    <row r="156" spans="1:9" s="4" customFormat="1">
      <c r="A156" s="4" t="str">
        <f t="shared" ref="A156:C156" si="43">A102</f>
        <v>Shortraker/Rougheye Rockfish</v>
      </c>
      <c r="B156" s="43" t="str">
        <f t="shared" si="27"/>
        <v>Others</v>
      </c>
      <c r="C156" s="4">
        <f t="shared" si="43"/>
        <v>2043000</v>
      </c>
      <c r="D156" s="15">
        <f t="shared" si="16"/>
        <v>1424998</v>
      </c>
      <c r="E156" s="154"/>
      <c r="F156" s="16"/>
      <c r="G156" s="16"/>
      <c r="H156" s="16"/>
      <c r="I156" s="17"/>
    </row>
    <row r="157" spans="1:9" s="4" customFormat="1">
      <c r="A157" s="4" t="str">
        <f t="shared" ref="A157:C157" si="44">A103</f>
        <v>Other Red Rockfish</v>
      </c>
      <c r="B157" s="43" t="str">
        <f t="shared" si="27"/>
        <v>Others</v>
      </c>
      <c r="C157" s="4">
        <f t="shared" si="44"/>
        <v>191386</v>
      </c>
      <c r="D157" s="15">
        <f t="shared" si="16"/>
        <v>155871</v>
      </c>
      <c r="E157" s="88"/>
      <c r="F157" s="87"/>
      <c r="G157" s="87"/>
      <c r="H157" s="87"/>
      <c r="I157" s="94"/>
    </row>
    <row r="158" spans="1:9" s="4" customFormat="1">
      <c r="A158" s="4" t="str">
        <f t="shared" ref="A158:C158" si="45">A104</f>
        <v>Other Red Rockfish</v>
      </c>
      <c r="B158" s="43" t="str">
        <f t="shared" si="27"/>
        <v>Others</v>
      </c>
      <c r="C158" s="4">
        <f t="shared" si="45"/>
        <v>27400</v>
      </c>
      <c r="D158" s="15">
        <f t="shared" si="16"/>
        <v>20598</v>
      </c>
      <c r="E158" s="154"/>
      <c r="F158" s="16"/>
      <c r="G158" s="16"/>
      <c r="H158" s="16"/>
      <c r="I158" s="17"/>
    </row>
    <row r="159" spans="1:9" s="4" customFormat="1">
      <c r="A159" s="4" t="str">
        <f t="shared" ref="A159:C159" si="46">A105</f>
        <v>Other Rockfish</v>
      </c>
      <c r="B159" s="43" t="str">
        <f t="shared" si="27"/>
        <v>Others</v>
      </c>
      <c r="C159" s="4">
        <f t="shared" si="46"/>
        <v>287307</v>
      </c>
      <c r="D159" s="15">
        <f t="shared" si="16"/>
        <v>260916</v>
      </c>
      <c r="E159" s="143">
        <v>1816</v>
      </c>
      <c r="F159" s="144">
        <v>1362</v>
      </c>
      <c r="G159" s="144">
        <v>875</v>
      </c>
      <c r="H159" s="144">
        <v>744</v>
      </c>
      <c r="I159" s="145">
        <v>0</v>
      </c>
    </row>
    <row r="160" spans="1:9" s="4" customFormat="1">
      <c r="A160" s="4" t="str">
        <f t="shared" ref="A160:C160" si="47">A106</f>
        <v>Other Rockfish</v>
      </c>
      <c r="B160" s="43" t="str">
        <f t="shared" si="27"/>
        <v>Others</v>
      </c>
      <c r="C160" s="4">
        <f t="shared" si="47"/>
        <v>84057</v>
      </c>
      <c r="D160" s="15">
        <f t="shared" si="16"/>
        <v>71616</v>
      </c>
      <c r="E160" s="152" t="s">
        <v>17</v>
      </c>
      <c r="F160" s="147">
        <v>791</v>
      </c>
      <c r="G160" s="147">
        <v>325</v>
      </c>
      <c r="H160" s="147">
        <v>276</v>
      </c>
      <c r="I160" s="148">
        <v>0</v>
      </c>
    </row>
    <row r="161" spans="1:9" s="4" customFormat="1">
      <c r="A161" s="4" t="str">
        <f t="shared" ref="A161:C161" si="48">A107</f>
        <v>Other Rockfish</v>
      </c>
      <c r="B161" s="43" t="str">
        <f t="shared" si="27"/>
        <v>Others</v>
      </c>
      <c r="C161" s="4">
        <f t="shared" si="48"/>
        <v>157300</v>
      </c>
      <c r="D161" s="15">
        <f t="shared" si="16"/>
        <v>153298</v>
      </c>
      <c r="E161" s="152" t="s">
        <v>17</v>
      </c>
      <c r="F161" s="147">
        <v>571</v>
      </c>
      <c r="G161" s="147">
        <v>550</v>
      </c>
      <c r="H161" s="147">
        <v>468</v>
      </c>
      <c r="I161" s="148">
        <v>0</v>
      </c>
    </row>
    <row r="162" spans="1:9" s="4" customFormat="1">
      <c r="A162" s="4" t="str">
        <f t="shared" ref="A162:C162" si="49">A108</f>
        <v>Atka Mackerel</v>
      </c>
      <c r="B162" s="43" t="str">
        <f t="shared" si="27"/>
        <v>Atka</v>
      </c>
      <c r="C162" s="4">
        <f t="shared" si="49"/>
        <v>82810</v>
      </c>
      <c r="D162" s="15">
        <f t="shared" si="16"/>
        <v>68132</v>
      </c>
      <c r="E162" s="143">
        <v>102700</v>
      </c>
      <c r="F162" s="144">
        <v>87200</v>
      </c>
      <c r="G162" s="144">
        <v>65000</v>
      </c>
      <c r="H162" s="144">
        <v>58045</v>
      </c>
      <c r="I162" s="145">
        <v>6955</v>
      </c>
    </row>
    <row r="163" spans="1:9" s="4" customFormat="1">
      <c r="A163" s="4" t="str">
        <f t="shared" ref="A163:C163" si="50">A109</f>
        <v>Atka Mackerel</v>
      </c>
      <c r="B163" s="43" t="str">
        <f t="shared" si="27"/>
        <v>Atka</v>
      </c>
      <c r="C163" s="4">
        <f t="shared" si="50"/>
        <v>19751</v>
      </c>
      <c r="D163" s="15">
        <f t="shared" si="16"/>
        <v>16241</v>
      </c>
      <c r="E163" s="152" t="s">
        <v>17</v>
      </c>
      <c r="F163" s="147">
        <v>34890</v>
      </c>
      <c r="G163" s="147">
        <v>34500</v>
      </c>
      <c r="H163" s="147">
        <v>30809</v>
      </c>
      <c r="I163" s="148">
        <v>3692</v>
      </c>
    </row>
    <row r="164" spans="1:9" s="4" customFormat="1">
      <c r="A164" s="4" t="str">
        <f t="shared" ref="A164:C164" si="51">A110</f>
        <v>Atka Mackerel</v>
      </c>
      <c r="B164" s="43" t="str">
        <f t="shared" si="27"/>
        <v>Atka</v>
      </c>
      <c r="C164" s="4">
        <f t="shared" si="51"/>
        <v>81200</v>
      </c>
      <c r="D164" s="15">
        <f t="shared" si="16"/>
        <v>70098</v>
      </c>
      <c r="E164" s="152" t="s">
        <v>17</v>
      </c>
      <c r="F164" s="147">
        <v>30330</v>
      </c>
      <c r="G164" s="147">
        <v>18000</v>
      </c>
      <c r="H164" s="147">
        <v>16074</v>
      </c>
      <c r="I164" s="148">
        <v>1926</v>
      </c>
    </row>
    <row r="165" spans="1:9" s="4" customFormat="1">
      <c r="A165" s="4" t="str">
        <f t="shared" ref="A165:C165" si="52">A111</f>
        <v>Atka Mackerel</v>
      </c>
      <c r="B165" s="43" t="str">
        <f t="shared" si="27"/>
        <v>Atka</v>
      </c>
      <c r="C165" s="4" t="str">
        <f t="shared" si="52"/>
        <v>WAI</v>
      </c>
      <c r="D165" s="15">
        <f t="shared" si="16"/>
        <v>2017</v>
      </c>
      <c r="E165" s="152" t="s">
        <v>17</v>
      </c>
      <c r="F165" s="147">
        <v>21980</v>
      </c>
      <c r="G165" s="147">
        <v>12500</v>
      </c>
      <c r="H165" s="147">
        <v>11163</v>
      </c>
      <c r="I165" s="148">
        <v>1338</v>
      </c>
    </row>
    <row r="166" spans="1:9" s="4" customFormat="1">
      <c r="A166" s="4" t="str">
        <f t="shared" ref="A166:C166" si="53">A112</f>
        <v>Skates</v>
      </c>
      <c r="B166" s="43" t="str">
        <f t="shared" si="27"/>
        <v>Others</v>
      </c>
      <c r="C166" s="4" t="str">
        <f t="shared" si="53"/>
        <v>BSAI</v>
      </c>
      <c r="D166" s="15">
        <f t="shared" si="16"/>
        <v>2017</v>
      </c>
      <c r="E166" s="143">
        <v>49063</v>
      </c>
      <c r="F166" s="144">
        <v>41144</v>
      </c>
      <c r="G166" s="144">
        <v>26000</v>
      </c>
      <c r="H166" s="144">
        <v>22100</v>
      </c>
      <c r="I166" s="145">
        <v>0</v>
      </c>
    </row>
    <row r="167" spans="1:9" s="4" customFormat="1">
      <c r="A167" s="4" t="str">
        <f t="shared" ref="A167:C167" si="54">A113</f>
        <v>Sculpins</v>
      </c>
      <c r="B167" s="43" t="str">
        <f t="shared" si="27"/>
        <v>Others</v>
      </c>
      <c r="C167" s="4" t="str">
        <f t="shared" si="54"/>
        <v>BSAI</v>
      </c>
      <c r="D167" s="15">
        <f t="shared" si="16"/>
        <v>2017</v>
      </c>
      <c r="E167" s="143">
        <v>56582</v>
      </c>
      <c r="F167" s="144">
        <v>42387</v>
      </c>
      <c r="G167" s="144">
        <v>4500</v>
      </c>
      <c r="H167" s="144">
        <v>3825</v>
      </c>
      <c r="I167" s="145">
        <v>0</v>
      </c>
    </row>
    <row r="168" spans="1:9" s="4" customFormat="1">
      <c r="A168" s="4" t="str">
        <f t="shared" ref="A168:C168" si="55">A114</f>
        <v>Sharks</v>
      </c>
      <c r="B168" s="43" t="str">
        <f t="shared" si="27"/>
        <v>Others</v>
      </c>
      <c r="C168" s="4" t="str">
        <f t="shared" si="55"/>
        <v>BSAI</v>
      </c>
      <c r="D168" s="15">
        <f t="shared" si="16"/>
        <v>2017</v>
      </c>
      <c r="E168" s="143">
        <v>689</v>
      </c>
      <c r="F168" s="144">
        <v>517</v>
      </c>
      <c r="G168" s="144">
        <v>125</v>
      </c>
      <c r="H168" s="144">
        <v>106</v>
      </c>
      <c r="I168" s="145">
        <v>0</v>
      </c>
    </row>
    <row r="169" spans="1:9" s="4" customFormat="1">
      <c r="A169" s="4" t="str">
        <f t="shared" ref="A169:C169" si="56">A115</f>
        <v>Squids</v>
      </c>
      <c r="B169" s="43" t="str">
        <f t="shared" si="27"/>
        <v>Others</v>
      </c>
      <c r="C169" s="4" t="str">
        <f t="shared" si="56"/>
        <v>BSAI</v>
      </c>
      <c r="D169" s="15">
        <f t="shared" si="16"/>
        <v>2017</v>
      </c>
      <c r="E169" s="143">
        <v>6912</v>
      </c>
      <c r="F169" s="144">
        <v>5184</v>
      </c>
      <c r="G169" s="144">
        <v>1342</v>
      </c>
      <c r="H169" s="144">
        <v>1141</v>
      </c>
      <c r="I169" s="145">
        <v>0</v>
      </c>
    </row>
    <row r="170" spans="1:9" s="4" customFormat="1">
      <c r="A170" s="4" t="str">
        <f t="shared" ref="A170:C170" si="57">A116</f>
        <v>Octopuses</v>
      </c>
      <c r="B170" s="43" t="str">
        <f t="shared" si="27"/>
        <v>Others</v>
      </c>
      <c r="C170" s="4" t="str">
        <f t="shared" si="57"/>
        <v>BSAI</v>
      </c>
      <c r="D170" s="15">
        <f t="shared" si="16"/>
        <v>2017</v>
      </c>
      <c r="E170" s="143">
        <v>4769</v>
      </c>
      <c r="F170" s="144">
        <v>3576</v>
      </c>
      <c r="G170" s="144">
        <v>400</v>
      </c>
      <c r="H170" s="144">
        <v>340</v>
      </c>
      <c r="I170" s="145">
        <v>0</v>
      </c>
    </row>
    <row r="171" spans="1:9" s="4" customFormat="1">
      <c r="A171" s="4" t="str">
        <f t="shared" ref="A171:C171" si="58">A117</f>
        <v>Other Species</v>
      </c>
      <c r="B171" s="43" t="str">
        <f t="shared" si="27"/>
        <v>Others</v>
      </c>
      <c r="C171" s="4" t="str">
        <f t="shared" si="58"/>
        <v>BSAI</v>
      </c>
      <c r="D171" s="15">
        <f t="shared" si="16"/>
        <v>2017</v>
      </c>
      <c r="E171" s="88"/>
      <c r="F171" s="87"/>
      <c r="G171" s="87"/>
      <c r="H171" s="87"/>
      <c r="I171" s="94"/>
    </row>
    <row r="172" spans="1:9" s="4" customFormat="1">
      <c r="A172" s="4" t="str">
        <f t="shared" ref="A172:C172" si="59">A118</f>
        <v>Total</v>
      </c>
      <c r="B172" s="43" t="str">
        <f t="shared" si="27"/>
        <v>Others</v>
      </c>
      <c r="C172" s="4" t="str">
        <f t="shared" si="59"/>
        <v>Total</v>
      </c>
      <c r="D172" s="15">
        <f t="shared" si="16"/>
        <v>2017</v>
      </c>
      <c r="E172" s="149">
        <v>5110344</v>
      </c>
      <c r="F172" s="150">
        <v>4013993</v>
      </c>
      <c r="G172" s="150">
        <v>2000000</v>
      </c>
      <c r="H172" s="150">
        <v>1791566</v>
      </c>
      <c r="I172" s="151">
        <v>197031</v>
      </c>
    </row>
    <row r="173" spans="1:9" s="4" customFormat="1">
      <c r="A173" s="4" t="str">
        <f t="shared" ref="A173:C173" si="60">A119</f>
        <v>Pollock</v>
      </c>
      <c r="B173" s="43" t="str">
        <f t="shared" si="27"/>
        <v>Pollock</v>
      </c>
      <c r="C173" s="4" t="str">
        <f t="shared" si="60"/>
        <v>BS</v>
      </c>
      <c r="D173" s="15">
        <f t="shared" si="16"/>
        <v>2016</v>
      </c>
      <c r="E173" s="143">
        <v>3910000</v>
      </c>
      <c r="F173" s="144">
        <v>2090000</v>
      </c>
      <c r="G173" s="144">
        <v>1340000</v>
      </c>
      <c r="H173" s="144">
        <v>1206000</v>
      </c>
      <c r="I173" s="145">
        <v>134000</v>
      </c>
    </row>
    <row r="174" spans="1:9" s="4" customFormat="1">
      <c r="A174" s="4" t="str">
        <f t="shared" ref="A174:C174" si="61">A120</f>
        <v>Pollock</v>
      </c>
      <c r="B174" s="43" t="str">
        <f t="shared" si="27"/>
        <v>Pollock</v>
      </c>
      <c r="C174" s="4" t="str">
        <f t="shared" si="61"/>
        <v>AI</v>
      </c>
      <c r="D174" s="15">
        <f t="shared" si="16"/>
        <v>2016</v>
      </c>
      <c r="E174" s="146">
        <v>39075</v>
      </c>
      <c r="F174" s="147">
        <v>32227</v>
      </c>
      <c r="G174" s="147">
        <v>19000</v>
      </c>
      <c r="H174" s="147">
        <v>17100</v>
      </c>
      <c r="I174" s="148">
        <v>1900</v>
      </c>
    </row>
    <row r="175" spans="1:9" s="4" customFormat="1">
      <c r="A175" s="4" t="str">
        <f t="shared" ref="A175:C175" si="62">A121</f>
        <v>Pollock</v>
      </c>
      <c r="B175" s="43" t="str">
        <f t="shared" si="27"/>
        <v>Pollock</v>
      </c>
      <c r="C175" s="4" t="str">
        <f t="shared" si="62"/>
        <v>Bogslof</v>
      </c>
      <c r="D175" s="15">
        <f t="shared" si="16"/>
        <v>2016</v>
      </c>
      <c r="E175" s="146">
        <v>31906</v>
      </c>
      <c r="F175" s="147">
        <v>23850</v>
      </c>
      <c r="G175" s="147">
        <v>500</v>
      </c>
      <c r="H175" s="147">
        <v>500</v>
      </c>
      <c r="I175" s="148">
        <v>0</v>
      </c>
    </row>
    <row r="176" spans="1:9" s="4" customFormat="1">
      <c r="A176" s="4" t="str">
        <f t="shared" ref="A176:C176" si="63">A122</f>
        <v>Pacific cod</v>
      </c>
      <c r="B176" s="43" t="str">
        <f t="shared" si="27"/>
        <v>Pcod</v>
      </c>
      <c r="C176" s="4" t="str">
        <f t="shared" si="63"/>
        <v>BSAI</v>
      </c>
      <c r="D176" s="15">
        <f t="shared" si="16"/>
        <v>2016</v>
      </c>
      <c r="E176" s="88"/>
      <c r="F176" s="87"/>
      <c r="G176" s="87"/>
      <c r="H176" s="87"/>
      <c r="I176" s="94"/>
    </row>
    <row r="177" spans="1:9" s="4" customFormat="1">
      <c r="A177" s="4" t="str">
        <f t="shared" ref="A177:C177" si="64">A123</f>
        <v>Pacific cod</v>
      </c>
      <c r="B177" s="43" t="str">
        <f t="shared" si="27"/>
        <v>Pcod</v>
      </c>
      <c r="C177" s="4" t="str">
        <f t="shared" si="64"/>
        <v>BS</v>
      </c>
      <c r="D177" s="15">
        <f t="shared" si="16"/>
        <v>2016</v>
      </c>
      <c r="E177" s="146">
        <v>390000</v>
      </c>
      <c r="F177" s="147">
        <v>255000</v>
      </c>
      <c r="G177" s="147">
        <v>238680</v>
      </c>
      <c r="H177" s="147">
        <v>213141</v>
      </c>
      <c r="I177" s="148">
        <v>25539</v>
      </c>
    </row>
    <row r="178" spans="1:9" s="4" customFormat="1">
      <c r="A178" s="4" t="str">
        <f t="shared" ref="A178:C178" si="65">A124</f>
        <v>Pacific cod</v>
      </c>
      <c r="B178" s="43" t="str">
        <f t="shared" si="27"/>
        <v>Pcod</v>
      </c>
      <c r="C178" s="4" t="str">
        <f t="shared" si="65"/>
        <v>AI</v>
      </c>
      <c r="D178" s="15">
        <f t="shared" si="16"/>
        <v>2016</v>
      </c>
      <c r="E178" s="146">
        <v>23400</v>
      </c>
      <c r="F178" s="147">
        <v>17600</v>
      </c>
      <c r="G178" s="147">
        <v>12839</v>
      </c>
      <c r="H178" s="147">
        <v>11465</v>
      </c>
      <c r="I178" s="148">
        <v>1374</v>
      </c>
    </row>
    <row r="179" spans="1:9" s="4" customFormat="1">
      <c r="A179" s="4" t="str">
        <f t="shared" ref="A179:C179" si="66">A125</f>
        <v>Sablefish</v>
      </c>
      <c r="B179" s="43" t="str">
        <f t="shared" si="27"/>
        <v>Others</v>
      </c>
      <c r="C179" s="4" t="str">
        <f t="shared" si="66"/>
        <v>BSAI Total</v>
      </c>
      <c r="D179" s="15">
        <f t="shared" si="16"/>
        <v>2016</v>
      </c>
      <c r="E179" s="88"/>
      <c r="F179" s="87"/>
      <c r="G179" s="87"/>
      <c r="H179" s="87"/>
      <c r="I179" s="94"/>
    </row>
    <row r="180" spans="1:9" s="4" customFormat="1">
      <c r="A180" s="4" t="str">
        <f t="shared" ref="A180:C180" si="67">A126</f>
        <v>Sablefish</v>
      </c>
      <c r="B180" s="43" t="str">
        <f t="shared" si="27"/>
        <v>Others</v>
      </c>
      <c r="C180" s="4" t="str">
        <f t="shared" si="67"/>
        <v>BS</v>
      </c>
      <c r="D180" s="15">
        <f t="shared" si="16"/>
        <v>2016</v>
      </c>
      <c r="E180" s="146">
        <v>1304</v>
      </c>
      <c r="F180" s="147">
        <v>1151</v>
      </c>
      <c r="G180" s="147">
        <v>1151</v>
      </c>
      <c r="H180" s="147">
        <v>950</v>
      </c>
      <c r="I180" s="148">
        <v>158</v>
      </c>
    </row>
    <row r="181" spans="1:9" s="4" customFormat="1">
      <c r="A181" s="4" t="str">
        <f t="shared" ref="A181:C181" si="68">A127</f>
        <v>Sablefish</v>
      </c>
      <c r="B181" s="43" t="str">
        <f t="shared" si="27"/>
        <v>Others</v>
      </c>
      <c r="C181" s="4" t="str">
        <f t="shared" si="68"/>
        <v>AI</v>
      </c>
      <c r="D181" s="15">
        <f t="shared" si="16"/>
        <v>2016</v>
      </c>
      <c r="E181" s="146">
        <v>1766</v>
      </c>
      <c r="F181" s="147">
        <v>1557</v>
      </c>
      <c r="G181" s="147">
        <v>1557</v>
      </c>
      <c r="H181" s="147">
        <v>1265</v>
      </c>
      <c r="I181" s="148">
        <v>263</v>
      </c>
    </row>
    <row r="182" spans="1:9" s="4" customFormat="1">
      <c r="A182" s="4" t="str">
        <f t="shared" ref="A182:C182" si="69">A128</f>
        <v>Yellowfin Sole</v>
      </c>
      <c r="B182" s="43" t="str">
        <f t="shared" si="27"/>
        <v>Yfin</v>
      </c>
      <c r="C182" s="4" t="str">
        <f t="shared" si="69"/>
        <v>BSAI</v>
      </c>
      <c r="D182" s="15">
        <f t="shared" si="16"/>
        <v>2016</v>
      </c>
      <c r="E182" s="143">
        <v>228100</v>
      </c>
      <c r="F182" s="144">
        <v>211700</v>
      </c>
      <c r="G182" s="144">
        <v>144000</v>
      </c>
      <c r="H182" s="144">
        <v>128592</v>
      </c>
      <c r="I182" s="145">
        <v>15408</v>
      </c>
    </row>
    <row r="183" spans="1:9" s="4" customFormat="1">
      <c r="A183" s="4" t="str">
        <f t="shared" ref="A183:C183" si="70">A129</f>
        <v>Greenland Trubot</v>
      </c>
      <c r="B183" s="43" t="str">
        <f t="shared" si="27"/>
        <v>Oflats</v>
      </c>
      <c r="C183" s="4" t="str">
        <f t="shared" si="70"/>
        <v>BSAI Total</v>
      </c>
      <c r="D183" s="15">
        <f t="shared" si="16"/>
        <v>2016</v>
      </c>
      <c r="E183" s="143">
        <v>4194</v>
      </c>
      <c r="F183" s="144">
        <v>3462</v>
      </c>
      <c r="G183" s="144">
        <v>2837</v>
      </c>
      <c r="H183" s="144">
        <v>2442</v>
      </c>
      <c r="I183" s="153" t="s">
        <v>17</v>
      </c>
    </row>
    <row r="184" spans="1:9" s="4" customFormat="1">
      <c r="A184" s="4" t="str">
        <f t="shared" ref="A184:C184" si="71">A130</f>
        <v>Greenland Trubot</v>
      </c>
      <c r="B184" s="43" t="str">
        <f t="shared" si="27"/>
        <v>Oflats</v>
      </c>
      <c r="C184" s="4" t="str">
        <f t="shared" si="71"/>
        <v>BS</v>
      </c>
      <c r="D184" s="15">
        <f t="shared" si="16"/>
        <v>2016</v>
      </c>
      <c r="E184" s="152" t="s">
        <v>17</v>
      </c>
      <c r="F184" s="147">
        <v>2673</v>
      </c>
      <c r="G184" s="147">
        <v>2673</v>
      </c>
      <c r="H184" s="147">
        <v>2272</v>
      </c>
      <c r="I184" s="148">
        <v>286</v>
      </c>
    </row>
    <row r="185" spans="1:9" s="4" customFormat="1">
      <c r="A185" s="4" t="str">
        <f t="shared" ref="A185:C185" si="72">A131</f>
        <v>Greenland Trubot</v>
      </c>
      <c r="B185" s="43" t="str">
        <f t="shared" si="27"/>
        <v>Oflats</v>
      </c>
      <c r="C185" s="4" t="str">
        <f t="shared" si="72"/>
        <v>AI</v>
      </c>
      <c r="D185" s="15">
        <f t="shared" si="16"/>
        <v>2016</v>
      </c>
      <c r="E185" s="152" t="s">
        <v>17</v>
      </c>
      <c r="F185" s="147">
        <v>789</v>
      </c>
      <c r="G185" s="147">
        <v>200</v>
      </c>
      <c r="H185" s="147">
        <v>170</v>
      </c>
      <c r="I185" s="148">
        <v>0</v>
      </c>
    </row>
    <row r="186" spans="1:9">
      <c r="A186" s="4" t="str">
        <f t="shared" ref="A186:C186" si="73">A132</f>
        <v>Arrowtooth Flounder</v>
      </c>
      <c r="B186" s="43" t="str">
        <f t="shared" si="27"/>
        <v>Oflats</v>
      </c>
      <c r="C186" s="4" t="str">
        <f t="shared" si="73"/>
        <v>BSAI</v>
      </c>
      <c r="D186" s="15">
        <f t="shared" si="16"/>
        <v>2016</v>
      </c>
      <c r="E186" s="143">
        <v>94035</v>
      </c>
      <c r="F186" s="144">
        <v>80701</v>
      </c>
      <c r="G186" s="144">
        <v>14000</v>
      </c>
      <c r="H186" s="144">
        <v>11900</v>
      </c>
      <c r="I186" s="145">
        <v>1498</v>
      </c>
    </row>
    <row r="187" spans="1:9">
      <c r="A187" s="4" t="str">
        <f t="shared" ref="A187:C187" si="74">A133</f>
        <v>Kamchatka Flounder</v>
      </c>
      <c r="B187" s="43" t="str">
        <f t="shared" si="27"/>
        <v>Oflats</v>
      </c>
      <c r="C187" s="4" t="str">
        <f t="shared" si="74"/>
        <v>BSAI</v>
      </c>
      <c r="D187" s="15">
        <f t="shared" si="16"/>
        <v>2016</v>
      </c>
      <c r="E187" s="143">
        <v>11100</v>
      </c>
      <c r="F187" s="144">
        <v>9500</v>
      </c>
      <c r="G187" s="144">
        <v>5000</v>
      </c>
      <c r="H187" s="144">
        <v>4250</v>
      </c>
      <c r="I187" s="145">
        <v>0</v>
      </c>
    </row>
    <row r="188" spans="1:9">
      <c r="A188" s="4" t="str">
        <f t="shared" ref="A188:C188" si="75">A134</f>
        <v>Rock Sole</v>
      </c>
      <c r="B188" s="43" t="str">
        <f t="shared" si="27"/>
        <v>RockSole</v>
      </c>
      <c r="C188" s="4" t="str">
        <f t="shared" si="75"/>
        <v>BSAI</v>
      </c>
      <c r="D188" s="15">
        <f t="shared" si="16"/>
        <v>2016</v>
      </c>
      <c r="E188" s="143">
        <v>165900</v>
      </c>
      <c r="F188" s="144">
        <v>161000</v>
      </c>
      <c r="G188" s="144">
        <v>57100</v>
      </c>
      <c r="H188" s="144">
        <v>50990</v>
      </c>
      <c r="I188" s="145">
        <v>6110</v>
      </c>
    </row>
    <row r="189" spans="1:9">
      <c r="A189" s="4" t="str">
        <f t="shared" ref="A189:C189" si="76">A135</f>
        <v>Flathead Sole</v>
      </c>
      <c r="B189" s="43" t="str">
        <f t="shared" si="27"/>
        <v>Oflats</v>
      </c>
      <c r="C189" s="4" t="str">
        <f t="shared" si="76"/>
        <v>BSAI</v>
      </c>
      <c r="D189" s="15">
        <f t="shared" si="16"/>
        <v>2016</v>
      </c>
      <c r="E189" s="143">
        <v>79562</v>
      </c>
      <c r="F189" s="144">
        <v>66250</v>
      </c>
      <c r="G189" s="144">
        <v>21000</v>
      </c>
      <c r="H189" s="144">
        <v>18753</v>
      </c>
      <c r="I189" s="145">
        <v>2247</v>
      </c>
    </row>
    <row r="190" spans="1:9">
      <c r="A190" s="4" t="str">
        <f t="shared" ref="A190:C190" si="77">A136</f>
        <v>Alaska Plaice</v>
      </c>
      <c r="B190" s="43" t="str">
        <f t="shared" si="27"/>
        <v>Oflats</v>
      </c>
      <c r="C190" s="4" t="str">
        <f t="shared" si="77"/>
        <v>BSAI</v>
      </c>
      <c r="D190" s="15">
        <f t="shared" si="16"/>
        <v>2016</v>
      </c>
      <c r="E190" s="143">
        <v>49000</v>
      </c>
      <c r="F190" s="144">
        <v>41000</v>
      </c>
      <c r="G190" s="144">
        <v>14500</v>
      </c>
      <c r="H190" s="144">
        <v>12325</v>
      </c>
      <c r="I190" s="145">
        <v>0</v>
      </c>
    </row>
    <row r="191" spans="1:9">
      <c r="A191" s="4" t="str">
        <f t="shared" ref="A191:C191" si="78">A137</f>
        <v>Other Flatfish</v>
      </c>
      <c r="B191" s="43" t="str">
        <f t="shared" si="27"/>
        <v>Oflats</v>
      </c>
      <c r="C191" s="4" t="str">
        <f t="shared" si="78"/>
        <v>BSAI</v>
      </c>
      <c r="D191" s="15">
        <f t="shared" si="16"/>
        <v>2016</v>
      </c>
      <c r="E191" s="143">
        <v>17414</v>
      </c>
      <c r="F191" s="144">
        <v>13061</v>
      </c>
      <c r="G191" s="144">
        <v>2500</v>
      </c>
      <c r="H191" s="144">
        <v>2125</v>
      </c>
      <c r="I191" s="145">
        <v>0</v>
      </c>
    </row>
    <row r="192" spans="1:9">
      <c r="A192" s="4" t="str">
        <f t="shared" ref="A192:C192" si="79">A138</f>
        <v>Pacific Ocean Perch</v>
      </c>
      <c r="B192" s="43" t="str">
        <f t="shared" si="27"/>
        <v>Others</v>
      </c>
      <c r="C192" s="4" t="str">
        <f t="shared" si="79"/>
        <v>BSAI Total</v>
      </c>
      <c r="D192" s="15">
        <f t="shared" si="16"/>
        <v>2016</v>
      </c>
      <c r="E192" s="143">
        <v>40529</v>
      </c>
      <c r="F192" s="144">
        <v>33320</v>
      </c>
      <c r="G192" s="144">
        <v>31900</v>
      </c>
      <c r="H192" s="144">
        <v>28143</v>
      </c>
      <c r="I192" s="153" t="s">
        <v>17</v>
      </c>
    </row>
    <row r="193" spans="1:9">
      <c r="A193" s="4" t="str">
        <f t="shared" ref="A193:C193" si="80">A139</f>
        <v>Pacific Ocean Perch</v>
      </c>
      <c r="B193" s="43" t="str">
        <f t="shared" si="27"/>
        <v>Others</v>
      </c>
      <c r="C193" s="4" t="str">
        <f t="shared" si="80"/>
        <v>BS</v>
      </c>
      <c r="D193" s="15">
        <f t="shared" si="16"/>
        <v>2016</v>
      </c>
      <c r="E193" s="152" t="s">
        <v>17</v>
      </c>
      <c r="F193" s="147">
        <v>8353</v>
      </c>
      <c r="G193" s="147">
        <v>8000</v>
      </c>
      <c r="H193" s="147">
        <v>6800</v>
      </c>
      <c r="I193" s="148">
        <v>0</v>
      </c>
    </row>
    <row r="194" spans="1:9">
      <c r="A194" s="4" t="str">
        <f t="shared" ref="A194:C194" si="81">A140</f>
        <v>Pacific Ocean Perch</v>
      </c>
      <c r="B194" s="43" t="str">
        <f t="shared" si="27"/>
        <v>Others</v>
      </c>
      <c r="C194" s="4" t="str">
        <f t="shared" si="81"/>
        <v>AI Total</v>
      </c>
      <c r="D194" s="15">
        <f t="shared" ref="D194:D257" si="82">D140-1</f>
        <v>2016</v>
      </c>
      <c r="E194" s="37"/>
      <c r="F194" s="16"/>
      <c r="G194" s="16"/>
      <c r="H194" s="16"/>
      <c r="I194" s="17"/>
    </row>
    <row r="195" spans="1:9">
      <c r="A195" s="4" t="str">
        <f t="shared" ref="A195:C195" si="83">A141</f>
        <v>Pacific Ocean Perch</v>
      </c>
      <c r="B195" s="43" t="str">
        <f t="shared" si="27"/>
        <v>Others</v>
      </c>
      <c r="C195" s="4" t="str">
        <f t="shared" si="83"/>
        <v>EAI</v>
      </c>
      <c r="D195" s="15">
        <f t="shared" si="82"/>
        <v>2016</v>
      </c>
      <c r="E195" s="152" t="s">
        <v>17</v>
      </c>
      <c r="F195" s="147">
        <v>7916</v>
      </c>
      <c r="G195" s="147">
        <v>7900</v>
      </c>
      <c r="H195" s="147">
        <v>7055</v>
      </c>
      <c r="I195" s="148">
        <v>845</v>
      </c>
    </row>
    <row r="196" spans="1:9">
      <c r="A196" s="4" t="str">
        <f t="shared" ref="A196:C196" si="84">A142</f>
        <v>Pacific Ocean Perch</v>
      </c>
      <c r="B196" s="43" t="str">
        <f t="shared" si="27"/>
        <v>Others</v>
      </c>
      <c r="C196" s="4" t="str">
        <f t="shared" si="84"/>
        <v>CAI</v>
      </c>
      <c r="D196" s="15">
        <f t="shared" si="82"/>
        <v>2016</v>
      </c>
      <c r="E196" s="152" t="s">
        <v>17</v>
      </c>
      <c r="F196" s="147">
        <v>7355</v>
      </c>
      <c r="G196" s="147">
        <v>7000</v>
      </c>
      <c r="H196" s="147">
        <v>6251</v>
      </c>
      <c r="I196" s="148">
        <v>749</v>
      </c>
    </row>
    <row r="197" spans="1:9">
      <c r="A197" s="4" t="str">
        <f t="shared" ref="A197:C197" si="85">A143</f>
        <v>Pacific Ocean Perch</v>
      </c>
      <c r="B197" s="43" t="str">
        <f t="shared" si="27"/>
        <v>Others</v>
      </c>
      <c r="C197" s="4" t="str">
        <f t="shared" si="85"/>
        <v>WAI</v>
      </c>
      <c r="D197" s="15">
        <f t="shared" si="82"/>
        <v>2016</v>
      </c>
      <c r="E197" s="152" t="s">
        <v>17</v>
      </c>
      <c r="F197" s="147">
        <v>9696</v>
      </c>
      <c r="G197" s="147">
        <v>9000</v>
      </c>
      <c r="H197" s="147">
        <v>8037</v>
      </c>
      <c r="I197" s="148">
        <v>963</v>
      </c>
    </row>
    <row r="198" spans="1:9">
      <c r="A198" s="4" t="str">
        <f t="shared" ref="A198:C198" si="86">A144</f>
        <v>Sharpchin/Northern</v>
      </c>
      <c r="B198" s="43" t="str">
        <f t="shared" si="27"/>
        <v>Others</v>
      </c>
      <c r="C198" s="4" t="str">
        <f t="shared" si="86"/>
        <v>BSAI</v>
      </c>
      <c r="D198" s="15">
        <f t="shared" si="82"/>
        <v>2016</v>
      </c>
      <c r="E198" s="88"/>
      <c r="F198" s="87"/>
      <c r="G198" s="87"/>
      <c r="H198" s="87"/>
      <c r="I198" s="94"/>
    </row>
    <row r="199" spans="1:9">
      <c r="A199" s="4" t="str">
        <f t="shared" ref="A199:C199" si="87">A145</f>
        <v>Sharpchin/Northern</v>
      </c>
      <c r="B199" s="43" t="str">
        <f t="shared" si="27"/>
        <v>Others</v>
      </c>
      <c r="C199" s="4" t="str">
        <f t="shared" si="87"/>
        <v>BS</v>
      </c>
      <c r="D199" s="15">
        <f t="shared" si="82"/>
        <v>2016</v>
      </c>
      <c r="E199" s="154"/>
      <c r="F199" s="16"/>
      <c r="G199" s="16"/>
      <c r="H199" s="16"/>
      <c r="I199" s="17"/>
    </row>
    <row r="200" spans="1:9">
      <c r="A200" s="4" t="str">
        <f t="shared" ref="A200:C200" si="88">A146</f>
        <v>Sharpchin/Northern</v>
      </c>
      <c r="B200" s="43" t="str">
        <f t="shared" si="27"/>
        <v>Others</v>
      </c>
      <c r="C200" s="4" t="str">
        <f t="shared" si="88"/>
        <v>AI</v>
      </c>
      <c r="D200" s="15">
        <f t="shared" si="82"/>
        <v>2016</v>
      </c>
      <c r="E200" s="154"/>
      <c r="F200" s="16"/>
      <c r="G200" s="16"/>
      <c r="H200" s="16"/>
      <c r="I200" s="17"/>
    </row>
    <row r="201" spans="1:9">
      <c r="A201" s="4" t="str">
        <f t="shared" ref="A201:C201" si="89">A147</f>
        <v>Northern Rockfish</v>
      </c>
      <c r="B201" s="43" t="str">
        <f t="shared" si="27"/>
        <v>Others</v>
      </c>
      <c r="C201" s="4" t="str">
        <f t="shared" si="89"/>
        <v>BSAI</v>
      </c>
      <c r="D201" s="15">
        <f t="shared" si="82"/>
        <v>2016</v>
      </c>
      <c r="E201" s="143">
        <v>14689</v>
      </c>
      <c r="F201" s="144">
        <v>11960</v>
      </c>
      <c r="G201" s="144">
        <v>4500</v>
      </c>
      <c r="H201" s="144">
        <v>3825</v>
      </c>
      <c r="I201" s="145">
        <v>0</v>
      </c>
    </row>
    <row r="202" spans="1:9">
      <c r="A202" s="4" t="str">
        <f t="shared" ref="A202:C202" si="90">A148</f>
        <v>Northern Rockfish</v>
      </c>
      <c r="B202" s="43" t="str">
        <f t="shared" si="27"/>
        <v>Others</v>
      </c>
      <c r="C202" s="4" t="str">
        <f t="shared" si="90"/>
        <v>BS</v>
      </c>
      <c r="D202" s="15">
        <f t="shared" si="82"/>
        <v>2016</v>
      </c>
      <c r="E202" s="154"/>
      <c r="F202" s="16"/>
      <c r="G202" s="16"/>
      <c r="H202" s="16"/>
      <c r="I202" s="17"/>
    </row>
    <row r="203" spans="1:9">
      <c r="A203" s="4" t="str">
        <f t="shared" ref="A203:C203" si="91">A149</f>
        <v>Northern Rockfish</v>
      </c>
      <c r="B203" s="43" t="str">
        <f t="shared" si="27"/>
        <v>Others</v>
      </c>
      <c r="C203" s="4" t="str">
        <f t="shared" si="91"/>
        <v>AI</v>
      </c>
      <c r="D203" s="15">
        <f t="shared" si="82"/>
        <v>2016</v>
      </c>
      <c r="E203" s="154"/>
      <c r="F203" s="16"/>
      <c r="G203" s="16"/>
      <c r="H203" s="16"/>
      <c r="I203" s="17"/>
    </row>
    <row r="204" spans="1:9">
      <c r="A204" s="4" t="str">
        <f t="shared" ref="A204:C204" si="92">A150</f>
        <v>Blackspotted/Rougheye Rockfish</v>
      </c>
      <c r="B204" s="43" t="str">
        <f t="shared" ref="B204:B267" si="93">VLOOKUP(A204,$O$6:$Q$32,3)</f>
        <v>Others</v>
      </c>
      <c r="C204" s="4" t="str">
        <f t="shared" si="92"/>
        <v>BSAI Total</v>
      </c>
      <c r="D204" s="15">
        <f t="shared" si="82"/>
        <v>2016</v>
      </c>
      <c r="E204" s="143">
        <v>693</v>
      </c>
      <c r="F204" s="144">
        <v>561</v>
      </c>
      <c r="G204" s="144">
        <v>300</v>
      </c>
      <c r="H204" s="144">
        <v>255</v>
      </c>
      <c r="I204" s="145">
        <v>0</v>
      </c>
    </row>
    <row r="205" spans="1:9">
      <c r="A205" s="4" t="str">
        <f t="shared" ref="A205:C205" si="94">A151</f>
        <v>Blackspotted/Rougheye Rockfish</v>
      </c>
      <c r="B205" s="43" t="str">
        <f t="shared" si="93"/>
        <v>Others</v>
      </c>
      <c r="C205" s="4" t="str">
        <f t="shared" si="94"/>
        <v>EBS/EAI</v>
      </c>
      <c r="D205" s="15">
        <f t="shared" si="82"/>
        <v>2016</v>
      </c>
      <c r="E205" s="152" t="s">
        <v>17</v>
      </c>
      <c r="F205" s="147">
        <v>179</v>
      </c>
      <c r="G205" s="147">
        <v>100</v>
      </c>
      <c r="H205" s="147">
        <v>85</v>
      </c>
      <c r="I205" s="148">
        <v>0</v>
      </c>
    </row>
    <row r="206" spans="1:9">
      <c r="A206" s="4" t="str">
        <f t="shared" ref="A206:C206" si="95">A152</f>
        <v>Blackspotted/Rougheye Rockfish</v>
      </c>
      <c r="B206" s="43" t="str">
        <f t="shared" si="93"/>
        <v>Others</v>
      </c>
      <c r="C206" s="4" t="str">
        <f t="shared" si="95"/>
        <v>CAI/WAI</v>
      </c>
      <c r="D206" s="15">
        <f t="shared" si="82"/>
        <v>2016</v>
      </c>
      <c r="E206" s="152" t="s">
        <v>17</v>
      </c>
      <c r="F206" s="147">
        <v>382</v>
      </c>
      <c r="G206" s="147">
        <v>200</v>
      </c>
      <c r="H206" s="147">
        <v>170</v>
      </c>
      <c r="I206" s="148">
        <v>0</v>
      </c>
    </row>
    <row r="207" spans="1:9">
      <c r="A207" s="4" t="str">
        <f t="shared" ref="A207:C207" si="96">A153</f>
        <v>Shortraker Rockfish</v>
      </c>
      <c r="B207" s="43" t="str">
        <f t="shared" si="93"/>
        <v>Others</v>
      </c>
      <c r="C207" s="4" t="str">
        <f t="shared" si="96"/>
        <v>BSAI</v>
      </c>
      <c r="D207" s="15">
        <f t="shared" si="82"/>
        <v>2016</v>
      </c>
      <c r="E207" s="143">
        <v>690</v>
      </c>
      <c r="F207" s="144">
        <v>518</v>
      </c>
      <c r="G207" s="144">
        <v>200</v>
      </c>
      <c r="H207" s="144">
        <v>170</v>
      </c>
      <c r="I207" s="145">
        <v>0</v>
      </c>
    </row>
    <row r="208" spans="1:9">
      <c r="A208" s="4" t="str">
        <f t="shared" ref="A208:C208" si="97">A154</f>
        <v>Shortraker/Rougheye Rockfish</v>
      </c>
      <c r="B208" s="43" t="str">
        <f t="shared" si="93"/>
        <v>Others</v>
      </c>
      <c r="C208" s="4" t="str">
        <f t="shared" si="97"/>
        <v>BSAI</v>
      </c>
      <c r="D208" s="15">
        <f t="shared" si="82"/>
        <v>2016</v>
      </c>
      <c r="E208" s="88"/>
      <c r="F208" s="87"/>
      <c r="G208" s="87"/>
      <c r="H208" s="87"/>
      <c r="I208" s="94"/>
    </row>
    <row r="209" spans="1:9">
      <c r="A209" s="4" t="str">
        <f t="shared" ref="A209:C209" si="98">A155</f>
        <v>Shortraker/Rougheye Rockfish</v>
      </c>
      <c r="B209" s="43" t="str">
        <f t="shared" si="93"/>
        <v>Others</v>
      </c>
      <c r="C209" s="4" t="str">
        <f t="shared" si="98"/>
        <v>BS</v>
      </c>
      <c r="D209" s="15">
        <f t="shared" si="82"/>
        <v>2016</v>
      </c>
      <c r="E209" s="154"/>
      <c r="F209" s="16"/>
      <c r="G209" s="16"/>
      <c r="H209" s="16"/>
      <c r="I209" s="17"/>
    </row>
    <row r="210" spans="1:9">
      <c r="A210" s="4" t="str">
        <f t="shared" ref="A210:C210" si="99">A156</f>
        <v>Shortraker/Rougheye Rockfish</v>
      </c>
      <c r="B210" s="43" t="str">
        <f t="shared" si="93"/>
        <v>Others</v>
      </c>
      <c r="C210" s="4">
        <f t="shared" si="99"/>
        <v>2043000</v>
      </c>
      <c r="D210" s="15">
        <f t="shared" si="82"/>
        <v>1424997</v>
      </c>
      <c r="E210" s="154"/>
      <c r="F210" s="16"/>
      <c r="G210" s="16"/>
      <c r="H210" s="16"/>
      <c r="I210" s="17"/>
    </row>
    <row r="211" spans="1:9">
      <c r="A211" s="4" t="str">
        <f t="shared" ref="A211:C211" si="100">A157</f>
        <v>Other Red Rockfish</v>
      </c>
      <c r="B211" s="43" t="str">
        <f t="shared" si="93"/>
        <v>Others</v>
      </c>
      <c r="C211" s="4">
        <f t="shared" si="100"/>
        <v>191386</v>
      </c>
      <c r="D211" s="15">
        <f t="shared" si="82"/>
        <v>155870</v>
      </c>
      <c r="E211" s="88"/>
      <c r="F211" s="87"/>
      <c r="G211" s="87"/>
      <c r="H211" s="87"/>
      <c r="I211" s="94"/>
    </row>
    <row r="212" spans="1:9">
      <c r="A212" s="4" t="str">
        <f t="shared" ref="A212:C212" si="101">A158</f>
        <v>Other Red Rockfish</v>
      </c>
      <c r="B212" s="43" t="str">
        <f t="shared" si="93"/>
        <v>Others</v>
      </c>
      <c r="C212" s="4">
        <f t="shared" si="101"/>
        <v>27400</v>
      </c>
      <c r="D212" s="15">
        <f t="shared" si="82"/>
        <v>20597</v>
      </c>
      <c r="E212" s="154"/>
      <c r="F212" s="16"/>
      <c r="G212" s="16"/>
      <c r="H212" s="16"/>
      <c r="I212" s="17"/>
    </row>
    <row r="213" spans="1:9">
      <c r="A213" s="4" t="str">
        <f t="shared" ref="A213:C213" si="102">A159</f>
        <v>Other Rockfish</v>
      </c>
      <c r="B213" s="43" t="str">
        <f t="shared" si="93"/>
        <v>Others</v>
      </c>
      <c r="C213" s="4">
        <f t="shared" si="102"/>
        <v>287307</v>
      </c>
      <c r="D213" s="15">
        <f t="shared" si="82"/>
        <v>260915</v>
      </c>
      <c r="E213" s="143">
        <v>1667</v>
      </c>
      <c r="F213" s="144">
        <v>1250</v>
      </c>
      <c r="G213" s="144">
        <v>875</v>
      </c>
      <c r="H213" s="144">
        <v>744</v>
      </c>
      <c r="I213" s="145">
        <v>0</v>
      </c>
    </row>
    <row r="214" spans="1:9">
      <c r="A214" s="4" t="str">
        <f t="shared" ref="A214:C214" si="103">A160</f>
        <v>Other Rockfish</v>
      </c>
      <c r="B214" s="43" t="str">
        <f t="shared" si="93"/>
        <v>Others</v>
      </c>
      <c r="C214" s="4">
        <f t="shared" si="103"/>
        <v>84057</v>
      </c>
      <c r="D214" s="15">
        <f t="shared" si="82"/>
        <v>71615</v>
      </c>
      <c r="E214" s="152" t="s">
        <v>17</v>
      </c>
      <c r="F214" s="147">
        <v>695</v>
      </c>
      <c r="G214" s="147">
        <v>325</v>
      </c>
      <c r="H214" s="147">
        <v>276</v>
      </c>
      <c r="I214" s="148">
        <v>0</v>
      </c>
    </row>
    <row r="215" spans="1:9">
      <c r="A215" s="4" t="str">
        <f t="shared" ref="A215:C215" si="104">A161</f>
        <v>Other Rockfish</v>
      </c>
      <c r="B215" s="43" t="str">
        <f t="shared" si="93"/>
        <v>Others</v>
      </c>
      <c r="C215" s="4">
        <f t="shared" si="104"/>
        <v>157300</v>
      </c>
      <c r="D215" s="15">
        <f t="shared" si="82"/>
        <v>153297</v>
      </c>
      <c r="E215" s="152" t="s">
        <v>17</v>
      </c>
      <c r="F215" s="147">
        <v>555</v>
      </c>
      <c r="G215" s="147">
        <v>550</v>
      </c>
      <c r="H215" s="147">
        <v>468</v>
      </c>
      <c r="I215" s="148">
        <v>0</v>
      </c>
    </row>
    <row r="216" spans="1:9">
      <c r="A216" s="4" t="str">
        <f t="shared" ref="A216:C216" si="105">A162</f>
        <v>Atka Mackerel</v>
      </c>
      <c r="B216" s="43" t="str">
        <f t="shared" si="93"/>
        <v>Atka</v>
      </c>
      <c r="C216" s="4">
        <f t="shared" si="105"/>
        <v>82810</v>
      </c>
      <c r="D216" s="15">
        <f t="shared" si="82"/>
        <v>68131</v>
      </c>
      <c r="E216" s="143">
        <v>104749</v>
      </c>
      <c r="F216" s="144">
        <v>90340</v>
      </c>
      <c r="G216" s="144">
        <v>55000</v>
      </c>
      <c r="H216" s="144">
        <v>49115</v>
      </c>
      <c r="I216" s="145">
        <v>5885</v>
      </c>
    </row>
    <row r="217" spans="1:9">
      <c r="A217" s="4" t="str">
        <f t="shared" ref="A217:C217" si="106">A163</f>
        <v>Atka Mackerel</v>
      </c>
      <c r="B217" s="43" t="str">
        <f t="shared" si="93"/>
        <v>Atka</v>
      </c>
      <c r="C217" s="4">
        <f t="shared" si="106"/>
        <v>19751</v>
      </c>
      <c r="D217" s="15">
        <f t="shared" si="82"/>
        <v>16240</v>
      </c>
      <c r="E217" s="152" t="s">
        <v>17</v>
      </c>
      <c r="F217" s="147">
        <v>30832</v>
      </c>
      <c r="G217" s="147">
        <v>28500</v>
      </c>
      <c r="H217" s="147">
        <v>25451</v>
      </c>
      <c r="I217" s="148">
        <v>3050</v>
      </c>
    </row>
    <row r="218" spans="1:9">
      <c r="A218" s="4" t="str">
        <f t="shared" ref="A218:C218" si="107">A164</f>
        <v>Atka Mackerel</v>
      </c>
      <c r="B218" s="43" t="str">
        <f t="shared" si="93"/>
        <v>Atka</v>
      </c>
      <c r="C218" s="4">
        <f t="shared" si="107"/>
        <v>81200</v>
      </c>
      <c r="D218" s="15">
        <f t="shared" si="82"/>
        <v>70097</v>
      </c>
      <c r="E218" s="152" t="s">
        <v>17</v>
      </c>
      <c r="F218" s="147">
        <v>27216</v>
      </c>
      <c r="G218" s="147">
        <v>16000</v>
      </c>
      <c r="H218" s="147">
        <v>14288</v>
      </c>
      <c r="I218" s="148">
        <v>1712</v>
      </c>
    </row>
    <row r="219" spans="1:9">
      <c r="A219" s="4" t="str">
        <f t="shared" ref="A219:C219" si="108">A165</f>
        <v>Atka Mackerel</v>
      </c>
      <c r="B219" s="43" t="str">
        <f t="shared" si="93"/>
        <v>Atka</v>
      </c>
      <c r="C219" s="4" t="str">
        <f t="shared" si="108"/>
        <v>WAI</v>
      </c>
      <c r="D219" s="15">
        <f t="shared" si="82"/>
        <v>2016</v>
      </c>
      <c r="E219" s="152" t="s">
        <v>17</v>
      </c>
      <c r="F219" s="147">
        <v>32292</v>
      </c>
      <c r="G219" s="147">
        <v>10500</v>
      </c>
      <c r="H219" s="147">
        <v>9377</v>
      </c>
      <c r="I219" s="148">
        <v>1124</v>
      </c>
    </row>
    <row r="220" spans="1:9">
      <c r="A220" s="4" t="str">
        <f t="shared" ref="A220:C220" si="109">A166</f>
        <v>Skates</v>
      </c>
      <c r="B220" s="43" t="str">
        <f t="shared" si="93"/>
        <v>Others</v>
      </c>
      <c r="C220" s="4" t="str">
        <f t="shared" si="109"/>
        <v>BSAI</v>
      </c>
      <c r="D220" s="15">
        <f t="shared" si="82"/>
        <v>2016</v>
      </c>
      <c r="E220" s="143">
        <v>50215</v>
      </c>
      <c r="F220" s="144">
        <v>42134</v>
      </c>
      <c r="G220" s="144">
        <v>26000</v>
      </c>
      <c r="H220" s="144">
        <v>22100</v>
      </c>
      <c r="I220" s="145">
        <v>0</v>
      </c>
    </row>
    <row r="221" spans="1:9">
      <c r="A221" s="4" t="str">
        <f t="shared" ref="A221:C221" si="110">A167</f>
        <v>Sculpins</v>
      </c>
      <c r="B221" s="43" t="str">
        <f t="shared" si="93"/>
        <v>Others</v>
      </c>
      <c r="C221" s="4" t="str">
        <f t="shared" si="110"/>
        <v>BSAI</v>
      </c>
      <c r="D221" s="15">
        <f t="shared" si="82"/>
        <v>2016</v>
      </c>
      <c r="E221" s="143">
        <v>52365</v>
      </c>
      <c r="F221" s="144">
        <v>39725</v>
      </c>
      <c r="G221" s="144">
        <v>4500</v>
      </c>
      <c r="H221" s="144">
        <v>3825</v>
      </c>
      <c r="I221" s="145">
        <v>0</v>
      </c>
    </row>
    <row r="222" spans="1:9">
      <c r="A222" s="4" t="str">
        <f t="shared" ref="A222:C222" si="111">A168</f>
        <v>Sharks</v>
      </c>
      <c r="B222" s="43" t="str">
        <f t="shared" si="93"/>
        <v>Others</v>
      </c>
      <c r="C222" s="4" t="str">
        <f t="shared" si="111"/>
        <v>BSAI</v>
      </c>
      <c r="D222" s="15">
        <f t="shared" si="82"/>
        <v>2016</v>
      </c>
      <c r="E222" s="143">
        <v>1363</v>
      </c>
      <c r="F222" s="144">
        <v>1022</v>
      </c>
      <c r="G222" s="144">
        <v>125</v>
      </c>
      <c r="H222" s="144">
        <v>106</v>
      </c>
      <c r="I222" s="145">
        <v>0</v>
      </c>
    </row>
    <row r="223" spans="1:9">
      <c r="A223" s="4" t="str">
        <f t="shared" ref="A223:C223" si="112">A169</f>
        <v>Squids</v>
      </c>
      <c r="B223" s="43" t="str">
        <f t="shared" si="93"/>
        <v>Others</v>
      </c>
      <c r="C223" s="4" t="str">
        <f t="shared" si="112"/>
        <v>BSAI</v>
      </c>
      <c r="D223" s="15">
        <f t="shared" si="82"/>
        <v>2016</v>
      </c>
      <c r="E223" s="143">
        <v>6912</v>
      </c>
      <c r="F223" s="144">
        <v>5184</v>
      </c>
      <c r="G223" s="144">
        <v>1500</v>
      </c>
      <c r="H223" s="144">
        <v>1275</v>
      </c>
      <c r="I223" s="145">
        <v>0</v>
      </c>
    </row>
    <row r="224" spans="1:9">
      <c r="A224" s="4" t="str">
        <f t="shared" ref="A224:C224" si="113">A170</f>
        <v>Octopuses</v>
      </c>
      <c r="B224" s="43" t="str">
        <f t="shared" si="93"/>
        <v>Others</v>
      </c>
      <c r="C224" s="4" t="str">
        <f t="shared" si="113"/>
        <v>BSAI</v>
      </c>
      <c r="D224" s="15">
        <f t="shared" si="82"/>
        <v>2016</v>
      </c>
      <c r="E224" s="143">
        <v>3452</v>
      </c>
      <c r="F224" s="144">
        <v>2589</v>
      </c>
      <c r="G224" s="144">
        <v>400</v>
      </c>
      <c r="H224" s="144">
        <v>340</v>
      </c>
      <c r="I224" s="145">
        <v>0</v>
      </c>
    </row>
    <row r="225" spans="1:9">
      <c r="A225" s="4" t="str">
        <f t="shared" ref="A225:C225" si="114">A171</f>
        <v>Other Species</v>
      </c>
      <c r="B225" s="43" t="str">
        <f t="shared" si="93"/>
        <v>Others</v>
      </c>
      <c r="C225" s="4" t="str">
        <f t="shared" si="114"/>
        <v>BSAI</v>
      </c>
      <c r="D225" s="15">
        <f t="shared" si="82"/>
        <v>2016</v>
      </c>
      <c r="E225" s="88"/>
      <c r="F225" s="87"/>
      <c r="G225" s="87"/>
      <c r="H225" s="87"/>
      <c r="I225" s="94"/>
    </row>
    <row r="226" spans="1:9">
      <c r="A226" s="4" t="str">
        <f t="shared" ref="A226:C226" si="115">A172</f>
        <v>Total</v>
      </c>
      <c r="B226" s="43" t="str">
        <f t="shared" si="93"/>
        <v>Others</v>
      </c>
      <c r="C226" s="4" t="str">
        <f t="shared" si="115"/>
        <v>Total</v>
      </c>
      <c r="D226" s="15">
        <f t="shared" si="82"/>
        <v>2016</v>
      </c>
      <c r="E226" s="149">
        <v>5324080</v>
      </c>
      <c r="F226" s="150">
        <v>3236662</v>
      </c>
      <c r="G226" s="150">
        <v>2000000</v>
      </c>
      <c r="H226" s="150">
        <v>1791697</v>
      </c>
      <c r="I226" s="151">
        <v>197225</v>
      </c>
    </row>
    <row r="227" spans="1:9">
      <c r="A227" s="4" t="str">
        <f t="shared" ref="A227:C227" si="116">A173</f>
        <v>Pollock</v>
      </c>
      <c r="B227" s="43" t="str">
        <f t="shared" si="93"/>
        <v>Pollock</v>
      </c>
      <c r="C227" s="4" t="str">
        <f t="shared" si="116"/>
        <v>BS</v>
      </c>
      <c r="D227" s="15">
        <f t="shared" si="82"/>
        <v>2015</v>
      </c>
      <c r="E227" s="143">
        <v>3330000</v>
      </c>
      <c r="F227" s="144">
        <v>1637000</v>
      </c>
      <c r="G227" s="144">
        <v>1310000</v>
      </c>
      <c r="H227" s="144">
        <v>1179000</v>
      </c>
      <c r="I227" s="145">
        <v>131000</v>
      </c>
    </row>
    <row r="228" spans="1:9">
      <c r="A228" s="4" t="str">
        <f t="shared" ref="A228:C228" si="117">A174</f>
        <v>Pollock</v>
      </c>
      <c r="B228" s="43" t="str">
        <f t="shared" si="93"/>
        <v>Pollock</v>
      </c>
      <c r="C228" s="4" t="str">
        <f t="shared" si="117"/>
        <v>AI</v>
      </c>
      <c r="D228" s="15">
        <f t="shared" si="82"/>
        <v>2015</v>
      </c>
      <c r="E228" s="146">
        <v>36005</v>
      </c>
      <c r="F228" s="147">
        <v>29659</v>
      </c>
      <c r="G228" s="147">
        <v>19000</v>
      </c>
      <c r="H228" s="147">
        <v>17100</v>
      </c>
      <c r="I228" s="148">
        <v>1900</v>
      </c>
    </row>
    <row r="229" spans="1:9">
      <c r="A229" s="4" t="str">
        <f t="shared" ref="A229:C229" si="118">A175</f>
        <v>Pollock</v>
      </c>
      <c r="B229" s="43" t="str">
        <f t="shared" si="93"/>
        <v>Pollock</v>
      </c>
      <c r="C229" s="4" t="str">
        <f t="shared" si="118"/>
        <v>Bogslof</v>
      </c>
      <c r="D229" s="15">
        <f t="shared" si="82"/>
        <v>2015</v>
      </c>
      <c r="E229" s="146">
        <v>21200</v>
      </c>
      <c r="F229" s="147">
        <v>15900</v>
      </c>
      <c r="G229" s="147">
        <v>100</v>
      </c>
      <c r="H229" s="147">
        <v>100</v>
      </c>
      <c r="I229" s="148">
        <v>0</v>
      </c>
    </row>
    <row r="230" spans="1:9">
      <c r="A230" s="4" t="str">
        <f t="shared" ref="A230:C230" si="119">A176</f>
        <v>Pacific cod</v>
      </c>
      <c r="B230" s="43" t="str">
        <f t="shared" si="93"/>
        <v>Pcod</v>
      </c>
      <c r="C230" s="4" t="str">
        <f t="shared" si="119"/>
        <v>BSAI</v>
      </c>
      <c r="D230" s="15">
        <f t="shared" si="82"/>
        <v>2015</v>
      </c>
      <c r="E230" s="88"/>
      <c r="F230" s="87"/>
      <c r="G230" s="87"/>
      <c r="H230" s="87"/>
      <c r="I230" s="94"/>
    </row>
    <row r="231" spans="1:9">
      <c r="A231" s="4" t="str">
        <f t="shared" ref="A231:C231" si="120">A177</f>
        <v>Pacific cod</v>
      </c>
      <c r="B231" s="43" t="str">
        <f t="shared" si="93"/>
        <v>Pcod</v>
      </c>
      <c r="C231" s="4" t="str">
        <f t="shared" si="120"/>
        <v>BS</v>
      </c>
      <c r="D231" s="15">
        <f t="shared" si="82"/>
        <v>2015</v>
      </c>
      <c r="E231" s="146">
        <v>346000</v>
      </c>
      <c r="F231" s="147">
        <v>255000</v>
      </c>
      <c r="G231" s="147">
        <v>240000</v>
      </c>
      <c r="H231" s="147">
        <v>214320</v>
      </c>
      <c r="I231" s="148">
        <v>25680</v>
      </c>
    </row>
    <row r="232" spans="1:9">
      <c r="A232" s="4" t="str">
        <f t="shared" ref="A232:C232" si="121">A178</f>
        <v>Pacific cod</v>
      </c>
      <c r="B232" s="43" t="str">
        <f t="shared" si="93"/>
        <v>Pcod</v>
      </c>
      <c r="C232" s="4" t="str">
        <f t="shared" si="121"/>
        <v>AI</v>
      </c>
      <c r="D232" s="15">
        <f t="shared" si="82"/>
        <v>2015</v>
      </c>
      <c r="E232" s="146">
        <v>23400</v>
      </c>
      <c r="F232" s="147">
        <v>17600</v>
      </c>
      <c r="G232" s="147">
        <v>9422</v>
      </c>
      <c r="H232" s="147">
        <v>8414</v>
      </c>
      <c r="I232" s="148">
        <v>1008</v>
      </c>
    </row>
    <row r="233" spans="1:9">
      <c r="A233" s="4" t="str">
        <f t="shared" ref="A233:C233" si="122">A179</f>
        <v>Sablefish</v>
      </c>
      <c r="B233" s="43" t="str">
        <f t="shared" si="93"/>
        <v>Others</v>
      </c>
      <c r="C233" s="4" t="str">
        <f t="shared" si="122"/>
        <v>BSAI Total</v>
      </c>
      <c r="D233" s="15">
        <f t="shared" si="82"/>
        <v>2015</v>
      </c>
      <c r="E233" s="88"/>
      <c r="F233" s="87"/>
      <c r="G233" s="87"/>
      <c r="H233" s="87"/>
      <c r="I233" s="94"/>
    </row>
    <row r="234" spans="1:9">
      <c r="A234" s="4" t="str">
        <f t="shared" ref="A234:C234" si="123">A180</f>
        <v>Sablefish</v>
      </c>
      <c r="B234" s="43" t="str">
        <f t="shared" si="93"/>
        <v>Others</v>
      </c>
      <c r="C234" s="4" t="str">
        <f t="shared" si="123"/>
        <v>BS</v>
      </c>
      <c r="D234" s="15">
        <f t="shared" si="82"/>
        <v>2015</v>
      </c>
      <c r="E234" s="146">
        <v>1575</v>
      </c>
      <c r="F234" s="147">
        <v>1333</v>
      </c>
      <c r="G234" s="147">
        <v>1333</v>
      </c>
      <c r="H234" s="147">
        <v>567</v>
      </c>
      <c r="I234" s="148">
        <v>183</v>
      </c>
    </row>
    <row r="235" spans="1:9">
      <c r="A235" s="4" t="str">
        <f t="shared" ref="A235:C235" si="124">A181</f>
        <v>Sablefish</v>
      </c>
      <c r="B235" s="43" t="str">
        <f t="shared" si="93"/>
        <v>Others</v>
      </c>
      <c r="C235" s="4" t="str">
        <f t="shared" si="124"/>
        <v>AI</v>
      </c>
      <c r="D235" s="15">
        <f t="shared" si="82"/>
        <v>2015</v>
      </c>
      <c r="E235" s="146">
        <v>2128</v>
      </c>
      <c r="F235" s="147">
        <v>1802</v>
      </c>
      <c r="G235" s="147">
        <v>1802</v>
      </c>
      <c r="H235" s="147">
        <v>383</v>
      </c>
      <c r="I235" s="148">
        <v>304</v>
      </c>
    </row>
    <row r="236" spans="1:9">
      <c r="A236" s="4" t="str">
        <f t="shared" ref="A236:C236" si="125">A182</f>
        <v>Yellowfin Sole</v>
      </c>
      <c r="B236" s="43" t="str">
        <f t="shared" si="93"/>
        <v>Yfin</v>
      </c>
      <c r="C236" s="4" t="str">
        <f t="shared" si="125"/>
        <v>BSAI</v>
      </c>
      <c r="D236" s="15">
        <f t="shared" si="82"/>
        <v>2015</v>
      </c>
      <c r="E236" s="143">
        <v>266400</v>
      </c>
      <c r="F236" s="144">
        <v>248800</v>
      </c>
      <c r="G236" s="144">
        <v>149000</v>
      </c>
      <c r="H236" s="144">
        <v>133057</v>
      </c>
      <c r="I236" s="145">
        <v>15943</v>
      </c>
    </row>
    <row r="237" spans="1:9">
      <c r="A237" s="4" t="str">
        <f t="shared" ref="A237:C237" si="126">A183</f>
        <v>Greenland Trubot</v>
      </c>
      <c r="B237" s="43" t="str">
        <f t="shared" si="93"/>
        <v>Oflats</v>
      </c>
      <c r="C237" s="4" t="str">
        <f t="shared" si="126"/>
        <v>BSAI Total</v>
      </c>
      <c r="D237" s="15">
        <f t="shared" si="82"/>
        <v>2015</v>
      </c>
      <c r="E237" s="143">
        <v>3903</v>
      </c>
      <c r="F237" s="144">
        <v>3172</v>
      </c>
      <c r="G237" s="144">
        <v>2648</v>
      </c>
      <c r="H237" s="144">
        <v>2251</v>
      </c>
      <c r="I237" s="153" t="s">
        <v>17</v>
      </c>
    </row>
    <row r="238" spans="1:9">
      <c r="A238" s="4" t="str">
        <f t="shared" ref="A238:C238" si="127">A184</f>
        <v>Greenland Trubot</v>
      </c>
      <c r="B238" s="43" t="str">
        <f t="shared" si="93"/>
        <v>Oflats</v>
      </c>
      <c r="C238" s="4" t="str">
        <f t="shared" si="127"/>
        <v>BS</v>
      </c>
      <c r="D238" s="15">
        <f t="shared" si="82"/>
        <v>2015</v>
      </c>
      <c r="E238" s="152" t="s">
        <v>17</v>
      </c>
      <c r="F238" s="147">
        <v>2448</v>
      </c>
      <c r="G238" s="147">
        <v>2448</v>
      </c>
      <c r="H238" s="147">
        <v>2081</v>
      </c>
      <c r="I238" s="148">
        <v>262</v>
      </c>
    </row>
    <row r="239" spans="1:9">
      <c r="A239" s="4" t="str">
        <f t="shared" ref="A239:C239" si="128">A185</f>
        <v>Greenland Trubot</v>
      </c>
      <c r="B239" s="43" t="str">
        <f t="shared" si="93"/>
        <v>Oflats</v>
      </c>
      <c r="C239" s="4" t="str">
        <f t="shared" si="128"/>
        <v>AI</v>
      </c>
      <c r="D239" s="15">
        <f t="shared" si="82"/>
        <v>2015</v>
      </c>
      <c r="E239" s="152" t="s">
        <v>17</v>
      </c>
      <c r="F239" s="147">
        <v>724</v>
      </c>
      <c r="G239" s="147">
        <v>200</v>
      </c>
      <c r="H239" s="147">
        <v>170</v>
      </c>
      <c r="I239" s="148">
        <v>0</v>
      </c>
    </row>
    <row r="240" spans="1:9">
      <c r="A240" s="4" t="str">
        <f t="shared" ref="A240:C240" si="129">A186</f>
        <v>Arrowtooth Flounder</v>
      </c>
      <c r="B240" s="43" t="str">
        <f t="shared" si="93"/>
        <v>Oflats</v>
      </c>
      <c r="C240" s="4" t="str">
        <f t="shared" si="129"/>
        <v>BSAI</v>
      </c>
      <c r="D240" s="15">
        <f t="shared" si="82"/>
        <v>2015</v>
      </c>
      <c r="E240" s="143">
        <v>93856</v>
      </c>
      <c r="F240" s="144">
        <v>80547</v>
      </c>
      <c r="G240" s="144">
        <v>22000</v>
      </c>
      <c r="H240" s="144">
        <v>18700</v>
      </c>
      <c r="I240" s="145">
        <v>2354</v>
      </c>
    </row>
    <row r="241" spans="1:9">
      <c r="A241" s="4" t="str">
        <f t="shared" ref="A241:C241" si="130">A187</f>
        <v>Kamchatka Flounder</v>
      </c>
      <c r="B241" s="43" t="str">
        <f t="shared" si="93"/>
        <v>Oflats</v>
      </c>
      <c r="C241" s="4" t="str">
        <f t="shared" si="130"/>
        <v>BSAI</v>
      </c>
      <c r="D241" s="15">
        <f t="shared" si="82"/>
        <v>2015</v>
      </c>
      <c r="E241" s="143">
        <v>10500</v>
      </c>
      <c r="F241" s="144">
        <v>9000</v>
      </c>
      <c r="G241" s="144">
        <v>6500</v>
      </c>
      <c r="H241" s="144">
        <v>5525</v>
      </c>
      <c r="I241" s="145">
        <v>0</v>
      </c>
    </row>
    <row r="242" spans="1:9">
      <c r="A242" s="4" t="str">
        <f t="shared" ref="A242:C242" si="131">A188</f>
        <v>Rock Sole</v>
      </c>
      <c r="B242" s="43" t="str">
        <f t="shared" si="93"/>
        <v>RockSole</v>
      </c>
      <c r="C242" s="4" t="str">
        <f t="shared" si="131"/>
        <v>BSAI</v>
      </c>
      <c r="D242" s="15">
        <f t="shared" si="82"/>
        <v>2015</v>
      </c>
      <c r="E242" s="143">
        <v>187600</v>
      </c>
      <c r="F242" s="144">
        <v>181700</v>
      </c>
      <c r="G242" s="144">
        <v>69250</v>
      </c>
      <c r="H242" s="144">
        <v>61840</v>
      </c>
      <c r="I242" s="145">
        <v>7410</v>
      </c>
    </row>
    <row r="243" spans="1:9">
      <c r="A243" s="4" t="str">
        <f t="shared" ref="A243:C243" si="132">A189</f>
        <v>Flathead Sole</v>
      </c>
      <c r="B243" s="43" t="str">
        <f t="shared" si="93"/>
        <v>Oflats</v>
      </c>
      <c r="C243" s="4" t="str">
        <f t="shared" si="132"/>
        <v>BSAI</v>
      </c>
      <c r="D243" s="15">
        <f t="shared" si="82"/>
        <v>2015</v>
      </c>
      <c r="E243" s="143">
        <v>79419</v>
      </c>
      <c r="F243" s="144">
        <v>66130</v>
      </c>
      <c r="G243" s="144">
        <v>24250</v>
      </c>
      <c r="H243" s="144">
        <v>21655</v>
      </c>
      <c r="I243" s="145">
        <v>2595</v>
      </c>
    </row>
    <row r="244" spans="1:9">
      <c r="A244" s="4" t="str">
        <f t="shared" ref="A244:C244" si="133">A190</f>
        <v>Alaska Plaice</v>
      </c>
      <c r="B244" s="43" t="str">
        <f t="shared" si="93"/>
        <v>Oflats</v>
      </c>
      <c r="C244" s="4" t="str">
        <f t="shared" si="133"/>
        <v>BSAI</v>
      </c>
      <c r="D244" s="15">
        <f t="shared" si="82"/>
        <v>2015</v>
      </c>
      <c r="E244" s="143">
        <v>54000</v>
      </c>
      <c r="F244" s="144">
        <v>44900</v>
      </c>
      <c r="G244" s="144">
        <v>18500</v>
      </c>
      <c r="H244" s="144">
        <v>15725</v>
      </c>
      <c r="I244" s="145">
        <v>0</v>
      </c>
    </row>
    <row r="245" spans="1:9">
      <c r="A245" s="4" t="str">
        <f t="shared" ref="A245:C245" si="134">A191</f>
        <v>Other Flatfish</v>
      </c>
      <c r="B245" s="43" t="str">
        <f t="shared" si="93"/>
        <v>Oflats</v>
      </c>
      <c r="C245" s="4" t="str">
        <f t="shared" si="134"/>
        <v>BSAI</v>
      </c>
      <c r="D245" s="15">
        <f t="shared" si="82"/>
        <v>2015</v>
      </c>
      <c r="E245" s="143">
        <v>17700</v>
      </c>
      <c r="F245" s="144">
        <v>13250</v>
      </c>
      <c r="G245" s="144">
        <v>3620</v>
      </c>
      <c r="H245" s="144">
        <v>3077</v>
      </c>
      <c r="I245" s="145">
        <v>0</v>
      </c>
    </row>
    <row r="246" spans="1:9">
      <c r="A246" s="4" t="str">
        <f t="shared" ref="A246:C246" si="135">A192</f>
        <v>Pacific Ocean Perch</v>
      </c>
      <c r="B246" s="43" t="str">
        <f t="shared" si="93"/>
        <v>Others</v>
      </c>
      <c r="C246" s="4" t="str">
        <f t="shared" si="135"/>
        <v>BSAI Total</v>
      </c>
      <c r="D246" s="15">
        <f t="shared" si="82"/>
        <v>2015</v>
      </c>
      <c r="E246" s="143">
        <v>42558</v>
      </c>
      <c r="F246" s="144">
        <v>34988</v>
      </c>
      <c r="G246" s="144">
        <v>32021</v>
      </c>
      <c r="H246" s="144">
        <v>28250</v>
      </c>
      <c r="I246" s="153" t="s">
        <v>17</v>
      </c>
    </row>
    <row r="247" spans="1:9">
      <c r="A247" s="4" t="str">
        <f t="shared" ref="A247:C247" si="136">A193</f>
        <v>Pacific Ocean Perch</v>
      </c>
      <c r="B247" s="43" t="str">
        <f t="shared" si="93"/>
        <v>Others</v>
      </c>
      <c r="C247" s="4" t="str">
        <f t="shared" si="136"/>
        <v>BS</v>
      </c>
      <c r="D247" s="15">
        <f t="shared" si="82"/>
        <v>2015</v>
      </c>
      <c r="E247" s="152" t="s">
        <v>17</v>
      </c>
      <c r="F247" s="147">
        <v>8771</v>
      </c>
      <c r="G247" s="147">
        <v>8021</v>
      </c>
      <c r="H247" s="147">
        <v>6818</v>
      </c>
      <c r="I247" s="148">
        <v>0</v>
      </c>
    </row>
    <row r="248" spans="1:9">
      <c r="A248" s="4" t="str">
        <f t="shared" ref="A248:C248" si="137">A194</f>
        <v>Pacific Ocean Perch</v>
      </c>
      <c r="B248" s="43" t="str">
        <f t="shared" si="93"/>
        <v>Others</v>
      </c>
      <c r="C248" s="4" t="str">
        <f t="shared" si="137"/>
        <v>AI Total</v>
      </c>
      <c r="D248" s="15">
        <f t="shared" si="82"/>
        <v>2015</v>
      </c>
      <c r="E248" s="37"/>
      <c r="F248" s="16"/>
      <c r="G248" s="16"/>
      <c r="H248" s="16"/>
      <c r="I248" s="17"/>
    </row>
    <row r="249" spans="1:9">
      <c r="A249" s="4" t="str">
        <f t="shared" ref="A249:C249" si="138">A195</f>
        <v>Pacific Ocean Perch</v>
      </c>
      <c r="B249" s="43" t="str">
        <f t="shared" si="93"/>
        <v>Others</v>
      </c>
      <c r="C249" s="4" t="str">
        <f t="shared" si="138"/>
        <v>EAI</v>
      </c>
      <c r="D249" s="15">
        <f t="shared" si="82"/>
        <v>2015</v>
      </c>
      <c r="E249" s="152" t="s">
        <v>17</v>
      </c>
      <c r="F249" s="147">
        <v>8312</v>
      </c>
      <c r="G249" s="147">
        <v>8000</v>
      </c>
      <c r="H249" s="147">
        <v>7144</v>
      </c>
      <c r="I249" s="148">
        <v>856</v>
      </c>
    </row>
    <row r="250" spans="1:9">
      <c r="A250" s="4" t="str">
        <f t="shared" ref="A250:C250" si="139">A196</f>
        <v>Pacific Ocean Perch</v>
      </c>
      <c r="B250" s="43" t="str">
        <f t="shared" si="93"/>
        <v>Others</v>
      </c>
      <c r="C250" s="4" t="str">
        <f t="shared" si="139"/>
        <v>CAI</v>
      </c>
      <c r="D250" s="15">
        <f t="shared" si="82"/>
        <v>2015</v>
      </c>
      <c r="E250" s="152" t="s">
        <v>17</v>
      </c>
      <c r="F250" s="147">
        <v>7723</v>
      </c>
      <c r="G250" s="147">
        <v>7000</v>
      </c>
      <c r="H250" s="147">
        <v>6251</v>
      </c>
      <c r="I250" s="148">
        <v>749</v>
      </c>
    </row>
    <row r="251" spans="1:9">
      <c r="A251" s="4" t="str">
        <f t="shared" ref="A251:C251" si="140">A197</f>
        <v>Pacific Ocean Perch</v>
      </c>
      <c r="B251" s="43" t="str">
        <f t="shared" si="93"/>
        <v>Others</v>
      </c>
      <c r="C251" s="4" t="str">
        <f t="shared" si="140"/>
        <v>WAI</v>
      </c>
      <c r="D251" s="15">
        <f t="shared" si="82"/>
        <v>2015</v>
      </c>
      <c r="E251" s="152" t="s">
        <v>17</v>
      </c>
      <c r="F251" s="147">
        <v>10182</v>
      </c>
      <c r="G251" s="147">
        <v>9000</v>
      </c>
      <c r="H251" s="147">
        <v>8037</v>
      </c>
      <c r="I251" s="148">
        <v>963</v>
      </c>
    </row>
    <row r="252" spans="1:9">
      <c r="A252" s="4" t="str">
        <f t="shared" ref="A252:C252" si="141">A198</f>
        <v>Sharpchin/Northern</v>
      </c>
      <c r="B252" s="43" t="str">
        <f t="shared" si="93"/>
        <v>Others</v>
      </c>
      <c r="C252" s="4" t="str">
        <f t="shared" si="141"/>
        <v>BSAI</v>
      </c>
      <c r="D252" s="15">
        <f t="shared" si="82"/>
        <v>2015</v>
      </c>
      <c r="E252" s="88"/>
      <c r="F252" s="87"/>
      <c r="G252" s="87"/>
      <c r="H252" s="87"/>
      <c r="I252" s="94"/>
    </row>
    <row r="253" spans="1:9">
      <c r="A253" s="4" t="str">
        <f t="shared" ref="A253:C253" si="142">A199</f>
        <v>Sharpchin/Northern</v>
      </c>
      <c r="B253" s="43" t="str">
        <f t="shared" si="93"/>
        <v>Others</v>
      </c>
      <c r="C253" s="4" t="str">
        <f t="shared" si="142"/>
        <v>BS</v>
      </c>
      <c r="D253" s="15">
        <f t="shared" si="82"/>
        <v>2015</v>
      </c>
      <c r="E253" s="154"/>
      <c r="F253" s="16"/>
      <c r="G253" s="16"/>
      <c r="H253" s="16"/>
      <c r="I253" s="17"/>
    </row>
    <row r="254" spans="1:9">
      <c r="A254" s="4" t="str">
        <f t="shared" ref="A254:C254" si="143">A200</f>
        <v>Sharpchin/Northern</v>
      </c>
      <c r="B254" s="43" t="str">
        <f t="shared" si="93"/>
        <v>Others</v>
      </c>
      <c r="C254" s="4" t="str">
        <f t="shared" si="143"/>
        <v>AI</v>
      </c>
      <c r="D254" s="15">
        <f t="shared" si="82"/>
        <v>2015</v>
      </c>
      <c r="E254" s="154"/>
      <c r="F254" s="16"/>
      <c r="G254" s="16"/>
      <c r="H254" s="16"/>
      <c r="I254" s="17"/>
    </row>
    <row r="255" spans="1:9">
      <c r="A255" s="4" t="str">
        <f t="shared" ref="A255:C255" si="144">A201</f>
        <v>Northern Rockfish</v>
      </c>
      <c r="B255" s="43" t="str">
        <f t="shared" si="93"/>
        <v>Others</v>
      </c>
      <c r="C255" s="4" t="str">
        <f t="shared" si="144"/>
        <v>BSAI</v>
      </c>
      <c r="D255" s="15">
        <f t="shared" si="82"/>
        <v>2015</v>
      </c>
      <c r="E255" s="143">
        <v>15337</v>
      </c>
      <c r="F255" s="144">
        <v>12488</v>
      </c>
      <c r="G255" s="144">
        <v>3250</v>
      </c>
      <c r="H255" s="144">
        <v>2763</v>
      </c>
      <c r="I255" s="145">
        <v>0</v>
      </c>
    </row>
    <row r="256" spans="1:9">
      <c r="A256" s="4" t="str">
        <f t="shared" ref="A256:C256" si="145">A202</f>
        <v>Northern Rockfish</v>
      </c>
      <c r="B256" s="43" t="str">
        <f t="shared" si="93"/>
        <v>Others</v>
      </c>
      <c r="C256" s="4" t="str">
        <f t="shared" si="145"/>
        <v>BS</v>
      </c>
      <c r="D256" s="15">
        <f t="shared" si="82"/>
        <v>2015</v>
      </c>
      <c r="E256" s="154"/>
      <c r="F256" s="16"/>
      <c r="G256" s="16"/>
      <c r="H256" s="16"/>
      <c r="I256" s="17"/>
    </row>
    <row r="257" spans="1:9">
      <c r="A257" s="4" t="str">
        <f t="shared" ref="A257:C257" si="146">A203</f>
        <v>Northern Rockfish</v>
      </c>
      <c r="B257" s="43" t="str">
        <f t="shared" si="93"/>
        <v>Others</v>
      </c>
      <c r="C257" s="4" t="str">
        <f t="shared" si="146"/>
        <v>AI</v>
      </c>
      <c r="D257" s="15">
        <f t="shared" si="82"/>
        <v>2015</v>
      </c>
      <c r="E257" s="154"/>
      <c r="F257" s="16"/>
      <c r="G257" s="16"/>
      <c r="H257" s="16"/>
      <c r="I257" s="17"/>
    </row>
    <row r="258" spans="1:9">
      <c r="A258" s="4" t="str">
        <f t="shared" ref="A258:C258" si="147">A204</f>
        <v>Blackspotted/Rougheye Rockfish</v>
      </c>
      <c r="B258" s="43" t="str">
        <f t="shared" si="93"/>
        <v>Others</v>
      </c>
      <c r="C258" s="4" t="str">
        <f t="shared" si="147"/>
        <v>BSAI Total</v>
      </c>
      <c r="D258" s="15">
        <f t="shared" ref="D258:D321" si="148">D204-1</f>
        <v>2015</v>
      </c>
      <c r="E258" s="143">
        <v>560</v>
      </c>
      <c r="F258" s="144">
        <v>453</v>
      </c>
      <c r="G258" s="144">
        <v>349</v>
      </c>
      <c r="H258" s="144">
        <v>297</v>
      </c>
      <c r="I258" s="145">
        <v>0</v>
      </c>
    </row>
    <row r="259" spans="1:9">
      <c r="A259" s="4" t="str">
        <f t="shared" ref="A259:C259" si="149">A205</f>
        <v>Blackspotted/Rougheye Rockfish</v>
      </c>
      <c r="B259" s="43" t="str">
        <f t="shared" si="93"/>
        <v>Others</v>
      </c>
      <c r="C259" s="4" t="str">
        <f t="shared" si="149"/>
        <v>EBS/EAI</v>
      </c>
      <c r="D259" s="15">
        <f t="shared" si="148"/>
        <v>2015</v>
      </c>
      <c r="E259" s="152" t="s">
        <v>17</v>
      </c>
      <c r="F259" s="147">
        <v>149</v>
      </c>
      <c r="G259" s="147">
        <v>149</v>
      </c>
      <c r="H259" s="147">
        <v>127</v>
      </c>
      <c r="I259" s="148">
        <v>0</v>
      </c>
    </row>
    <row r="260" spans="1:9">
      <c r="A260" s="4" t="str">
        <f t="shared" ref="A260:C260" si="150">A206</f>
        <v>Blackspotted/Rougheye Rockfish</v>
      </c>
      <c r="B260" s="43" t="str">
        <f t="shared" si="93"/>
        <v>Others</v>
      </c>
      <c r="C260" s="4" t="str">
        <f t="shared" si="150"/>
        <v>CAI/WAI</v>
      </c>
      <c r="D260" s="15">
        <f t="shared" si="148"/>
        <v>2015</v>
      </c>
      <c r="E260" s="152" t="s">
        <v>17</v>
      </c>
      <c r="F260" s="147">
        <v>304</v>
      </c>
      <c r="G260" s="147">
        <v>200</v>
      </c>
      <c r="H260" s="147">
        <v>170</v>
      </c>
      <c r="I260" s="148">
        <v>0</v>
      </c>
    </row>
    <row r="261" spans="1:9">
      <c r="A261" s="4" t="str">
        <f t="shared" ref="A261:C261" si="151">A207</f>
        <v>Shortraker Rockfish</v>
      </c>
      <c r="B261" s="43" t="str">
        <f t="shared" si="93"/>
        <v>Others</v>
      </c>
      <c r="C261" s="4" t="str">
        <f t="shared" si="151"/>
        <v>BSAI</v>
      </c>
      <c r="D261" s="15">
        <f t="shared" si="148"/>
        <v>2015</v>
      </c>
      <c r="E261" s="143">
        <v>690</v>
      </c>
      <c r="F261" s="144">
        <v>518</v>
      </c>
      <c r="G261" s="144">
        <v>250</v>
      </c>
      <c r="H261" s="144">
        <v>213</v>
      </c>
      <c r="I261" s="145">
        <v>0</v>
      </c>
    </row>
    <row r="262" spans="1:9">
      <c r="A262" s="4" t="str">
        <f t="shared" ref="A262:C262" si="152">A208</f>
        <v>Shortraker/Rougheye Rockfish</v>
      </c>
      <c r="B262" s="43" t="str">
        <f t="shared" si="93"/>
        <v>Others</v>
      </c>
      <c r="C262" s="4" t="str">
        <f t="shared" si="152"/>
        <v>BSAI</v>
      </c>
      <c r="D262" s="15">
        <f t="shared" si="148"/>
        <v>2015</v>
      </c>
      <c r="E262" s="88"/>
      <c r="F262" s="87"/>
      <c r="G262" s="87"/>
      <c r="H262" s="87"/>
      <c r="I262" s="94"/>
    </row>
    <row r="263" spans="1:9">
      <c r="A263" s="4" t="str">
        <f t="shared" ref="A263:C263" si="153">A209</f>
        <v>Shortraker/Rougheye Rockfish</v>
      </c>
      <c r="B263" s="43" t="str">
        <f t="shared" si="93"/>
        <v>Others</v>
      </c>
      <c r="C263" s="4" t="str">
        <f t="shared" si="153"/>
        <v>BS</v>
      </c>
      <c r="D263" s="15">
        <f t="shared" si="148"/>
        <v>2015</v>
      </c>
      <c r="E263" s="154"/>
      <c r="F263" s="16"/>
      <c r="G263" s="16"/>
      <c r="H263" s="16"/>
      <c r="I263" s="17"/>
    </row>
    <row r="264" spans="1:9">
      <c r="A264" s="4" t="str">
        <f t="shared" ref="A264:C264" si="154">A210</f>
        <v>Shortraker/Rougheye Rockfish</v>
      </c>
      <c r="B264" s="43" t="str">
        <f t="shared" si="93"/>
        <v>Others</v>
      </c>
      <c r="C264" s="4">
        <f t="shared" si="154"/>
        <v>2043000</v>
      </c>
      <c r="D264" s="15">
        <f t="shared" si="148"/>
        <v>1424996</v>
      </c>
      <c r="E264" s="154"/>
      <c r="F264" s="16"/>
      <c r="G264" s="16"/>
      <c r="H264" s="16"/>
      <c r="I264" s="17"/>
    </row>
    <row r="265" spans="1:9">
      <c r="A265" s="4" t="str">
        <f t="shared" ref="A265:C265" si="155">A211</f>
        <v>Other Red Rockfish</v>
      </c>
      <c r="B265" s="43" t="str">
        <f t="shared" si="93"/>
        <v>Others</v>
      </c>
      <c r="C265" s="4">
        <f t="shared" si="155"/>
        <v>191386</v>
      </c>
      <c r="D265" s="15">
        <f t="shared" si="148"/>
        <v>155869</v>
      </c>
      <c r="E265" s="88"/>
      <c r="F265" s="87"/>
      <c r="G265" s="87"/>
      <c r="H265" s="87"/>
      <c r="I265" s="94"/>
    </row>
    <row r="266" spans="1:9">
      <c r="A266" s="4" t="str">
        <f t="shared" ref="A266:C266" si="156">A212</f>
        <v>Other Red Rockfish</v>
      </c>
      <c r="B266" s="43" t="str">
        <f t="shared" si="93"/>
        <v>Others</v>
      </c>
      <c r="C266" s="4">
        <f t="shared" si="156"/>
        <v>27400</v>
      </c>
      <c r="D266" s="15">
        <f t="shared" si="148"/>
        <v>20596</v>
      </c>
      <c r="E266" s="154"/>
      <c r="F266" s="16"/>
      <c r="G266" s="16"/>
      <c r="H266" s="16"/>
      <c r="I266" s="17"/>
    </row>
    <row r="267" spans="1:9">
      <c r="A267" s="4" t="str">
        <f t="shared" ref="A267:C267" si="157">A213</f>
        <v>Other Rockfish</v>
      </c>
      <c r="B267" s="43" t="str">
        <f t="shared" si="93"/>
        <v>Others</v>
      </c>
      <c r="C267" s="4">
        <f t="shared" si="157"/>
        <v>287307</v>
      </c>
      <c r="D267" s="15">
        <f t="shared" si="148"/>
        <v>260914</v>
      </c>
      <c r="E267" s="143">
        <v>1667</v>
      </c>
      <c r="F267" s="144">
        <v>1250</v>
      </c>
      <c r="G267" s="144">
        <v>880</v>
      </c>
      <c r="H267" s="144">
        <v>748</v>
      </c>
      <c r="I267" s="145">
        <v>0</v>
      </c>
    </row>
    <row r="268" spans="1:9">
      <c r="A268" s="4" t="str">
        <f t="shared" ref="A268:C268" si="158">A214</f>
        <v>Other Rockfish</v>
      </c>
      <c r="B268" s="43" t="str">
        <f t="shared" ref="B268:B331" si="159">VLOOKUP(A268,$O$6:$Q$32,3)</f>
        <v>Others</v>
      </c>
      <c r="C268" s="4">
        <f t="shared" si="158"/>
        <v>84057</v>
      </c>
      <c r="D268" s="15">
        <f t="shared" si="148"/>
        <v>71614</v>
      </c>
      <c r="E268" s="152" t="s">
        <v>17</v>
      </c>
      <c r="F268" s="147">
        <v>695</v>
      </c>
      <c r="G268" s="147">
        <v>325</v>
      </c>
      <c r="H268" s="147">
        <v>276</v>
      </c>
      <c r="I268" s="148">
        <v>0</v>
      </c>
    </row>
    <row r="269" spans="1:9">
      <c r="A269" s="4" t="str">
        <f t="shared" ref="A269:C269" si="160">A215</f>
        <v>Other Rockfish</v>
      </c>
      <c r="B269" s="43" t="str">
        <f t="shared" si="159"/>
        <v>Others</v>
      </c>
      <c r="C269" s="4">
        <f t="shared" si="160"/>
        <v>157300</v>
      </c>
      <c r="D269" s="15">
        <f t="shared" si="148"/>
        <v>153296</v>
      </c>
      <c r="E269" s="152" t="s">
        <v>17</v>
      </c>
      <c r="F269" s="147">
        <v>555</v>
      </c>
      <c r="G269" s="147">
        <v>555</v>
      </c>
      <c r="H269" s="147">
        <v>472</v>
      </c>
      <c r="I269" s="148">
        <v>0</v>
      </c>
    </row>
    <row r="270" spans="1:9">
      <c r="A270" s="4" t="str">
        <f t="shared" ref="A270:C270" si="161">A216</f>
        <v>Atka Mackerel</v>
      </c>
      <c r="B270" s="43" t="str">
        <f t="shared" si="159"/>
        <v>Atka</v>
      </c>
      <c r="C270" s="4">
        <f t="shared" si="161"/>
        <v>82810</v>
      </c>
      <c r="D270" s="15">
        <f t="shared" si="148"/>
        <v>68130</v>
      </c>
      <c r="E270" s="143">
        <v>125297</v>
      </c>
      <c r="F270" s="144">
        <v>106000</v>
      </c>
      <c r="G270" s="144">
        <v>54500</v>
      </c>
      <c r="H270" s="144">
        <v>48669</v>
      </c>
      <c r="I270" s="145">
        <v>5832</v>
      </c>
    </row>
    <row r="271" spans="1:9">
      <c r="A271" s="4" t="str">
        <f t="shared" ref="A271:C271" si="162">A217</f>
        <v>Atka Mackerel</v>
      </c>
      <c r="B271" s="43" t="str">
        <f t="shared" si="159"/>
        <v>Atka</v>
      </c>
      <c r="C271" s="4">
        <f t="shared" si="162"/>
        <v>19751</v>
      </c>
      <c r="D271" s="15">
        <f t="shared" si="148"/>
        <v>16239</v>
      </c>
      <c r="E271" s="152" t="s">
        <v>17</v>
      </c>
      <c r="F271" s="147">
        <v>38492</v>
      </c>
      <c r="G271" s="147">
        <v>27000</v>
      </c>
      <c r="H271" s="147">
        <v>24111</v>
      </c>
      <c r="I271" s="148">
        <v>2889</v>
      </c>
    </row>
    <row r="272" spans="1:9">
      <c r="A272" s="4" t="str">
        <f t="shared" ref="A272:C272" si="163">A218</f>
        <v>Atka Mackerel</v>
      </c>
      <c r="B272" s="43" t="str">
        <f t="shared" si="159"/>
        <v>Atka</v>
      </c>
      <c r="C272" s="4">
        <f t="shared" si="163"/>
        <v>81200</v>
      </c>
      <c r="D272" s="15">
        <f t="shared" si="148"/>
        <v>70096</v>
      </c>
      <c r="E272" s="152" t="s">
        <v>17</v>
      </c>
      <c r="F272" s="147">
        <v>33108</v>
      </c>
      <c r="G272" s="147">
        <v>17000</v>
      </c>
      <c r="H272" s="147">
        <v>15181</v>
      </c>
      <c r="I272" s="148">
        <v>1819</v>
      </c>
    </row>
    <row r="273" spans="1:9">
      <c r="A273" s="4" t="str">
        <f t="shared" ref="A273:C273" si="164">A219</f>
        <v>Atka Mackerel</v>
      </c>
      <c r="B273" s="43" t="str">
        <f t="shared" si="159"/>
        <v>Atka</v>
      </c>
      <c r="C273" s="4" t="str">
        <f t="shared" si="164"/>
        <v>WAI</v>
      </c>
      <c r="D273" s="15">
        <f t="shared" si="148"/>
        <v>2015</v>
      </c>
      <c r="E273" s="152" t="s">
        <v>17</v>
      </c>
      <c r="F273" s="147">
        <v>34400</v>
      </c>
      <c r="G273" s="147">
        <v>10500</v>
      </c>
      <c r="H273" s="147">
        <v>9377</v>
      </c>
      <c r="I273" s="148">
        <v>1124</v>
      </c>
    </row>
    <row r="274" spans="1:9">
      <c r="A274" s="4" t="str">
        <f t="shared" ref="A274:C274" si="165">A220</f>
        <v>Skates</v>
      </c>
      <c r="B274" s="43" t="str">
        <f t="shared" si="159"/>
        <v>Others</v>
      </c>
      <c r="C274" s="4" t="str">
        <f t="shared" si="165"/>
        <v>BSAI</v>
      </c>
      <c r="D274" s="15">
        <f t="shared" si="148"/>
        <v>2015</v>
      </c>
      <c r="E274" s="143">
        <v>49575</v>
      </c>
      <c r="F274" s="144">
        <v>41658</v>
      </c>
      <c r="G274" s="144">
        <v>25700</v>
      </c>
      <c r="H274" s="144">
        <v>21845</v>
      </c>
      <c r="I274" s="145">
        <v>0</v>
      </c>
    </row>
    <row r="275" spans="1:9">
      <c r="A275" s="4" t="str">
        <f t="shared" ref="A275:C275" si="166">A221</f>
        <v>Sculpins</v>
      </c>
      <c r="B275" s="43" t="str">
        <f t="shared" si="159"/>
        <v>Others</v>
      </c>
      <c r="C275" s="4" t="str">
        <f t="shared" si="166"/>
        <v>BSAI</v>
      </c>
      <c r="D275" s="15">
        <f t="shared" si="148"/>
        <v>2015</v>
      </c>
      <c r="E275" s="143">
        <v>52365</v>
      </c>
      <c r="F275" s="144">
        <v>39725</v>
      </c>
      <c r="G275" s="144">
        <v>4700</v>
      </c>
      <c r="H275" s="144">
        <v>3995</v>
      </c>
      <c r="I275" s="145">
        <v>0</v>
      </c>
    </row>
    <row r="276" spans="1:9">
      <c r="A276" s="4" t="str">
        <f t="shared" ref="A276:C276" si="167">A222</f>
        <v>Sharks</v>
      </c>
      <c r="B276" s="43" t="str">
        <f t="shared" si="159"/>
        <v>Others</v>
      </c>
      <c r="C276" s="4" t="str">
        <f t="shared" si="167"/>
        <v>BSAI</v>
      </c>
      <c r="D276" s="15">
        <f t="shared" si="148"/>
        <v>2015</v>
      </c>
      <c r="E276" s="143">
        <v>1363</v>
      </c>
      <c r="F276" s="144">
        <v>1022</v>
      </c>
      <c r="G276" s="144">
        <v>125</v>
      </c>
      <c r="H276" s="144">
        <v>106</v>
      </c>
      <c r="I276" s="145">
        <v>0</v>
      </c>
    </row>
    <row r="277" spans="1:9">
      <c r="A277" s="4" t="str">
        <f t="shared" ref="A277:C277" si="168">A223</f>
        <v>Squids</v>
      </c>
      <c r="B277" s="43" t="str">
        <f t="shared" si="159"/>
        <v>Others</v>
      </c>
      <c r="C277" s="4" t="str">
        <f t="shared" si="168"/>
        <v>BSAI</v>
      </c>
      <c r="D277" s="15">
        <f t="shared" si="148"/>
        <v>2015</v>
      </c>
      <c r="E277" s="143">
        <v>2624</v>
      </c>
      <c r="F277" s="144">
        <v>1970</v>
      </c>
      <c r="G277" s="144">
        <v>400</v>
      </c>
      <c r="H277" s="144">
        <v>340</v>
      </c>
      <c r="I277" s="145">
        <v>0</v>
      </c>
    </row>
    <row r="278" spans="1:9">
      <c r="A278" s="4" t="str">
        <f t="shared" ref="A278:C278" si="169">A224</f>
        <v>Octopuses</v>
      </c>
      <c r="B278" s="43" t="str">
        <f t="shared" si="159"/>
        <v>Others</v>
      </c>
      <c r="C278" s="4" t="str">
        <f t="shared" si="169"/>
        <v>BSAI</v>
      </c>
      <c r="D278" s="15">
        <f t="shared" si="148"/>
        <v>2015</v>
      </c>
      <c r="E278" s="143">
        <v>3452</v>
      </c>
      <c r="F278" s="144">
        <v>2589</v>
      </c>
      <c r="G278" s="144">
        <v>400</v>
      </c>
      <c r="H278" s="144">
        <v>340</v>
      </c>
      <c r="I278" s="145">
        <v>0</v>
      </c>
    </row>
    <row r="279" spans="1:9">
      <c r="A279" s="4" t="str">
        <f t="shared" ref="A279:C279" si="170">A225</f>
        <v>Other Species</v>
      </c>
      <c r="B279" s="43" t="str">
        <f t="shared" si="159"/>
        <v>Others</v>
      </c>
      <c r="C279" s="4" t="str">
        <f t="shared" si="170"/>
        <v>BSAI</v>
      </c>
      <c r="D279" s="15">
        <f t="shared" si="148"/>
        <v>2015</v>
      </c>
      <c r="E279" s="88"/>
      <c r="F279" s="87"/>
      <c r="G279" s="87"/>
      <c r="H279" s="87"/>
      <c r="I279" s="94"/>
    </row>
    <row r="280" spans="1:9">
      <c r="A280" s="4" t="str">
        <f t="shared" ref="A280:C280" si="171">A226</f>
        <v>Total</v>
      </c>
      <c r="B280" s="43" t="str">
        <f t="shared" si="159"/>
        <v>Others</v>
      </c>
      <c r="C280" s="4" t="str">
        <f t="shared" si="171"/>
        <v>Total</v>
      </c>
      <c r="D280" s="15">
        <f t="shared" si="148"/>
        <v>2015</v>
      </c>
      <c r="E280" s="149">
        <v>4769174</v>
      </c>
      <c r="F280" s="150">
        <v>2848454</v>
      </c>
      <c r="G280" s="150">
        <v>2000000</v>
      </c>
      <c r="H280" s="150">
        <v>1789278</v>
      </c>
      <c r="I280" s="151">
        <v>197038</v>
      </c>
    </row>
    <row r="281" spans="1:9">
      <c r="A281" s="4" t="str">
        <f t="shared" ref="A281:C281" si="172">A227</f>
        <v>Pollock</v>
      </c>
      <c r="B281" s="43" t="str">
        <f t="shared" si="159"/>
        <v>Pollock</v>
      </c>
      <c r="C281" s="4" t="str">
        <f t="shared" si="172"/>
        <v>BS</v>
      </c>
      <c r="D281" s="15">
        <f t="shared" si="148"/>
        <v>2014</v>
      </c>
      <c r="E281" s="69">
        <v>2795000</v>
      </c>
      <c r="F281" s="41">
        <v>1369000</v>
      </c>
      <c r="G281" s="41">
        <v>1267000</v>
      </c>
      <c r="H281" s="41">
        <v>1140300</v>
      </c>
      <c r="I281" s="42">
        <v>126700</v>
      </c>
    </row>
    <row r="282" spans="1:9">
      <c r="A282" s="4" t="str">
        <f t="shared" ref="A282:C282" si="173">A228</f>
        <v>Pollock</v>
      </c>
      <c r="B282" s="43" t="str">
        <f t="shared" si="159"/>
        <v>Pollock</v>
      </c>
      <c r="C282" s="4" t="str">
        <f t="shared" si="173"/>
        <v>AI</v>
      </c>
      <c r="D282" s="15">
        <f t="shared" si="148"/>
        <v>2014</v>
      </c>
      <c r="E282" s="45">
        <v>42811</v>
      </c>
      <c r="F282" s="38">
        <v>35048</v>
      </c>
      <c r="G282" s="38">
        <v>19000</v>
      </c>
      <c r="H282" s="38">
        <v>17100</v>
      </c>
      <c r="I282" s="39">
        <v>1900</v>
      </c>
    </row>
    <row r="283" spans="1:9">
      <c r="A283" s="4" t="str">
        <f t="shared" ref="A283:C283" si="174">A229</f>
        <v>Pollock</v>
      </c>
      <c r="B283" s="43" t="str">
        <f t="shared" si="159"/>
        <v>Pollock</v>
      </c>
      <c r="C283" s="4" t="str">
        <f t="shared" si="174"/>
        <v>Bogslof</v>
      </c>
      <c r="D283" s="15">
        <f t="shared" si="148"/>
        <v>2014</v>
      </c>
      <c r="E283" s="57">
        <v>13413</v>
      </c>
      <c r="F283" s="48">
        <v>10059</v>
      </c>
      <c r="G283" s="48">
        <v>75</v>
      </c>
      <c r="H283" s="48">
        <v>75</v>
      </c>
      <c r="I283" s="65">
        <v>0</v>
      </c>
    </row>
    <row r="284" spans="1:9">
      <c r="A284" s="4" t="str">
        <f t="shared" ref="A284:C284" si="175">A230</f>
        <v>Pacific cod</v>
      </c>
      <c r="B284" s="43" t="str">
        <f t="shared" si="159"/>
        <v>Pcod</v>
      </c>
      <c r="C284" s="4" t="str">
        <f t="shared" si="175"/>
        <v>BSAI</v>
      </c>
      <c r="D284" s="15">
        <f t="shared" si="148"/>
        <v>2014</v>
      </c>
      <c r="E284" s="73"/>
      <c r="F284" s="16"/>
      <c r="G284" s="16"/>
      <c r="H284" s="16"/>
      <c r="I284" s="17"/>
    </row>
    <row r="285" spans="1:9">
      <c r="A285" s="4" t="str">
        <f t="shared" ref="A285:C285" si="176">A231</f>
        <v>Pacific cod</v>
      </c>
      <c r="B285" s="43" t="str">
        <f t="shared" si="159"/>
        <v>Pcod</v>
      </c>
      <c r="C285" s="4" t="str">
        <f t="shared" si="176"/>
        <v>BS</v>
      </c>
      <c r="D285" s="15">
        <f t="shared" si="148"/>
        <v>2014</v>
      </c>
      <c r="E285" s="45">
        <v>299000</v>
      </c>
      <c r="F285" s="38">
        <v>255000</v>
      </c>
      <c r="G285" s="38">
        <v>246897</v>
      </c>
      <c r="H285" s="38">
        <v>220479</v>
      </c>
      <c r="I285" s="39">
        <v>26418</v>
      </c>
    </row>
    <row r="286" spans="1:9">
      <c r="A286" s="4" t="str">
        <f t="shared" ref="A286:C286" si="177">A232</f>
        <v>Pacific cod</v>
      </c>
      <c r="B286" s="43" t="str">
        <f t="shared" si="159"/>
        <v>Pcod</v>
      </c>
      <c r="C286" s="4" t="str">
        <f t="shared" si="177"/>
        <v>AI</v>
      </c>
      <c r="D286" s="15">
        <f t="shared" si="148"/>
        <v>2014</v>
      </c>
      <c r="E286" s="57">
        <v>20100</v>
      </c>
      <c r="F286" s="48">
        <v>15100</v>
      </c>
      <c r="G286" s="48">
        <v>6997</v>
      </c>
      <c r="H286" s="48">
        <v>6248</v>
      </c>
      <c r="I286" s="65">
        <v>749</v>
      </c>
    </row>
    <row r="287" spans="1:9">
      <c r="A287" s="4" t="str">
        <f t="shared" ref="A287:C287" si="178">A233</f>
        <v>Sablefish</v>
      </c>
      <c r="B287" s="43" t="str">
        <f t="shared" si="159"/>
        <v>Others</v>
      </c>
      <c r="C287" s="4" t="str">
        <f t="shared" si="178"/>
        <v>BSAI Total</v>
      </c>
      <c r="D287" s="15">
        <f t="shared" si="148"/>
        <v>2014</v>
      </c>
      <c r="E287" s="73"/>
      <c r="F287" s="16"/>
      <c r="G287" s="16"/>
      <c r="H287" s="16"/>
      <c r="I287" s="17"/>
    </row>
    <row r="288" spans="1:9">
      <c r="A288" s="4" t="str">
        <f t="shared" ref="A288:C288" si="179">A234</f>
        <v>Sablefish</v>
      </c>
      <c r="B288" s="43" t="str">
        <f t="shared" si="159"/>
        <v>Others</v>
      </c>
      <c r="C288" s="4" t="str">
        <f t="shared" si="179"/>
        <v>BS</v>
      </c>
      <c r="D288" s="15">
        <f t="shared" si="148"/>
        <v>2014</v>
      </c>
      <c r="E288" s="45">
        <v>1584</v>
      </c>
      <c r="F288" s="38">
        <v>1339</v>
      </c>
      <c r="G288" s="38">
        <v>1339</v>
      </c>
      <c r="H288" s="38">
        <v>1105</v>
      </c>
      <c r="I288" s="39">
        <v>184</v>
      </c>
    </row>
    <row r="289" spans="1:9">
      <c r="A289" s="4" t="str">
        <f t="shared" ref="A289:C289" si="180">A235</f>
        <v>Sablefish</v>
      </c>
      <c r="B289" s="43" t="str">
        <f t="shared" si="159"/>
        <v>Others</v>
      </c>
      <c r="C289" s="4" t="str">
        <f t="shared" si="180"/>
        <v>AI</v>
      </c>
      <c r="D289" s="15">
        <f t="shared" si="148"/>
        <v>2014</v>
      </c>
      <c r="E289" s="57">
        <v>2141</v>
      </c>
      <c r="F289" s="48">
        <v>1811</v>
      </c>
      <c r="G289" s="48">
        <v>1811</v>
      </c>
      <c r="H289" s="48">
        <v>1471</v>
      </c>
      <c r="I289" s="65">
        <v>306</v>
      </c>
    </row>
    <row r="290" spans="1:9">
      <c r="A290" s="4" t="str">
        <f t="shared" ref="A290:C290" si="181">A236</f>
        <v>Yellowfin Sole</v>
      </c>
      <c r="B290" s="43" t="str">
        <f t="shared" si="159"/>
        <v>Yfin</v>
      </c>
      <c r="C290" s="4" t="str">
        <f t="shared" si="181"/>
        <v>BSAI</v>
      </c>
      <c r="D290" s="15">
        <f t="shared" si="148"/>
        <v>2014</v>
      </c>
      <c r="E290" s="75">
        <v>259700</v>
      </c>
      <c r="F290" s="54">
        <v>239800</v>
      </c>
      <c r="G290" s="54">
        <v>184000</v>
      </c>
      <c r="H290" s="54">
        <v>164312</v>
      </c>
      <c r="I290" s="66">
        <v>19688</v>
      </c>
    </row>
    <row r="291" spans="1:9">
      <c r="A291" s="4" t="str">
        <f t="shared" ref="A291:C291" si="182">A237</f>
        <v>Greenland Trubot</v>
      </c>
      <c r="B291" s="43" t="str">
        <f t="shared" si="159"/>
        <v>Oflats</v>
      </c>
      <c r="C291" s="4" t="str">
        <f t="shared" si="182"/>
        <v>BSAI Total</v>
      </c>
      <c r="D291" s="15">
        <f t="shared" si="148"/>
        <v>2014</v>
      </c>
      <c r="E291" s="45">
        <v>2647</v>
      </c>
      <c r="F291" s="38">
        <v>2124</v>
      </c>
      <c r="G291" s="38">
        <v>2124</v>
      </c>
      <c r="H291" s="38">
        <v>1805</v>
      </c>
      <c r="I291" s="79" t="s">
        <v>17</v>
      </c>
    </row>
    <row r="292" spans="1:9">
      <c r="A292" s="4" t="str">
        <f t="shared" ref="A292:C292" si="183">A238</f>
        <v>Greenland Trubot</v>
      </c>
      <c r="B292" s="43" t="str">
        <f t="shared" si="159"/>
        <v>Oflats</v>
      </c>
      <c r="C292" s="4" t="str">
        <f t="shared" si="183"/>
        <v>BS</v>
      </c>
      <c r="D292" s="15">
        <f t="shared" si="148"/>
        <v>2014</v>
      </c>
      <c r="E292" s="44" t="s">
        <v>17</v>
      </c>
      <c r="F292" s="38">
        <v>1659</v>
      </c>
      <c r="G292" s="38">
        <v>1659</v>
      </c>
      <c r="H292" s="38">
        <v>1410</v>
      </c>
      <c r="I292" s="39">
        <v>178</v>
      </c>
    </row>
    <row r="293" spans="1:9">
      <c r="A293" s="4" t="str">
        <f t="shared" ref="A293:C293" si="184">A239</f>
        <v>Greenland Trubot</v>
      </c>
      <c r="B293" s="43" t="str">
        <f t="shared" si="159"/>
        <v>Oflats</v>
      </c>
      <c r="C293" s="4" t="str">
        <f t="shared" si="184"/>
        <v>AI</v>
      </c>
      <c r="D293" s="15">
        <f t="shared" si="148"/>
        <v>2014</v>
      </c>
      <c r="E293" s="49" t="s">
        <v>17</v>
      </c>
      <c r="F293" s="48">
        <v>465</v>
      </c>
      <c r="G293" s="48">
        <v>465</v>
      </c>
      <c r="H293" s="48">
        <v>395</v>
      </c>
      <c r="I293" s="65">
        <v>0</v>
      </c>
    </row>
    <row r="294" spans="1:9">
      <c r="A294" s="4" t="str">
        <f t="shared" ref="A294:C294" si="185">A240</f>
        <v>Arrowtooth Flounder</v>
      </c>
      <c r="B294" s="43" t="str">
        <f t="shared" si="159"/>
        <v>Oflats</v>
      </c>
      <c r="C294" s="4" t="str">
        <f t="shared" si="185"/>
        <v>BSAI</v>
      </c>
      <c r="D294" s="15">
        <f t="shared" si="148"/>
        <v>2014</v>
      </c>
      <c r="E294" s="75">
        <v>125642</v>
      </c>
      <c r="F294" s="54">
        <v>106599</v>
      </c>
      <c r="G294" s="54">
        <v>25000</v>
      </c>
      <c r="H294" s="54">
        <v>21250</v>
      </c>
      <c r="I294" s="66">
        <v>2675</v>
      </c>
    </row>
    <row r="295" spans="1:9">
      <c r="A295" s="4" t="str">
        <f t="shared" ref="A295:C295" si="186">A241</f>
        <v>Kamchatka Flounder</v>
      </c>
      <c r="B295" s="43" t="str">
        <f t="shared" si="159"/>
        <v>Oflats</v>
      </c>
      <c r="C295" s="4" t="str">
        <f t="shared" si="186"/>
        <v>BSAI</v>
      </c>
      <c r="D295" s="15">
        <f t="shared" si="148"/>
        <v>2014</v>
      </c>
      <c r="E295" s="75">
        <v>8270</v>
      </c>
      <c r="F295" s="54">
        <v>7100</v>
      </c>
      <c r="G295" s="54">
        <v>7100</v>
      </c>
      <c r="H295" s="54">
        <v>6035</v>
      </c>
      <c r="I295" s="66">
        <v>0</v>
      </c>
    </row>
    <row r="296" spans="1:9">
      <c r="A296" s="4" t="str">
        <f t="shared" ref="A296:C296" si="187">A242</f>
        <v>Rock Sole</v>
      </c>
      <c r="B296" s="43" t="str">
        <f t="shared" si="159"/>
        <v>RockSole</v>
      </c>
      <c r="C296" s="4" t="str">
        <f t="shared" si="187"/>
        <v>BSAI</v>
      </c>
      <c r="D296" s="15">
        <f t="shared" si="148"/>
        <v>2014</v>
      </c>
      <c r="E296" s="75">
        <v>228700</v>
      </c>
      <c r="F296" s="54">
        <v>203800</v>
      </c>
      <c r="G296" s="54">
        <v>85000</v>
      </c>
      <c r="H296" s="54">
        <v>75905</v>
      </c>
      <c r="I296" s="66">
        <v>9095</v>
      </c>
    </row>
    <row r="297" spans="1:9">
      <c r="A297" s="4" t="str">
        <f t="shared" ref="A297:C297" si="188">A243</f>
        <v>Flathead Sole</v>
      </c>
      <c r="B297" s="43" t="str">
        <f t="shared" si="159"/>
        <v>Oflats</v>
      </c>
      <c r="C297" s="4" t="str">
        <f t="shared" si="188"/>
        <v>BSAI</v>
      </c>
      <c r="D297" s="15">
        <f t="shared" si="148"/>
        <v>2014</v>
      </c>
      <c r="E297" s="75">
        <v>79633</v>
      </c>
      <c r="F297" s="54">
        <v>66293</v>
      </c>
      <c r="G297" s="54">
        <v>24500</v>
      </c>
      <c r="H297" s="54">
        <v>21879</v>
      </c>
      <c r="I297" s="66">
        <v>2622</v>
      </c>
    </row>
    <row r="298" spans="1:9">
      <c r="A298" s="4" t="str">
        <f t="shared" ref="A298:C298" si="189">A244</f>
        <v>Alaska Plaice</v>
      </c>
      <c r="B298" s="43" t="str">
        <f t="shared" si="159"/>
        <v>Oflats</v>
      </c>
      <c r="C298" s="4" t="str">
        <f t="shared" si="189"/>
        <v>BSAI</v>
      </c>
      <c r="D298" s="15">
        <f t="shared" si="148"/>
        <v>2014</v>
      </c>
      <c r="E298" s="75">
        <v>66800</v>
      </c>
      <c r="F298" s="54">
        <v>55100</v>
      </c>
      <c r="G298" s="54">
        <v>24500</v>
      </c>
      <c r="H298" s="54">
        <v>20825</v>
      </c>
      <c r="I298" s="66">
        <v>0</v>
      </c>
    </row>
    <row r="299" spans="1:9">
      <c r="A299" s="4" t="str">
        <f t="shared" ref="A299:C299" si="190">A245</f>
        <v>Other Flatfish</v>
      </c>
      <c r="B299" s="43" t="str">
        <f t="shared" si="159"/>
        <v>Oflats</v>
      </c>
      <c r="C299" s="4" t="str">
        <f t="shared" si="190"/>
        <v>BSAI</v>
      </c>
      <c r="D299" s="15">
        <f t="shared" si="148"/>
        <v>2014</v>
      </c>
      <c r="E299" s="75">
        <v>16700</v>
      </c>
      <c r="F299" s="54">
        <v>12400</v>
      </c>
      <c r="G299" s="54">
        <v>2650</v>
      </c>
      <c r="H299" s="54">
        <v>2253</v>
      </c>
      <c r="I299" s="66">
        <v>0</v>
      </c>
    </row>
    <row r="300" spans="1:9">
      <c r="A300" s="4" t="str">
        <f t="shared" ref="A300:C300" si="191">A246</f>
        <v>Pacific Ocean Perch</v>
      </c>
      <c r="B300" s="43" t="str">
        <f t="shared" si="159"/>
        <v>Others</v>
      </c>
      <c r="C300" s="4" t="str">
        <f t="shared" si="191"/>
        <v>BSAI Total</v>
      </c>
      <c r="D300" s="15">
        <f t="shared" si="148"/>
        <v>2014</v>
      </c>
      <c r="E300" s="45">
        <v>39585</v>
      </c>
      <c r="F300" s="38">
        <v>33122</v>
      </c>
      <c r="G300" s="38">
        <v>33122</v>
      </c>
      <c r="H300" s="38">
        <v>29248</v>
      </c>
      <c r="I300" s="79" t="s">
        <v>17</v>
      </c>
    </row>
    <row r="301" spans="1:9">
      <c r="A301" s="4" t="str">
        <f t="shared" ref="A301:C301" si="192">A247</f>
        <v>Pacific Ocean Perch</v>
      </c>
      <c r="B301" s="43" t="str">
        <f t="shared" si="159"/>
        <v>Others</v>
      </c>
      <c r="C301" s="4" t="str">
        <f t="shared" si="192"/>
        <v>BS</v>
      </c>
      <c r="D301" s="15">
        <f t="shared" si="148"/>
        <v>2014</v>
      </c>
      <c r="E301" s="44" t="s">
        <v>17</v>
      </c>
      <c r="F301" s="38">
        <v>7684</v>
      </c>
      <c r="G301" s="38">
        <v>7684</v>
      </c>
      <c r="H301" s="38">
        <v>6531</v>
      </c>
      <c r="I301" s="39">
        <v>0</v>
      </c>
    </row>
    <row r="302" spans="1:9">
      <c r="A302" s="4" t="str">
        <f t="shared" ref="A302:C302" si="193">A248</f>
        <v>Pacific Ocean Perch</v>
      </c>
      <c r="B302" s="43" t="str">
        <f t="shared" si="159"/>
        <v>Others</v>
      </c>
      <c r="C302" s="4" t="str">
        <f t="shared" si="193"/>
        <v>AI Total</v>
      </c>
      <c r="D302" s="15">
        <f t="shared" si="148"/>
        <v>2014</v>
      </c>
      <c r="E302" s="76"/>
      <c r="F302" s="140"/>
      <c r="G302" s="140"/>
      <c r="H302" s="140"/>
      <c r="I302" s="141"/>
    </row>
    <row r="303" spans="1:9">
      <c r="A303" s="4" t="str">
        <f t="shared" ref="A303:C303" si="194">A249</f>
        <v>Pacific Ocean Perch</v>
      </c>
      <c r="B303" s="43" t="str">
        <f t="shared" si="159"/>
        <v>Others</v>
      </c>
      <c r="C303" s="4" t="str">
        <f t="shared" si="194"/>
        <v>EAI</v>
      </c>
      <c r="D303" s="15">
        <f t="shared" si="148"/>
        <v>2014</v>
      </c>
      <c r="E303" s="44" t="s">
        <v>17</v>
      </c>
      <c r="F303" s="38">
        <v>9246</v>
      </c>
      <c r="G303" s="38">
        <v>9246</v>
      </c>
      <c r="H303" s="38">
        <v>8257</v>
      </c>
      <c r="I303" s="39">
        <v>989</v>
      </c>
    </row>
    <row r="304" spans="1:9">
      <c r="A304" s="4" t="str">
        <f t="shared" ref="A304:C304" si="195">A250</f>
        <v>Pacific Ocean Perch</v>
      </c>
      <c r="B304" s="43" t="str">
        <f t="shared" si="159"/>
        <v>Others</v>
      </c>
      <c r="C304" s="4" t="str">
        <f t="shared" si="195"/>
        <v>CAI</v>
      </c>
      <c r="D304" s="15">
        <f t="shared" si="148"/>
        <v>2014</v>
      </c>
      <c r="E304" s="44" t="s">
        <v>17</v>
      </c>
      <c r="F304" s="38">
        <v>6594</v>
      </c>
      <c r="G304" s="38">
        <v>6594</v>
      </c>
      <c r="H304" s="38">
        <v>5888</v>
      </c>
      <c r="I304" s="39">
        <v>706</v>
      </c>
    </row>
    <row r="305" spans="1:9">
      <c r="A305" s="4" t="str">
        <f t="shared" ref="A305:C305" si="196">A251</f>
        <v>Pacific Ocean Perch</v>
      </c>
      <c r="B305" s="43" t="str">
        <f t="shared" si="159"/>
        <v>Others</v>
      </c>
      <c r="C305" s="4" t="str">
        <f t="shared" si="196"/>
        <v>WAI</v>
      </c>
      <c r="D305" s="15">
        <f t="shared" si="148"/>
        <v>2014</v>
      </c>
      <c r="E305" s="49" t="s">
        <v>17</v>
      </c>
      <c r="F305" s="48">
        <v>9598</v>
      </c>
      <c r="G305" s="48">
        <v>9598</v>
      </c>
      <c r="H305" s="48">
        <v>8571</v>
      </c>
      <c r="I305" s="65">
        <v>1027</v>
      </c>
    </row>
    <row r="306" spans="1:9">
      <c r="A306" s="4" t="str">
        <f t="shared" ref="A306:C306" si="197">A252</f>
        <v>Sharpchin/Northern</v>
      </c>
      <c r="B306" s="43" t="str">
        <f t="shared" si="159"/>
        <v>Others</v>
      </c>
      <c r="C306" s="4" t="str">
        <f t="shared" si="197"/>
        <v>BSAI</v>
      </c>
      <c r="D306" s="15">
        <f t="shared" si="148"/>
        <v>2014</v>
      </c>
      <c r="E306" s="76"/>
      <c r="F306" s="16"/>
      <c r="G306" s="16"/>
      <c r="H306" s="16"/>
      <c r="I306" s="17"/>
    </row>
    <row r="307" spans="1:9">
      <c r="A307" s="4" t="str">
        <f t="shared" ref="A307:C307" si="198">A253</f>
        <v>Sharpchin/Northern</v>
      </c>
      <c r="B307" s="43" t="str">
        <f t="shared" si="159"/>
        <v>Others</v>
      </c>
      <c r="C307" s="4" t="str">
        <f t="shared" si="198"/>
        <v>BS</v>
      </c>
      <c r="D307" s="15">
        <f t="shared" si="148"/>
        <v>2014</v>
      </c>
      <c r="E307" s="76"/>
      <c r="F307" s="16"/>
      <c r="G307" s="16"/>
      <c r="H307" s="16"/>
      <c r="I307" s="17"/>
    </row>
    <row r="308" spans="1:9">
      <c r="A308" s="4" t="str">
        <f t="shared" ref="A308:C308" si="199">A254</f>
        <v>Sharpchin/Northern</v>
      </c>
      <c r="B308" s="43" t="str">
        <f t="shared" si="159"/>
        <v>Others</v>
      </c>
      <c r="C308" s="4" t="str">
        <f t="shared" si="199"/>
        <v>AI</v>
      </c>
      <c r="D308" s="15">
        <f t="shared" si="148"/>
        <v>2014</v>
      </c>
      <c r="E308" s="76"/>
      <c r="F308" s="16"/>
      <c r="G308" s="16"/>
      <c r="H308" s="16"/>
      <c r="I308" s="17"/>
    </row>
    <row r="309" spans="1:9">
      <c r="A309" s="4" t="str">
        <f t="shared" ref="A309:C309" si="200">A255</f>
        <v>Northern Rockfish</v>
      </c>
      <c r="B309" s="43" t="str">
        <f t="shared" si="159"/>
        <v>Others</v>
      </c>
      <c r="C309" s="4" t="str">
        <f t="shared" si="200"/>
        <v>BSAI</v>
      </c>
      <c r="D309" s="15">
        <f t="shared" si="148"/>
        <v>2014</v>
      </c>
      <c r="E309" s="69">
        <v>12077</v>
      </c>
      <c r="F309" s="41">
        <v>9761</v>
      </c>
      <c r="G309" s="41">
        <v>2594</v>
      </c>
      <c r="H309" s="41">
        <v>2205</v>
      </c>
      <c r="I309" s="42">
        <v>0</v>
      </c>
    </row>
    <row r="310" spans="1:9">
      <c r="A310" s="4" t="str">
        <f t="shared" ref="A310:C310" si="201">A256</f>
        <v>Northern Rockfish</v>
      </c>
      <c r="B310" s="43" t="str">
        <f t="shared" si="159"/>
        <v>Others</v>
      </c>
      <c r="C310" s="4" t="str">
        <f t="shared" si="201"/>
        <v>BS</v>
      </c>
      <c r="D310" s="15">
        <f t="shared" si="148"/>
        <v>2014</v>
      </c>
      <c r="E310" s="73"/>
      <c r="F310" s="16"/>
      <c r="G310" s="16"/>
      <c r="H310" s="16"/>
      <c r="I310" s="16"/>
    </row>
    <row r="311" spans="1:9">
      <c r="A311" s="4" t="str">
        <f t="shared" ref="A311:C311" si="202">A257</f>
        <v>Northern Rockfish</v>
      </c>
      <c r="B311" s="43" t="str">
        <f t="shared" si="159"/>
        <v>Others</v>
      </c>
      <c r="C311" s="4" t="str">
        <f t="shared" si="202"/>
        <v>AI</v>
      </c>
      <c r="D311" s="15">
        <f t="shared" si="148"/>
        <v>2014</v>
      </c>
      <c r="E311" s="74"/>
      <c r="F311" s="71"/>
      <c r="G311" s="71"/>
      <c r="H311" s="71"/>
      <c r="I311" s="72"/>
    </row>
    <row r="312" spans="1:9">
      <c r="A312" s="4" t="str">
        <f t="shared" ref="A312:C312" si="203">A258</f>
        <v>Blackspotted/Rougheye Rockfish</v>
      </c>
      <c r="B312" s="43" t="str">
        <f t="shared" si="159"/>
        <v>Others</v>
      </c>
      <c r="C312" s="4" t="str">
        <f t="shared" si="203"/>
        <v>BSAI Total</v>
      </c>
      <c r="D312" s="15">
        <f t="shared" si="148"/>
        <v>2014</v>
      </c>
      <c r="E312" s="45">
        <v>505</v>
      </c>
      <c r="F312" s="38">
        <v>416</v>
      </c>
      <c r="G312" s="38">
        <v>416</v>
      </c>
      <c r="H312" s="38">
        <v>354</v>
      </c>
      <c r="I312" s="39">
        <v>0</v>
      </c>
    </row>
    <row r="313" spans="1:9">
      <c r="A313" s="4" t="str">
        <f t="shared" ref="A313:C313" si="204">A259</f>
        <v>Blackspotted/Rougheye Rockfish</v>
      </c>
      <c r="B313" s="43" t="str">
        <f t="shared" si="159"/>
        <v>Others</v>
      </c>
      <c r="C313" s="4" t="str">
        <f t="shared" si="204"/>
        <v>EBS/EAI</v>
      </c>
      <c r="D313" s="15">
        <f t="shared" si="148"/>
        <v>2014</v>
      </c>
      <c r="E313" s="44" t="s">
        <v>17</v>
      </c>
      <c r="F313" s="38">
        <v>177</v>
      </c>
      <c r="G313" s="38">
        <v>177</v>
      </c>
      <c r="H313" s="38">
        <v>150</v>
      </c>
      <c r="I313" s="39">
        <v>0</v>
      </c>
    </row>
    <row r="314" spans="1:9">
      <c r="A314" s="4" t="str">
        <f t="shared" ref="A314:C314" si="205">A260</f>
        <v>Blackspotted/Rougheye Rockfish</v>
      </c>
      <c r="B314" s="43" t="str">
        <f t="shared" si="159"/>
        <v>Others</v>
      </c>
      <c r="C314" s="4" t="str">
        <f t="shared" si="205"/>
        <v>CAI/WAI</v>
      </c>
      <c r="D314" s="15">
        <f t="shared" si="148"/>
        <v>2014</v>
      </c>
      <c r="E314" s="49" t="s">
        <v>17</v>
      </c>
      <c r="F314" s="48">
        <v>239</v>
      </c>
      <c r="G314" s="48">
        <v>239</v>
      </c>
      <c r="H314" s="48">
        <v>203</v>
      </c>
      <c r="I314" s="65">
        <v>0</v>
      </c>
    </row>
    <row r="315" spans="1:9">
      <c r="A315" s="4" t="str">
        <f t="shared" ref="A315:C315" si="206">A261</f>
        <v>Shortraker Rockfish</v>
      </c>
      <c r="B315" s="43" t="str">
        <f t="shared" si="159"/>
        <v>Others</v>
      </c>
      <c r="C315" s="4" t="str">
        <f t="shared" si="206"/>
        <v>BSAI</v>
      </c>
      <c r="D315" s="15">
        <f t="shared" si="148"/>
        <v>2014</v>
      </c>
      <c r="E315" s="38">
        <v>493</v>
      </c>
      <c r="F315" s="38">
        <v>370</v>
      </c>
      <c r="G315" s="38">
        <v>370</v>
      </c>
      <c r="H315" s="38">
        <v>315</v>
      </c>
      <c r="I315" s="39">
        <v>0</v>
      </c>
    </row>
    <row r="316" spans="1:9">
      <c r="A316" s="4" t="str">
        <f t="shared" ref="A316:C316" si="207">A262</f>
        <v>Shortraker/Rougheye Rockfish</v>
      </c>
      <c r="B316" s="43" t="str">
        <f t="shared" si="159"/>
        <v>Others</v>
      </c>
      <c r="C316" s="4" t="str">
        <f t="shared" si="207"/>
        <v>BSAI</v>
      </c>
      <c r="D316" s="15">
        <f t="shared" si="148"/>
        <v>2014</v>
      </c>
      <c r="E316" s="87"/>
      <c r="F316" s="87"/>
      <c r="G316" s="87"/>
      <c r="H316" s="87"/>
      <c r="I316" s="87"/>
    </row>
    <row r="317" spans="1:9">
      <c r="A317" s="4" t="str">
        <f t="shared" ref="A317:C317" si="208">A263</f>
        <v>Shortraker/Rougheye Rockfish</v>
      </c>
      <c r="B317" s="43" t="str">
        <f t="shared" si="159"/>
        <v>Others</v>
      </c>
      <c r="C317" s="4" t="str">
        <f t="shared" si="208"/>
        <v>BS</v>
      </c>
      <c r="D317" s="15">
        <f t="shared" si="148"/>
        <v>2014</v>
      </c>
      <c r="E317" s="16"/>
      <c r="F317" s="16"/>
      <c r="G317" s="16"/>
      <c r="H317" s="16"/>
      <c r="I317" s="17"/>
    </row>
    <row r="318" spans="1:9">
      <c r="A318" s="4" t="str">
        <f t="shared" ref="A318:C318" si="209">A264</f>
        <v>Shortraker/Rougheye Rockfish</v>
      </c>
      <c r="B318" s="43" t="str">
        <f t="shared" si="159"/>
        <v>Others</v>
      </c>
      <c r="C318" s="4">
        <f t="shared" si="209"/>
        <v>2043000</v>
      </c>
      <c r="D318" s="15">
        <f t="shared" si="148"/>
        <v>1424995</v>
      </c>
      <c r="E318" s="71"/>
      <c r="F318" s="71"/>
      <c r="G318" s="71"/>
      <c r="H318" s="71"/>
      <c r="I318" s="72"/>
    </row>
    <row r="319" spans="1:9">
      <c r="A319" s="4" t="str">
        <f t="shared" ref="A319:C319" si="210">A265</f>
        <v>Other Red Rockfish</v>
      </c>
      <c r="B319" s="43" t="str">
        <f t="shared" si="159"/>
        <v>Others</v>
      </c>
      <c r="C319" s="4">
        <f t="shared" si="210"/>
        <v>191386</v>
      </c>
      <c r="D319" s="15">
        <f t="shared" si="148"/>
        <v>155868</v>
      </c>
      <c r="E319" s="87"/>
      <c r="F319" s="87"/>
      <c r="G319" s="87"/>
      <c r="H319" s="87"/>
      <c r="I319" s="94"/>
    </row>
    <row r="320" spans="1:9">
      <c r="A320" s="4" t="str">
        <f t="shared" ref="A320:C320" si="211">A266</f>
        <v>Other Red Rockfish</v>
      </c>
      <c r="B320" s="43" t="str">
        <f t="shared" si="159"/>
        <v>Others</v>
      </c>
      <c r="C320" s="4">
        <f t="shared" si="211"/>
        <v>27400</v>
      </c>
      <c r="D320" s="15">
        <f t="shared" si="148"/>
        <v>20595</v>
      </c>
      <c r="E320" s="71"/>
      <c r="F320" s="71"/>
      <c r="G320" s="71"/>
      <c r="H320" s="71"/>
      <c r="I320" s="72"/>
    </row>
    <row r="321" spans="1:9">
      <c r="A321" s="4" t="str">
        <f t="shared" ref="A321:C321" si="212">A267</f>
        <v>Other Rockfish</v>
      </c>
      <c r="B321" s="43" t="str">
        <f t="shared" si="159"/>
        <v>Others</v>
      </c>
      <c r="C321" s="4">
        <f t="shared" si="212"/>
        <v>287307</v>
      </c>
      <c r="D321" s="15">
        <f t="shared" si="148"/>
        <v>260913</v>
      </c>
      <c r="E321" s="38">
        <v>1550</v>
      </c>
      <c r="F321" s="38">
        <v>1163</v>
      </c>
      <c r="G321" s="38">
        <v>773</v>
      </c>
      <c r="H321" s="38">
        <v>657</v>
      </c>
      <c r="I321" s="39">
        <v>0</v>
      </c>
    </row>
    <row r="322" spans="1:9">
      <c r="A322" s="4" t="str">
        <f t="shared" ref="A322:C322" si="213">A268</f>
        <v>Other Rockfish</v>
      </c>
      <c r="B322" s="43" t="str">
        <f t="shared" si="159"/>
        <v>Others</v>
      </c>
      <c r="C322" s="4">
        <f t="shared" si="213"/>
        <v>84057</v>
      </c>
      <c r="D322" s="15">
        <f t="shared" ref="D322:D385" si="214">D268-1</f>
        <v>71613</v>
      </c>
      <c r="E322" s="44" t="s">
        <v>17</v>
      </c>
      <c r="F322" s="38">
        <v>690</v>
      </c>
      <c r="G322" s="38">
        <v>300</v>
      </c>
      <c r="H322" s="38">
        <v>255</v>
      </c>
      <c r="I322" s="39">
        <v>0</v>
      </c>
    </row>
    <row r="323" spans="1:9">
      <c r="A323" s="4" t="str">
        <f t="shared" ref="A323:C323" si="215">A269</f>
        <v>Other Rockfish</v>
      </c>
      <c r="B323" s="43" t="str">
        <f t="shared" si="159"/>
        <v>Others</v>
      </c>
      <c r="C323" s="4">
        <f t="shared" si="215"/>
        <v>157300</v>
      </c>
      <c r="D323" s="15">
        <f t="shared" si="214"/>
        <v>153295</v>
      </c>
      <c r="E323" s="49" t="s">
        <v>17</v>
      </c>
      <c r="F323" s="48">
        <v>473</v>
      </c>
      <c r="G323" s="48">
        <v>473</v>
      </c>
      <c r="H323" s="48">
        <v>402</v>
      </c>
      <c r="I323" s="65">
        <v>0</v>
      </c>
    </row>
    <row r="324" spans="1:9">
      <c r="A324" s="4" t="str">
        <f t="shared" ref="A324:C324" si="216">A270</f>
        <v>Atka Mackerel</v>
      </c>
      <c r="B324" s="43" t="str">
        <f t="shared" si="159"/>
        <v>Atka</v>
      </c>
      <c r="C324" s="4">
        <f t="shared" si="216"/>
        <v>82810</v>
      </c>
      <c r="D324" s="15">
        <f t="shared" si="214"/>
        <v>68129</v>
      </c>
      <c r="E324" s="45">
        <v>74492</v>
      </c>
      <c r="F324" s="38">
        <v>64131</v>
      </c>
      <c r="G324" s="38">
        <v>32322</v>
      </c>
      <c r="H324" s="38">
        <v>28863</v>
      </c>
      <c r="I324" s="39">
        <v>3458</v>
      </c>
    </row>
    <row r="325" spans="1:9">
      <c r="A325" s="4" t="str">
        <f t="shared" ref="A325:C325" si="217">A271</f>
        <v>Atka Mackerel</v>
      </c>
      <c r="B325" s="43" t="str">
        <f t="shared" si="159"/>
        <v>Atka</v>
      </c>
      <c r="C325" s="4">
        <f t="shared" si="217"/>
        <v>19751</v>
      </c>
      <c r="D325" s="15">
        <f t="shared" si="214"/>
        <v>16238</v>
      </c>
      <c r="E325" s="44" t="s">
        <v>17</v>
      </c>
      <c r="F325" s="38">
        <v>21652</v>
      </c>
      <c r="G325" s="38">
        <v>21652</v>
      </c>
      <c r="H325" s="38">
        <v>19335</v>
      </c>
      <c r="I325" s="39">
        <v>2317</v>
      </c>
    </row>
    <row r="326" spans="1:9">
      <c r="A326" s="4" t="str">
        <f t="shared" ref="A326:C326" si="218">A272</f>
        <v>Atka Mackerel</v>
      </c>
      <c r="B326" s="43" t="str">
        <f t="shared" si="159"/>
        <v>Atka</v>
      </c>
      <c r="C326" s="4">
        <f t="shared" si="218"/>
        <v>81200</v>
      </c>
      <c r="D326" s="15">
        <f t="shared" si="214"/>
        <v>70095</v>
      </c>
      <c r="E326" s="44" t="s">
        <v>17</v>
      </c>
      <c r="F326" s="38">
        <v>20574</v>
      </c>
      <c r="G326" s="38">
        <v>9670</v>
      </c>
      <c r="H326" s="38">
        <v>8635</v>
      </c>
      <c r="I326" s="39">
        <v>1035</v>
      </c>
    </row>
    <row r="327" spans="1:9">
      <c r="A327" s="4" t="str">
        <f t="shared" ref="A327:C327" si="219">A273</f>
        <v>Atka Mackerel</v>
      </c>
      <c r="B327" s="43" t="str">
        <f t="shared" si="159"/>
        <v>Atka</v>
      </c>
      <c r="C327" s="4" t="str">
        <f t="shared" si="219"/>
        <v>WAI</v>
      </c>
      <c r="D327" s="15">
        <f t="shared" si="214"/>
        <v>2014</v>
      </c>
      <c r="E327" s="49" t="s">
        <v>17</v>
      </c>
      <c r="F327" s="48">
        <v>21905</v>
      </c>
      <c r="G327" s="48">
        <v>1000</v>
      </c>
      <c r="H327" s="48">
        <v>893</v>
      </c>
      <c r="I327" s="65">
        <v>107</v>
      </c>
    </row>
    <row r="328" spans="1:9">
      <c r="A328" s="4" t="str">
        <f t="shared" ref="A328:C328" si="220">A274</f>
        <v>Skates</v>
      </c>
      <c r="B328" s="43" t="str">
        <f t="shared" si="159"/>
        <v>Others</v>
      </c>
      <c r="C328" s="4" t="str">
        <f t="shared" si="220"/>
        <v>BSAI</v>
      </c>
      <c r="D328" s="15">
        <f t="shared" si="214"/>
        <v>2014</v>
      </c>
      <c r="E328" s="75">
        <v>41849</v>
      </c>
      <c r="F328" s="54">
        <v>35383</v>
      </c>
      <c r="G328" s="54">
        <v>26000</v>
      </c>
      <c r="H328" s="54">
        <v>22100</v>
      </c>
      <c r="I328" s="66">
        <v>0</v>
      </c>
    </row>
    <row r="329" spans="1:9">
      <c r="A329" s="4" t="str">
        <f t="shared" ref="A329:C329" si="221">A275</f>
        <v>Sculpins</v>
      </c>
      <c r="B329" s="43" t="str">
        <f t="shared" si="159"/>
        <v>Others</v>
      </c>
      <c r="C329" s="4" t="str">
        <f t="shared" si="221"/>
        <v>BSAI</v>
      </c>
      <c r="D329" s="15">
        <f t="shared" si="214"/>
        <v>2014</v>
      </c>
      <c r="E329" s="75">
        <v>56424</v>
      </c>
      <c r="F329" s="54">
        <v>42318</v>
      </c>
      <c r="G329" s="54">
        <v>5750</v>
      </c>
      <c r="H329" s="54">
        <v>4888</v>
      </c>
      <c r="I329" s="66">
        <v>0</v>
      </c>
    </row>
    <row r="330" spans="1:9">
      <c r="A330" s="4" t="str">
        <f t="shared" ref="A330:C330" si="222">A276</f>
        <v>Sharks</v>
      </c>
      <c r="B330" s="43" t="str">
        <f t="shared" si="159"/>
        <v>Others</v>
      </c>
      <c r="C330" s="4" t="str">
        <f t="shared" si="222"/>
        <v>BSAI</v>
      </c>
      <c r="D330" s="15">
        <f t="shared" si="214"/>
        <v>2014</v>
      </c>
      <c r="E330" s="75">
        <v>1363</v>
      </c>
      <c r="F330" s="54">
        <v>1022</v>
      </c>
      <c r="G330" s="54">
        <v>125</v>
      </c>
      <c r="H330" s="54">
        <v>106</v>
      </c>
      <c r="I330" s="66">
        <v>0</v>
      </c>
    </row>
    <row r="331" spans="1:9">
      <c r="A331" s="4" t="str">
        <f t="shared" ref="A331:C331" si="223">A277</f>
        <v>Squids</v>
      </c>
      <c r="B331" s="43" t="str">
        <f t="shared" si="159"/>
        <v>Others</v>
      </c>
      <c r="C331" s="4" t="str">
        <f t="shared" si="223"/>
        <v>BSAI</v>
      </c>
      <c r="D331" s="15">
        <f t="shared" si="214"/>
        <v>2014</v>
      </c>
      <c r="E331" s="75">
        <v>2624</v>
      </c>
      <c r="F331" s="54">
        <v>1970</v>
      </c>
      <c r="G331" s="54">
        <v>310</v>
      </c>
      <c r="H331" s="54">
        <v>264</v>
      </c>
      <c r="I331" s="66">
        <v>0</v>
      </c>
    </row>
    <row r="332" spans="1:9">
      <c r="A332" s="4" t="str">
        <f t="shared" ref="A332:C332" si="224">A278</f>
        <v>Octopuses</v>
      </c>
      <c r="B332" s="43" t="str">
        <f t="shared" ref="B332:B395" si="225">VLOOKUP(A332,$O$6:$Q$32,3)</f>
        <v>Others</v>
      </c>
      <c r="C332" s="4" t="str">
        <f t="shared" si="224"/>
        <v>BSAI</v>
      </c>
      <c r="D332" s="15">
        <f t="shared" si="214"/>
        <v>2014</v>
      </c>
      <c r="E332" s="75">
        <v>3450</v>
      </c>
      <c r="F332" s="54">
        <v>2590</v>
      </c>
      <c r="G332" s="54">
        <v>225</v>
      </c>
      <c r="H332" s="54">
        <v>191</v>
      </c>
      <c r="I332" s="66">
        <v>0</v>
      </c>
    </row>
    <row r="333" spans="1:9">
      <c r="A333" s="4" t="str">
        <f t="shared" ref="A333:C333" si="226">A279</f>
        <v>Other Species</v>
      </c>
      <c r="B333" s="43" t="str">
        <f t="shared" si="225"/>
        <v>Others</v>
      </c>
      <c r="C333" s="4" t="str">
        <f t="shared" si="226"/>
        <v>BSAI</v>
      </c>
      <c r="D333" s="15">
        <f t="shared" si="214"/>
        <v>2014</v>
      </c>
      <c r="E333" s="74"/>
      <c r="F333" s="71"/>
      <c r="G333" s="71"/>
      <c r="H333" s="71"/>
      <c r="I333" s="72"/>
    </row>
    <row r="334" spans="1:9">
      <c r="A334" s="4" t="str">
        <f t="shared" ref="A334:C334" si="227">A280</f>
        <v>Total</v>
      </c>
      <c r="B334" s="43" t="str">
        <f t="shared" si="225"/>
        <v>Others</v>
      </c>
      <c r="C334" s="4" t="str">
        <f t="shared" si="227"/>
        <v>Total</v>
      </c>
      <c r="D334" s="15">
        <f t="shared" si="214"/>
        <v>2014</v>
      </c>
      <c r="E334" s="57">
        <v>4196553</v>
      </c>
      <c r="F334" s="48">
        <v>2572819</v>
      </c>
      <c r="G334" s="48">
        <v>2000000</v>
      </c>
      <c r="H334" s="48">
        <f>1789338+H327</f>
        <v>1790231</v>
      </c>
      <c r="I334" s="65">
        <v>196694</v>
      </c>
    </row>
    <row r="335" spans="1:9">
      <c r="A335" s="4" t="str">
        <f t="shared" ref="A335:C335" si="228">A281</f>
        <v>Pollock</v>
      </c>
      <c r="B335" s="43" t="str">
        <f t="shared" si="225"/>
        <v>Pollock</v>
      </c>
      <c r="C335" s="4" t="str">
        <f t="shared" si="228"/>
        <v>BS</v>
      </c>
      <c r="D335" s="15">
        <f t="shared" si="214"/>
        <v>2013</v>
      </c>
      <c r="E335" s="69">
        <v>2550000</v>
      </c>
      <c r="F335" s="41">
        <v>1375000</v>
      </c>
      <c r="G335" s="41">
        <v>1247000</v>
      </c>
      <c r="H335" s="41">
        <v>1122300</v>
      </c>
      <c r="I335" s="42">
        <v>124700</v>
      </c>
    </row>
    <row r="336" spans="1:9">
      <c r="A336" s="4" t="str">
        <f t="shared" ref="A336:C336" si="229">A282</f>
        <v>Pollock</v>
      </c>
      <c r="B336" s="43" t="str">
        <f t="shared" si="225"/>
        <v>Pollock</v>
      </c>
      <c r="C336" s="4" t="str">
        <f t="shared" si="229"/>
        <v>AI</v>
      </c>
      <c r="D336" s="15">
        <f t="shared" si="214"/>
        <v>2013</v>
      </c>
      <c r="E336" s="45">
        <v>45600</v>
      </c>
      <c r="F336" s="38">
        <v>37300</v>
      </c>
      <c r="G336" s="38">
        <v>19000</v>
      </c>
      <c r="H336" s="38">
        <v>17100</v>
      </c>
      <c r="I336" s="39">
        <v>1900</v>
      </c>
    </row>
    <row r="337" spans="1:9">
      <c r="A337" s="4" t="str">
        <f t="shared" ref="A337:C337" si="230">A283</f>
        <v>Pollock</v>
      </c>
      <c r="B337" s="43" t="str">
        <f t="shared" si="225"/>
        <v>Pollock</v>
      </c>
      <c r="C337" s="4" t="str">
        <f t="shared" si="230"/>
        <v>Bogslof</v>
      </c>
      <c r="D337" s="15">
        <f t="shared" si="214"/>
        <v>2013</v>
      </c>
      <c r="E337" s="57">
        <v>13400</v>
      </c>
      <c r="F337" s="48">
        <v>10100</v>
      </c>
      <c r="G337" s="48">
        <v>100</v>
      </c>
      <c r="H337" s="48">
        <v>500</v>
      </c>
      <c r="I337" s="65">
        <v>0</v>
      </c>
    </row>
    <row r="338" spans="1:9">
      <c r="A338" s="4" t="str">
        <f t="shared" ref="A338:C338" si="231">A284</f>
        <v>Pacific cod</v>
      </c>
      <c r="B338" s="43" t="str">
        <f t="shared" si="225"/>
        <v>Pcod</v>
      </c>
      <c r="C338" s="4" t="str">
        <f t="shared" si="231"/>
        <v>BSAI</v>
      </c>
      <c r="D338" s="15">
        <f t="shared" si="214"/>
        <v>2013</v>
      </c>
      <c r="E338" s="45">
        <v>359000</v>
      </c>
      <c r="F338" s="38">
        <v>307000</v>
      </c>
      <c r="G338" s="38">
        <v>260000</v>
      </c>
      <c r="H338" s="38">
        <v>232180</v>
      </c>
      <c r="I338" s="39">
        <v>27820</v>
      </c>
    </row>
    <row r="339" spans="1:9">
      <c r="A339" s="4" t="str">
        <f t="shared" ref="A339:C339" si="232">A285</f>
        <v>Pacific cod</v>
      </c>
      <c r="B339" s="43" t="str">
        <f t="shared" si="225"/>
        <v>Pcod</v>
      </c>
      <c r="C339" s="4" t="str">
        <f t="shared" si="232"/>
        <v>BS</v>
      </c>
      <c r="D339" s="15">
        <f t="shared" si="214"/>
        <v>2013</v>
      </c>
      <c r="E339" s="73"/>
      <c r="F339" s="16"/>
      <c r="G339" s="16"/>
      <c r="H339" s="16"/>
      <c r="I339" s="17"/>
    </row>
    <row r="340" spans="1:9">
      <c r="A340" s="4" t="str">
        <f t="shared" ref="A340:C340" si="233">A286</f>
        <v>Pacific cod</v>
      </c>
      <c r="B340" s="43" t="str">
        <f t="shared" si="225"/>
        <v>Pcod</v>
      </c>
      <c r="C340" s="4" t="str">
        <f t="shared" si="233"/>
        <v>AI</v>
      </c>
      <c r="D340" s="15">
        <f t="shared" si="214"/>
        <v>2013</v>
      </c>
      <c r="E340" s="74"/>
      <c r="F340" s="71"/>
      <c r="G340" s="71"/>
      <c r="H340" s="71"/>
      <c r="I340" s="72"/>
    </row>
    <row r="341" spans="1:9">
      <c r="A341" s="4" t="str">
        <f t="shared" ref="A341:C341" si="234">A287</f>
        <v>Sablefish</v>
      </c>
      <c r="B341" s="43" t="str">
        <f t="shared" si="225"/>
        <v>Others</v>
      </c>
      <c r="C341" s="4" t="str">
        <f t="shared" si="234"/>
        <v>BSAI Total</v>
      </c>
      <c r="D341" s="15">
        <f t="shared" si="214"/>
        <v>2013</v>
      </c>
      <c r="E341" s="73"/>
      <c r="F341" s="16"/>
      <c r="G341" s="16"/>
      <c r="H341" s="16"/>
      <c r="I341" s="17"/>
    </row>
    <row r="342" spans="1:9">
      <c r="A342" s="4" t="str">
        <f t="shared" ref="A342:C342" si="235">A288</f>
        <v>Sablefish</v>
      </c>
      <c r="B342" s="43" t="str">
        <f t="shared" si="225"/>
        <v>Others</v>
      </c>
      <c r="C342" s="4" t="str">
        <f t="shared" si="235"/>
        <v>BS</v>
      </c>
      <c r="D342" s="15">
        <f t="shared" si="214"/>
        <v>2013</v>
      </c>
      <c r="E342" s="45">
        <v>1870</v>
      </c>
      <c r="F342" s="38">
        <v>1580</v>
      </c>
      <c r="G342" s="38">
        <v>1580</v>
      </c>
      <c r="H342" s="38">
        <v>1304</v>
      </c>
      <c r="I342" s="39">
        <v>217</v>
      </c>
    </row>
    <row r="343" spans="1:9">
      <c r="A343" s="4" t="str">
        <f t="shared" ref="A343:C343" si="236">A289</f>
        <v>Sablefish</v>
      </c>
      <c r="B343" s="43" t="str">
        <f t="shared" si="225"/>
        <v>Others</v>
      </c>
      <c r="C343" s="4" t="str">
        <f t="shared" si="236"/>
        <v>AI</v>
      </c>
      <c r="D343" s="15">
        <f t="shared" si="214"/>
        <v>2013</v>
      </c>
      <c r="E343" s="57">
        <v>2530</v>
      </c>
      <c r="F343" s="48">
        <v>2140</v>
      </c>
      <c r="G343" s="48">
        <v>2140</v>
      </c>
      <c r="H343" s="48">
        <v>1739</v>
      </c>
      <c r="I343" s="65">
        <v>361</v>
      </c>
    </row>
    <row r="344" spans="1:9">
      <c r="A344" s="4" t="str">
        <f t="shared" ref="A344:C344" si="237">A290</f>
        <v>Yellowfin Sole</v>
      </c>
      <c r="B344" s="43" t="str">
        <f t="shared" si="225"/>
        <v>Yfin</v>
      </c>
      <c r="C344" s="4" t="str">
        <f t="shared" si="237"/>
        <v>BSAI</v>
      </c>
      <c r="D344" s="15">
        <f t="shared" si="214"/>
        <v>2013</v>
      </c>
      <c r="E344" s="75">
        <v>220000</v>
      </c>
      <c r="F344" s="54">
        <v>206000</v>
      </c>
      <c r="G344" s="54">
        <v>198000</v>
      </c>
      <c r="H344" s="54">
        <v>176814</v>
      </c>
      <c r="I344" s="66">
        <v>21186</v>
      </c>
    </row>
    <row r="345" spans="1:9">
      <c r="A345" s="4" t="str">
        <f t="shared" ref="A345:C345" si="238">A291</f>
        <v>Greenland Trubot</v>
      </c>
      <c r="B345" s="43" t="str">
        <f t="shared" si="225"/>
        <v>Oflats</v>
      </c>
      <c r="C345" s="4" t="str">
        <f t="shared" si="238"/>
        <v>BSAI Total</v>
      </c>
      <c r="D345" s="15">
        <f t="shared" si="214"/>
        <v>2013</v>
      </c>
      <c r="E345" s="45">
        <v>2540</v>
      </c>
      <c r="F345" s="38">
        <v>2060</v>
      </c>
      <c r="G345" s="38">
        <v>2060</v>
      </c>
      <c r="H345" s="38">
        <v>1751</v>
      </c>
      <c r="I345" s="79" t="s">
        <v>17</v>
      </c>
    </row>
    <row r="346" spans="1:9">
      <c r="A346" s="4" t="str">
        <f t="shared" ref="A346:C346" si="239">A292</f>
        <v>Greenland Trubot</v>
      </c>
      <c r="B346" s="43" t="str">
        <f t="shared" si="225"/>
        <v>Oflats</v>
      </c>
      <c r="C346" s="4" t="str">
        <f t="shared" si="239"/>
        <v>BS</v>
      </c>
      <c r="D346" s="15">
        <f t="shared" si="214"/>
        <v>2013</v>
      </c>
      <c r="E346" s="44" t="s">
        <v>17</v>
      </c>
      <c r="F346" s="38">
        <v>1610</v>
      </c>
      <c r="G346" s="38">
        <v>1610</v>
      </c>
      <c r="H346" s="38">
        <v>1369</v>
      </c>
      <c r="I346" s="39">
        <v>172</v>
      </c>
    </row>
    <row r="347" spans="1:9">
      <c r="A347" s="4" t="str">
        <f t="shared" ref="A347:C347" si="240">A293</f>
        <v>Greenland Trubot</v>
      </c>
      <c r="B347" s="43" t="str">
        <f t="shared" si="225"/>
        <v>Oflats</v>
      </c>
      <c r="C347" s="4" t="str">
        <f t="shared" si="240"/>
        <v>AI</v>
      </c>
      <c r="D347" s="15">
        <f t="shared" si="214"/>
        <v>2013</v>
      </c>
      <c r="E347" s="55" t="s">
        <v>17</v>
      </c>
      <c r="F347" s="56">
        <v>450</v>
      </c>
      <c r="G347" s="56">
        <v>450</v>
      </c>
      <c r="H347" s="56">
        <v>383</v>
      </c>
      <c r="I347" s="67">
        <v>0</v>
      </c>
    </row>
    <row r="348" spans="1:9">
      <c r="A348" s="4" t="str">
        <f t="shared" ref="A348:C348" si="241">A294</f>
        <v>Arrowtooth Flounder</v>
      </c>
      <c r="B348" s="43" t="str">
        <f t="shared" si="225"/>
        <v>Oflats</v>
      </c>
      <c r="C348" s="4" t="str">
        <f t="shared" si="241"/>
        <v>BSAI</v>
      </c>
      <c r="D348" s="15">
        <f t="shared" si="214"/>
        <v>2013</v>
      </c>
      <c r="E348" s="75">
        <v>186000</v>
      </c>
      <c r="F348" s="54">
        <v>152000</v>
      </c>
      <c r="G348" s="54">
        <v>25000</v>
      </c>
      <c r="H348" s="54">
        <v>21250</v>
      </c>
      <c r="I348" s="66">
        <v>2675</v>
      </c>
    </row>
    <row r="349" spans="1:9">
      <c r="A349" s="4" t="str">
        <f t="shared" ref="A349:C349" si="242">A295</f>
        <v>Kamchatka Flounder</v>
      </c>
      <c r="B349" s="43" t="str">
        <f t="shared" si="225"/>
        <v>Oflats</v>
      </c>
      <c r="C349" s="4" t="str">
        <f t="shared" si="242"/>
        <v>BSAI</v>
      </c>
      <c r="D349" s="15">
        <f t="shared" si="214"/>
        <v>2013</v>
      </c>
      <c r="E349" s="75">
        <v>16300</v>
      </c>
      <c r="F349" s="54">
        <v>12200</v>
      </c>
      <c r="G349" s="54">
        <v>10000</v>
      </c>
      <c r="H349" s="54">
        <v>8500</v>
      </c>
      <c r="I349" s="66">
        <v>0</v>
      </c>
    </row>
    <row r="350" spans="1:9">
      <c r="A350" s="4" t="str">
        <f t="shared" ref="A350:C350" si="243">A296</f>
        <v>Rock Sole</v>
      </c>
      <c r="B350" s="43" t="str">
        <f t="shared" si="225"/>
        <v>RockSole</v>
      </c>
      <c r="C350" s="4" t="str">
        <f t="shared" si="243"/>
        <v>BSAI</v>
      </c>
      <c r="D350" s="15">
        <f t="shared" si="214"/>
        <v>2013</v>
      </c>
      <c r="E350" s="75">
        <v>241000</v>
      </c>
      <c r="F350" s="54">
        <v>214000</v>
      </c>
      <c r="G350" s="54">
        <v>92380</v>
      </c>
      <c r="H350" s="54">
        <v>82495</v>
      </c>
      <c r="I350" s="66">
        <v>9885</v>
      </c>
    </row>
    <row r="351" spans="1:9">
      <c r="A351" s="4" t="str">
        <f t="shared" ref="A351:C351" si="244">A297</f>
        <v>Flathead Sole</v>
      </c>
      <c r="B351" s="43" t="str">
        <f t="shared" si="225"/>
        <v>Oflats</v>
      </c>
      <c r="C351" s="4" t="str">
        <f t="shared" si="244"/>
        <v>BSAI</v>
      </c>
      <c r="D351" s="15">
        <f t="shared" si="214"/>
        <v>2013</v>
      </c>
      <c r="E351" s="75">
        <v>81500</v>
      </c>
      <c r="F351" s="54">
        <v>67900</v>
      </c>
      <c r="G351" s="54">
        <v>22699</v>
      </c>
      <c r="H351" s="54">
        <v>20270</v>
      </c>
      <c r="I351" s="66">
        <v>2429</v>
      </c>
    </row>
    <row r="352" spans="1:9">
      <c r="A352" s="4" t="str">
        <f t="shared" ref="A352:C352" si="245">A298</f>
        <v>Alaska Plaice</v>
      </c>
      <c r="B352" s="43" t="str">
        <f t="shared" si="225"/>
        <v>Oflats</v>
      </c>
      <c r="C352" s="4" t="str">
        <f t="shared" si="245"/>
        <v>BSAI</v>
      </c>
      <c r="D352" s="15">
        <f t="shared" si="214"/>
        <v>2013</v>
      </c>
      <c r="E352" s="75">
        <v>67000</v>
      </c>
      <c r="F352" s="54">
        <v>55200</v>
      </c>
      <c r="G352" s="54">
        <v>20000</v>
      </c>
      <c r="H352" s="54">
        <v>17000</v>
      </c>
      <c r="I352" s="66">
        <v>0</v>
      </c>
    </row>
    <row r="353" spans="1:9">
      <c r="A353" s="4" t="str">
        <f t="shared" ref="A353:C353" si="246">A299</f>
        <v>Other Flatfish</v>
      </c>
      <c r="B353" s="43" t="str">
        <f t="shared" si="225"/>
        <v>Oflats</v>
      </c>
      <c r="C353" s="4" t="str">
        <f t="shared" si="246"/>
        <v>BSAI</v>
      </c>
      <c r="D353" s="15">
        <f t="shared" si="214"/>
        <v>2013</v>
      </c>
      <c r="E353" s="75">
        <v>17800</v>
      </c>
      <c r="F353" s="54">
        <v>13300</v>
      </c>
      <c r="G353" s="54">
        <v>3500</v>
      </c>
      <c r="H353" s="54">
        <v>2975</v>
      </c>
      <c r="I353" s="66">
        <v>0</v>
      </c>
    </row>
    <row r="354" spans="1:9">
      <c r="A354" s="4" t="str">
        <f t="shared" ref="A354:C354" si="247">A300</f>
        <v>Pacific Ocean Perch</v>
      </c>
      <c r="B354" s="43" t="str">
        <f t="shared" si="225"/>
        <v>Others</v>
      </c>
      <c r="C354" s="4" t="str">
        <f t="shared" si="247"/>
        <v>BSAI Total</v>
      </c>
      <c r="D354" s="15">
        <f t="shared" si="214"/>
        <v>2013</v>
      </c>
      <c r="E354" s="45">
        <v>41900</v>
      </c>
      <c r="F354" s="38">
        <v>35100</v>
      </c>
      <c r="G354" s="38">
        <v>35100</v>
      </c>
      <c r="H354" s="38">
        <v>30995</v>
      </c>
      <c r="I354" s="79" t="s">
        <v>17</v>
      </c>
    </row>
    <row r="355" spans="1:9">
      <c r="A355" s="4" t="str">
        <f t="shared" ref="A355:C355" si="248">A301</f>
        <v>Pacific Ocean Perch</v>
      </c>
      <c r="B355" s="43" t="str">
        <f t="shared" si="225"/>
        <v>Others</v>
      </c>
      <c r="C355" s="4" t="str">
        <f t="shared" si="248"/>
        <v>BS</v>
      </c>
      <c r="D355" s="15">
        <f t="shared" si="214"/>
        <v>2013</v>
      </c>
      <c r="E355" s="44" t="s">
        <v>17</v>
      </c>
      <c r="F355" s="38">
        <v>8130</v>
      </c>
      <c r="G355" s="38">
        <v>8130</v>
      </c>
      <c r="H355" s="38">
        <v>6911</v>
      </c>
      <c r="I355" s="39">
        <v>0</v>
      </c>
    </row>
    <row r="356" spans="1:9">
      <c r="A356" s="4" t="str">
        <f t="shared" ref="A356:C356" si="249">A302</f>
        <v>Pacific Ocean Perch</v>
      </c>
      <c r="B356" s="43" t="str">
        <f t="shared" si="225"/>
        <v>Others</v>
      </c>
      <c r="C356" s="4" t="str">
        <f t="shared" si="249"/>
        <v>AI Total</v>
      </c>
      <c r="D356" s="15">
        <f t="shared" si="214"/>
        <v>2013</v>
      </c>
      <c r="E356" s="142"/>
      <c r="F356" s="140"/>
      <c r="G356" s="140"/>
      <c r="H356" s="140"/>
      <c r="I356" s="141"/>
    </row>
    <row r="357" spans="1:9">
      <c r="A357" s="4" t="str">
        <f t="shared" ref="A357:C357" si="250">A303</f>
        <v>Pacific Ocean Perch</v>
      </c>
      <c r="B357" s="43" t="str">
        <f t="shared" si="225"/>
        <v>Others</v>
      </c>
      <c r="C357" s="4" t="str">
        <f t="shared" si="250"/>
        <v>EAI</v>
      </c>
      <c r="D357" s="15">
        <f t="shared" si="214"/>
        <v>2013</v>
      </c>
      <c r="E357" s="44" t="s">
        <v>17</v>
      </c>
      <c r="F357" s="38">
        <v>9790</v>
      </c>
      <c r="G357" s="38">
        <v>9790</v>
      </c>
      <c r="H357" s="38">
        <v>8742</v>
      </c>
      <c r="I357" s="39">
        <v>1048</v>
      </c>
    </row>
    <row r="358" spans="1:9">
      <c r="A358" s="4" t="str">
        <f t="shared" ref="A358:C358" si="251">A304</f>
        <v>Pacific Ocean Perch</v>
      </c>
      <c r="B358" s="43" t="str">
        <f t="shared" si="225"/>
        <v>Others</v>
      </c>
      <c r="C358" s="4" t="str">
        <f t="shared" si="251"/>
        <v>CAI</v>
      </c>
      <c r="D358" s="15">
        <f t="shared" si="214"/>
        <v>2013</v>
      </c>
      <c r="E358" s="44" t="s">
        <v>17</v>
      </c>
      <c r="F358" s="38">
        <v>6980</v>
      </c>
      <c r="G358" s="38">
        <v>6980</v>
      </c>
      <c r="H358" s="38">
        <v>6233</v>
      </c>
      <c r="I358" s="39">
        <v>747</v>
      </c>
    </row>
    <row r="359" spans="1:9">
      <c r="A359" s="4" t="str">
        <f t="shared" ref="A359:C359" si="252">A305</f>
        <v>Pacific Ocean Perch</v>
      </c>
      <c r="B359" s="43" t="str">
        <f t="shared" si="225"/>
        <v>Others</v>
      </c>
      <c r="C359" s="4" t="str">
        <f t="shared" si="252"/>
        <v>WAI</v>
      </c>
      <c r="D359" s="15">
        <f t="shared" si="214"/>
        <v>2013</v>
      </c>
      <c r="E359" s="49" t="s">
        <v>17</v>
      </c>
      <c r="F359" s="48">
        <v>10200</v>
      </c>
      <c r="G359" s="48">
        <v>10200</v>
      </c>
      <c r="H359" s="48">
        <v>9109</v>
      </c>
      <c r="I359" s="65">
        <v>1091</v>
      </c>
    </row>
    <row r="360" spans="1:9">
      <c r="A360" s="4" t="str">
        <f t="shared" ref="A360:C360" si="253">A306</f>
        <v>Sharpchin/Northern</v>
      </c>
      <c r="B360" s="43" t="str">
        <f t="shared" si="225"/>
        <v>Others</v>
      </c>
      <c r="C360" s="4" t="str">
        <f t="shared" si="253"/>
        <v>BSAI</v>
      </c>
      <c r="D360" s="15">
        <f t="shared" si="214"/>
        <v>2013</v>
      </c>
      <c r="E360" s="76"/>
      <c r="F360" s="16"/>
      <c r="G360" s="16"/>
      <c r="H360" s="16"/>
      <c r="I360" s="17"/>
    </row>
    <row r="361" spans="1:9">
      <c r="A361" s="4" t="str">
        <f t="shared" ref="A361:C361" si="254">A307</f>
        <v>Sharpchin/Northern</v>
      </c>
      <c r="B361" s="43" t="str">
        <f t="shared" si="225"/>
        <v>Others</v>
      </c>
      <c r="C361" s="4" t="str">
        <f t="shared" si="254"/>
        <v>BS</v>
      </c>
      <c r="D361" s="15">
        <f t="shared" si="214"/>
        <v>2013</v>
      </c>
      <c r="E361" s="76"/>
      <c r="F361" s="16"/>
      <c r="G361" s="16"/>
      <c r="H361" s="16"/>
      <c r="I361" s="17"/>
    </row>
    <row r="362" spans="1:9">
      <c r="A362" s="4" t="str">
        <f t="shared" ref="A362:C362" si="255">A308</f>
        <v>Sharpchin/Northern</v>
      </c>
      <c r="B362" s="43" t="str">
        <f t="shared" si="225"/>
        <v>Others</v>
      </c>
      <c r="C362" s="4" t="str">
        <f t="shared" si="255"/>
        <v>AI</v>
      </c>
      <c r="D362" s="15">
        <f t="shared" si="214"/>
        <v>2013</v>
      </c>
      <c r="E362" s="76"/>
      <c r="F362" s="16"/>
      <c r="G362" s="16"/>
      <c r="H362" s="16"/>
      <c r="I362" s="17"/>
    </row>
    <row r="363" spans="1:9">
      <c r="A363" s="4" t="str">
        <f t="shared" ref="A363:C363" si="256">A309</f>
        <v>Northern Rockfish</v>
      </c>
      <c r="B363" s="43" t="str">
        <f t="shared" si="225"/>
        <v>Others</v>
      </c>
      <c r="C363" s="4" t="str">
        <f t="shared" si="256"/>
        <v>BSAI</v>
      </c>
      <c r="D363" s="15">
        <f t="shared" si="214"/>
        <v>2013</v>
      </c>
      <c r="E363" s="69">
        <v>12200</v>
      </c>
      <c r="F363" s="41">
        <v>9850</v>
      </c>
      <c r="G363" s="41">
        <v>3000</v>
      </c>
      <c r="H363" s="41">
        <v>2550</v>
      </c>
      <c r="I363" s="42">
        <v>0</v>
      </c>
    </row>
    <row r="364" spans="1:9">
      <c r="A364" s="4" t="str">
        <f t="shared" ref="A364:C364" si="257">A310</f>
        <v>Northern Rockfish</v>
      </c>
      <c r="B364" s="43" t="str">
        <f t="shared" si="225"/>
        <v>Others</v>
      </c>
      <c r="C364" s="4" t="str">
        <f t="shared" si="257"/>
        <v>BS</v>
      </c>
      <c r="D364" s="15">
        <f t="shared" si="214"/>
        <v>2013</v>
      </c>
      <c r="E364" s="78"/>
      <c r="F364" s="16"/>
      <c r="G364" s="16"/>
      <c r="H364" s="16"/>
      <c r="I364" s="16"/>
    </row>
    <row r="365" spans="1:9">
      <c r="A365" s="4" t="str">
        <f t="shared" ref="A365:C365" si="258">A311</f>
        <v>Northern Rockfish</v>
      </c>
      <c r="B365" s="43" t="str">
        <f t="shared" si="225"/>
        <v>Others</v>
      </c>
      <c r="C365" s="4" t="str">
        <f t="shared" si="258"/>
        <v>AI</v>
      </c>
      <c r="D365" s="15">
        <f t="shared" si="214"/>
        <v>2013</v>
      </c>
      <c r="E365" s="74"/>
      <c r="F365" s="71"/>
      <c r="G365" s="71"/>
      <c r="H365" s="71"/>
      <c r="I365" s="72"/>
    </row>
    <row r="366" spans="1:9">
      <c r="A366" s="4" t="str">
        <f t="shared" ref="A366:C366" si="259">A312</f>
        <v>Blackspotted/Rougheye Rockfish</v>
      </c>
      <c r="B366" s="43" t="str">
        <f t="shared" si="225"/>
        <v>Others</v>
      </c>
      <c r="C366" s="4" t="str">
        <f t="shared" si="259"/>
        <v>BSAI Total</v>
      </c>
      <c r="D366" s="15">
        <f t="shared" si="214"/>
        <v>2013</v>
      </c>
      <c r="E366" s="45">
        <v>462</v>
      </c>
      <c r="F366" s="38">
        <v>378</v>
      </c>
      <c r="G366" s="38">
        <v>378</v>
      </c>
      <c r="H366" s="38">
        <v>321</v>
      </c>
      <c r="I366" s="39">
        <v>0</v>
      </c>
    </row>
    <row r="367" spans="1:9">
      <c r="A367" s="4" t="str">
        <f t="shared" ref="A367:C367" si="260">A313</f>
        <v>Blackspotted/Rougheye Rockfish</v>
      </c>
      <c r="B367" s="43" t="str">
        <f t="shared" si="225"/>
        <v>Others</v>
      </c>
      <c r="C367" s="4" t="str">
        <f t="shared" si="260"/>
        <v>EBS/EAI</v>
      </c>
      <c r="D367" s="15">
        <f t="shared" si="214"/>
        <v>2013</v>
      </c>
      <c r="E367" s="44" t="s">
        <v>17</v>
      </c>
      <c r="F367" s="38">
        <v>169</v>
      </c>
      <c r="G367" s="38">
        <v>169</v>
      </c>
      <c r="H367" s="38">
        <v>144</v>
      </c>
      <c r="I367" s="39">
        <v>0</v>
      </c>
    </row>
    <row r="368" spans="1:9">
      <c r="A368" s="4" t="str">
        <f t="shared" ref="A368:C368" si="261">A314</f>
        <v>Blackspotted/Rougheye Rockfish</v>
      </c>
      <c r="B368" s="43" t="str">
        <f t="shared" si="225"/>
        <v>Others</v>
      </c>
      <c r="C368" s="4" t="str">
        <f t="shared" si="261"/>
        <v>CAI/WAI</v>
      </c>
      <c r="D368" s="15">
        <f t="shared" si="214"/>
        <v>2013</v>
      </c>
      <c r="E368" s="49" t="s">
        <v>17</v>
      </c>
      <c r="F368" s="48">
        <v>209</v>
      </c>
      <c r="G368" s="48">
        <v>209</v>
      </c>
      <c r="H368" s="48">
        <v>178</v>
      </c>
      <c r="I368" s="65">
        <v>0</v>
      </c>
    </row>
    <row r="369" spans="1:9">
      <c r="A369" s="4" t="str">
        <f t="shared" ref="A369:C369" si="262">A315</f>
        <v>Shortraker Rockfish</v>
      </c>
      <c r="B369" s="43" t="str">
        <f t="shared" si="225"/>
        <v>Others</v>
      </c>
      <c r="C369" s="4" t="str">
        <f t="shared" si="262"/>
        <v>BSAI</v>
      </c>
      <c r="D369" s="15">
        <f t="shared" si="214"/>
        <v>2013</v>
      </c>
      <c r="E369" s="38">
        <v>493</v>
      </c>
      <c r="F369" s="38">
        <v>370</v>
      </c>
      <c r="G369" s="38">
        <v>370</v>
      </c>
      <c r="H369" s="38">
        <v>315</v>
      </c>
      <c r="I369" s="39">
        <v>0</v>
      </c>
    </row>
    <row r="370" spans="1:9">
      <c r="A370" s="4" t="str">
        <f t="shared" ref="A370:C370" si="263">A316</f>
        <v>Shortraker/Rougheye Rockfish</v>
      </c>
      <c r="B370" s="43" t="str">
        <f t="shared" si="225"/>
        <v>Others</v>
      </c>
      <c r="C370" s="4" t="str">
        <f t="shared" si="263"/>
        <v>BSAI</v>
      </c>
      <c r="D370" s="15">
        <f t="shared" si="214"/>
        <v>2013</v>
      </c>
      <c r="E370" s="88"/>
      <c r="F370" s="87"/>
      <c r="G370" s="87"/>
      <c r="H370" s="87"/>
      <c r="I370" s="87"/>
    </row>
    <row r="371" spans="1:9">
      <c r="A371" s="4" t="str">
        <f t="shared" ref="A371:C371" si="264">A317</f>
        <v>Shortraker/Rougheye Rockfish</v>
      </c>
      <c r="B371" s="43" t="str">
        <f t="shared" si="225"/>
        <v>Others</v>
      </c>
      <c r="C371" s="4" t="str">
        <f t="shared" si="264"/>
        <v>BS</v>
      </c>
      <c r="D371" s="15">
        <f t="shared" si="214"/>
        <v>2013</v>
      </c>
      <c r="E371" s="16"/>
      <c r="F371" s="16"/>
      <c r="G371" s="16"/>
      <c r="H371" s="16"/>
      <c r="I371" s="17"/>
    </row>
    <row r="372" spans="1:9">
      <c r="A372" s="4" t="str">
        <f t="shared" ref="A372:C372" si="265">A318</f>
        <v>Shortraker/Rougheye Rockfish</v>
      </c>
      <c r="B372" s="43" t="str">
        <f t="shared" si="225"/>
        <v>Others</v>
      </c>
      <c r="C372" s="4">
        <f t="shared" si="265"/>
        <v>2043000</v>
      </c>
      <c r="D372" s="15">
        <f t="shared" si="214"/>
        <v>1424994</v>
      </c>
      <c r="E372" s="71"/>
      <c r="F372" s="71"/>
      <c r="G372" s="71"/>
      <c r="H372" s="71"/>
      <c r="I372" s="72"/>
    </row>
    <row r="373" spans="1:9">
      <c r="A373" s="4" t="str">
        <f t="shared" ref="A373:C373" si="266">A319</f>
        <v>Other Red Rockfish</v>
      </c>
      <c r="B373" s="43" t="str">
        <f t="shared" si="225"/>
        <v>Others</v>
      </c>
      <c r="C373" s="4">
        <f t="shared" si="266"/>
        <v>191386</v>
      </c>
      <c r="D373" s="15">
        <f t="shared" si="214"/>
        <v>155867</v>
      </c>
      <c r="E373" s="87"/>
      <c r="F373" s="87"/>
      <c r="G373" s="87"/>
      <c r="H373" s="87"/>
      <c r="I373" s="94"/>
    </row>
    <row r="374" spans="1:9">
      <c r="A374" s="4" t="str">
        <f t="shared" ref="A374:C374" si="267">A320</f>
        <v>Other Red Rockfish</v>
      </c>
      <c r="B374" s="43" t="str">
        <f t="shared" si="225"/>
        <v>Others</v>
      </c>
      <c r="C374" s="4">
        <f t="shared" si="267"/>
        <v>27400</v>
      </c>
      <c r="D374" s="15">
        <f t="shared" si="214"/>
        <v>20594</v>
      </c>
      <c r="E374" s="71"/>
      <c r="F374" s="71"/>
      <c r="G374" s="71"/>
      <c r="H374" s="71"/>
      <c r="I374" s="72"/>
    </row>
    <row r="375" spans="1:9">
      <c r="A375" s="4" t="str">
        <f t="shared" ref="A375:C375" si="268">A321</f>
        <v>Other Rockfish</v>
      </c>
      <c r="B375" s="43" t="str">
        <f t="shared" si="225"/>
        <v>Others</v>
      </c>
      <c r="C375" s="4">
        <f t="shared" si="268"/>
        <v>287307</v>
      </c>
      <c r="D375" s="15">
        <f t="shared" si="214"/>
        <v>260912</v>
      </c>
      <c r="E375" s="38">
        <v>1540</v>
      </c>
      <c r="F375" s="38">
        <v>1159</v>
      </c>
      <c r="G375" s="38">
        <v>873</v>
      </c>
      <c r="H375" s="38">
        <v>742</v>
      </c>
      <c r="I375" s="39">
        <v>0</v>
      </c>
    </row>
    <row r="376" spans="1:9">
      <c r="A376" s="4" t="str">
        <f t="shared" ref="A376:C376" si="269">A322</f>
        <v>Other Rockfish</v>
      </c>
      <c r="B376" s="43" t="str">
        <f t="shared" si="225"/>
        <v>Others</v>
      </c>
      <c r="C376" s="4">
        <f t="shared" si="269"/>
        <v>84057</v>
      </c>
      <c r="D376" s="15">
        <f t="shared" si="214"/>
        <v>71612</v>
      </c>
      <c r="E376" s="44" t="s">
        <v>17</v>
      </c>
      <c r="F376" s="38">
        <v>686</v>
      </c>
      <c r="G376" s="38">
        <v>400</v>
      </c>
      <c r="H376" s="38">
        <v>340</v>
      </c>
      <c r="I376" s="39">
        <v>0</v>
      </c>
    </row>
    <row r="377" spans="1:9">
      <c r="A377" s="4" t="str">
        <f t="shared" ref="A377:C377" si="270">A323</f>
        <v>Other Rockfish</v>
      </c>
      <c r="B377" s="43" t="str">
        <f t="shared" si="225"/>
        <v>Others</v>
      </c>
      <c r="C377" s="4">
        <f t="shared" si="270"/>
        <v>157300</v>
      </c>
      <c r="D377" s="15">
        <f t="shared" si="214"/>
        <v>153294</v>
      </c>
      <c r="E377" s="49" t="s">
        <v>17</v>
      </c>
      <c r="F377" s="48">
        <v>473</v>
      </c>
      <c r="G377" s="48">
        <v>473</v>
      </c>
      <c r="H377" s="48">
        <v>402</v>
      </c>
      <c r="I377" s="65">
        <v>0</v>
      </c>
    </row>
    <row r="378" spans="1:9">
      <c r="A378" s="4" t="str">
        <f t="shared" ref="A378:C378" si="271">A324</f>
        <v>Atka Mackerel</v>
      </c>
      <c r="B378" s="43" t="str">
        <f t="shared" si="225"/>
        <v>Atka</v>
      </c>
      <c r="C378" s="4">
        <f t="shared" si="271"/>
        <v>82810</v>
      </c>
      <c r="D378" s="15">
        <f t="shared" si="214"/>
        <v>68128</v>
      </c>
      <c r="E378" s="45">
        <v>57700</v>
      </c>
      <c r="F378" s="38">
        <v>50000</v>
      </c>
      <c r="G378" s="38">
        <v>25920</v>
      </c>
      <c r="H378" s="38">
        <v>23147</v>
      </c>
      <c r="I378" s="39">
        <v>2773</v>
      </c>
    </row>
    <row r="379" spans="1:9">
      <c r="A379" s="4" t="str">
        <f t="shared" ref="A379:C379" si="272">A325</f>
        <v>Atka Mackerel</v>
      </c>
      <c r="B379" s="43" t="str">
        <f t="shared" si="225"/>
        <v>Atka</v>
      </c>
      <c r="C379" s="4">
        <f t="shared" si="272"/>
        <v>19751</v>
      </c>
      <c r="D379" s="15">
        <f t="shared" si="214"/>
        <v>16237</v>
      </c>
      <c r="E379" s="44" t="s">
        <v>17</v>
      </c>
      <c r="F379" s="38">
        <v>16900</v>
      </c>
      <c r="G379" s="38">
        <v>16900</v>
      </c>
      <c r="H379" s="38">
        <v>15092</v>
      </c>
      <c r="I379" s="39">
        <v>1808</v>
      </c>
    </row>
    <row r="380" spans="1:9">
      <c r="A380" s="4" t="str">
        <f t="shared" ref="A380:C380" si="273">A326</f>
        <v>Atka Mackerel</v>
      </c>
      <c r="B380" s="43" t="str">
        <f t="shared" si="225"/>
        <v>Atka</v>
      </c>
      <c r="C380" s="4">
        <f t="shared" si="273"/>
        <v>81200</v>
      </c>
      <c r="D380" s="15">
        <f t="shared" si="214"/>
        <v>70094</v>
      </c>
      <c r="E380" s="44" t="s">
        <v>17</v>
      </c>
      <c r="F380" s="38">
        <v>16000</v>
      </c>
      <c r="G380" s="38">
        <v>7520</v>
      </c>
      <c r="H380" s="38">
        <v>6715</v>
      </c>
      <c r="I380" s="39">
        <v>805</v>
      </c>
    </row>
    <row r="381" spans="1:9">
      <c r="A381" s="4" t="str">
        <f t="shared" ref="A381:C381" si="274">A327</f>
        <v>Atka Mackerel</v>
      </c>
      <c r="B381" s="43" t="str">
        <f t="shared" si="225"/>
        <v>Atka</v>
      </c>
      <c r="C381" s="4" t="str">
        <f t="shared" si="274"/>
        <v>WAI</v>
      </c>
      <c r="D381" s="15">
        <f t="shared" si="214"/>
        <v>2013</v>
      </c>
      <c r="E381" s="49" t="s">
        <v>17</v>
      </c>
      <c r="F381" s="48">
        <v>17100</v>
      </c>
      <c r="G381" s="48">
        <v>1500</v>
      </c>
      <c r="H381" s="48">
        <v>1340</v>
      </c>
      <c r="I381" s="65">
        <v>161</v>
      </c>
    </row>
    <row r="382" spans="1:9">
      <c r="A382" s="4" t="str">
        <f t="shared" ref="A382:C382" si="275">A328</f>
        <v>Skates</v>
      </c>
      <c r="B382" s="43" t="str">
        <f t="shared" si="225"/>
        <v>Others</v>
      </c>
      <c r="C382" s="4" t="str">
        <f t="shared" si="275"/>
        <v>BSAI</v>
      </c>
      <c r="D382" s="15">
        <f t="shared" si="214"/>
        <v>2013</v>
      </c>
      <c r="E382" s="75">
        <v>45800</v>
      </c>
      <c r="F382" s="54">
        <v>38800</v>
      </c>
      <c r="G382" s="54">
        <v>24000</v>
      </c>
      <c r="H382" s="54">
        <v>20400</v>
      </c>
      <c r="I382" s="66">
        <v>0</v>
      </c>
    </row>
    <row r="383" spans="1:9">
      <c r="A383" s="4" t="str">
        <f t="shared" ref="A383:C383" si="276">A329</f>
        <v>Sculpins</v>
      </c>
      <c r="B383" s="43" t="str">
        <f t="shared" si="225"/>
        <v>Others</v>
      </c>
      <c r="C383" s="4" t="str">
        <f t="shared" si="276"/>
        <v>BSAI</v>
      </c>
      <c r="D383" s="15">
        <f t="shared" si="214"/>
        <v>2013</v>
      </c>
      <c r="E383" s="75">
        <v>56400</v>
      </c>
      <c r="F383" s="54">
        <v>42300</v>
      </c>
      <c r="G383" s="54">
        <v>5600</v>
      </c>
      <c r="H383" s="54">
        <v>4760</v>
      </c>
      <c r="I383" s="66">
        <v>0</v>
      </c>
    </row>
    <row r="384" spans="1:9">
      <c r="A384" s="4" t="str">
        <f t="shared" ref="A384:C384" si="277">A330</f>
        <v>Sharks</v>
      </c>
      <c r="B384" s="43" t="str">
        <f t="shared" si="225"/>
        <v>Others</v>
      </c>
      <c r="C384" s="4" t="str">
        <f t="shared" si="277"/>
        <v>BSAI</v>
      </c>
      <c r="D384" s="15">
        <f t="shared" si="214"/>
        <v>2013</v>
      </c>
      <c r="E384" s="75">
        <v>1360</v>
      </c>
      <c r="F384" s="54">
        <v>1020</v>
      </c>
      <c r="G384" s="54">
        <v>100</v>
      </c>
      <c r="H384" s="54">
        <v>85</v>
      </c>
      <c r="I384" s="66">
        <v>0</v>
      </c>
    </row>
    <row r="385" spans="1:9">
      <c r="A385" s="4" t="str">
        <f t="shared" ref="A385:C385" si="278">A331</f>
        <v>Squids</v>
      </c>
      <c r="B385" s="43" t="str">
        <f t="shared" si="225"/>
        <v>Others</v>
      </c>
      <c r="C385" s="4" t="str">
        <f t="shared" si="278"/>
        <v>BSAI</v>
      </c>
      <c r="D385" s="15">
        <f t="shared" si="214"/>
        <v>2013</v>
      </c>
      <c r="E385" s="75">
        <v>2620</v>
      </c>
      <c r="F385" s="54">
        <v>1970</v>
      </c>
      <c r="G385" s="54">
        <v>700</v>
      </c>
      <c r="H385" s="54">
        <v>595</v>
      </c>
      <c r="I385" s="66">
        <v>0</v>
      </c>
    </row>
    <row r="386" spans="1:9">
      <c r="A386" s="4" t="str">
        <f t="shared" ref="A386:C386" si="279">A332</f>
        <v>Octopuses</v>
      </c>
      <c r="B386" s="43" t="str">
        <f t="shared" si="225"/>
        <v>Others</v>
      </c>
      <c r="C386" s="4" t="str">
        <f t="shared" si="279"/>
        <v>BSAI</v>
      </c>
      <c r="D386" s="15">
        <f t="shared" ref="D386:D449" si="280">D332-1</f>
        <v>2013</v>
      </c>
      <c r="E386" s="75">
        <v>3450</v>
      </c>
      <c r="F386" s="54">
        <v>2590</v>
      </c>
      <c r="G386" s="54">
        <v>500</v>
      </c>
      <c r="H386" s="54">
        <v>425</v>
      </c>
      <c r="I386" s="66">
        <v>0</v>
      </c>
    </row>
    <row r="387" spans="1:9">
      <c r="A387" s="4" t="str">
        <f t="shared" ref="A387:C387" si="281">A333</f>
        <v>Other Species</v>
      </c>
      <c r="B387" s="43" t="str">
        <f t="shared" si="225"/>
        <v>Others</v>
      </c>
      <c r="C387" s="4" t="str">
        <f t="shared" si="281"/>
        <v>BSAI</v>
      </c>
      <c r="D387" s="15">
        <f t="shared" si="280"/>
        <v>2013</v>
      </c>
      <c r="E387" s="74"/>
      <c r="F387" s="71"/>
      <c r="G387" s="71"/>
      <c r="H387" s="71"/>
      <c r="I387" s="72"/>
    </row>
    <row r="388" spans="1:9">
      <c r="A388" s="4" t="str">
        <f t="shared" ref="A388:C388" si="282">A334</f>
        <v>Total</v>
      </c>
      <c r="B388" s="43" t="str">
        <f t="shared" si="225"/>
        <v>Others</v>
      </c>
      <c r="C388" s="4" t="str">
        <f t="shared" si="282"/>
        <v>Total</v>
      </c>
      <c r="D388" s="15">
        <f t="shared" si="280"/>
        <v>2013</v>
      </c>
      <c r="E388" s="49">
        <v>4028465</v>
      </c>
      <c r="F388" s="48">
        <v>2639317</v>
      </c>
      <c r="G388" s="48">
        <v>2000000</v>
      </c>
      <c r="H388" s="48">
        <v>1790512</v>
      </c>
      <c r="I388" s="65">
        <v>197004</v>
      </c>
    </row>
    <row r="389" spans="1:9">
      <c r="A389" s="4" t="str">
        <f t="shared" ref="A389:C389" si="283">A335</f>
        <v>Pollock</v>
      </c>
      <c r="B389" s="43" t="str">
        <f t="shared" si="225"/>
        <v>Pollock</v>
      </c>
      <c r="C389" s="4" t="str">
        <f t="shared" si="283"/>
        <v>BS</v>
      </c>
      <c r="D389" s="15">
        <f t="shared" si="280"/>
        <v>2012</v>
      </c>
      <c r="E389" s="68">
        <v>2474000</v>
      </c>
      <c r="F389" s="41">
        <v>1220000</v>
      </c>
      <c r="G389" s="41">
        <v>1200000</v>
      </c>
      <c r="H389" s="41">
        <v>1080000</v>
      </c>
      <c r="I389" s="42">
        <v>120000</v>
      </c>
    </row>
    <row r="390" spans="1:9">
      <c r="A390" s="4" t="str">
        <f t="shared" ref="A390:C390" si="284">A336</f>
        <v>Pollock</v>
      </c>
      <c r="B390" s="43" t="str">
        <f t="shared" si="225"/>
        <v>Pollock</v>
      </c>
      <c r="C390" s="4" t="str">
        <f t="shared" si="284"/>
        <v>AI</v>
      </c>
      <c r="D390" s="15">
        <f t="shared" si="280"/>
        <v>2012</v>
      </c>
      <c r="E390" s="178">
        <v>39600</v>
      </c>
      <c r="F390" s="38">
        <v>32500</v>
      </c>
      <c r="G390" s="38">
        <v>19000</v>
      </c>
      <c r="H390" s="38">
        <v>17100</v>
      </c>
      <c r="I390" s="39">
        <v>1900</v>
      </c>
    </row>
    <row r="391" spans="1:9">
      <c r="A391" s="4" t="str">
        <f t="shared" ref="A391:C391" si="285">A337</f>
        <v>Pollock</v>
      </c>
      <c r="B391" s="43" t="str">
        <f t="shared" si="225"/>
        <v>Pollock</v>
      </c>
      <c r="C391" s="4" t="str">
        <f t="shared" si="285"/>
        <v>Bogslof</v>
      </c>
      <c r="D391" s="15">
        <f t="shared" si="280"/>
        <v>2012</v>
      </c>
      <c r="E391" s="179">
        <v>22000</v>
      </c>
      <c r="F391" s="48">
        <v>16500</v>
      </c>
      <c r="G391" s="48">
        <v>500</v>
      </c>
      <c r="H391" s="48">
        <v>500</v>
      </c>
      <c r="I391" s="65">
        <v>0</v>
      </c>
    </row>
    <row r="392" spans="1:9">
      <c r="A392" s="4" t="str">
        <f t="shared" ref="A392:C392" si="286">A338</f>
        <v>Pacific cod</v>
      </c>
      <c r="B392" s="43" t="str">
        <f t="shared" si="225"/>
        <v>Pcod</v>
      </c>
      <c r="C392" s="4" t="str">
        <f t="shared" si="286"/>
        <v>BSAI</v>
      </c>
      <c r="D392" s="15">
        <f t="shared" si="280"/>
        <v>2012</v>
      </c>
      <c r="E392" s="178">
        <v>369000</v>
      </c>
      <c r="F392" s="38">
        <v>314000</v>
      </c>
      <c r="G392" s="38">
        <v>261000</v>
      </c>
      <c r="H392" s="38">
        <v>233073</v>
      </c>
      <c r="I392" s="39">
        <v>27927</v>
      </c>
    </row>
    <row r="393" spans="1:9">
      <c r="A393" s="4" t="str">
        <f t="shared" ref="A393:C393" si="287">A339</f>
        <v>Pacific cod</v>
      </c>
      <c r="B393" s="43" t="str">
        <f t="shared" si="225"/>
        <v>Pcod</v>
      </c>
      <c r="C393" s="4" t="str">
        <f t="shared" si="287"/>
        <v>BS</v>
      </c>
      <c r="D393" s="15">
        <f t="shared" si="280"/>
        <v>2012</v>
      </c>
      <c r="E393" s="78"/>
      <c r="F393" s="16"/>
      <c r="G393" s="16"/>
      <c r="H393" s="16"/>
      <c r="I393" s="17"/>
    </row>
    <row r="394" spans="1:9">
      <c r="A394" s="4" t="str">
        <f t="shared" ref="A394:C394" si="288">A340</f>
        <v>Pacific cod</v>
      </c>
      <c r="B394" s="43" t="str">
        <f t="shared" si="225"/>
        <v>Pcod</v>
      </c>
      <c r="C394" s="4" t="str">
        <f t="shared" si="288"/>
        <v>AI</v>
      </c>
      <c r="D394" s="15">
        <f t="shared" si="280"/>
        <v>2012</v>
      </c>
      <c r="E394" s="180"/>
      <c r="F394" s="71"/>
      <c r="G394" s="71"/>
      <c r="H394" s="71"/>
      <c r="I394" s="72"/>
    </row>
    <row r="395" spans="1:9">
      <c r="A395" s="4" t="str">
        <f t="shared" ref="A395:C395" si="289">A341</f>
        <v>Sablefish</v>
      </c>
      <c r="B395" s="43" t="str">
        <f t="shared" si="225"/>
        <v>Others</v>
      </c>
      <c r="C395" s="4" t="str">
        <f t="shared" si="289"/>
        <v>BSAI Total</v>
      </c>
      <c r="D395" s="15">
        <f t="shared" si="280"/>
        <v>2012</v>
      </c>
      <c r="E395" s="78"/>
      <c r="F395" s="16"/>
      <c r="G395" s="16"/>
      <c r="H395" s="16"/>
      <c r="I395" s="17"/>
    </row>
    <row r="396" spans="1:9">
      <c r="A396" s="4" t="str">
        <f t="shared" ref="A396:C396" si="290">A342</f>
        <v>Sablefish</v>
      </c>
      <c r="B396" s="43" t="str">
        <f t="shared" ref="B396:B459" si="291">VLOOKUP(A396,$O$6:$Q$32,3)</f>
        <v>Others</v>
      </c>
      <c r="C396" s="4" t="str">
        <f t="shared" si="290"/>
        <v>BS</v>
      </c>
      <c r="D396" s="15">
        <f t="shared" si="280"/>
        <v>2012</v>
      </c>
      <c r="E396" s="178">
        <v>2640</v>
      </c>
      <c r="F396" s="38">
        <v>2230</v>
      </c>
      <c r="G396" s="38">
        <v>2230</v>
      </c>
      <c r="H396" s="38">
        <v>1840</v>
      </c>
      <c r="I396" s="39">
        <v>307</v>
      </c>
    </row>
    <row r="397" spans="1:9">
      <c r="A397" s="4" t="str">
        <f t="shared" ref="A397:C397" si="292">A343</f>
        <v>Sablefish</v>
      </c>
      <c r="B397" s="43" t="str">
        <f t="shared" si="291"/>
        <v>Others</v>
      </c>
      <c r="C397" s="4" t="str">
        <f t="shared" si="292"/>
        <v>AI</v>
      </c>
      <c r="D397" s="15">
        <f t="shared" si="280"/>
        <v>2012</v>
      </c>
      <c r="E397" s="179">
        <v>2430</v>
      </c>
      <c r="F397" s="48">
        <v>2050</v>
      </c>
      <c r="G397" s="48">
        <v>2050</v>
      </c>
      <c r="H397" s="48">
        <v>1666</v>
      </c>
      <c r="I397" s="65">
        <v>346</v>
      </c>
    </row>
    <row r="398" spans="1:9">
      <c r="A398" s="4" t="str">
        <f t="shared" ref="A398:C398" si="293">A344</f>
        <v>Yellowfin Sole</v>
      </c>
      <c r="B398" s="43" t="str">
        <f t="shared" si="291"/>
        <v>Yfin</v>
      </c>
      <c r="C398" s="4" t="str">
        <f t="shared" si="293"/>
        <v>BSAI</v>
      </c>
      <c r="D398" s="15">
        <f t="shared" si="280"/>
        <v>2012</v>
      </c>
      <c r="E398" s="181">
        <v>222000</v>
      </c>
      <c r="F398" s="54">
        <v>203000</v>
      </c>
      <c r="G398" s="54">
        <v>202000</v>
      </c>
      <c r="H398" s="54">
        <v>180386</v>
      </c>
      <c r="I398" s="66">
        <v>21614</v>
      </c>
    </row>
    <row r="399" spans="1:9">
      <c r="A399" s="4" t="str">
        <f t="shared" ref="A399:C399" si="294">A345</f>
        <v>Greenland Trubot</v>
      </c>
      <c r="B399" s="43" t="str">
        <f t="shared" si="291"/>
        <v>Oflats</v>
      </c>
      <c r="C399" s="4" t="str">
        <f t="shared" si="294"/>
        <v>BSAI Total</v>
      </c>
      <c r="D399" s="15">
        <f t="shared" si="280"/>
        <v>2012</v>
      </c>
      <c r="E399" s="178">
        <v>11700</v>
      </c>
      <c r="F399" s="38">
        <v>9660</v>
      </c>
      <c r="G399" s="38">
        <v>8660</v>
      </c>
      <c r="H399" s="38">
        <v>7361</v>
      </c>
      <c r="I399" s="79" t="s">
        <v>17</v>
      </c>
    </row>
    <row r="400" spans="1:9">
      <c r="A400" s="4" t="str">
        <f t="shared" ref="A400:C400" si="295">A346</f>
        <v>Greenland Trubot</v>
      </c>
      <c r="B400" s="43" t="str">
        <f t="shared" si="291"/>
        <v>Oflats</v>
      </c>
      <c r="C400" s="4" t="str">
        <f t="shared" si="295"/>
        <v>BS</v>
      </c>
      <c r="D400" s="15">
        <f t="shared" si="280"/>
        <v>2012</v>
      </c>
      <c r="E400" s="40" t="s">
        <v>17</v>
      </c>
      <c r="F400" s="38">
        <v>7230</v>
      </c>
      <c r="G400" s="38">
        <v>6230</v>
      </c>
      <c r="H400" s="38">
        <v>5296</v>
      </c>
      <c r="I400" s="39">
        <v>667</v>
      </c>
    </row>
    <row r="401" spans="1:9">
      <c r="A401" s="4" t="str">
        <f t="shared" ref="A401:C401" si="296">A347</f>
        <v>Greenland Trubot</v>
      </c>
      <c r="B401" s="43" t="str">
        <f t="shared" si="291"/>
        <v>Oflats</v>
      </c>
      <c r="C401" s="4" t="str">
        <f t="shared" si="296"/>
        <v>AI</v>
      </c>
      <c r="D401" s="15">
        <f t="shared" si="280"/>
        <v>2012</v>
      </c>
      <c r="E401" s="184" t="s">
        <v>17</v>
      </c>
      <c r="F401" s="56">
        <v>2430</v>
      </c>
      <c r="G401" s="56">
        <v>2430</v>
      </c>
      <c r="H401" s="56">
        <v>2066</v>
      </c>
      <c r="I401" s="67">
        <v>0</v>
      </c>
    </row>
    <row r="402" spans="1:9">
      <c r="A402" s="4" t="str">
        <f t="shared" ref="A402:C402" si="297">A348</f>
        <v>Arrowtooth Flounder</v>
      </c>
      <c r="B402" s="43" t="str">
        <f t="shared" si="291"/>
        <v>Oflats</v>
      </c>
      <c r="C402" s="4" t="str">
        <f t="shared" si="297"/>
        <v>BSAI</v>
      </c>
      <c r="D402" s="15">
        <f t="shared" si="280"/>
        <v>2012</v>
      </c>
      <c r="E402" s="181">
        <v>181000</v>
      </c>
      <c r="F402" s="54">
        <v>150000</v>
      </c>
      <c r="G402" s="54">
        <v>25000</v>
      </c>
      <c r="H402" s="54">
        <v>21250</v>
      </c>
      <c r="I402" s="66">
        <v>2675</v>
      </c>
    </row>
    <row r="403" spans="1:9">
      <c r="A403" s="4" t="str">
        <f t="shared" ref="A403:C403" si="298">A349</f>
        <v>Kamchatka Flounder</v>
      </c>
      <c r="B403" s="43" t="str">
        <f t="shared" si="291"/>
        <v>Oflats</v>
      </c>
      <c r="C403" s="4" t="str">
        <f t="shared" si="298"/>
        <v>BSAI</v>
      </c>
      <c r="D403" s="15">
        <f t="shared" si="280"/>
        <v>2012</v>
      </c>
      <c r="E403" s="181">
        <v>24800</v>
      </c>
      <c r="F403" s="54">
        <v>18600</v>
      </c>
      <c r="G403" s="54">
        <v>17700</v>
      </c>
      <c r="H403" s="54">
        <v>15045</v>
      </c>
      <c r="I403" s="66">
        <v>0</v>
      </c>
    </row>
    <row r="404" spans="1:9">
      <c r="A404" s="4" t="str">
        <f t="shared" ref="A404:C404" si="299">A350</f>
        <v>Rock Sole</v>
      </c>
      <c r="B404" s="43" t="str">
        <f t="shared" si="291"/>
        <v>RockSole</v>
      </c>
      <c r="C404" s="4" t="str">
        <f t="shared" si="299"/>
        <v>BSAI</v>
      </c>
      <c r="D404" s="15">
        <f t="shared" si="280"/>
        <v>2012</v>
      </c>
      <c r="E404" s="181">
        <v>231000</v>
      </c>
      <c r="F404" s="54">
        <v>208000</v>
      </c>
      <c r="G404" s="54">
        <v>87000</v>
      </c>
      <c r="H404" s="54">
        <v>77691</v>
      </c>
      <c r="I404" s="66">
        <v>9309</v>
      </c>
    </row>
    <row r="405" spans="1:9">
      <c r="A405" s="4" t="str">
        <f t="shared" ref="A405:C405" si="300">A351</f>
        <v>Flathead Sole</v>
      </c>
      <c r="B405" s="43" t="str">
        <f t="shared" si="291"/>
        <v>Oflats</v>
      </c>
      <c r="C405" s="4" t="str">
        <f t="shared" si="300"/>
        <v>BSAI</v>
      </c>
      <c r="D405" s="15">
        <f t="shared" si="280"/>
        <v>2012</v>
      </c>
      <c r="E405" s="181">
        <v>84500</v>
      </c>
      <c r="F405" s="54">
        <v>70400</v>
      </c>
      <c r="G405" s="54">
        <v>34134</v>
      </c>
      <c r="H405" s="54">
        <v>30482</v>
      </c>
      <c r="I405" s="66">
        <v>3652</v>
      </c>
    </row>
    <row r="406" spans="1:9">
      <c r="A406" s="4" t="str">
        <f t="shared" ref="A406:C406" si="301">A352</f>
        <v>Alaska Plaice</v>
      </c>
      <c r="B406" s="43" t="str">
        <f t="shared" si="291"/>
        <v>Oflats</v>
      </c>
      <c r="C406" s="4" t="str">
        <f t="shared" si="301"/>
        <v>BSAI</v>
      </c>
      <c r="D406" s="15">
        <f t="shared" si="280"/>
        <v>2012</v>
      </c>
      <c r="E406" s="181">
        <v>64600</v>
      </c>
      <c r="F406" s="54">
        <v>53400</v>
      </c>
      <c r="G406" s="54">
        <v>24000</v>
      </c>
      <c r="H406" s="54">
        <v>20400</v>
      </c>
      <c r="I406" s="66">
        <v>0</v>
      </c>
    </row>
    <row r="407" spans="1:9">
      <c r="A407" s="4" t="str">
        <f t="shared" ref="A407:C407" si="302">A353</f>
        <v>Other Flatfish</v>
      </c>
      <c r="B407" s="43" t="str">
        <f t="shared" si="291"/>
        <v>Oflats</v>
      </c>
      <c r="C407" s="4" t="str">
        <f t="shared" si="302"/>
        <v>BSAI</v>
      </c>
      <c r="D407" s="15">
        <f t="shared" si="280"/>
        <v>2012</v>
      </c>
      <c r="E407" s="181">
        <v>17100</v>
      </c>
      <c r="F407" s="54">
        <v>12700</v>
      </c>
      <c r="G407" s="54">
        <v>3200</v>
      </c>
      <c r="H407" s="54">
        <v>2720</v>
      </c>
      <c r="I407" s="66">
        <v>0</v>
      </c>
    </row>
    <row r="408" spans="1:9">
      <c r="A408" s="4" t="str">
        <f t="shared" ref="A408:C408" si="303">A354</f>
        <v>Pacific Ocean Perch</v>
      </c>
      <c r="B408" s="43" t="str">
        <f t="shared" si="291"/>
        <v>Others</v>
      </c>
      <c r="C408" s="4" t="str">
        <f t="shared" si="303"/>
        <v>BSAI Total</v>
      </c>
      <c r="D408" s="15">
        <f t="shared" si="280"/>
        <v>2012</v>
      </c>
      <c r="E408" s="178">
        <v>35000</v>
      </c>
      <c r="F408" s="38">
        <v>24700</v>
      </c>
      <c r="G408" s="38">
        <v>24700</v>
      </c>
      <c r="H408" s="38">
        <v>21812</v>
      </c>
      <c r="I408" s="79" t="s">
        <v>17</v>
      </c>
    </row>
    <row r="409" spans="1:9">
      <c r="A409" s="4" t="str">
        <f t="shared" ref="A409:C409" si="304">A355</f>
        <v>Pacific Ocean Perch</v>
      </c>
      <c r="B409" s="43" t="str">
        <f t="shared" si="291"/>
        <v>Others</v>
      </c>
      <c r="C409" s="4" t="str">
        <f t="shared" si="304"/>
        <v>BS</v>
      </c>
      <c r="D409" s="15">
        <f t="shared" si="280"/>
        <v>2012</v>
      </c>
      <c r="E409" s="40" t="s">
        <v>17</v>
      </c>
      <c r="F409" s="38">
        <v>5710</v>
      </c>
      <c r="G409" s="38">
        <v>5710</v>
      </c>
      <c r="H409" s="38">
        <v>4854</v>
      </c>
      <c r="I409" s="39">
        <v>0</v>
      </c>
    </row>
    <row r="410" spans="1:9">
      <c r="A410" s="4" t="str">
        <f t="shared" ref="A410:C410" si="305">A356</f>
        <v>Pacific Ocean Perch</v>
      </c>
      <c r="B410" s="43" t="str">
        <f t="shared" si="291"/>
        <v>Others</v>
      </c>
      <c r="C410" s="4" t="str">
        <f t="shared" si="305"/>
        <v>AI Total</v>
      </c>
      <c r="D410" s="15">
        <f t="shared" si="280"/>
        <v>2012</v>
      </c>
      <c r="E410" s="169"/>
      <c r="F410" s="140"/>
      <c r="G410" s="140"/>
      <c r="H410" s="140"/>
      <c r="I410" s="141"/>
    </row>
    <row r="411" spans="1:9">
      <c r="A411" s="4" t="str">
        <f t="shared" ref="A411:C411" si="306">A357</f>
        <v>Pacific Ocean Perch</v>
      </c>
      <c r="B411" s="43" t="str">
        <f t="shared" si="291"/>
        <v>Others</v>
      </c>
      <c r="C411" s="4" t="str">
        <f t="shared" si="306"/>
        <v>EAI</v>
      </c>
      <c r="D411" s="15">
        <f t="shared" si="280"/>
        <v>2012</v>
      </c>
      <c r="E411" s="40" t="s">
        <v>17</v>
      </c>
      <c r="F411" s="38">
        <v>5620</v>
      </c>
      <c r="G411" s="38">
        <v>5620</v>
      </c>
      <c r="H411" s="38">
        <v>5019</v>
      </c>
      <c r="I411" s="39">
        <v>601</v>
      </c>
    </row>
    <row r="412" spans="1:9">
      <c r="A412" s="4" t="str">
        <f t="shared" ref="A412:C412" si="307">A358</f>
        <v>Pacific Ocean Perch</v>
      </c>
      <c r="B412" s="43" t="str">
        <f t="shared" si="291"/>
        <v>Others</v>
      </c>
      <c r="C412" s="4" t="str">
        <f t="shared" si="307"/>
        <v>CAI</v>
      </c>
      <c r="D412" s="15">
        <f t="shared" si="280"/>
        <v>2012</v>
      </c>
      <c r="E412" s="40" t="s">
        <v>17</v>
      </c>
      <c r="F412" s="38">
        <v>4990</v>
      </c>
      <c r="G412" s="38">
        <v>4990</v>
      </c>
      <c r="H412" s="38">
        <v>4456</v>
      </c>
      <c r="I412" s="39">
        <v>534</v>
      </c>
    </row>
    <row r="413" spans="1:9">
      <c r="A413" s="4" t="str">
        <f t="shared" ref="A413:C413" si="308">A359</f>
        <v>Pacific Ocean Perch</v>
      </c>
      <c r="B413" s="43" t="str">
        <f t="shared" si="291"/>
        <v>Others</v>
      </c>
      <c r="C413" s="4" t="str">
        <f t="shared" si="308"/>
        <v>WAI</v>
      </c>
      <c r="D413" s="15">
        <f t="shared" si="280"/>
        <v>2012</v>
      </c>
      <c r="E413" s="62" t="s">
        <v>17</v>
      </c>
      <c r="F413" s="48">
        <v>8380</v>
      </c>
      <c r="G413" s="48">
        <v>8380</v>
      </c>
      <c r="H413" s="48">
        <v>7483</v>
      </c>
      <c r="I413" s="65">
        <v>897</v>
      </c>
    </row>
    <row r="414" spans="1:9">
      <c r="A414" s="4" t="str">
        <f t="shared" ref="A414:C414" si="309">A360</f>
        <v>Sharpchin/Northern</v>
      </c>
      <c r="B414" s="43" t="str">
        <f t="shared" si="291"/>
        <v>Others</v>
      </c>
      <c r="C414" s="4" t="str">
        <f t="shared" si="309"/>
        <v>BSAI</v>
      </c>
      <c r="D414" s="15">
        <f t="shared" si="280"/>
        <v>2012</v>
      </c>
      <c r="E414" s="37"/>
      <c r="F414" s="16"/>
      <c r="G414" s="16"/>
      <c r="H414" s="16"/>
      <c r="I414" s="17"/>
    </row>
    <row r="415" spans="1:9">
      <c r="A415" s="4" t="str">
        <f t="shared" ref="A415:C415" si="310">A361</f>
        <v>Sharpchin/Northern</v>
      </c>
      <c r="B415" s="43" t="str">
        <f t="shared" si="291"/>
        <v>Others</v>
      </c>
      <c r="C415" s="4" t="str">
        <f t="shared" si="310"/>
        <v>BS</v>
      </c>
      <c r="D415" s="15">
        <f t="shared" si="280"/>
        <v>2012</v>
      </c>
      <c r="E415" s="37"/>
      <c r="F415" s="16"/>
      <c r="G415" s="16"/>
      <c r="H415" s="16"/>
      <c r="I415" s="17"/>
    </row>
    <row r="416" spans="1:9">
      <c r="A416" s="4" t="str">
        <f t="shared" ref="A416:C416" si="311">A362</f>
        <v>Sharpchin/Northern</v>
      </c>
      <c r="B416" s="43" t="str">
        <f t="shared" si="291"/>
        <v>Others</v>
      </c>
      <c r="C416" s="4" t="str">
        <f t="shared" si="311"/>
        <v>AI</v>
      </c>
      <c r="D416" s="15">
        <f t="shared" si="280"/>
        <v>2012</v>
      </c>
      <c r="E416" s="37"/>
      <c r="F416" s="16"/>
      <c r="G416" s="16"/>
      <c r="H416" s="16"/>
      <c r="I416" s="17"/>
    </row>
    <row r="417" spans="1:9">
      <c r="A417" s="4" t="str">
        <f t="shared" ref="A417:C417" si="312">A363</f>
        <v>Northern Rockfish</v>
      </c>
      <c r="B417" s="43" t="str">
        <f t="shared" si="291"/>
        <v>Others</v>
      </c>
      <c r="C417" s="4" t="str">
        <f t="shared" si="312"/>
        <v>BSAI</v>
      </c>
      <c r="D417" s="15">
        <f t="shared" si="280"/>
        <v>2012</v>
      </c>
      <c r="E417" s="68">
        <v>10500</v>
      </c>
      <c r="F417" s="41">
        <v>8610</v>
      </c>
      <c r="G417" s="41">
        <v>4700</v>
      </c>
      <c r="H417" s="41">
        <v>3995</v>
      </c>
      <c r="I417" s="42">
        <v>0</v>
      </c>
    </row>
    <row r="418" spans="1:9">
      <c r="A418" s="4" t="str">
        <f t="shared" ref="A418:C418" si="313">A364</f>
        <v>Northern Rockfish</v>
      </c>
      <c r="B418" s="43" t="str">
        <f t="shared" si="291"/>
        <v>Others</v>
      </c>
      <c r="C418" s="4" t="str">
        <f t="shared" si="313"/>
        <v>BS</v>
      </c>
      <c r="D418" s="15">
        <f t="shared" si="280"/>
        <v>2012</v>
      </c>
      <c r="E418" s="78"/>
      <c r="F418" s="16"/>
      <c r="G418" s="16"/>
      <c r="H418" s="16"/>
      <c r="I418" s="17"/>
    </row>
    <row r="419" spans="1:9">
      <c r="A419" s="4" t="str">
        <f t="shared" ref="A419:C419" si="314">A365</f>
        <v>Northern Rockfish</v>
      </c>
      <c r="B419" s="43" t="str">
        <f t="shared" si="291"/>
        <v>Others</v>
      </c>
      <c r="C419" s="4" t="str">
        <f t="shared" si="314"/>
        <v>AI</v>
      </c>
      <c r="D419" s="15">
        <f t="shared" si="280"/>
        <v>2012</v>
      </c>
      <c r="E419" s="180"/>
      <c r="F419" s="71"/>
      <c r="G419" s="71"/>
      <c r="H419" s="71"/>
      <c r="I419" s="72"/>
    </row>
    <row r="420" spans="1:9">
      <c r="A420" s="4" t="str">
        <f t="shared" ref="A420:C420" si="315">A366</f>
        <v>Blackspotted/Rougheye Rockfish</v>
      </c>
      <c r="B420" s="43" t="str">
        <f t="shared" si="291"/>
        <v>Others</v>
      </c>
      <c r="C420" s="4" t="str">
        <f t="shared" si="315"/>
        <v>BSAI Total</v>
      </c>
      <c r="D420" s="15">
        <f t="shared" si="280"/>
        <v>2012</v>
      </c>
      <c r="E420" s="178">
        <v>576</v>
      </c>
      <c r="F420" s="38">
        <v>475</v>
      </c>
      <c r="G420" s="38">
        <v>475</v>
      </c>
      <c r="H420" s="38">
        <v>404</v>
      </c>
      <c r="I420" s="39">
        <v>0</v>
      </c>
    </row>
    <row r="421" spans="1:9">
      <c r="A421" s="4" t="str">
        <f t="shared" ref="A421:C421" si="316">A367</f>
        <v>Blackspotted/Rougheye Rockfish</v>
      </c>
      <c r="B421" s="43" t="str">
        <f t="shared" si="291"/>
        <v>Others</v>
      </c>
      <c r="C421" s="4" t="str">
        <f t="shared" si="316"/>
        <v>EBS/EAI</v>
      </c>
      <c r="D421" s="15">
        <f t="shared" si="280"/>
        <v>2012</v>
      </c>
      <c r="E421" s="40" t="s">
        <v>17</v>
      </c>
      <c r="F421" s="38">
        <v>231</v>
      </c>
      <c r="G421" s="38">
        <v>231</v>
      </c>
      <c r="H421" s="38">
        <v>196</v>
      </c>
      <c r="I421" s="39">
        <v>0</v>
      </c>
    </row>
    <row r="422" spans="1:9">
      <c r="A422" s="4" t="str">
        <f t="shared" ref="A422:C422" si="317">A368</f>
        <v>Blackspotted/Rougheye Rockfish</v>
      </c>
      <c r="B422" s="43" t="str">
        <f t="shared" si="291"/>
        <v>Others</v>
      </c>
      <c r="C422" s="4" t="str">
        <f t="shared" si="317"/>
        <v>CAI/WAI</v>
      </c>
      <c r="D422" s="15">
        <f t="shared" si="280"/>
        <v>2012</v>
      </c>
      <c r="E422" s="62" t="s">
        <v>17</v>
      </c>
      <c r="F422" s="48">
        <v>244</v>
      </c>
      <c r="G422" s="48">
        <v>244</v>
      </c>
      <c r="H422" s="48">
        <v>207</v>
      </c>
      <c r="I422" s="65">
        <v>0</v>
      </c>
    </row>
    <row r="423" spans="1:9">
      <c r="A423" s="4" t="str">
        <f t="shared" ref="A423:C423" si="318">A369</f>
        <v>Shortraker Rockfish</v>
      </c>
      <c r="B423" s="43" t="str">
        <f t="shared" si="291"/>
        <v>Others</v>
      </c>
      <c r="C423" s="4" t="str">
        <f t="shared" si="318"/>
        <v>BSAI</v>
      </c>
      <c r="D423" s="15">
        <f t="shared" si="280"/>
        <v>2012</v>
      </c>
      <c r="E423" s="164">
        <v>524</v>
      </c>
      <c r="F423" s="38">
        <v>393</v>
      </c>
      <c r="G423" s="38">
        <v>393</v>
      </c>
      <c r="H423" s="38">
        <v>334</v>
      </c>
      <c r="I423" s="39">
        <v>0</v>
      </c>
    </row>
    <row r="424" spans="1:9">
      <c r="A424" s="4" t="str">
        <f t="shared" ref="A424:C424" si="319">A370</f>
        <v>Shortraker/Rougheye Rockfish</v>
      </c>
      <c r="B424" s="43" t="str">
        <f t="shared" si="291"/>
        <v>Others</v>
      </c>
      <c r="C424" s="4" t="str">
        <f t="shared" si="319"/>
        <v>BSAI</v>
      </c>
      <c r="D424" s="15">
        <f t="shared" si="280"/>
        <v>2012</v>
      </c>
      <c r="E424" s="88"/>
      <c r="F424" s="87"/>
      <c r="G424" s="87"/>
      <c r="H424" s="87"/>
      <c r="I424" s="94"/>
    </row>
    <row r="425" spans="1:9">
      <c r="A425" s="4" t="str">
        <f t="shared" ref="A425:C425" si="320">A371</f>
        <v>Shortraker/Rougheye Rockfish</v>
      </c>
      <c r="B425" s="43" t="str">
        <f t="shared" si="291"/>
        <v>Others</v>
      </c>
      <c r="C425" s="4" t="str">
        <f t="shared" si="320"/>
        <v>BS</v>
      </c>
      <c r="D425" s="15">
        <f t="shared" si="280"/>
        <v>2012</v>
      </c>
      <c r="E425" s="154"/>
      <c r="F425" s="16"/>
      <c r="G425" s="16"/>
      <c r="H425" s="16"/>
      <c r="I425" s="17"/>
    </row>
    <row r="426" spans="1:9">
      <c r="A426" s="4" t="str">
        <f t="shared" ref="A426:C426" si="321">A372</f>
        <v>Shortraker/Rougheye Rockfish</v>
      </c>
      <c r="B426" s="43" t="str">
        <f t="shared" si="291"/>
        <v>Others</v>
      </c>
      <c r="C426" s="4">
        <f t="shared" si="321"/>
        <v>2043000</v>
      </c>
      <c r="D426" s="15">
        <f t="shared" si="280"/>
        <v>1424993</v>
      </c>
      <c r="E426" s="185"/>
      <c r="F426" s="71"/>
      <c r="G426" s="71"/>
      <c r="H426" s="71"/>
      <c r="I426" s="72"/>
    </row>
    <row r="427" spans="1:9">
      <c r="A427" s="4" t="str">
        <f t="shared" ref="A427:C427" si="322">A373</f>
        <v>Other Red Rockfish</v>
      </c>
      <c r="B427" s="43" t="str">
        <f t="shared" si="291"/>
        <v>Others</v>
      </c>
      <c r="C427" s="4">
        <f t="shared" si="322"/>
        <v>191386</v>
      </c>
      <c r="D427" s="15">
        <f t="shared" si="280"/>
        <v>155866</v>
      </c>
      <c r="E427" s="88"/>
      <c r="F427" s="87"/>
      <c r="G427" s="87"/>
      <c r="H427" s="87"/>
      <c r="I427" s="94"/>
    </row>
    <row r="428" spans="1:9">
      <c r="A428" s="4" t="str">
        <f t="shared" ref="A428:C428" si="323">A374</f>
        <v>Other Red Rockfish</v>
      </c>
      <c r="B428" s="43" t="str">
        <f t="shared" si="291"/>
        <v>Others</v>
      </c>
      <c r="C428" s="4">
        <f t="shared" si="323"/>
        <v>27400</v>
      </c>
      <c r="D428" s="15">
        <f t="shared" si="280"/>
        <v>20593</v>
      </c>
      <c r="E428" s="185"/>
      <c r="F428" s="71"/>
      <c r="G428" s="71"/>
      <c r="H428" s="71"/>
      <c r="I428" s="72"/>
    </row>
    <row r="429" spans="1:9">
      <c r="A429" s="4" t="str">
        <f t="shared" ref="A429:C429" si="324">A375</f>
        <v>Other Rockfish</v>
      </c>
      <c r="B429" s="43" t="str">
        <f t="shared" si="291"/>
        <v>Others</v>
      </c>
      <c r="C429" s="4">
        <f t="shared" si="324"/>
        <v>287307</v>
      </c>
      <c r="D429" s="15">
        <f t="shared" si="280"/>
        <v>260911</v>
      </c>
      <c r="E429" s="164">
        <v>1700</v>
      </c>
      <c r="F429" s="38">
        <v>1280</v>
      </c>
      <c r="G429" s="38">
        <v>1070</v>
      </c>
      <c r="H429" s="38">
        <v>910</v>
      </c>
      <c r="I429" s="39">
        <v>0</v>
      </c>
    </row>
    <row r="430" spans="1:9">
      <c r="A430" s="4" t="str">
        <f t="shared" ref="A430:C430" si="325">A376</f>
        <v>Other Rockfish</v>
      </c>
      <c r="B430" s="43" t="str">
        <f t="shared" si="291"/>
        <v>Others</v>
      </c>
      <c r="C430" s="4">
        <f t="shared" si="325"/>
        <v>84057</v>
      </c>
      <c r="D430" s="15">
        <f t="shared" si="280"/>
        <v>71611</v>
      </c>
      <c r="E430" s="40" t="s">
        <v>17</v>
      </c>
      <c r="F430" s="38">
        <v>710</v>
      </c>
      <c r="G430" s="38">
        <v>500</v>
      </c>
      <c r="H430" s="38">
        <v>425</v>
      </c>
      <c r="I430" s="39">
        <v>0</v>
      </c>
    </row>
    <row r="431" spans="1:9">
      <c r="A431" s="4" t="str">
        <f t="shared" ref="A431:C431" si="326">A377</f>
        <v>Other Rockfish</v>
      </c>
      <c r="B431" s="43" t="str">
        <f t="shared" si="291"/>
        <v>Others</v>
      </c>
      <c r="C431" s="4">
        <f t="shared" si="326"/>
        <v>157300</v>
      </c>
      <c r="D431" s="15">
        <f t="shared" si="280"/>
        <v>153293</v>
      </c>
      <c r="E431" s="62" t="s">
        <v>17</v>
      </c>
      <c r="F431" s="48">
        <v>570</v>
      </c>
      <c r="G431" s="48">
        <v>570</v>
      </c>
      <c r="H431" s="48">
        <v>485</v>
      </c>
      <c r="I431" s="65">
        <v>0</v>
      </c>
    </row>
    <row r="432" spans="1:9">
      <c r="A432" s="4" t="str">
        <f t="shared" ref="A432:C432" si="327">A378</f>
        <v>Atka Mackerel</v>
      </c>
      <c r="B432" s="43" t="str">
        <f t="shared" si="291"/>
        <v>Atka</v>
      </c>
      <c r="C432" s="4">
        <f t="shared" si="327"/>
        <v>82810</v>
      </c>
      <c r="D432" s="15">
        <f t="shared" si="280"/>
        <v>68127</v>
      </c>
      <c r="E432" s="178">
        <v>96500</v>
      </c>
      <c r="F432" s="38">
        <v>81400</v>
      </c>
      <c r="G432" s="38">
        <v>50763</v>
      </c>
      <c r="H432" s="38">
        <v>45331</v>
      </c>
      <c r="I432" s="39">
        <v>5432</v>
      </c>
    </row>
    <row r="433" spans="1:9">
      <c r="A433" s="4" t="str">
        <f t="shared" ref="A433:C433" si="328">A379</f>
        <v>Atka Mackerel</v>
      </c>
      <c r="B433" s="43" t="str">
        <f t="shared" si="291"/>
        <v>Atka</v>
      </c>
      <c r="C433" s="4">
        <f t="shared" si="328"/>
        <v>19751</v>
      </c>
      <c r="D433" s="15">
        <f t="shared" si="280"/>
        <v>16236</v>
      </c>
      <c r="E433" s="40" t="s">
        <v>17</v>
      </c>
      <c r="F433" s="38">
        <v>38500</v>
      </c>
      <c r="G433" s="38">
        <v>38500</v>
      </c>
      <c r="H433" s="38">
        <v>34381</v>
      </c>
      <c r="I433" s="39">
        <v>4120</v>
      </c>
    </row>
    <row r="434" spans="1:9">
      <c r="A434" s="4" t="str">
        <f t="shared" ref="A434:C434" si="329">A380</f>
        <v>Atka Mackerel</v>
      </c>
      <c r="B434" s="43" t="str">
        <f t="shared" si="291"/>
        <v>Atka</v>
      </c>
      <c r="C434" s="4">
        <f t="shared" si="329"/>
        <v>81200</v>
      </c>
      <c r="D434" s="15">
        <f t="shared" si="280"/>
        <v>70093</v>
      </c>
      <c r="E434" s="40" t="s">
        <v>17</v>
      </c>
      <c r="F434" s="38">
        <v>22900</v>
      </c>
      <c r="G434" s="38">
        <v>10763</v>
      </c>
      <c r="H434" s="38">
        <v>9611</v>
      </c>
      <c r="I434" s="39">
        <v>1152</v>
      </c>
    </row>
    <row r="435" spans="1:9">
      <c r="A435" s="4" t="str">
        <f t="shared" ref="A435:C435" si="330">A381</f>
        <v>Atka Mackerel</v>
      </c>
      <c r="B435" s="43" t="str">
        <f t="shared" si="291"/>
        <v>Atka</v>
      </c>
      <c r="C435" s="4" t="str">
        <f t="shared" si="330"/>
        <v>WAI</v>
      </c>
      <c r="D435" s="15">
        <f t="shared" si="280"/>
        <v>2012</v>
      </c>
      <c r="E435" s="62" t="s">
        <v>17</v>
      </c>
      <c r="F435" s="48">
        <v>20000</v>
      </c>
      <c r="G435" s="48">
        <v>1500</v>
      </c>
      <c r="H435" s="48">
        <v>1340</v>
      </c>
      <c r="I435" s="65">
        <v>161</v>
      </c>
    </row>
    <row r="436" spans="1:9">
      <c r="A436" s="4" t="str">
        <f t="shared" ref="A436:C436" si="331">A382</f>
        <v>Skates</v>
      </c>
      <c r="B436" s="43" t="str">
        <f t="shared" si="291"/>
        <v>Others</v>
      </c>
      <c r="C436" s="4" t="str">
        <f t="shared" si="331"/>
        <v>BSAI</v>
      </c>
      <c r="D436" s="15">
        <f t="shared" si="280"/>
        <v>2012</v>
      </c>
      <c r="E436" s="181">
        <v>39100</v>
      </c>
      <c r="F436" s="54">
        <v>32600</v>
      </c>
      <c r="G436" s="54">
        <v>24700</v>
      </c>
      <c r="H436" s="54">
        <v>20995</v>
      </c>
      <c r="I436" s="66">
        <v>0</v>
      </c>
    </row>
    <row r="437" spans="1:9">
      <c r="A437" s="4" t="str">
        <f t="shared" ref="A437:C437" si="332">A383</f>
        <v>Sculpins</v>
      </c>
      <c r="B437" s="43" t="str">
        <f t="shared" si="291"/>
        <v>Others</v>
      </c>
      <c r="C437" s="4" t="str">
        <f t="shared" si="332"/>
        <v>BSAI</v>
      </c>
      <c r="D437" s="15">
        <f t="shared" si="280"/>
        <v>2012</v>
      </c>
      <c r="E437" s="181">
        <v>58300</v>
      </c>
      <c r="F437" s="54">
        <v>43700</v>
      </c>
      <c r="G437" s="54">
        <v>5200</v>
      </c>
      <c r="H437" s="54">
        <v>4420</v>
      </c>
      <c r="I437" s="66">
        <v>0</v>
      </c>
    </row>
    <row r="438" spans="1:9">
      <c r="A438" s="4" t="str">
        <f t="shared" ref="A438:C438" si="333">A384</f>
        <v>Sharks</v>
      </c>
      <c r="B438" s="43" t="str">
        <f t="shared" si="291"/>
        <v>Others</v>
      </c>
      <c r="C438" s="4" t="str">
        <f t="shared" si="333"/>
        <v>BSAI</v>
      </c>
      <c r="D438" s="15">
        <f t="shared" si="280"/>
        <v>2012</v>
      </c>
      <c r="E438" s="181">
        <v>1360</v>
      </c>
      <c r="F438" s="54">
        <v>1020</v>
      </c>
      <c r="G438" s="54">
        <v>200</v>
      </c>
      <c r="H438" s="54">
        <v>170</v>
      </c>
      <c r="I438" s="66">
        <v>0</v>
      </c>
    </row>
    <row r="439" spans="1:9">
      <c r="A439" s="4" t="str">
        <f t="shared" ref="A439:C439" si="334">A385</f>
        <v>Squids</v>
      </c>
      <c r="B439" s="43" t="str">
        <f t="shared" si="291"/>
        <v>Others</v>
      </c>
      <c r="C439" s="4" t="str">
        <f t="shared" si="334"/>
        <v>BSAI</v>
      </c>
      <c r="D439" s="15">
        <f t="shared" si="280"/>
        <v>2012</v>
      </c>
      <c r="E439" s="181">
        <v>2620</v>
      </c>
      <c r="F439" s="54">
        <v>1970</v>
      </c>
      <c r="G439" s="54">
        <v>425</v>
      </c>
      <c r="H439" s="54">
        <v>361</v>
      </c>
      <c r="I439" s="66">
        <v>0</v>
      </c>
    </row>
    <row r="440" spans="1:9">
      <c r="A440" s="4" t="str">
        <f t="shared" ref="A440:C440" si="335">A386</f>
        <v>Octopuses</v>
      </c>
      <c r="B440" s="43" t="str">
        <f t="shared" si="291"/>
        <v>Others</v>
      </c>
      <c r="C440" s="4" t="str">
        <f t="shared" si="335"/>
        <v>BSAI</v>
      </c>
      <c r="D440" s="15">
        <f t="shared" si="280"/>
        <v>2012</v>
      </c>
      <c r="E440" s="181">
        <v>3450</v>
      </c>
      <c r="F440" s="54">
        <v>2590</v>
      </c>
      <c r="G440" s="54">
        <v>900</v>
      </c>
      <c r="H440" s="54">
        <v>765</v>
      </c>
      <c r="I440" s="66">
        <v>0</v>
      </c>
    </row>
    <row r="441" spans="1:9">
      <c r="A441" s="4" t="str">
        <f t="shared" ref="A441:C441" si="336">A387</f>
        <v>Other Species</v>
      </c>
      <c r="B441" s="43" t="str">
        <f t="shared" si="291"/>
        <v>Others</v>
      </c>
      <c r="C441" s="4" t="str">
        <f t="shared" si="336"/>
        <v>BSAI</v>
      </c>
      <c r="D441" s="15">
        <f t="shared" si="280"/>
        <v>2012</v>
      </c>
      <c r="E441" s="180"/>
      <c r="F441" s="71"/>
      <c r="G441" s="71"/>
      <c r="H441" s="71"/>
      <c r="I441" s="72"/>
    </row>
    <row r="442" spans="1:9">
      <c r="A442" s="4" t="str">
        <f t="shared" ref="A442:C442" si="337">A388</f>
        <v>Total</v>
      </c>
      <c r="B442" s="43" t="str">
        <f t="shared" si="291"/>
        <v>Others</v>
      </c>
      <c r="C442" s="4" t="str">
        <f t="shared" si="337"/>
        <v>Total</v>
      </c>
      <c r="D442" s="15">
        <f t="shared" si="280"/>
        <v>2012</v>
      </c>
      <c r="E442" s="179">
        <v>3996000</v>
      </c>
      <c r="F442" s="48">
        <v>2511778</v>
      </c>
      <c r="G442" s="48">
        <v>2000000</v>
      </c>
      <c r="H442" s="48">
        <v>1789010</v>
      </c>
      <c r="I442" s="65">
        <v>195862</v>
      </c>
    </row>
    <row r="443" spans="1:9">
      <c r="A443" s="4" t="str">
        <f t="shared" ref="A443:C443" si="338">A389</f>
        <v>Pollock</v>
      </c>
      <c r="B443" s="43" t="str">
        <f t="shared" si="291"/>
        <v>Pollock</v>
      </c>
      <c r="C443" s="4" t="str">
        <f t="shared" si="338"/>
        <v>BS</v>
      </c>
      <c r="D443" s="15">
        <f t="shared" si="280"/>
        <v>2011</v>
      </c>
      <c r="E443" s="68">
        <v>2450000</v>
      </c>
      <c r="F443" s="41">
        <v>1270000</v>
      </c>
      <c r="G443" s="41">
        <v>1252000</v>
      </c>
      <c r="H443" s="41">
        <v>1126800</v>
      </c>
      <c r="I443" s="42">
        <v>125200</v>
      </c>
    </row>
    <row r="444" spans="1:9">
      <c r="A444" s="4" t="str">
        <f t="shared" ref="A444:C444" si="339">A390</f>
        <v>Pollock</v>
      </c>
      <c r="B444" s="43" t="str">
        <f t="shared" si="291"/>
        <v>Pollock</v>
      </c>
      <c r="C444" s="4" t="str">
        <f t="shared" si="339"/>
        <v>AI</v>
      </c>
      <c r="D444" s="15">
        <f t="shared" si="280"/>
        <v>2011</v>
      </c>
      <c r="E444" s="178">
        <v>44500</v>
      </c>
      <c r="F444" s="38">
        <v>36700</v>
      </c>
      <c r="G444" s="38">
        <v>19000</v>
      </c>
      <c r="H444" s="38">
        <v>17100</v>
      </c>
      <c r="I444" s="39">
        <v>1900</v>
      </c>
    </row>
    <row r="445" spans="1:9">
      <c r="A445" s="4" t="str">
        <f t="shared" ref="A445:C445" si="340">A391</f>
        <v>Pollock</v>
      </c>
      <c r="B445" s="43" t="str">
        <f t="shared" si="291"/>
        <v>Pollock</v>
      </c>
      <c r="C445" s="4" t="str">
        <f t="shared" si="340"/>
        <v>Bogslof</v>
      </c>
      <c r="D445" s="15">
        <f t="shared" si="280"/>
        <v>2011</v>
      </c>
      <c r="E445" s="179">
        <v>22000</v>
      </c>
      <c r="F445" s="48">
        <v>156</v>
      </c>
      <c r="G445" s="48">
        <v>150</v>
      </c>
      <c r="H445" s="48">
        <v>150</v>
      </c>
      <c r="I445" s="65">
        <v>0</v>
      </c>
    </row>
    <row r="446" spans="1:9">
      <c r="A446" s="4" t="str">
        <f t="shared" ref="A446:C446" si="341">A392</f>
        <v>Pacific cod</v>
      </c>
      <c r="B446" s="43" t="str">
        <f t="shared" si="291"/>
        <v>Pcod</v>
      </c>
      <c r="C446" s="4" t="str">
        <f t="shared" si="341"/>
        <v>BSAI</v>
      </c>
      <c r="D446" s="15">
        <f t="shared" si="280"/>
        <v>2011</v>
      </c>
      <c r="E446" s="178">
        <v>272000</v>
      </c>
      <c r="F446" s="38">
        <v>235000</v>
      </c>
      <c r="G446" s="38">
        <v>227950</v>
      </c>
      <c r="H446" s="38">
        <v>203559</v>
      </c>
      <c r="I446" s="39">
        <v>24391</v>
      </c>
    </row>
    <row r="447" spans="1:9">
      <c r="A447" s="4" t="str">
        <f t="shared" ref="A447:C447" si="342">A393</f>
        <v>Pacific cod</v>
      </c>
      <c r="B447" s="43" t="str">
        <f t="shared" si="291"/>
        <v>Pcod</v>
      </c>
      <c r="C447" s="4" t="str">
        <f t="shared" si="342"/>
        <v>BS</v>
      </c>
      <c r="D447" s="15">
        <f t="shared" si="280"/>
        <v>2011</v>
      </c>
      <c r="E447" s="78"/>
      <c r="F447" s="16"/>
      <c r="G447" s="16"/>
      <c r="H447" s="16"/>
      <c r="I447" s="17"/>
    </row>
    <row r="448" spans="1:9">
      <c r="A448" s="4" t="str">
        <f t="shared" ref="A448:C448" si="343">A394</f>
        <v>Pacific cod</v>
      </c>
      <c r="B448" s="43" t="str">
        <f t="shared" si="291"/>
        <v>Pcod</v>
      </c>
      <c r="C448" s="4" t="str">
        <f t="shared" si="343"/>
        <v>AI</v>
      </c>
      <c r="D448" s="15">
        <f t="shared" si="280"/>
        <v>2011</v>
      </c>
      <c r="E448" s="180"/>
      <c r="F448" s="71"/>
      <c r="G448" s="71"/>
      <c r="H448" s="71"/>
      <c r="I448" s="72"/>
    </row>
    <row r="449" spans="1:9">
      <c r="A449" s="4" t="str">
        <f t="shared" ref="A449:C449" si="344">A395</f>
        <v>Sablefish</v>
      </c>
      <c r="B449" s="43" t="str">
        <f t="shared" si="291"/>
        <v>Others</v>
      </c>
      <c r="C449" s="4" t="str">
        <f t="shared" si="344"/>
        <v>BSAI Total</v>
      </c>
      <c r="D449" s="15">
        <f t="shared" si="280"/>
        <v>2011</v>
      </c>
      <c r="E449" s="78"/>
      <c r="F449" s="16"/>
      <c r="G449" s="16"/>
      <c r="H449" s="16"/>
      <c r="I449" s="17"/>
    </row>
    <row r="450" spans="1:9">
      <c r="A450" s="4" t="str">
        <f t="shared" ref="A450:C450" si="345">A396</f>
        <v>Sablefish</v>
      </c>
      <c r="B450" s="43" t="str">
        <f t="shared" si="291"/>
        <v>Others</v>
      </c>
      <c r="C450" s="4" t="str">
        <f t="shared" si="345"/>
        <v>BS</v>
      </c>
      <c r="D450" s="15">
        <f t="shared" ref="D450:D513" si="346">D396-1</f>
        <v>2011</v>
      </c>
      <c r="E450" s="178">
        <v>3360</v>
      </c>
      <c r="F450" s="38">
        <v>2850</v>
      </c>
      <c r="G450" s="38">
        <v>2850</v>
      </c>
      <c r="H450" s="38">
        <v>2351</v>
      </c>
      <c r="I450" s="39">
        <v>392</v>
      </c>
    </row>
    <row r="451" spans="1:9">
      <c r="A451" s="4" t="str">
        <f t="shared" ref="A451:C451" si="347">A397</f>
        <v>Sablefish</v>
      </c>
      <c r="B451" s="43" t="str">
        <f t="shared" si="291"/>
        <v>Others</v>
      </c>
      <c r="C451" s="4" t="str">
        <f t="shared" si="347"/>
        <v>AI</v>
      </c>
      <c r="D451" s="15">
        <f t="shared" si="346"/>
        <v>2011</v>
      </c>
      <c r="E451" s="179">
        <v>2250</v>
      </c>
      <c r="F451" s="48">
        <v>1900</v>
      </c>
      <c r="G451" s="48">
        <v>1900</v>
      </c>
      <c r="H451" s="48">
        <v>1544</v>
      </c>
      <c r="I451" s="65">
        <v>321</v>
      </c>
    </row>
    <row r="452" spans="1:9">
      <c r="A452" s="4" t="str">
        <f t="shared" ref="A452:C452" si="348">A398</f>
        <v>Yellowfin Sole</v>
      </c>
      <c r="B452" s="43" t="str">
        <f t="shared" si="291"/>
        <v>Yfin</v>
      </c>
      <c r="C452" s="4" t="str">
        <f t="shared" si="348"/>
        <v>BSAI</v>
      </c>
      <c r="D452" s="15">
        <f t="shared" si="346"/>
        <v>2011</v>
      </c>
      <c r="E452" s="181">
        <v>262000</v>
      </c>
      <c r="F452" s="54">
        <v>239000</v>
      </c>
      <c r="G452" s="54">
        <v>196000</v>
      </c>
      <c r="H452" s="54">
        <v>175028</v>
      </c>
      <c r="I452" s="66">
        <v>20972</v>
      </c>
    </row>
    <row r="453" spans="1:9">
      <c r="A453" s="4" t="str">
        <f t="shared" ref="A453:C453" si="349">A399</f>
        <v>Greenland Trubot</v>
      </c>
      <c r="B453" s="43" t="str">
        <f t="shared" si="291"/>
        <v>Oflats</v>
      </c>
      <c r="C453" s="4" t="str">
        <f t="shared" si="349"/>
        <v>BSAI Total</v>
      </c>
      <c r="D453" s="15">
        <f t="shared" si="346"/>
        <v>2011</v>
      </c>
      <c r="E453" s="178">
        <v>7220</v>
      </c>
      <c r="F453" s="38">
        <v>6140</v>
      </c>
      <c r="G453" s="38">
        <v>5050</v>
      </c>
      <c r="H453" s="38">
        <v>4293</v>
      </c>
      <c r="I453" s="79" t="s">
        <v>17</v>
      </c>
    </row>
    <row r="454" spans="1:9">
      <c r="A454" s="4" t="str">
        <f t="shared" ref="A454:C454" si="350">A400</f>
        <v>Greenland Trubot</v>
      </c>
      <c r="B454" s="43" t="str">
        <f t="shared" si="291"/>
        <v>Oflats</v>
      </c>
      <c r="C454" s="4" t="str">
        <f t="shared" si="350"/>
        <v>BS</v>
      </c>
      <c r="D454" s="15">
        <f t="shared" si="346"/>
        <v>2011</v>
      </c>
      <c r="E454" s="40" t="s">
        <v>17</v>
      </c>
      <c r="F454" s="38">
        <v>4590</v>
      </c>
      <c r="G454" s="38">
        <v>3500</v>
      </c>
      <c r="H454" s="38">
        <v>2975</v>
      </c>
      <c r="I454" s="39">
        <v>375</v>
      </c>
    </row>
    <row r="455" spans="1:9">
      <c r="A455" s="4" t="str">
        <f t="shared" ref="A455:C455" si="351">A401</f>
        <v>Greenland Trubot</v>
      </c>
      <c r="B455" s="43" t="str">
        <f t="shared" si="291"/>
        <v>Oflats</v>
      </c>
      <c r="C455" s="4" t="str">
        <f t="shared" si="351"/>
        <v>AI</v>
      </c>
      <c r="D455" s="15">
        <f t="shared" si="346"/>
        <v>2011</v>
      </c>
      <c r="E455" s="184" t="s">
        <v>17</v>
      </c>
      <c r="F455" s="56">
        <v>1550</v>
      </c>
      <c r="G455" s="56">
        <v>1550</v>
      </c>
      <c r="H455" s="56">
        <v>1318</v>
      </c>
      <c r="I455" s="67">
        <v>0</v>
      </c>
    </row>
    <row r="456" spans="1:9">
      <c r="A456" s="4" t="str">
        <f t="shared" ref="A456:C456" si="352">A402</f>
        <v>Arrowtooth Flounder</v>
      </c>
      <c r="B456" s="43" t="str">
        <f t="shared" si="291"/>
        <v>Oflats</v>
      </c>
      <c r="C456" s="4" t="str">
        <f t="shared" si="352"/>
        <v>BSAI</v>
      </c>
      <c r="D456" s="15">
        <f t="shared" si="346"/>
        <v>2011</v>
      </c>
      <c r="E456" s="181">
        <v>186000</v>
      </c>
      <c r="F456" s="54">
        <v>153000</v>
      </c>
      <c r="G456" s="54">
        <v>25900</v>
      </c>
      <c r="H456" s="54">
        <v>22015</v>
      </c>
      <c r="I456" s="66">
        <v>2771</v>
      </c>
    </row>
    <row r="457" spans="1:9">
      <c r="A457" s="4" t="str">
        <f t="shared" ref="A457:C457" si="353">A403</f>
        <v>Kamchatka Flounder</v>
      </c>
      <c r="B457" s="43" t="str">
        <f t="shared" si="291"/>
        <v>Oflats</v>
      </c>
      <c r="C457" s="4" t="str">
        <f t="shared" si="353"/>
        <v>BSAI</v>
      </c>
      <c r="D457" s="15">
        <f t="shared" si="346"/>
        <v>2011</v>
      </c>
      <c r="E457" s="181">
        <v>23600</v>
      </c>
      <c r="F457" s="54">
        <v>17700</v>
      </c>
      <c r="G457" s="54">
        <v>17700</v>
      </c>
      <c r="H457" s="54">
        <v>15045</v>
      </c>
      <c r="I457" s="66">
        <v>0</v>
      </c>
    </row>
    <row r="458" spans="1:9">
      <c r="A458" s="4" t="str">
        <f t="shared" ref="A458:C458" si="354">A404</f>
        <v>Rock Sole</v>
      </c>
      <c r="B458" s="43" t="str">
        <f t="shared" si="291"/>
        <v>RockSole</v>
      </c>
      <c r="C458" s="4" t="str">
        <f t="shared" si="354"/>
        <v>BSAI</v>
      </c>
      <c r="D458" s="15">
        <f t="shared" si="346"/>
        <v>2011</v>
      </c>
      <c r="E458" s="181">
        <v>248000</v>
      </c>
      <c r="F458" s="54">
        <v>224000</v>
      </c>
      <c r="G458" s="54">
        <v>85000</v>
      </c>
      <c r="H458" s="54">
        <v>75905</v>
      </c>
      <c r="I458" s="66">
        <v>9095</v>
      </c>
    </row>
    <row r="459" spans="1:9">
      <c r="A459" s="4" t="str">
        <f t="shared" ref="A459:C459" si="355">A405</f>
        <v>Flathead Sole</v>
      </c>
      <c r="B459" s="43" t="str">
        <f t="shared" si="291"/>
        <v>Oflats</v>
      </c>
      <c r="C459" s="4" t="str">
        <f t="shared" si="355"/>
        <v>BSAI</v>
      </c>
      <c r="D459" s="15">
        <f t="shared" si="346"/>
        <v>2011</v>
      </c>
      <c r="E459" s="181">
        <v>83300</v>
      </c>
      <c r="F459" s="54">
        <v>69300</v>
      </c>
      <c r="G459" s="54">
        <v>41548</v>
      </c>
      <c r="H459" s="54">
        <v>37102</v>
      </c>
      <c r="I459" s="66">
        <v>4446</v>
      </c>
    </row>
    <row r="460" spans="1:9">
      <c r="A460" s="4" t="str">
        <f t="shared" ref="A460:C460" si="356">A406</f>
        <v>Alaska Plaice</v>
      </c>
      <c r="B460" s="43" t="str">
        <f t="shared" ref="B460:B523" si="357">VLOOKUP(A460,$O$6:$Q$32,3)</f>
        <v>Oflats</v>
      </c>
      <c r="C460" s="4" t="str">
        <f t="shared" si="356"/>
        <v>BSAI</v>
      </c>
      <c r="D460" s="15">
        <f t="shared" si="346"/>
        <v>2011</v>
      </c>
      <c r="E460" s="181">
        <v>79100</v>
      </c>
      <c r="F460" s="54">
        <v>65100</v>
      </c>
      <c r="G460" s="54">
        <v>16000</v>
      </c>
      <c r="H460" s="54">
        <v>13600</v>
      </c>
      <c r="I460" s="66">
        <v>0</v>
      </c>
    </row>
    <row r="461" spans="1:9">
      <c r="A461" s="4" t="str">
        <f t="shared" ref="A461:C461" si="358">A407</f>
        <v>Other Flatfish</v>
      </c>
      <c r="B461" s="43" t="str">
        <f t="shared" si="357"/>
        <v>Oflats</v>
      </c>
      <c r="C461" s="4" t="str">
        <f t="shared" si="358"/>
        <v>BSAI</v>
      </c>
      <c r="D461" s="15">
        <f t="shared" si="346"/>
        <v>2011</v>
      </c>
      <c r="E461" s="181">
        <v>19500</v>
      </c>
      <c r="F461" s="54">
        <v>14500</v>
      </c>
      <c r="G461" s="54">
        <v>3000</v>
      </c>
      <c r="H461" s="54">
        <v>2550</v>
      </c>
      <c r="I461" s="66">
        <v>0</v>
      </c>
    </row>
    <row r="462" spans="1:9">
      <c r="A462" s="4" t="str">
        <f t="shared" ref="A462:C462" si="359">A408</f>
        <v>Pacific Ocean Perch</v>
      </c>
      <c r="B462" s="43" t="str">
        <f t="shared" si="357"/>
        <v>Others</v>
      </c>
      <c r="C462" s="4" t="str">
        <f t="shared" si="359"/>
        <v>BSAI Total</v>
      </c>
      <c r="D462" s="15">
        <f t="shared" si="346"/>
        <v>2011</v>
      </c>
      <c r="E462" s="178">
        <v>36300</v>
      </c>
      <c r="F462" s="38">
        <v>24700</v>
      </c>
      <c r="G462" s="38">
        <v>24700</v>
      </c>
      <c r="H462" s="38">
        <v>21812</v>
      </c>
      <c r="I462" s="79" t="s">
        <v>17</v>
      </c>
    </row>
    <row r="463" spans="1:9">
      <c r="A463" s="4" t="str">
        <f t="shared" ref="A463:C463" si="360">A409</f>
        <v>Pacific Ocean Perch</v>
      </c>
      <c r="B463" s="43" t="str">
        <f t="shared" si="357"/>
        <v>Others</v>
      </c>
      <c r="C463" s="4" t="str">
        <f t="shared" si="360"/>
        <v>BS</v>
      </c>
      <c r="D463" s="15">
        <f t="shared" si="346"/>
        <v>2011</v>
      </c>
      <c r="E463" s="40" t="s">
        <v>17</v>
      </c>
      <c r="F463" s="38">
        <v>5710</v>
      </c>
      <c r="G463" s="38">
        <v>5710</v>
      </c>
      <c r="H463" s="38">
        <v>4854</v>
      </c>
      <c r="I463" s="39">
        <v>0</v>
      </c>
    </row>
    <row r="464" spans="1:9">
      <c r="A464" s="4" t="str">
        <f t="shared" ref="A464:C464" si="361">A410</f>
        <v>Pacific Ocean Perch</v>
      </c>
      <c r="B464" s="43" t="str">
        <f t="shared" si="357"/>
        <v>Others</v>
      </c>
      <c r="C464" s="4" t="str">
        <f t="shared" si="361"/>
        <v>AI Total</v>
      </c>
      <c r="D464" s="15">
        <f t="shared" si="346"/>
        <v>2011</v>
      </c>
      <c r="E464" s="169"/>
      <c r="F464" s="140"/>
      <c r="G464" s="140"/>
      <c r="H464" s="140"/>
      <c r="I464" s="141"/>
    </row>
    <row r="465" spans="1:9">
      <c r="A465" s="4" t="str">
        <f t="shared" ref="A465:C465" si="362">A411</f>
        <v>Pacific Ocean Perch</v>
      </c>
      <c r="B465" s="43" t="str">
        <f t="shared" si="357"/>
        <v>Others</v>
      </c>
      <c r="C465" s="4" t="str">
        <f t="shared" si="362"/>
        <v>EAI</v>
      </c>
      <c r="D465" s="15">
        <f t="shared" si="346"/>
        <v>2011</v>
      </c>
      <c r="E465" s="40" t="s">
        <v>17</v>
      </c>
      <c r="F465" s="38">
        <v>5660</v>
      </c>
      <c r="G465" s="38">
        <v>5660</v>
      </c>
      <c r="H465" s="38">
        <v>5054</v>
      </c>
      <c r="I465" s="39">
        <v>606</v>
      </c>
    </row>
    <row r="466" spans="1:9">
      <c r="A466" s="4" t="str">
        <f t="shared" ref="A466:C466" si="363">A412</f>
        <v>Pacific Ocean Perch</v>
      </c>
      <c r="B466" s="43" t="str">
        <f t="shared" si="357"/>
        <v>Others</v>
      </c>
      <c r="C466" s="4" t="str">
        <f t="shared" si="363"/>
        <v>CAI</v>
      </c>
      <c r="D466" s="15">
        <f t="shared" si="346"/>
        <v>2011</v>
      </c>
      <c r="E466" s="40" t="s">
        <v>17</v>
      </c>
      <c r="F466" s="38">
        <v>4960</v>
      </c>
      <c r="G466" s="38">
        <v>4960</v>
      </c>
      <c r="H466" s="38">
        <v>4429</v>
      </c>
      <c r="I466" s="39">
        <v>531</v>
      </c>
    </row>
    <row r="467" spans="1:9">
      <c r="A467" s="4" t="str">
        <f t="shared" ref="A467:C467" si="364">A413</f>
        <v>Pacific Ocean Perch</v>
      </c>
      <c r="B467" s="43" t="str">
        <f t="shared" si="357"/>
        <v>Others</v>
      </c>
      <c r="C467" s="4" t="str">
        <f t="shared" si="364"/>
        <v>WAI</v>
      </c>
      <c r="D467" s="15">
        <f t="shared" si="346"/>
        <v>2011</v>
      </c>
      <c r="E467" s="62" t="s">
        <v>17</v>
      </c>
      <c r="F467" s="48">
        <v>8370</v>
      </c>
      <c r="G467" s="48">
        <v>8370</v>
      </c>
      <c r="H467" s="48">
        <v>7474</v>
      </c>
      <c r="I467" s="65">
        <v>896</v>
      </c>
    </row>
    <row r="468" spans="1:9">
      <c r="A468" s="4" t="str">
        <f t="shared" ref="A468:C468" si="365">A414</f>
        <v>Sharpchin/Northern</v>
      </c>
      <c r="B468" s="43" t="str">
        <f t="shared" si="357"/>
        <v>Others</v>
      </c>
      <c r="C468" s="4" t="str">
        <f t="shared" si="365"/>
        <v>BSAI</v>
      </c>
      <c r="D468" s="15">
        <f t="shared" si="346"/>
        <v>2011</v>
      </c>
      <c r="E468" s="37"/>
      <c r="F468" s="16"/>
      <c r="G468" s="16"/>
      <c r="H468" s="16"/>
      <c r="I468" s="17"/>
    </row>
    <row r="469" spans="1:9">
      <c r="A469" s="4" t="str">
        <f t="shared" ref="A469:C469" si="366">A415</f>
        <v>Sharpchin/Northern</v>
      </c>
      <c r="B469" s="43" t="str">
        <f t="shared" si="357"/>
        <v>Others</v>
      </c>
      <c r="C469" s="4" t="str">
        <f t="shared" si="366"/>
        <v>BS</v>
      </c>
      <c r="D469" s="15">
        <f t="shared" si="346"/>
        <v>2011</v>
      </c>
      <c r="E469" s="37"/>
      <c r="F469" s="16"/>
      <c r="G469" s="16"/>
      <c r="H469" s="16"/>
      <c r="I469" s="17"/>
    </row>
    <row r="470" spans="1:9">
      <c r="A470" s="4" t="str">
        <f t="shared" ref="A470:C470" si="367">A416</f>
        <v>Sharpchin/Northern</v>
      </c>
      <c r="B470" s="43" t="str">
        <f t="shared" si="357"/>
        <v>Others</v>
      </c>
      <c r="C470" s="4" t="str">
        <f t="shared" si="367"/>
        <v>AI</v>
      </c>
      <c r="D470" s="15">
        <f t="shared" si="346"/>
        <v>2011</v>
      </c>
      <c r="E470" s="37"/>
      <c r="F470" s="16"/>
      <c r="G470" s="16"/>
      <c r="H470" s="16"/>
      <c r="I470" s="17"/>
    </row>
    <row r="471" spans="1:9">
      <c r="A471" s="4" t="str">
        <f t="shared" ref="A471:C471" si="368">A417</f>
        <v>Northern Rockfish</v>
      </c>
      <c r="B471" s="43" t="str">
        <f t="shared" si="357"/>
        <v>Others</v>
      </c>
      <c r="C471" s="4" t="str">
        <f t="shared" si="368"/>
        <v>BSAI</v>
      </c>
      <c r="D471" s="15">
        <f t="shared" si="346"/>
        <v>2011</v>
      </c>
      <c r="E471" s="68">
        <v>10600</v>
      </c>
      <c r="F471" s="41">
        <v>8670</v>
      </c>
      <c r="G471" s="41">
        <v>4000</v>
      </c>
      <c r="H471" s="41">
        <v>3400</v>
      </c>
      <c r="I471" s="42">
        <v>0</v>
      </c>
    </row>
    <row r="472" spans="1:9">
      <c r="A472" s="4" t="str">
        <f t="shared" ref="A472:C472" si="369">A418</f>
        <v>Northern Rockfish</v>
      </c>
      <c r="B472" s="43" t="str">
        <f t="shared" si="357"/>
        <v>Others</v>
      </c>
      <c r="C472" s="4" t="str">
        <f t="shared" si="369"/>
        <v>BS</v>
      </c>
      <c r="D472" s="15">
        <f t="shared" si="346"/>
        <v>2011</v>
      </c>
      <c r="E472" s="78"/>
      <c r="F472" s="16"/>
      <c r="G472" s="16"/>
      <c r="H472" s="16"/>
      <c r="I472" s="17"/>
    </row>
    <row r="473" spans="1:9">
      <c r="A473" s="4" t="str">
        <f t="shared" ref="A473:C473" si="370">A419</f>
        <v>Northern Rockfish</v>
      </c>
      <c r="B473" s="43" t="str">
        <f t="shared" si="357"/>
        <v>Others</v>
      </c>
      <c r="C473" s="4" t="str">
        <f t="shared" si="370"/>
        <v>AI</v>
      </c>
      <c r="D473" s="15">
        <f t="shared" si="346"/>
        <v>2011</v>
      </c>
      <c r="E473" s="180"/>
      <c r="F473" s="71"/>
      <c r="G473" s="71"/>
      <c r="H473" s="71"/>
      <c r="I473" s="72"/>
    </row>
    <row r="474" spans="1:9">
      <c r="A474" s="4" t="str">
        <f t="shared" ref="A474:C474" si="371">A420</f>
        <v>Blackspotted/Rougheye Rockfish</v>
      </c>
      <c r="B474" s="43" t="str">
        <f t="shared" si="357"/>
        <v>Others</v>
      </c>
      <c r="C474" s="4" t="str">
        <f t="shared" si="371"/>
        <v>BSAI Total</v>
      </c>
      <c r="D474" s="15">
        <f t="shared" si="346"/>
        <v>2011</v>
      </c>
      <c r="E474" s="178">
        <v>549</v>
      </c>
      <c r="F474" s="38">
        <v>454</v>
      </c>
      <c r="G474" s="38">
        <v>454</v>
      </c>
      <c r="H474" s="38">
        <v>386</v>
      </c>
      <c r="I474" s="39">
        <v>0</v>
      </c>
    </row>
    <row r="475" spans="1:9">
      <c r="A475" s="4" t="str">
        <f t="shared" ref="A475:C475" si="372">A421</f>
        <v>Blackspotted/Rougheye Rockfish</v>
      </c>
      <c r="B475" s="43" t="str">
        <f t="shared" si="357"/>
        <v>Others</v>
      </c>
      <c r="C475" s="4" t="str">
        <f t="shared" si="372"/>
        <v>EBS/EAI</v>
      </c>
      <c r="D475" s="15">
        <f t="shared" si="346"/>
        <v>2011</v>
      </c>
      <c r="E475" s="40" t="s">
        <v>17</v>
      </c>
      <c r="F475" s="38">
        <v>234</v>
      </c>
      <c r="G475" s="38">
        <v>234</v>
      </c>
      <c r="H475" s="38">
        <v>199</v>
      </c>
      <c r="I475" s="39">
        <v>0</v>
      </c>
    </row>
    <row r="476" spans="1:9">
      <c r="A476" s="4" t="str">
        <f t="shared" ref="A476:C476" si="373">A422</f>
        <v>Blackspotted/Rougheye Rockfish</v>
      </c>
      <c r="B476" s="43" t="str">
        <f t="shared" si="357"/>
        <v>Others</v>
      </c>
      <c r="C476" s="4" t="str">
        <f t="shared" si="373"/>
        <v>CAI/WAI</v>
      </c>
      <c r="D476" s="15">
        <f t="shared" si="346"/>
        <v>2011</v>
      </c>
      <c r="E476" s="62" t="s">
        <v>17</v>
      </c>
      <c r="F476" s="48">
        <v>220</v>
      </c>
      <c r="G476" s="48">
        <v>220</v>
      </c>
      <c r="H476" s="48">
        <v>187</v>
      </c>
      <c r="I476" s="65">
        <v>0</v>
      </c>
    </row>
    <row r="477" spans="1:9">
      <c r="A477" s="4" t="str">
        <f t="shared" ref="A477:C477" si="374">A423</f>
        <v>Shortraker Rockfish</v>
      </c>
      <c r="B477" s="43" t="str">
        <f t="shared" si="357"/>
        <v>Others</v>
      </c>
      <c r="C477" s="4" t="str">
        <f t="shared" si="374"/>
        <v>BSAI</v>
      </c>
      <c r="D477" s="15">
        <f t="shared" si="346"/>
        <v>2011</v>
      </c>
      <c r="E477" s="164">
        <v>524</v>
      </c>
      <c r="F477" s="38">
        <v>393</v>
      </c>
      <c r="G477" s="38">
        <v>393</v>
      </c>
      <c r="H477" s="38">
        <v>334</v>
      </c>
      <c r="I477" s="39">
        <v>0</v>
      </c>
    </row>
    <row r="478" spans="1:9">
      <c r="A478" s="4" t="str">
        <f t="shared" ref="A478:C478" si="375">A424</f>
        <v>Shortraker/Rougheye Rockfish</v>
      </c>
      <c r="B478" s="43" t="str">
        <f t="shared" si="357"/>
        <v>Others</v>
      </c>
      <c r="C478" s="4" t="str">
        <f t="shared" si="375"/>
        <v>BSAI</v>
      </c>
      <c r="D478" s="15">
        <f t="shared" si="346"/>
        <v>2011</v>
      </c>
      <c r="E478" s="88"/>
      <c r="F478" s="87"/>
      <c r="G478" s="87"/>
      <c r="H478" s="87"/>
      <c r="I478" s="94"/>
    </row>
    <row r="479" spans="1:9">
      <c r="A479" s="4" t="str">
        <f t="shared" ref="A479:C479" si="376">A425</f>
        <v>Shortraker/Rougheye Rockfish</v>
      </c>
      <c r="B479" s="43" t="str">
        <f t="shared" si="357"/>
        <v>Others</v>
      </c>
      <c r="C479" s="4" t="str">
        <f t="shared" si="376"/>
        <v>BS</v>
      </c>
      <c r="D479" s="15">
        <f t="shared" si="346"/>
        <v>2011</v>
      </c>
      <c r="E479" s="154"/>
      <c r="F479" s="16"/>
      <c r="G479" s="16"/>
      <c r="H479" s="16"/>
      <c r="I479" s="17"/>
    </row>
    <row r="480" spans="1:9">
      <c r="A480" s="4" t="str">
        <f t="shared" ref="A480:C480" si="377">A426</f>
        <v>Shortraker/Rougheye Rockfish</v>
      </c>
      <c r="B480" s="43" t="str">
        <f t="shared" si="357"/>
        <v>Others</v>
      </c>
      <c r="C480" s="4">
        <f t="shared" si="377"/>
        <v>2043000</v>
      </c>
      <c r="D480" s="15">
        <f t="shared" si="346"/>
        <v>1424992</v>
      </c>
      <c r="E480" s="185"/>
      <c r="F480" s="71"/>
      <c r="G480" s="71"/>
      <c r="H480" s="71"/>
      <c r="I480" s="72"/>
    </row>
    <row r="481" spans="1:9">
      <c r="A481" s="4" t="str">
        <f t="shared" ref="A481:C481" si="378">A427</f>
        <v>Other Red Rockfish</v>
      </c>
      <c r="B481" s="43" t="str">
        <f t="shared" si="357"/>
        <v>Others</v>
      </c>
      <c r="C481" s="4">
        <f t="shared" si="378"/>
        <v>191386</v>
      </c>
      <c r="D481" s="15">
        <f t="shared" si="346"/>
        <v>155865</v>
      </c>
      <c r="E481" s="88"/>
      <c r="F481" s="87"/>
      <c r="G481" s="87"/>
      <c r="H481" s="87"/>
      <c r="I481" s="94"/>
    </row>
    <row r="482" spans="1:9">
      <c r="A482" s="4" t="str">
        <f t="shared" ref="A482:C482" si="379">A428</f>
        <v>Other Red Rockfish</v>
      </c>
      <c r="B482" s="43" t="str">
        <f t="shared" si="357"/>
        <v>Others</v>
      </c>
      <c r="C482" s="4">
        <f t="shared" si="379"/>
        <v>27400</v>
      </c>
      <c r="D482" s="15">
        <f t="shared" si="346"/>
        <v>20592</v>
      </c>
      <c r="E482" s="185"/>
      <c r="F482" s="71"/>
      <c r="G482" s="71"/>
      <c r="H482" s="71"/>
      <c r="I482" s="72"/>
    </row>
    <row r="483" spans="1:9">
      <c r="A483" s="4" t="str">
        <f t="shared" ref="A483:C483" si="380">A429</f>
        <v>Other Rockfish</v>
      </c>
      <c r="B483" s="43" t="str">
        <f t="shared" si="357"/>
        <v>Others</v>
      </c>
      <c r="C483" s="4">
        <f t="shared" si="380"/>
        <v>287307</v>
      </c>
      <c r="D483" s="15">
        <f t="shared" si="346"/>
        <v>260910</v>
      </c>
      <c r="E483" s="164">
        <v>1700</v>
      </c>
      <c r="F483" s="38">
        <v>1280</v>
      </c>
      <c r="G483" s="38">
        <v>1000</v>
      </c>
      <c r="H483" s="38">
        <v>850</v>
      </c>
      <c r="I483" s="39">
        <v>0</v>
      </c>
    </row>
    <row r="484" spans="1:9">
      <c r="A484" s="4" t="str">
        <f t="shared" ref="A484:C484" si="381">A430</f>
        <v>Other Rockfish</v>
      </c>
      <c r="B484" s="43" t="str">
        <f t="shared" si="357"/>
        <v>Others</v>
      </c>
      <c r="C484" s="4">
        <f t="shared" si="381"/>
        <v>84057</v>
      </c>
      <c r="D484" s="15">
        <f t="shared" si="346"/>
        <v>71610</v>
      </c>
      <c r="E484" s="40" t="s">
        <v>17</v>
      </c>
      <c r="F484" s="38">
        <v>710</v>
      </c>
      <c r="G484" s="38">
        <v>500</v>
      </c>
      <c r="H484" s="38">
        <v>425</v>
      </c>
      <c r="I484" s="39">
        <v>0</v>
      </c>
    </row>
    <row r="485" spans="1:9">
      <c r="A485" s="4" t="str">
        <f t="shared" ref="A485:C485" si="382">A431</f>
        <v>Other Rockfish</v>
      </c>
      <c r="B485" s="43" t="str">
        <f t="shared" si="357"/>
        <v>Others</v>
      </c>
      <c r="C485" s="4">
        <f t="shared" si="382"/>
        <v>157300</v>
      </c>
      <c r="D485" s="15">
        <f t="shared" si="346"/>
        <v>153292</v>
      </c>
      <c r="E485" s="62" t="s">
        <v>17</v>
      </c>
      <c r="F485" s="48">
        <v>570</v>
      </c>
      <c r="G485" s="48">
        <v>500</v>
      </c>
      <c r="H485" s="48">
        <v>425</v>
      </c>
      <c r="I485" s="65">
        <v>0</v>
      </c>
    </row>
    <row r="486" spans="1:9">
      <c r="A486" s="4" t="str">
        <f t="shared" ref="A486:C486" si="383">A432</f>
        <v>Atka Mackerel</v>
      </c>
      <c r="B486" s="43" t="str">
        <f t="shared" si="357"/>
        <v>Atka</v>
      </c>
      <c r="C486" s="4">
        <f t="shared" si="383"/>
        <v>82810</v>
      </c>
      <c r="D486" s="15">
        <f t="shared" si="346"/>
        <v>68126</v>
      </c>
      <c r="E486" s="178">
        <v>101000</v>
      </c>
      <c r="F486" s="38">
        <v>85300</v>
      </c>
      <c r="G486" s="38">
        <v>53080</v>
      </c>
      <c r="H486" s="38">
        <v>47400</v>
      </c>
      <c r="I486" s="39">
        <v>5680</v>
      </c>
    </row>
    <row r="487" spans="1:9">
      <c r="A487" s="4" t="str">
        <f t="shared" ref="A487:C487" si="384">A433</f>
        <v>Atka Mackerel</v>
      </c>
      <c r="B487" s="43" t="str">
        <f t="shared" si="357"/>
        <v>Atka</v>
      </c>
      <c r="C487" s="4">
        <f t="shared" si="384"/>
        <v>19751</v>
      </c>
      <c r="D487" s="15">
        <f t="shared" si="346"/>
        <v>16235</v>
      </c>
      <c r="E487" s="40" t="s">
        <v>17</v>
      </c>
      <c r="F487" s="38">
        <v>40300</v>
      </c>
      <c r="G487" s="38">
        <v>40300</v>
      </c>
      <c r="H487" s="38">
        <v>35988</v>
      </c>
      <c r="I487" s="39">
        <v>4312</v>
      </c>
    </row>
    <row r="488" spans="1:9">
      <c r="A488" s="4" t="str">
        <f t="shared" ref="A488:C488" si="385">A434</f>
        <v>Atka Mackerel</v>
      </c>
      <c r="B488" s="43" t="str">
        <f t="shared" si="357"/>
        <v>Atka</v>
      </c>
      <c r="C488" s="4">
        <f t="shared" si="385"/>
        <v>81200</v>
      </c>
      <c r="D488" s="15">
        <f t="shared" si="346"/>
        <v>70092</v>
      </c>
      <c r="E488" s="40" t="s">
        <v>17</v>
      </c>
      <c r="F488" s="38">
        <v>24000</v>
      </c>
      <c r="G488" s="38">
        <v>11280</v>
      </c>
      <c r="H488" s="38">
        <v>10073</v>
      </c>
      <c r="I488" s="39">
        <v>1207</v>
      </c>
    </row>
    <row r="489" spans="1:9">
      <c r="A489" s="4" t="str">
        <f t="shared" ref="A489:C489" si="386">A435</f>
        <v>Atka Mackerel</v>
      </c>
      <c r="B489" s="43" t="str">
        <f t="shared" si="357"/>
        <v>Atka</v>
      </c>
      <c r="C489" s="4" t="str">
        <f t="shared" si="386"/>
        <v>WAI</v>
      </c>
      <c r="D489" s="15">
        <f t="shared" si="346"/>
        <v>2011</v>
      </c>
      <c r="E489" s="62" t="s">
        <v>17</v>
      </c>
      <c r="F489" s="48">
        <v>21000</v>
      </c>
      <c r="G489" s="48">
        <v>1500</v>
      </c>
      <c r="H489" s="48">
        <v>1340</v>
      </c>
      <c r="I489" s="65">
        <v>161</v>
      </c>
    </row>
    <row r="490" spans="1:9">
      <c r="A490" s="4" t="str">
        <f t="shared" ref="A490:C490" si="387">A436</f>
        <v>Skates</v>
      </c>
      <c r="B490" s="43" t="str">
        <f t="shared" si="357"/>
        <v>Others</v>
      </c>
      <c r="C490" s="4" t="str">
        <f t="shared" si="387"/>
        <v>BSAI</v>
      </c>
      <c r="D490" s="15">
        <f t="shared" si="346"/>
        <v>2011</v>
      </c>
      <c r="E490" s="181">
        <v>37800</v>
      </c>
      <c r="F490" s="54">
        <v>31500</v>
      </c>
      <c r="G490" s="54">
        <v>16500</v>
      </c>
      <c r="H490" s="54">
        <v>14025</v>
      </c>
      <c r="I490" s="66">
        <v>0</v>
      </c>
    </row>
    <row r="491" spans="1:9">
      <c r="A491" s="4" t="str">
        <f t="shared" ref="A491:C491" si="388">A437</f>
        <v>Sculpins</v>
      </c>
      <c r="B491" s="43" t="str">
        <f t="shared" si="357"/>
        <v>Others</v>
      </c>
      <c r="C491" s="4" t="str">
        <f t="shared" si="388"/>
        <v>BSAI</v>
      </c>
      <c r="D491" s="15">
        <f t="shared" si="346"/>
        <v>2011</v>
      </c>
      <c r="E491" s="181">
        <v>58300</v>
      </c>
      <c r="F491" s="54">
        <v>43700</v>
      </c>
      <c r="G491" s="54">
        <v>5200</v>
      </c>
      <c r="H491" s="54">
        <v>4420</v>
      </c>
      <c r="I491" s="66">
        <v>0</v>
      </c>
    </row>
    <row r="492" spans="1:9">
      <c r="A492" s="4" t="str">
        <f t="shared" ref="A492:C492" si="389">A438</f>
        <v>Sharks</v>
      </c>
      <c r="B492" s="43" t="str">
        <f t="shared" si="357"/>
        <v>Others</v>
      </c>
      <c r="C492" s="4" t="str">
        <f t="shared" si="389"/>
        <v>BSAI</v>
      </c>
      <c r="D492" s="15">
        <f t="shared" si="346"/>
        <v>2011</v>
      </c>
      <c r="E492" s="181">
        <v>1360</v>
      </c>
      <c r="F492" s="54">
        <v>1020</v>
      </c>
      <c r="G492" s="54">
        <v>50</v>
      </c>
      <c r="H492" s="54">
        <v>43</v>
      </c>
      <c r="I492" s="66">
        <v>0</v>
      </c>
    </row>
    <row r="493" spans="1:9">
      <c r="A493" s="4" t="str">
        <f t="shared" ref="A493:C493" si="390">A439</f>
        <v>Squids</v>
      </c>
      <c r="B493" s="43" t="str">
        <f t="shared" si="357"/>
        <v>Others</v>
      </c>
      <c r="C493" s="4" t="str">
        <f t="shared" si="390"/>
        <v>BSAI</v>
      </c>
      <c r="D493" s="15">
        <f t="shared" si="346"/>
        <v>2011</v>
      </c>
      <c r="E493" s="181">
        <v>2620</v>
      </c>
      <c r="F493" s="54">
        <v>1970</v>
      </c>
      <c r="G493" s="54">
        <v>425</v>
      </c>
      <c r="H493" s="54">
        <v>361</v>
      </c>
      <c r="I493" s="66">
        <v>0</v>
      </c>
    </row>
    <row r="494" spans="1:9">
      <c r="A494" s="4" t="str">
        <f t="shared" ref="A494:C494" si="391">A440</f>
        <v>Octopuses</v>
      </c>
      <c r="B494" s="43" t="str">
        <f t="shared" si="357"/>
        <v>Others</v>
      </c>
      <c r="C494" s="4" t="str">
        <f t="shared" si="391"/>
        <v>BSAI</v>
      </c>
      <c r="D494" s="15">
        <f t="shared" si="346"/>
        <v>2011</v>
      </c>
      <c r="E494" s="181">
        <v>528</v>
      </c>
      <c r="F494" s="54">
        <v>396</v>
      </c>
      <c r="G494" s="54">
        <v>150</v>
      </c>
      <c r="H494" s="54">
        <v>128</v>
      </c>
      <c r="I494" s="66">
        <v>0</v>
      </c>
    </row>
    <row r="495" spans="1:9">
      <c r="A495" s="4" t="str">
        <f t="shared" ref="A495:C495" si="392">A441</f>
        <v>Other Species</v>
      </c>
      <c r="B495" s="43" t="str">
        <f t="shared" si="357"/>
        <v>Others</v>
      </c>
      <c r="C495" s="4" t="str">
        <f t="shared" si="392"/>
        <v>BSAI</v>
      </c>
      <c r="D495" s="15">
        <f t="shared" si="346"/>
        <v>2011</v>
      </c>
      <c r="E495" s="180"/>
      <c r="F495" s="71"/>
      <c r="G495" s="71"/>
      <c r="H495" s="71"/>
      <c r="I495" s="72"/>
    </row>
    <row r="496" spans="1:9">
      <c r="A496" s="4" t="str">
        <f t="shared" ref="A496:C496" si="393">A442</f>
        <v>Total</v>
      </c>
      <c r="B496" s="43" t="str">
        <f t="shared" si="357"/>
        <v>Others</v>
      </c>
      <c r="C496" s="4" t="str">
        <f t="shared" si="393"/>
        <v>Total</v>
      </c>
      <c r="D496" s="15">
        <f t="shared" si="346"/>
        <v>2011</v>
      </c>
      <c r="E496" s="62">
        <v>3954111</v>
      </c>
      <c r="F496" s="48">
        <v>2534729</v>
      </c>
      <c r="G496" s="48">
        <v>2000000</v>
      </c>
      <c r="H496" s="48">
        <v>1790200</v>
      </c>
      <c r="I496" s="65">
        <v>197576</v>
      </c>
    </row>
    <row r="497" spans="1:9">
      <c r="A497" s="4" t="str">
        <f t="shared" ref="A497:C497" si="394">A443</f>
        <v>Pollock</v>
      </c>
      <c r="B497" s="43" t="str">
        <f t="shared" si="357"/>
        <v>Pollock</v>
      </c>
      <c r="C497" s="4" t="str">
        <f t="shared" si="394"/>
        <v>BS</v>
      </c>
      <c r="D497" s="15">
        <f t="shared" si="346"/>
        <v>2010</v>
      </c>
      <c r="E497" s="68">
        <v>918000</v>
      </c>
      <c r="F497" s="41">
        <v>813000</v>
      </c>
      <c r="G497" s="41">
        <v>813000</v>
      </c>
      <c r="H497" s="41">
        <v>731700</v>
      </c>
      <c r="I497" s="42">
        <v>81300</v>
      </c>
    </row>
    <row r="498" spans="1:9">
      <c r="A498" s="4" t="str">
        <f t="shared" ref="A498:C498" si="395">A444</f>
        <v>Pollock</v>
      </c>
      <c r="B498" s="43" t="str">
        <f t="shared" si="357"/>
        <v>Pollock</v>
      </c>
      <c r="C498" s="4" t="str">
        <f t="shared" si="395"/>
        <v>AI</v>
      </c>
      <c r="D498" s="15">
        <f t="shared" si="346"/>
        <v>2010</v>
      </c>
      <c r="E498" s="178">
        <v>40000</v>
      </c>
      <c r="F498" s="38">
        <v>33100</v>
      </c>
      <c r="G498" s="38">
        <v>19000</v>
      </c>
      <c r="H498" s="38">
        <v>17100</v>
      </c>
      <c r="I498" s="39">
        <v>1900</v>
      </c>
    </row>
    <row r="499" spans="1:9">
      <c r="A499" s="4" t="str">
        <f t="shared" ref="A499:C499" si="396">A445</f>
        <v>Pollock</v>
      </c>
      <c r="B499" s="43" t="str">
        <f t="shared" si="357"/>
        <v>Pollock</v>
      </c>
      <c r="C499" s="4" t="str">
        <f t="shared" si="396"/>
        <v>Bogslof</v>
      </c>
      <c r="D499" s="15">
        <f t="shared" si="346"/>
        <v>2010</v>
      </c>
      <c r="E499" s="179">
        <v>22000</v>
      </c>
      <c r="F499" s="48">
        <v>156</v>
      </c>
      <c r="G499" s="48">
        <v>50</v>
      </c>
      <c r="H499" s="48">
        <v>50</v>
      </c>
      <c r="I499" s="65">
        <v>0</v>
      </c>
    </row>
    <row r="500" spans="1:9">
      <c r="A500" s="4" t="str">
        <f t="shared" ref="A500:C500" si="397">A446</f>
        <v>Pacific cod</v>
      </c>
      <c r="B500" s="43" t="str">
        <f t="shared" si="357"/>
        <v>Pcod</v>
      </c>
      <c r="C500" s="4" t="str">
        <f t="shared" si="397"/>
        <v>BSAI</v>
      </c>
      <c r="D500" s="15">
        <f t="shared" si="346"/>
        <v>2010</v>
      </c>
      <c r="E500" s="178">
        <v>205000</v>
      </c>
      <c r="F500" s="38">
        <v>174000</v>
      </c>
      <c r="G500" s="38">
        <v>168780</v>
      </c>
      <c r="H500" s="38">
        <v>150721</v>
      </c>
      <c r="I500" s="39">
        <v>18059</v>
      </c>
    </row>
    <row r="501" spans="1:9">
      <c r="A501" s="4" t="str">
        <f t="shared" ref="A501:C501" si="398">A447</f>
        <v>Pacific cod</v>
      </c>
      <c r="B501" s="43" t="str">
        <f t="shared" si="357"/>
        <v>Pcod</v>
      </c>
      <c r="C501" s="4" t="str">
        <f t="shared" si="398"/>
        <v>BS</v>
      </c>
      <c r="D501" s="15">
        <f t="shared" si="346"/>
        <v>2010</v>
      </c>
      <c r="E501" s="78"/>
      <c r="F501" s="16"/>
      <c r="G501" s="16"/>
      <c r="H501" s="16"/>
      <c r="I501" s="17"/>
    </row>
    <row r="502" spans="1:9">
      <c r="A502" s="4" t="str">
        <f t="shared" ref="A502:C502" si="399">A448</f>
        <v>Pacific cod</v>
      </c>
      <c r="B502" s="43" t="str">
        <f t="shared" si="357"/>
        <v>Pcod</v>
      </c>
      <c r="C502" s="4" t="str">
        <f t="shared" si="399"/>
        <v>AI</v>
      </c>
      <c r="D502" s="15">
        <f t="shared" si="346"/>
        <v>2010</v>
      </c>
      <c r="E502" s="180"/>
      <c r="F502" s="71"/>
      <c r="G502" s="71"/>
      <c r="H502" s="71"/>
      <c r="I502" s="72"/>
    </row>
    <row r="503" spans="1:9">
      <c r="A503" s="4" t="str">
        <f t="shared" ref="A503:C503" si="400">A449</f>
        <v>Sablefish</v>
      </c>
      <c r="B503" s="43" t="str">
        <f t="shared" si="357"/>
        <v>Others</v>
      </c>
      <c r="C503" s="4" t="str">
        <f t="shared" si="400"/>
        <v>BSAI Total</v>
      </c>
      <c r="D503" s="15">
        <f t="shared" si="346"/>
        <v>2010</v>
      </c>
      <c r="E503" s="78"/>
      <c r="F503" s="16"/>
      <c r="G503" s="16"/>
      <c r="H503" s="16"/>
      <c r="I503" s="17"/>
    </row>
    <row r="504" spans="1:9">
      <c r="A504" s="4" t="str">
        <f t="shared" ref="A504:C504" si="401">A450</f>
        <v>Sablefish</v>
      </c>
      <c r="B504" s="43" t="str">
        <f t="shared" si="357"/>
        <v>Others</v>
      </c>
      <c r="C504" s="4" t="str">
        <f t="shared" si="401"/>
        <v>BS</v>
      </c>
      <c r="D504" s="15">
        <f t="shared" si="346"/>
        <v>2010</v>
      </c>
      <c r="E504" s="178">
        <v>3310</v>
      </c>
      <c r="F504" s="38">
        <v>2790</v>
      </c>
      <c r="G504" s="38">
        <v>2790</v>
      </c>
      <c r="H504" s="38">
        <v>2302</v>
      </c>
      <c r="I504" s="39">
        <v>384</v>
      </c>
    </row>
    <row r="505" spans="1:9">
      <c r="A505" s="4" t="str">
        <f t="shared" ref="A505:C505" si="402">A451</f>
        <v>Sablefish</v>
      </c>
      <c r="B505" s="43" t="str">
        <f t="shared" si="357"/>
        <v>Others</v>
      </c>
      <c r="C505" s="4" t="str">
        <f t="shared" si="402"/>
        <v>AI</v>
      </c>
      <c r="D505" s="15">
        <f t="shared" si="346"/>
        <v>2010</v>
      </c>
      <c r="E505" s="179">
        <v>2450</v>
      </c>
      <c r="F505" s="48">
        <v>2070</v>
      </c>
      <c r="G505" s="48">
        <v>2070</v>
      </c>
      <c r="H505" s="48">
        <v>1682</v>
      </c>
      <c r="I505" s="65">
        <v>349</v>
      </c>
    </row>
    <row r="506" spans="1:9">
      <c r="A506" s="4" t="str">
        <f t="shared" ref="A506:C506" si="403">A452</f>
        <v>Yellowfin Sole</v>
      </c>
      <c r="B506" s="43" t="str">
        <f t="shared" si="357"/>
        <v>Yfin</v>
      </c>
      <c r="C506" s="4" t="str">
        <f t="shared" si="403"/>
        <v>BSAI</v>
      </c>
      <c r="D506" s="15">
        <f t="shared" si="346"/>
        <v>2010</v>
      </c>
      <c r="E506" s="181">
        <v>234000</v>
      </c>
      <c r="F506" s="54">
        <v>219000</v>
      </c>
      <c r="G506" s="54">
        <v>219000</v>
      </c>
      <c r="H506" s="54">
        <v>195567</v>
      </c>
      <c r="I506" s="66">
        <v>23433</v>
      </c>
    </row>
    <row r="507" spans="1:9">
      <c r="A507" s="4" t="str">
        <f t="shared" ref="A507:C507" si="404">A453</f>
        <v>Greenland Trubot</v>
      </c>
      <c r="B507" s="43" t="str">
        <f t="shared" si="357"/>
        <v>Oflats</v>
      </c>
      <c r="C507" s="4" t="str">
        <f t="shared" si="404"/>
        <v>BSAI Total</v>
      </c>
      <c r="D507" s="15">
        <f t="shared" si="346"/>
        <v>2010</v>
      </c>
      <c r="E507" s="178">
        <v>7460</v>
      </c>
      <c r="F507" s="38">
        <v>6120</v>
      </c>
      <c r="G507" s="38">
        <v>6120</v>
      </c>
      <c r="H507" s="38">
        <v>5202</v>
      </c>
      <c r="I507" s="79" t="s">
        <v>17</v>
      </c>
    </row>
    <row r="508" spans="1:9">
      <c r="A508" s="4" t="str">
        <f t="shared" ref="A508:C508" si="405">A454</f>
        <v>Greenland Trubot</v>
      </c>
      <c r="B508" s="43" t="str">
        <f t="shared" si="357"/>
        <v>Oflats</v>
      </c>
      <c r="C508" s="4" t="str">
        <f t="shared" si="405"/>
        <v>BS</v>
      </c>
      <c r="D508" s="15">
        <f t="shared" si="346"/>
        <v>2010</v>
      </c>
      <c r="E508" s="40" t="s">
        <v>17</v>
      </c>
      <c r="F508" s="38">
        <v>4220</v>
      </c>
      <c r="G508" s="38">
        <v>4220</v>
      </c>
      <c r="H508" s="38">
        <v>3587</v>
      </c>
      <c r="I508" s="39">
        <v>452</v>
      </c>
    </row>
    <row r="509" spans="1:9">
      <c r="A509" s="4" t="str">
        <f t="shared" ref="A509:C509" si="406">A455</f>
        <v>Greenland Trubot</v>
      </c>
      <c r="B509" s="43" t="str">
        <f t="shared" si="357"/>
        <v>Oflats</v>
      </c>
      <c r="C509" s="4" t="str">
        <f t="shared" si="406"/>
        <v>AI</v>
      </c>
      <c r="D509" s="15">
        <f t="shared" si="346"/>
        <v>2010</v>
      </c>
      <c r="E509" s="184" t="s">
        <v>17</v>
      </c>
      <c r="F509" s="56">
        <v>1900</v>
      </c>
      <c r="G509" s="56">
        <v>1900</v>
      </c>
      <c r="H509" s="56">
        <v>1615</v>
      </c>
      <c r="I509" s="67">
        <v>0</v>
      </c>
    </row>
    <row r="510" spans="1:9">
      <c r="A510" s="4" t="str">
        <f t="shared" ref="A510:C510" si="407">A456</f>
        <v>Arrowtooth Flounder</v>
      </c>
      <c r="B510" s="43" t="str">
        <f t="shared" si="357"/>
        <v>Oflats</v>
      </c>
      <c r="C510" s="4" t="str">
        <f t="shared" si="407"/>
        <v>BSAI</v>
      </c>
      <c r="D510" s="15">
        <f t="shared" si="346"/>
        <v>2010</v>
      </c>
      <c r="E510" s="181">
        <v>191000</v>
      </c>
      <c r="F510" s="54">
        <v>156000</v>
      </c>
      <c r="G510" s="54">
        <v>75000</v>
      </c>
      <c r="H510" s="54">
        <v>63750</v>
      </c>
      <c r="I510" s="66">
        <v>8025</v>
      </c>
    </row>
    <row r="511" spans="1:9">
      <c r="A511" s="4" t="str">
        <f t="shared" ref="A511:C511" si="408">A457</f>
        <v>Kamchatka Flounder</v>
      </c>
      <c r="B511" s="43" t="str">
        <f t="shared" si="357"/>
        <v>Oflats</v>
      </c>
      <c r="C511" s="4" t="str">
        <f t="shared" si="408"/>
        <v>BSAI</v>
      </c>
      <c r="D511" s="15">
        <f t="shared" si="346"/>
        <v>2010</v>
      </c>
      <c r="E511" s="183"/>
      <c r="F511" s="81"/>
      <c r="G511" s="81"/>
      <c r="H511" s="81"/>
      <c r="I511" s="82"/>
    </row>
    <row r="512" spans="1:9">
      <c r="A512" s="4" t="str">
        <f t="shared" ref="A512:C512" si="409">A458</f>
        <v>Rock Sole</v>
      </c>
      <c r="B512" s="43" t="str">
        <f t="shared" si="357"/>
        <v>RockSole</v>
      </c>
      <c r="C512" s="4" t="str">
        <f t="shared" si="409"/>
        <v>BSAI</v>
      </c>
      <c r="D512" s="15">
        <f t="shared" si="346"/>
        <v>2010</v>
      </c>
      <c r="E512" s="181">
        <v>243000</v>
      </c>
      <c r="F512" s="54">
        <v>240000</v>
      </c>
      <c r="G512" s="54">
        <v>90000</v>
      </c>
      <c r="H512" s="54">
        <v>80370</v>
      </c>
      <c r="I512" s="66">
        <v>9630</v>
      </c>
    </row>
    <row r="513" spans="1:9">
      <c r="A513" s="4" t="str">
        <f t="shared" ref="A513:C513" si="410">A459</f>
        <v>Flathead Sole</v>
      </c>
      <c r="B513" s="43" t="str">
        <f t="shared" si="357"/>
        <v>Oflats</v>
      </c>
      <c r="C513" s="4" t="str">
        <f t="shared" si="410"/>
        <v>BSAI</v>
      </c>
      <c r="D513" s="15">
        <f t="shared" si="346"/>
        <v>2010</v>
      </c>
      <c r="E513" s="181">
        <v>83100</v>
      </c>
      <c r="F513" s="54">
        <v>69200</v>
      </c>
      <c r="G513" s="54">
        <v>60000</v>
      </c>
      <c r="H513" s="54">
        <v>53580</v>
      </c>
      <c r="I513" s="66">
        <v>6420</v>
      </c>
    </row>
    <row r="514" spans="1:9">
      <c r="A514" s="4" t="str">
        <f t="shared" ref="A514:C514" si="411">A460</f>
        <v>Alaska Plaice</v>
      </c>
      <c r="B514" s="43" t="str">
        <f t="shared" si="357"/>
        <v>Oflats</v>
      </c>
      <c r="C514" s="4" t="str">
        <f t="shared" si="411"/>
        <v>BSAI</v>
      </c>
      <c r="D514" s="15">
        <f t="shared" ref="D514:D577" si="412">D460-1</f>
        <v>2010</v>
      </c>
      <c r="E514" s="181">
        <v>278000</v>
      </c>
      <c r="F514" s="54">
        <v>224000</v>
      </c>
      <c r="G514" s="54">
        <v>50000</v>
      </c>
      <c r="H514" s="54">
        <v>42500</v>
      </c>
      <c r="I514" s="66">
        <v>0</v>
      </c>
    </row>
    <row r="515" spans="1:9">
      <c r="A515" s="4" t="str">
        <f t="shared" ref="A515:C515" si="413">A461</f>
        <v>Other Flatfish</v>
      </c>
      <c r="B515" s="43" t="str">
        <f t="shared" si="357"/>
        <v>Oflats</v>
      </c>
      <c r="C515" s="4" t="str">
        <f t="shared" si="413"/>
        <v>BSAI</v>
      </c>
      <c r="D515" s="15">
        <f t="shared" si="412"/>
        <v>2010</v>
      </c>
      <c r="E515" s="181">
        <v>23000</v>
      </c>
      <c r="F515" s="54">
        <v>17300</v>
      </c>
      <c r="G515" s="54">
        <v>17300</v>
      </c>
      <c r="H515" s="54">
        <v>14705</v>
      </c>
      <c r="I515" s="66">
        <v>0</v>
      </c>
    </row>
    <row r="516" spans="1:9">
      <c r="A516" s="4" t="str">
        <f t="shared" ref="A516:C516" si="414">A462</f>
        <v>Pacific Ocean Perch</v>
      </c>
      <c r="B516" s="43" t="str">
        <f t="shared" si="357"/>
        <v>Others</v>
      </c>
      <c r="C516" s="4" t="str">
        <f t="shared" si="414"/>
        <v>BSAI Total</v>
      </c>
      <c r="D516" s="15">
        <f t="shared" si="412"/>
        <v>2010</v>
      </c>
      <c r="E516" s="178">
        <v>22400</v>
      </c>
      <c r="F516" s="38">
        <v>18860</v>
      </c>
      <c r="G516" s="38">
        <v>18860</v>
      </c>
      <c r="H516" s="38">
        <v>16677</v>
      </c>
      <c r="I516" s="79" t="s">
        <v>17</v>
      </c>
    </row>
    <row r="517" spans="1:9">
      <c r="A517" s="4" t="str">
        <f t="shared" ref="A517:C517" si="415">A463</f>
        <v>Pacific Ocean Perch</v>
      </c>
      <c r="B517" s="43" t="str">
        <f t="shared" si="357"/>
        <v>Others</v>
      </c>
      <c r="C517" s="4" t="str">
        <f t="shared" si="415"/>
        <v>BS</v>
      </c>
      <c r="D517" s="15">
        <f t="shared" si="412"/>
        <v>2010</v>
      </c>
      <c r="E517" s="40" t="s">
        <v>17</v>
      </c>
      <c r="F517" s="38">
        <v>3830</v>
      </c>
      <c r="G517" s="38">
        <v>3830</v>
      </c>
      <c r="H517" s="38">
        <v>3256</v>
      </c>
      <c r="I517" s="39">
        <v>0</v>
      </c>
    </row>
    <row r="518" spans="1:9">
      <c r="A518" s="4" t="str">
        <f t="shared" ref="A518:C518" si="416">A464</f>
        <v>Pacific Ocean Perch</v>
      </c>
      <c r="B518" s="43" t="str">
        <f t="shared" si="357"/>
        <v>Others</v>
      </c>
      <c r="C518" s="4" t="str">
        <f t="shared" si="416"/>
        <v>AI Total</v>
      </c>
      <c r="D518" s="15">
        <f t="shared" si="412"/>
        <v>2010</v>
      </c>
      <c r="E518" s="169"/>
      <c r="F518" s="140"/>
      <c r="G518" s="140"/>
      <c r="H518" s="140"/>
      <c r="I518" s="141"/>
    </row>
    <row r="519" spans="1:9">
      <c r="A519" s="4" t="str">
        <f t="shared" ref="A519:C519" si="417">A465</f>
        <v>Pacific Ocean Perch</v>
      </c>
      <c r="B519" s="43" t="str">
        <f t="shared" si="357"/>
        <v>Others</v>
      </c>
      <c r="C519" s="4" t="str">
        <f t="shared" si="417"/>
        <v>EAI</v>
      </c>
      <c r="D519" s="15">
        <f t="shared" si="412"/>
        <v>2010</v>
      </c>
      <c r="E519" s="40" t="s">
        <v>17</v>
      </c>
      <c r="F519" s="38">
        <v>4220</v>
      </c>
      <c r="G519" s="38">
        <v>4220</v>
      </c>
      <c r="H519" s="38">
        <v>3768</v>
      </c>
      <c r="I519" s="39">
        <v>452</v>
      </c>
    </row>
    <row r="520" spans="1:9">
      <c r="A520" s="4" t="str">
        <f t="shared" ref="A520:C520" si="418">A466</f>
        <v>Pacific Ocean Perch</v>
      </c>
      <c r="B520" s="43" t="str">
        <f t="shared" si="357"/>
        <v>Others</v>
      </c>
      <c r="C520" s="4" t="str">
        <f t="shared" si="418"/>
        <v>CAI</v>
      </c>
      <c r="D520" s="15">
        <f t="shared" si="412"/>
        <v>2010</v>
      </c>
      <c r="E520" s="40" t="s">
        <v>17</v>
      </c>
      <c r="F520" s="38">
        <v>4270</v>
      </c>
      <c r="G520" s="38">
        <v>4270</v>
      </c>
      <c r="H520" s="38">
        <v>3813</v>
      </c>
      <c r="I520" s="39">
        <v>457</v>
      </c>
    </row>
    <row r="521" spans="1:9">
      <c r="A521" s="4" t="str">
        <f t="shared" ref="A521:C521" si="419">A467</f>
        <v>Pacific Ocean Perch</v>
      </c>
      <c r="B521" s="43" t="str">
        <f t="shared" si="357"/>
        <v>Others</v>
      </c>
      <c r="C521" s="4" t="str">
        <f t="shared" si="419"/>
        <v>WAI</v>
      </c>
      <c r="D521" s="15">
        <f t="shared" si="412"/>
        <v>2010</v>
      </c>
      <c r="E521" s="62" t="s">
        <v>17</v>
      </c>
      <c r="F521" s="48">
        <v>6540</v>
      </c>
      <c r="G521" s="48">
        <v>6540</v>
      </c>
      <c r="H521" s="48">
        <v>5840</v>
      </c>
      <c r="I521" s="65">
        <v>700</v>
      </c>
    </row>
    <row r="522" spans="1:9">
      <c r="A522" s="4" t="str">
        <f t="shared" ref="A522:C522" si="420">A468</f>
        <v>Sharpchin/Northern</v>
      </c>
      <c r="B522" s="43" t="str">
        <f t="shared" si="357"/>
        <v>Others</v>
      </c>
      <c r="C522" s="4" t="str">
        <f t="shared" si="420"/>
        <v>BSAI</v>
      </c>
      <c r="D522" s="15">
        <f t="shared" si="412"/>
        <v>2010</v>
      </c>
      <c r="E522" s="37"/>
      <c r="F522" s="16"/>
      <c r="G522" s="16"/>
      <c r="H522" s="16"/>
      <c r="I522" s="17"/>
    </row>
    <row r="523" spans="1:9">
      <c r="A523" s="4" t="str">
        <f t="shared" ref="A523:C523" si="421">A469</f>
        <v>Sharpchin/Northern</v>
      </c>
      <c r="B523" s="43" t="str">
        <f t="shared" si="357"/>
        <v>Others</v>
      </c>
      <c r="C523" s="4" t="str">
        <f t="shared" si="421"/>
        <v>BS</v>
      </c>
      <c r="D523" s="15">
        <f t="shared" si="412"/>
        <v>2010</v>
      </c>
      <c r="E523" s="37"/>
      <c r="F523" s="16"/>
      <c r="G523" s="16"/>
      <c r="H523" s="16"/>
      <c r="I523" s="17"/>
    </row>
    <row r="524" spans="1:9">
      <c r="A524" s="4" t="str">
        <f t="shared" ref="A524:C524" si="422">A470</f>
        <v>Sharpchin/Northern</v>
      </c>
      <c r="B524" s="43" t="str">
        <f t="shared" ref="B524:B587" si="423">VLOOKUP(A524,$O$6:$Q$32,3)</f>
        <v>Others</v>
      </c>
      <c r="C524" s="4" t="str">
        <f t="shared" si="422"/>
        <v>AI</v>
      </c>
      <c r="D524" s="15">
        <f t="shared" si="412"/>
        <v>2010</v>
      </c>
      <c r="E524" s="37"/>
      <c r="F524" s="16"/>
      <c r="G524" s="16"/>
      <c r="H524" s="16"/>
      <c r="I524" s="17"/>
    </row>
    <row r="525" spans="1:9">
      <c r="A525" s="4" t="str">
        <f t="shared" ref="A525:C525" si="424">A471</f>
        <v>Northern Rockfish</v>
      </c>
      <c r="B525" s="43" t="str">
        <f t="shared" si="423"/>
        <v>Others</v>
      </c>
      <c r="C525" s="4" t="str">
        <f t="shared" si="424"/>
        <v>BSAI</v>
      </c>
      <c r="D525" s="15">
        <f t="shared" si="412"/>
        <v>2010</v>
      </c>
      <c r="E525" s="68">
        <v>8640</v>
      </c>
      <c r="F525" s="41">
        <v>7240</v>
      </c>
      <c r="G525" s="41">
        <v>7240</v>
      </c>
      <c r="H525" s="41">
        <v>6154</v>
      </c>
      <c r="I525" s="42">
        <v>0</v>
      </c>
    </row>
    <row r="526" spans="1:9">
      <c r="A526" s="4" t="str">
        <f t="shared" ref="A526:C526" si="425">A472</f>
        <v>Northern Rockfish</v>
      </c>
      <c r="B526" s="43" t="str">
        <f t="shared" si="423"/>
        <v>Others</v>
      </c>
      <c r="C526" s="4" t="str">
        <f t="shared" si="425"/>
        <v>BS</v>
      </c>
      <c r="D526" s="15">
        <f t="shared" si="412"/>
        <v>2010</v>
      </c>
      <c r="E526" s="78"/>
      <c r="F526" s="16"/>
      <c r="G526" s="16"/>
      <c r="H526" s="16"/>
      <c r="I526" s="17"/>
    </row>
    <row r="527" spans="1:9">
      <c r="A527" s="4" t="str">
        <f t="shared" ref="A527:C527" si="426">A473</f>
        <v>Northern Rockfish</v>
      </c>
      <c r="B527" s="43" t="str">
        <f t="shared" si="423"/>
        <v>Others</v>
      </c>
      <c r="C527" s="4" t="str">
        <f t="shared" si="426"/>
        <v>AI</v>
      </c>
      <c r="D527" s="15">
        <f t="shared" si="412"/>
        <v>2010</v>
      </c>
      <c r="E527" s="180"/>
      <c r="F527" s="71"/>
      <c r="G527" s="71"/>
      <c r="H527" s="71"/>
      <c r="I527" s="72"/>
    </row>
    <row r="528" spans="1:9">
      <c r="A528" s="4" t="str">
        <f t="shared" ref="A528:C528" si="427">A474</f>
        <v>Blackspotted/Rougheye Rockfish</v>
      </c>
      <c r="B528" s="43" t="str">
        <f t="shared" si="423"/>
        <v>Others</v>
      </c>
      <c r="C528" s="4" t="str">
        <f t="shared" si="427"/>
        <v>BSAI Total</v>
      </c>
      <c r="D528" s="15">
        <f t="shared" si="412"/>
        <v>2010</v>
      </c>
      <c r="E528" s="178">
        <v>669</v>
      </c>
      <c r="F528" s="38">
        <v>547</v>
      </c>
      <c r="G528" s="38">
        <v>547</v>
      </c>
      <c r="H528" s="38">
        <v>465</v>
      </c>
      <c r="I528" s="39">
        <v>0</v>
      </c>
    </row>
    <row r="529" spans="1:9">
      <c r="A529" s="4" t="str">
        <f t="shared" ref="A529:C529" si="428">A475</f>
        <v>Blackspotted/Rougheye Rockfish</v>
      </c>
      <c r="B529" s="43" t="str">
        <f t="shared" si="423"/>
        <v>Others</v>
      </c>
      <c r="C529" s="4" t="str">
        <f t="shared" si="428"/>
        <v>EBS/EAI</v>
      </c>
      <c r="D529" s="15">
        <f t="shared" si="412"/>
        <v>2010</v>
      </c>
      <c r="E529" s="78"/>
      <c r="F529" s="16"/>
      <c r="G529" s="16"/>
      <c r="H529" s="16"/>
      <c r="I529" s="17"/>
    </row>
    <row r="530" spans="1:9">
      <c r="A530" s="4" t="str">
        <f t="shared" ref="A530:C530" si="429">A476</f>
        <v>Blackspotted/Rougheye Rockfish</v>
      </c>
      <c r="B530" s="43" t="str">
        <f t="shared" si="423"/>
        <v>Others</v>
      </c>
      <c r="C530" s="4" t="str">
        <f t="shared" si="429"/>
        <v>CAI/WAI</v>
      </c>
      <c r="D530" s="15">
        <f t="shared" si="412"/>
        <v>2010</v>
      </c>
      <c r="E530" s="180"/>
      <c r="F530" s="71"/>
      <c r="G530" s="71"/>
      <c r="H530" s="71"/>
      <c r="I530" s="72"/>
    </row>
    <row r="531" spans="1:9">
      <c r="A531" s="4" t="str">
        <f t="shared" ref="A531:C531" si="430">A477</f>
        <v>Shortraker Rockfish</v>
      </c>
      <c r="B531" s="43" t="str">
        <f t="shared" si="423"/>
        <v>Others</v>
      </c>
      <c r="C531" s="4" t="str">
        <f t="shared" si="430"/>
        <v>BSAI</v>
      </c>
      <c r="D531" s="15">
        <f t="shared" si="412"/>
        <v>2010</v>
      </c>
      <c r="E531" s="178">
        <v>516</v>
      </c>
      <c r="F531" s="38">
        <v>387</v>
      </c>
      <c r="G531" s="38">
        <v>387</v>
      </c>
      <c r="H531" s="38">
        <v>329</v>
      </c>
      <c r="I531" s="39">
        <v>0</v>
      </c>
    </row>
    <row r="532" spans="1:9">
      <c r="A532" s="4" t="str">
        <f t="shared" ref="A532:C532" si="431">A478</f>
        <v>Shortraker/Rougheye Rockfish</v>
      </c>
      <c r="B532" s="43" t="str">
        <f t="shared" si="423"/>
        <v>Others</v>
      </c>
      <c r="C532" s="4" t="str">
        <f t="shared" si="431"/>
        <v>BSAI</v>
      </c>
      <c r="D532" s="15">
        <f t="shared" si="412"/>
        <v>2010</v>
      </c>
      <c r="E532" s="89"/>
      <c r="F532" s="87"/>
      <c r="G532" s="87"/>
      <c r="H532" s="87"/>
      <c r="I532" s="94"/>
    </row>
    <row r="533" spans="1:9">
      <c r="A533" s="4" t="str">
        <f t="shared" ref="A533:C533" si="432">A479</f>
        <v>Shortraker/Rougheye Rockfish</v>
      </c>
      <c r="B533" s="43" t="str">
        <f t="shared" si="423"/>
        <v>Others</v>
      </c>
      <c r="C533" s="4" t="str">
        <f t="shared" si="432"/>
        <v>BS</v>
      </c>
      <c r="D533" s="15">
        <f t="shared" si="412"/>
        <v>2010</v>
      </c>
      <c r="E533" s="78"/>
      <c r="F533" s="16"/>
      <c r="G533" s="16"/>
      <c r="H533" s="16"/>
      <c r="I533" s="17"/>
    </row>
    <row r="534" spans="1:9">
      <c r="A534" s="4" t="str">
        <f t="shared" ref="A534:C534" si="433">A480</f>
        <v>Shortraker/Rougheye Rockfish</v>
      </c>
      <c r="B534" s="43" t="str">
        <f t="shared" si="423"/>
        <v>Others</v>
      </c>
      <c r="C534" s="4">
        <f t="shared" si="433"/>
        <v>2043000</v>
      </c>
      <c r="D534" s="15">
        <f t="shared" si="412"/>
        <v>1424991</v>
      </c>
      <c r="E534" s="180"/>
      <c r="F534" s="71"/>
      <c r="G534" s="71"/>
      <c r="H534" s="71"/>
      <c r="I534" s="72"/>
    </row>
    <row r="535" spans="1:9">
      <c r="A535" s="4" t="str">
        <f t="shared" ref="A535:C535" si="434">A481</f>
        <v>Other Red Rockfish</v>
      </c>
      <c r="B535" s="43" t="str">
        <f t="shared" si="423"/>
        <v>Others</v>
      </c>
      <c r="C535" s="4">
        <f t="shared" si="434"/>
        <v>191386</v>
      </c>
      <c r="D535" s="15">
        <f t="shared" si="412"/>
        <v>155864</v>
      </c>
      <c r="E535" s="89"/>
      <c r="F535" s="87"/>
      <c r="G535" s="87"/>
      <c r="H535" s="87"/>
      <c r="I535" s="94"/>
    </row>
    <row r="536" spans="1:9">
      <c r="A536" s="4" t="str">
        <f t="shared" ref="A536:C536" si="435">A482</f>
        <v>Other Red Rockfish</v>
      </c>
      <c r="B536" s="43" t="str">
        <f t="shared" si="423"/>
        <v>Others</v>
      </c>
      <c r="C536" s="4">
        <f t="shared" si="435"/>
        <v>27400</v>
      </c>
      <c r="D536" s="15">
        <f t="shared" si="412"/>
        <v>20591</v>
      </c>
      <c r="E536" s="180"/>
      <c r="F536" s="71"/>
      <c r="G536" s="71"/>
      <c r="H536" s="71"/>
      <c r="I536" s="72"/>
    </row>
    <row r="537" spans="1:9">
      <c r="A537" s="4" t="str">
        <f t="shared" ref="A537:C537" si="436">A483</f>
        <v>Other Rockfish</v>
      </c>
      <c r="B537" s="43" t="str">
        <f t="shared" si="423"/>
        <v>Others</v>
      </c>
      <c r="C537" s="4">
        <f t="shared" si="436"/>
        <v>287307</v>
      </c>
      <c r="D537" s="15">
        <f t="shared" si="412"/>
        <v>260909</v>
      </c>
      <c r="E537" s="178">
        <v>1380</v>
      </c>
      <c r="F537" s="38">
        <v>1040</v>
      </c>
      <c r="G537" s="38">
        <v>1040</v>
      </c>
      <c r="H537" s="38">
        <v>884</v>
      </c>
      <c r="I537" s="39">
        <v>0</v>
      </c>
    </row>
    <row r="538" spans="1:9">
      <c r="A538" s="4" t="str">
        <f t="shared" ref="A538:C538" si="437">A484</f>
        <v>Other Rockfish</v>
      </c>
      <c r="B538" s="43" t="str">
        <f t="shared" si="423"/>
        <v>Others</v>
      </c>
      <c r="C538" s="4">
        <f t="shared" si="437"/>
        <v>84057</v>
      </c>
      <c r="D538" s="15">
        <f t="shared" si="412"/>
        <v>71609</v>
      </c>
      <c r="E538" s="40" t="s">
        <v>17</v>
      </c>
      <c r="F538" s="38">
        <v>485</v>
      </c>
      <c r="G538" s="38">
        <v>485</v>
      </c>
      <c r="H538" s="38">
        <v>412</v>
      </c>
      <c r="I538" s="39">
        <v>0</v>
      </c>
    </row>
    <row r="539" spans="1:9">
      <c r="A539" s="4" t="str">
        <f t="shared" ref="A539:C539" si="438">A485</f>
        <v>Other Rockfish</v>
      </c>
      <c r="B539" s="43" t="str">
        <f t="shared" si="423"/>
        <v>Others</v>
      </c>
      <c r="C539" s="4">
        <f t="shared" si="438"/>
        <v>157300</v>
      </c>
      <c r="D539" s="15">
        <f t="shared" si="412"/>
        <v>153291</v>
      </c>
      <c r="E539" s="62" t="s">
        <v>17</v>
      </c>
      <c r="F539" s="48">
        <v>555</v>
      </c>
      <c r="G539" s="48">
        <v>555</v>
      </c>
      <c r="H539" s="48">
        <v>472</v>
      </c>
      <c r="I539" s="65">
        <v>0</v>
      </c>
    </row>
    <row r="540" spans="1:9">
      <c r="A540" s="4" t="str">
        <f t="shared" ref="A540:C540" si="439">A486</f>
        <v>Atka Mackerel</v>
      </c>
      <c r="B540" s="43" t="str">
        <f t="shared" si="423"/>
        <v>Atka</v>
      </c>
      <c r="C540" s="4">
        <f t="shared" si="439"/>
        <v>82810</v>
      </c>
      <c r="D540" s="15">
        <f t="shared" si="412"/>
        <v>68125</v>
      </c>
      <c r="E540" s="178">
        <v>88200</v>
      </c>
      <c r="F540" s="38">
        <v>74000</v>
      </c>
      <c r="G540" s="38">
        <v>74000</v>
      </c>
      <c r="H540" s="38">
        <v>66082</v>
      </c>
      <c r="I540" s="39">
        <v>7918</v>
      </c>
    </row>
    <row r="541" spans="1:9">
      <c r="A541" s="4" t="str">
        <f t="shared" ref="A541:C541" si="440">A487</f>
        <v>Atka Mackerel</v>
      </c>
      <c r="B541" s="43" t="str">
        <f t="shared" si="423"/>
        <v>Atka</v>
      </c>
      <c r="C541" s="4">
        <f t="shared" si="440"/>
        <v>19751</v>
      </c>
      <c r="D541" s="15">
        <f t="shared" si="412"/>
        <v>16234</v>
      </c>
      <c r="E541" s="40" t="s">
        <v>17</v>
      </c>
      <c r="F541" s="38">
        <v>23800</v>
      </c>
      <c r="G541" s="38">
        <v>23800</v>
      </c>
      <c r="H541" s="38">
        <v>21253</v>
      </c>
      <c r="I541" s="39">
        <v>2547</v>
      </c>
    </row>
    <row r="542" spans="1:9">
      <c r="A542" s="4" t="str">
        <f t="shared" ref="A542:C542" si="441">A488</f>
        <v>Atka Mackerel</v>
      </c>
      <c r="B542" s="43" t="str">
        <f t="shared" si="423"/>
        <v>Atka</v>
      </c>
      <c r="C542" s="4">
        <f t="shared" si="441"/>
        <v>81200</v>
      </c>
      <c r="D542" s="15">
        <f t="shared" si="412"/>
        <v>70091</v>
      </c>
      <c r="E542" s="40" t="s">
        <v>17</v>
      </c>
      <c r="F542" s="38">
        <v>29600</v>
      </c>
      <c r="G542" s="38">
        <v>29600</v>
      </c>
      <c r="H542" s="38">
        <v>26433</v>
      </c>
      <c r="I542" s="39">
        <v>3167</v>
      </c>
    </row>
    <row r="543" spans="1:9">
      <c r="A543" s="4" t="str">
        <f t="shared" ref="A543:C543" si="442">A489</f>
        <v>Atka Mackerel</v>
      </c>
      <c r="B543" s="43" t="str">
        <f t="shared" si="423"/>
        <v>Atka</v>
      </c>
      <c r="C543" s="4" t="str">
        <f t="shared" si="442"/>
        <v>WAI</v>
      </c>
      <c r="D543" s="15">
        <f t="shared" si="412"/>
        <v>2010</v>
      </c>
      <c r="E543" s="62" t="s">
        <v>17</v>
      </c>
      <c r="F543" s="48">
        <v>20600</v>
      </c>
      <c r="G543" s="48">
        <v>20600</v>
      </c>
      <c r="H543" s="48">
        <v>18396</v>
      </c>
      <c r="I543" s="65">
        <v>2204</v>
      </c>
    </row>
    <row r="544" spans="1:9">
      <c r="A544" s="4" t="str">
        <f t="shared" ref="A544:C544" si="443">A490</f>
        <v>Skates</v>
      </c>
      <c r="B544" s="43" t="str">
        <f t="shared" si="423"/>
        <v>Others</v>
      </c>
      <c r="C544" s="4" t="str">
        <f t="shared" si="443"/>
        <v>BSAI</v>
      </c>
      <c r="D544" s="15">
        <f t="shared" si="412"/>
        <v>2010</v>
      </c>
      <c r="E544" s="183"/>
      <c r="F544" s="81"/>
      <c r="G544" s="81"/>
      <c r="H544" s="81"/>
      <c r="I544" s="82"/>
    </row>
    <row r="545" spans="1:9">
      <c r="A545" s="4" t="str">
        <f t="shared" ref="A545:C545" si="444">A491</f>
        <v>Sculpins</v>
      </c>
      <c r="B545" s="43" t="str">
        <f t="shared" si="423"/>
        <v>Others</v>
      </c>
      <c r="C545" s="4" t="str">
        <f t="shared" si="444"/>
        <v>BSAI</v>
      </c>
      <c r="D545" s="15">
        <f t="shared" si="412"/>
        <v>2010</v>
      </c>
      <c r="E545" s="183"/>
      <c r="F545" s="81"/>
      <c r="G545" s="81"/>
      <c r="H545" s="81"/>
      <c r="I545" s="82"/>
    </row>
    <row r="546" spans="1:9">
      <c r="A546" s="4" t="str">
        <f t="shared" ref="A546:C546" si="445">A492</f>
        <v>Sharks</v>
      </c>
      <c r="B546" s="43" t="str">
        <f t="shared" si="423"/>
        <v>Others</v>
      </c>
      <c r="C546" s="4" t="str">
        <f t="shared" si="445"/>
        <v>BSAI</v>
      </c>
      <c r="D546" s="15">
        <f t="shared" si="412"/>
        <v>2010</v>
      </c>
      <c r="E546" s="183"/>
      <c r="F546" s="81"/>
      <c r="G546" s="81"/>
      <c r="H546" s="81"/>
      <c r="I546" s="82"/>
    </row>
    <row r="547" spans="1:9">
      <c r="A547" s="4" t="str">
        <f t="shared" ref="A547:C547" si="446">A493</f>
        <v>Squids</v>
      </c>
      <c r="B547" s="43" t="str">
        <f t="shared" si="423"/>
        <v>Others</v>
      </c>
      <c r="C547" s="4" t="str">
        <f t="shared" si="446"/>
        <v>BSAI</v>
      </c>
      <c r="D547" s="15">
        <f t="shared" si="412"/>
        <v>2010</v>
      </c>
      <c r="E547" s="181">
        <v>2620</v>
      </c>
      <c r="F547" s="54">
        <v>1970</v>
      </c>
      <c r="G547" s="54">
        <v>1970</v>
      </c>
      <c r="H547" s="54">
        <v>1675</v>
      </c>
      <c r="I547" s="66">
        <v>0</v>
      </c>
    </row>
    <row r="548" spans="1:9">
      <c r="A548" s="4" t="str">
        <f t="shared" ref="A548:C548" si="447">A494</f>
        <v>Octopuses</v>
      </c>
      <c r="B548" s="43" t="str">
        <f t="shared" si="423"/>
        <v>Others</v>
      </c>
      <c r="C548" s="4" t="str">
        <f t="shared" si="447"/>
        <v>BSAI</v>
      </c>
      <c r="D548" s="15">
        <f t="shared" si="412"/>
        <v>2010</v>
      </c>
      <c r="E548" s="183"/>
      <c r="F548" s="81"/>
      <c r="G548" s="81"/>
      <c r="H548" s="81"/>
      <c r="I548" s="82"/>
    </row>
    <row r="549" spans="1:9">
      <c r="A549" s="4" t="str">
        <f t="shared" ref="A549:C549" si="448">A495</f>
        <v>Other Species</v>
      </c>
      <c r="B549" s="43" t="str">
        <f t="shared" si="423"/>
        <v>Others</v>
      </c>
      <c r="C549" s="4" t="str">
        <f t="shared" si="448"/>
        <v>BSAI</v>
      </c>
      <c r="D549" s="15">
        <f t="shared" si="412"/>
        <v>2010</v>
      </c>
      <c r="E549" s="179">
        <v>88200</v>
      </c>
      <c r="F549" s="48">
        <v>61100</v>
      </c>
      <c r="G549" s="48">
        <v>50000</v>
      </c>
      <c r="H549" s="48">
        <v>42500</v>
      </c>
      <c r="I549" s="65">
        <v>0</v>
      </c>
    </row>
    <row r="550" spans="1:9">
      <c r="A550" s="4" t="str">
        <f t="shared" ref="A550:C550" si="449">A496</f>
        <v>Total</v>
      </c>
      <c r="B550" s="43" t="str">
        <f t="shared" si="423"/>
        <v>Others</v>
      </c>
      <c r="C550" s="4" t="str">
        <f t="shared" si="449"/>
        <v>Total</v>
      </c>
      <c r="D550" s="15">
        <f t="shared" si="412"/>
        <v>2010</v>
      </c>
      <c r="E550" s="179">
        <v>2462945</v>
      </c>
      <c r="F550" s="48">
        <v>2121880</v>
      </c>
      <c r="G550" s="48">
        <v>1677154</v>
      </c>
      <c r="H550" s="48">
        <v>1493994</v>
      </c>
      <c r="I550" s="65">
        <v>159478</v>
      </c>
    </row>
    <row r="551" spans="1:9">
      <c r="A551" s="4" t="str">
        <f t="shared" ref="A551:C551" si="450">A497</f>
        <v>Pollock</v>
      </c>
      <c r="B551" s="43" t="str">
        <f t="shared" si="423"/>
        <v>Pollock</v>
      </c>
      <c r="C551" s="4" t="str">
        <f t="shared" si="450"/>
        <v>BS</v>
      </c>
      <c r="D551" s="15">
        <f t="shared" si="412"/>
        <v>2009</v>
      </c>
      <c r="E551" s="69">
        <v>977000</v>
      </c>
      <c r="F551" s="41">
        <v>815000</v>
      </c>
      <c r="G551" s="41">
        <v>815000</v>
      </c>
      <c r="H551" s="41">
        <v>733500</v>
      </c>
      <c r="I551" s="42">
        <v>81500</v>
      </c>
    </row>
    <row r="552" spans="1:9">
      <c r="A552" s="4" t="str">
        <f t="shared" ref="A552:C552" si="451">A498</f>
        <v>Pollock</v>
      </c>
      <c r="B552" s="43" t="str">
        <f t="shared" si="423"/>
        <v>Pollock</v>
      </c>
      <c r="C552" s="4" t="str">
        <f t="shared" si="451"/>
        <v>AI</v>
      </c>
      <c r="D552" s="15">
        <f t="shared" si="412"/>
        <v>2009</v>
      </c>
      <c r="E552" s="45">
        <v>32600</v>
      </c>
      <c r="F552" s="38">
        <v>26900</v>
      </c>
      <c r="G552" s="38">
        <v>19000</v>
      </c>
      <c r="H552" s="38">
        <v>17100</v>
      </c>
      <c r="I552" s="39">
        <v>1900</v>
      </c>
    </row>
    <row r="553" spans="1:9">
      <c r="A553" s="4" t="str">
        <f t="shared" ref="A553:C553" si="452">A499</f>
        <v>Pollock</v>
      </c>
      <c r="B553" s="43" t="str">
        <f t="shared" si="423"/>
        <v>Pollock</v>
      </c>
      <c r="C553" s="4" t="str">
        <f t="shared" si="452"/>
        <v>Bogslof</v>
      </c>
      <c r="D553" s="15">
        <f t="shared" si="412"/>
        <v>2009</v>
      </c>
      <c r="E553" s="57">
        <v>58400</v>
      </c>
      <c r="F553" s="48">
        <v>7970</v>
      </c>
      <c r="G553" s="48">
        <v>50</v>
      </c>
      <c r="H553" s="48">
        <v>50</v>
      </c>
      <c r="I553" s="65">
        <v>0</v>
      </c>
    </row>
    <row r="554" spans="1:9">
      <c r="A554" s="4" t="str">
        <f t="shared" ref="A554:C554" si="453">A500</f>
        <v>Pacific cod</v>
      </c>
      <c r="B554" s="43" t="str">
        <f t="shared" si="423"/>
        <v>Pcod</v>
      </c>
      <c r="C554" s="4" t="str">
        <f t="shared" si="453"/>
        <v>BSAI</v>
      </c>
      <c r="D554" s="15">
        <f t="shared" si="412"/>
        <v>2009</v>
      </c>
      <c r="E554" s="45">
        <v>212000</v>
      </c>
      <c r="F554" s="38">
        <v>182000</v>
      </c>
      <c r="G554" s="38">
        <v>176540</v>
      </c>
      <c r="H554" s="38">
        <v>157650</v>
      </c>
      <c r="I554" s="39">
        <v>18890</v>
      </c>
    </row>
    <row r="555" spans="1:9">
      <c r="A555" s="4" t="str">
        <f t="shared" ref="A555:C555" si="454">A501</f>
        <v>Pacific cod</v>
      </c>
      <c r="B555" s="43" t="str">
        <f t="shared" si="423"/>
        <v>Pcod</v>
      </c>
      <c r="C555" s="4" t="str">
        <f t="shared" si="454"/>
        <v>BS</v>
      </c>
      <c r="D555" s="15">
        <f t="shared" si="412"/>
        <v>2009</v>
      </c>
      <c r="E555" s="73"/>
      <c r="F555" s="16"/>
      <c r="G555" s="16"/>
      <c r="H555" s="16"/>
      <c r="I555" s="17"/>
    </row>
    <row r="556" spans="1:9">
      <c r="A556" s="4" t="str">
        <f t="shared" ref="A556:C556" si="455">A502</f>
        <v>Pacific cod</v>
      </c>
      <c r="B556" s="43" t="str">
        <f t="shared" si="423"/>
        <v>Pcod</v>
      </c>
      <c r="C556" s="4" t="str">
        <f t="shared" si="455"/>
        <v>AI</v>
      </c>
      <c r="D556" s="15">
        <f t="shared" si="412"/>
        <v>2009</v>
      </c>
      <c r="E556" s="74"/>
      <c r="F556" s="71"/>
      <c r="G556" s="71"/>
      <c r="H556" s="71"/>
      <c r="I556" s="72"/>
    </row>
    <row r="557" spans="1:9">
      <c r="A557" s="4" t="str">
        <f t="shared" ref="A557:C557" si="456">A503</f>
        <v>Sablefish</v>
      </c>
      <c r="B557" s="43" t="str">
        <f t="shared" si="423"/>
        <v>Others</v>
      </c>
      <c r="C557" s="4" t="str">
        <f t="shared" si="456"/>
        <v>BSAI Total</v>
      </c>
      <c r="D557" s="15">
        <f t="shared" si="412"/>
        <v>2009</v>
      </c>
      <c r="E557" s="73"/>
      <c r="F557" s="16"/>
      <c r="G557" s="16"/>
      <c r="H557" s="16"/>
      <c r="I557" s="17"/>
    </row>
    <row r="558" spans="1:9">
      <c r="A558" s="4" t="str">
        <f t="shared" ref="A558:C558" si="457">A504</f>
        <v>Sablefish</v>
      </c>
      <c r="B558" s="43" t="str">
        <f t="shared" si="423"/>
        <v>Others</v>
      </c>
      <c r="C558" s="4" t="str">
        <f t="shared" si="457"/>
        <v>BS</v>
      </c>
      <c r="D558" s="15">
        <f t="shared" si="412"/>
        <v>2009</v>
      </c>
      <c r="E558" s="45">
        <v>3210</v>
      </c>
      <c r="F558" s="38">
        <v>2720</v>
      </c>
      <c r="G558" s="38">
        <v>2720</v>
      </c>
      <c r="H558" s="38">
        <v>2244</v>
      </c>
      <c r="I558" s="39">
        <v>374</v>
      </c>
    </row>
    <row r="559" spans="1:9">
      <c r="A559" s="4" t="str">
        <f t="shared" ref="A559:C559" si="458">A505</f>
        <v>Sablefish</v>
      </c>
      <c r="B559" s="43" t="str">
        <f t="shared" si="423"/>
        <v>Others</v>
      </c>
      <c r="C559" s="4" t="str">
        <f t="shared" si="458"/>
        <v>AI</v>
      </c>
      <c r="D559" s="15">
        <f t="shared" si="412"/>
        <v>2009</v>
      </c>
      <c r="E559" s="57">
        <v>2600</v>
      </c>
      <c r="F559" s="48">
        <v>2200</v>
      </c>
      <c r="G559" s="48">
        <v>2200</v>
      </c>
      <c r="H559" s="48">
        <v>1788</v>
      </c>
      <c r="I559" s="65">
        <v>371</v>
      </c>
    </row>
    <row r="560" spans="1:9">
      <c r="A560" s="4" t="str">
        <f t="shared" ref="A560:C560" si="459">A506</f>
        <v>Yellowfin Sole</v>
      </c>
      <c r="B560" s="43" t="str">
        <f t="shared" si="423"/>
        <v>Yfin</v>
      </c>
      <c r="C560" s="4" t="str">
        <f t="shared" si="459"/>
        <v>BSAI</v>
      </c>
      <c r="D560" s="15">
        <f t="shared" si="412"/>
        <v>2009</v>
      </c>
      <c r="E560" s="75">
        <v>224000</v>
      </c>
      <c r="F560" s="54">
        <v>210000</v>
      </c>
      <c r="G560" s="54">
        <v>210000</v>
      </c>
      <c r="H560" s="54">
        <v>187530</v>
      </c>
      <c r="I560" s="66">
        <v>22470</v>
      </c>
    </row>
    <row r="561" spans="1:9">
      <c r="A561" s="4" t="str">
        <f t="shared" ref="A561:C561" si="460">A507</f>
        <v>Greenland Trubot</v>
      </c>
      <c r="B561" s="43" t="str">
        <f t="shared" si="423"/>
        <v>Oflats</v>
      </c>
      <c r="C561" s="4" t="str">
        <f t="shared" si="460"/>
        <v>BSAI Total</v>
      </c>
      <c r="D561" s="15">
        <f t="shared" si="412"/>
        <v>2009</v>
      </c>
      <c r="E561" s="45">
        <v>14800</v>
      </c>
      <c r="F561" s="38">
        <v>7380</v>
      </c>
      <c r="G561" s="38">
        <v>7380</v>
      </c>
      <c r="H561" s="38">
        <v>6273</v>
      </c>
      <c r="I561" s="79" t="s">
        <v>17</v>
      </c>
    </row>
    <row r="562" spans="1:9">
      <c r="A562" s="4" t="str">
        <f t="shared" ref="A562:C562" si="461">A508</f>
        <v>Greenland Trubot</v>
      </c>
      <c r="B562" s="43" t="str">
        <f t="shared" si="423"/>
        <v>Oflats</v>
      </c>
      <c r="C562" s="4" t="str">
        <f t="shared" si="461"/>
        <v>BS</v>
      </c>
      <c r="D562" s="15">
        <f t="shared" si="412"/>
        <v>2009</v>
      </c>
      <c r="E562" s="44" t="s">
        <v>17</v>
      </c>
      <c r="F562" s="38">
        <v>5090</v>
      </c>
      <c r="G562" s="38">
        <v>5090</v>
      </c>
      <c r="H562" s="38">
        <v>4327</v>
      </c>
      <c r="I562" s="39">
        <v>545</v>
      </c>
    </row>
    <row r="563" spans="1:9">
      <c r="A563" s="4" t="str">
        <f t="shared" ref="A563:C563" si="462">A509</f>
        <v>Greenland Trubot</v>
      </c>
      <c r="B563" s="43" t="str">
        <f t="shared" si="423"/>
        <v>Oflats</v>
      </c>
      <c r="C563" s="4" t="str">
        <f t="shared" si="462"/>
        <v>AI</v>
      </c>
      <c r="D563" s="15">
        <f t="shared" si="412"/>
        <v>2009</v>
      </c>
      <c r="E563" s="55" t="s">
        <v>17</v>
      </c>
      <c r="F563" s="56">
        <v>2290</v>
      </c>
      <c r="G563" s="56">
        <v>2290</v>
      </c>
      <c r="H563" s="56">
        <v>1947</v>
      </c>
      <c r="I563" s="67">
        <v>0</v>
      </c>
    </row>
    <row r="564" spans="1:9">
      <c r="A564" s="4" t="str">
        <f t="shared" ref="A564:C564" si="463">A510</f>
        <v>Arrowtooth Flounder</v>
      </c>
      <c r="B564" s="43" t="str">
        <f t="shared" si="423"/>
        <v>Oflats</v>
      </c>
      <c r="C564" s="4" t="str">
        <f t="shared" si="463"/>
        <v>BSAI</v>
      </c>
      <c r="D564" s="15">
        <f t="shared" si="412"/>
        <v>2009</v>
      </c>
      <c r="E564" s="75">
        <v>190000</v>
      </c>
      <c r="F564" s="54">
        <v>156000</v>
      </c>
      <c r="G564" s="54">
        <v>75000</v>
      </c>
      <c r="H564" s="54">
        <v>63750</v>
      </c>
      <c r="I564" s="66">
        <v>8025</v>
      </c>
    </row>
    <row r="565" spans="1:9">
      <c r="A565" s="4" t="str">
        <f t="shared" ref="A565:C565" si="464">A511</f>
        <v>Kamchatka Flounder</v>
      </c>
      <c r="B565" s="43" t="str">
        <f t="shared" si="423"/>
        <v>Oflats</v>
      </c>
      <c r="C565" s="4" t="str">
        <f t="shared" si="464"/>
        <v>BSAI</v>
      </c>
      <c r="D565" s="15">
        <f t="shared" si="412"/>
        <v>2009</v>
      </c>
      <c r="E565" s="80"/>
      <c r="F565" s="81"/>
      <c r="G565" s="81"/>
      <c r="H565" s="81"/>
      <c r="I565" s="82"/>
    </row>
    <row r="566" spans="1:9">
      <c r="A566" s="4" t="str">
        <f t="shared" ref="A566:C566" si="465">A512</f>
        <v>Rock Sole</v>
      </c>
      <c r="B566" s="43" t="str">
        <f t="shared" si="423"/>
        <v>RockSole</v>
      </c>
      <c r="C566" s="4" t="str">
        <f t="shared" si="465"/>
        <v>BSAI</v>
      </c>
      <c r="D566" s="15">
        <f t="shared" si="412"/>
        <v>2009</v>
      </c>
      <c r="E566" s="75">
        <v>301000</v>
      </c>
      <c r="F566" s="54">
        <v>296000</v>
      </c>
      <c r="G566" s="54">
        <v>90000</v>
      </c>
      <c r="H566" s="54">
        <v>80370</v>
      </c>
      <c r="I566" s="66">
        <v>9630</v>
      </c>
    </row>
    <row r="567" spans="1:9">
      <c r="A567" s="4" t="str">
        <f t="shared" ref="A567:C567" si="466">A513</f>
        <v>Flathead Sole</v>
      </c>
      <c r="B567" s="43" t="str">
        <f t="shared" si="423"/>
        <v>Oflats</v>
      </c>
      <c r="C567" s="4" t="str">
        <f t="shared" si="466"/>
        <v>BSAI</v>
      </c>
      <c r="D567" s="15">
        <f t="shared" si="412"/>
        <v>2009</v>
      </c>
      <c r="E567" s="75">
        <v>83800</v>
      </c>
      <c r="F567" s="54">
        <v>71400</v>
      </c>
      <c r="G567" s="54">
        <v>60000</v>
      </c>
      <c r="H567" s="54">
        <v>53580</v>
      </c>
      <c r="I567" s="66">
        <v>6420</v>
      </c>
    </row>
    <row r="568" spans="1:9">
      <c r="A568" s="4" t="str">
        <f t="shared" ref="A568:C568" si="467">A514</f>
        <v>Alaska Plaice</v>
      </c>
      <c r="B568" s="43" t="str">
        <f t="shared" si="423"/>
        <v>Oflats</v>
      </c>
      <c r="C568" s="4" t="str">
        <f t="shared" si="467"/>
        <v>BSAI</v>
      </c>
      <c r="D568" s="15">
        <f t="shared" si="412"/>
        <v>2009</v>
      </c>
      <c r="E568" s="75">
        <v>298000</v>
      </c>
      <c r="F568" s="54">
        <v>232000</v>
      </c>
      <c r="G568" s="54">
        <v>50000</v>
      </c>
      <c r="H568" s="54">
        <v>42500</v>
      </c>
      <c r="I568" s="66">
        <v>0</v>
      </c>
    </row>
    <row r="569" spans="1:9">
      <c r="A569" s="4" t="str">
        <f t="shared" ref="A569:C569" si="468">A515</f>
        <v>Other Flatfish</v>
      </c>
      <c r="B569" s="43" t="str">
        <f t="shared" si="423"/>
        <v>Oflats</v>
      </c>
      <c r="C569" s="4" t="str">
        <f t="shared" si="468"/>
        <v>BSAI</v>
      </c>
      <c r="D569" s="15">
        <f t="shared" si="412"/>
        <v>2009</v>
      </c>
      <c r="E569" s="75">
        <v>23100</v>
      </c>
      <c r="F569" s="54">
        <v>17400</v>
      </c>
      <c r="G569" s="54">
        <v>17400</v>
      </c>
      <c r="H569" s="54">
        <v>14790</v>
      </c>
      <c r="I569" s="66">
        <v>0</v>
      </c>
    </row>
    <row r="570" spans="1:9">
      <c r="A570" s="4" t="str">
        <f t="shared" ref="A570:C570" si="469">A516</f>
        <v>Pacific Ocean Perch</v>
      </c>
      <c r="B570" s="43" t="str">
        <f t="shared" si="423"/>
        <v>Others</v>
      </c>
      <c r="C570" s="4" t="str">
        <f t="shared" si="469"/>
        <v>BSAI Total</v>
      </c>
      <c r="D570" s="15">
        <f t="shared" si="412"/>
        <v>2009</v>
      </c>
      <c r="E570" s="45">
        <v>22300</v>
      </c>
      <c r="F570" s="38">
        <v>18800</v>
      </c>
      <c r="G570" s="38">
        <v>18800</v>
      </c>
      <c r="H570" s="38">
        <v>16624</v>
      </c>
      <c r="I570" s="79" t="s">
        <v>17</v>
      </c>
    </row>
    <row r="571" spans="1:9">
      <c r="A571" s="4" t="str">
        <f t="shared" ref="A571:C571" si="470">A517</f>
        <v>Pacific Ocean Perch</v>
      </c>
      <c r="B571" s="43" t="str">
        <f t="shared" si="423"/>
        <v>Others</v>
      </c>
      <c r="C571" s="4" t="str">
        <f t="shared" si="470"/>
        <v>BS</v>
      </c>
      <c r="D571" s="15">
        <f t="shared" si="412"/>
        <v>2009</v>
      </c>
      <c r="E571" s="44" t="s">
        <v>17</v>
      </c>
      <c r="F571" s="38">
        <v>3820</v>
      </c>
      <c r="G571" s="38">
        <v>3820</v>
      </c>
      <c r="H571" s="38">
        <v>3247</v>
      </c>
      <c r="I571" s="39">
        <v>0</v>
      </c>
    </row>
    <row r="572" spans="1:9">
      <c r="A572" s="4" t="str">
        <f t="shared" ref="A572:C572" si="471">A518</f>
        <v>Pacific Ocean Perch</v>
      </c>
      <c r="B572" s="43" t="str">
        <f t="shared" si="423"/>
        <v>Others</v>
      </c>
      <c r="C572" s="4" t="str">
        <f t="shared" si="471"/>
        <v>AI Total</v>
      </c>
      <c r="D572" s="15">
        <f t="shared" si="412"/>
        <v>2009</v>
      </c>
      <c r="E572" s="142"/>
      <c r="F572" s="140"/>
      <c r="G572" s="140"/>
      <c r="H572" s="140"/>
      <c r="I572" s="141"/>
    </row>
    <row r="573" spans="1:9">
      <c r="A573" s="4" t="str">
        <f t="shared" ref="A573:C573" si="472">A519</f>
        <v>Pacific Ocean Perch</v>
      </c>
      <c r="B573" s="43" t="str">
        <f t="shared" si="423"/>
        <v>Others</v>
      </c>
      <c r="C573" s="4" t="str">
        <f t="shared" si="472"/>
        <v>EAI</v>
      </c>
      <c r="D573" s="15">
        <f t="shared" si="412"/>
        <v>2009</v>
      </c>
      <c r="E573" s="44" t="s">
        <v>17</v>
      </c>
      <c r="F573" s="38">
        <v>4200</v>
      </c>
      <c r="G573" s="38">
        <v>4200</v>
      </c>
      <c r="H573" s="38">
        <v>3751</v>
      </c>
      <c r="I573" s="39">
        <v>449</v>
      </c>
    </row>
    <row r="574" spans="1:9">
      <c r="A574" s="4" t="str">
        <f t="shared" ref="A574:C574" si="473">A520</f>
        <v>Pacific Ocean Perch</v>
      </c>
      <c r="B574" s="43" t="str">
        <f t="shared" si="423"/>
        <v>Others</v>
      </c>
      <c r="C574" s="4" t="str">
        <f t="shared" si="473"/>
        <v>CAI</v>
      </c>
      <c r="D574" s="15">
        <f t="shared" si="412"/>
        <v>2009</v>
      </c>
      <c r="E574" s="44" t="s">
        <v>17</v>
      </c>
      <c r="F574" s="38">
        <v>4260</v>
      </c>
      <c r="G574" s="38">
        <v>4260</v>
      </c>
      <c r="H574" s="38">
        <v>3804</v>
      </c>
      <c r="I574" s="39">
        <v>456</v>
      </c>
    </row>
    <row r="575" spans="1:9">
      <c r="A575" s="4" t="str">
        <f t="shared" ref="A575:C575" si="474">A521</f>
        <v>Pacific Ocean Perch</v>
      </c>
      <c r="B575" s="43" t="str">
        <f t="shared" si="423"/>
        <v>Others</v>
      </c>
      <c r="C575" s="4" t="str">
        <f t="shared" si="474"/>
        <v>WAI</v>
      </c>
      <c r="D575" s="15">
        <f t="shared" si="412"/>
        <v>2009</v>
      </c>
      <c r="E575" s="49" t="s">
        <v>17</v>
      </c>
      <c r="F575" s="48">
        <v>6520</v>
      </c>
      <c r="G575" s="48">
        <v>6520</v>
      </c>
      <c r="H575" s="48">
        <v>5822</v>
      </c>
      <c r="I575" s="65">
        <v>698</v>
      </c>
    </row>
    <row r="576" spans="1:9">
      <c r="A576" s="4" t="str">
        <f t="shared" ref="A576:C576" si="475">A522</f>
        <v>Sharpchin/Northern</v>
      </c>
      <c r="B576" s="43" t="str">
        <f t="shared" si="423"/>
        <v>Others</v>
      </c>
      <c r="C576" s="4" t="str">
        <f t="shared" si="475"/>
        <v>BSAI</v>
      </c>
      <c r="D576" s="15">
        <f t="shared" si="412"/>
        <v>2009</v>
      </c>
      <c r="E576" s="76"/>
      <c r="F576" s="16"/>
      <c r="G576" s="16"/>
      <c r="H576" s="16"/>
      <c r="I576" s="17"/>
    </row>
    <row r="577" spans="1:9">
      <c r="A577" s="4" t="str">
        <f t="shared" ref="A577:C577" si="476">A523</f>
        <v>Sharpchin/Northern</v>
      </c>
      <c r="B577" s="43" t="str">
        <f t="shared" si="423"/>
        <v>Others</v>
      </c>
      <c r="C577" s="4" t="str">
        <f t="shared" si="476"/>
        <v>BS</v>
      </c>
      <c r="D577" s="15">
        <f t="shared" si="412"/>
        <v>2009</v>
      </c>
      <c r="E577" s="76"/>
      <c r="F577" s="16"/>
      <c r="G577" s="16"/>
      <c r="H577" s="16"/>
      <c r="I577" s="17"/>
    </row>
    <row r="578" spans="1:9">
      <c r="A578" s="4" t="str">
        <f t="shared" ref="A578:C578" si="477">A524</f>
        <v>Sharpchin/Northern</v>
      </c>
      <c r="B578" s="43" t="str">
        <f t="shared" si="423"/>
        <v>Others</v>
      </c>
      <c r="C578" s="4" t="str">
        <f t="shared" si="477"/>
        <v>AI</v>
      </c>
      <c r="D578" s="15">
        <f t="shared" ref="D578:D641" si="478">D524-1</f>
        <v>2009</v>
      </c>
      <c r="E578" s="76"/>
      <c r="F578" s="16"/>
      <c r="G578" s="16"/>
      <c r="H578" s="16"/>
      <c r="I578" s="17"/>
    </row>
    <row r="579" spans="1:9">
      <c r="A579" s="4" t="str">
        <f t="shared" ref="A579:C579" si="479">A525</f>
        <v>Northern Rockfish</v>
      </c>
      <c r="B579" s="43" t="str">
        <f t="shared" si="423"/>
        <v>Others</v>
      </c>
      <c r="C579" s="4" t="str">
        <f t="shared" si="479"/>
        <v>BSAI</v>
      </c>
      <c r="D579" s="15">
        <f t="shared" si="478"/>
        <v>2009</v>
      </c>
      <c r="E579" s="69">
        <v>8540</v>
      </c>
      <c r="F579" s="41">
        <v>7160</v>
      </c>
      <c r="G579" s="41">
        <v>7160</v>
      </c>
      <c r="H579" s="41">
        <v>6086</v>
      </c>
      <c r="I579" s="42">
        <v>0</v>
      </c>
    </row>
    <row r="580" spans="1:9">
      <c r="A580" s="4" t="str">
        <f t="shared" ref="A580:C580" si="480">A526</f>
        <v>Northern Rockfish</v>
      </c>
      <c r="B580" s="43" t="str">
        <f t="shared" si="423"/>
        <v>Others</v>
      </c>
      <c r="C580" s="4" t="str">
        <f t="shared" si="480"/>
        <v>BS</v>
      </c>
      <c r="D580" s="15">
        <f t="shared" si="478"/>
        <v>2009</v>
      </c>
      <c r="E580" s="78"/>
      <c r="F580" s="16"/>
      <c r="G580" s="16"/>
      <c r="H580" s="16"/>
      <c r="I580" s="16"/>
    </row>
    <row r="581" spans="1:9">
      <c r="A581" s="4" t="str">
        <f t="shared" ref="A581:C581" si="481">A527</f>
        <v>Northern Rockfish</v>
      </c>
      <c r="B581" s="43" t="str">
        <f t="shared" si="423"/>
        <v>Others</v>
      </c>
      <c r="C581" s="4" t="str">
        <f t="shared" si="481"/>
        <v>AI</v>
      </c>
      <c r="D581" s="15">
        <f t="shared" si="478"/>
        <v>2009</v>
      </c>
      <c r="E581" s="74"/>
      <c r="F581" s="71"/>
      <c r="G581" s="71"/>
      <c r="H581" s="71"/>
      <c r="I581" s="72"/>
    </row>
    <row r="582" spans="1:9">
      <c r="A582" s="4" t="str">
        <f t="shared" ref="A582:C582" si="482">A528</f>
        <v>Blackspotted/Rougheye Rockfish</v>
      </c>
      <c r="B582" s="43" t="str">
        <f t="shared" si="423"/>
        <v>Others</v>
      </c>
      <c r="C582" s="4" t="str">
        <f t="shared" si="482"/>
        <v>BSAI Total</v>
      </c>
      <c r="D582" s="15">
        <f t="shared" si="478"/>
        <v>2009</v>
      </c>
      <c r="E582" s="45">
        <v>660</v>
      </c>
      <c r="F582" s="38">
        <v>539</v>
      </c>
      <c r="G582" s="38">
        <v>539</v>
      </c>
      <c r="H582" s="38">
        <v>458</v>
      </c>
      <c r="I582" s="39">
        <v>0</v>
      </c>
    </row>
    <row r="583" spans="1:9">
      <c r="A583" s="4" t="str">
        <f t="shared" ref="A583:C583" si="483">A529</f>
        <v>Blackspotted/Rougheye Rockfish</v>
      </c>
      <c r="B583" s="43" t="str">
        <f t="shared" si="423"/>
        <v>Others</v>
      </c>
      <c r="C583" s="4" t="str">
        <f t="shared" si="483"/>
        <v>EBS/EAI</v>
      </c>
      <c r="D583" s="15">
        <f t="shared" si="478"/>
        <v>2009</v>
      </c>
      <c r="E583" s="73"/>
      <c r="F583" s="16"/>
      <c r="G583" s="16"/>
      <c r="H583" s="16"/>
      <c r="I583" s="17"/>
    </row>
    <row r="584" spans="1:9">
      <c r="A584" s="4" t="str">
        <f t="shared" ref="A584:C584" si="484">A530</f>
        <v>Blackspotted/Rougheye Rockfish</v>
      </c>
      <c r="B584" s="43" t="str">
        <f t="shared" si="423"/>
        <v>Others</v>
      </c>
      <c r="C584" s="4" t="str">
        <f t="shared" si="484"/>
        <v>CAI/WAI</v>
      </c>
      <c r="D584" s="15">
        <f t="shared" si="478"/>
        <v>2009</v>
      </c>
      <c r="E584" s="74"/>
      <c r="F584" s="71"/>
      <c r="G584" s="71"/>
      <c r="H584" s="71"/>
      <c r="I584" s="72"/>
    </row>
    <row r="585" spans="1:9">
      <c r="A585" s="4" t="str">
        <f t="shared" ref="A585:C585" si="485">A531</f>
        <v>Shortraker Rockfish</v>
      </c>
      <c r="B585" s="43" t="str">
        <f t="shared" si="423"/>
        <v>Others</v>
      </c>
      <c r="C585" s="4" t="str">
        <f t="shared" si="485"/>
        <v>BSAI</v>
      </c>
      <c r="D585" s="15">
        <f t="shared" si="478"/>
        <v>2009</v>
      </c>
      <c r="E585" s="45">
        <v>516</v>
      </c>
      <c r="F585" s="38">
        <v>387</v>
      </c>
      <c r="G585" s="38">
        <v>387</v>
      </c>
      <c r="H585" s="38">
        <v>329</v>
      </c>
      <c r="I585" s="39">
        <v>0</v>
      </c>
    </row>
    <row r="586" spans="1:9">
      <c r="A586" s="4" t="str">
        <f t="shared" ref="A586:C586" si="486">A532</f>
        <v>Shortraker/Rougheye Rockfish</v>
      </c>
      <c r="B586" s="43" t="str">
        <f t="shared" si="423"/>
        <v>Others</v>
      </c>
      <c r="C586" s="4" t="str">
        <f t="shared" si="486"/>
        <v>BSAI</v>
      </c>
      <c r="D586" s="15">
        <f t="shared" si="478"/>
        <v>2009</v>
      </c>
      <c r="E586" s="89"/>
      <c r="F586" s="87"/>
      <c r="G586" s="87"/>
      <c r="H586" s="87"/>
      <c r="I586" s="87"/>
    </row>
    <row r="587" spans="1:9">
      <c r="A587" s="4" t="str">
        <f t="shared" ref="A587:C587" si="487">A533</f>
        <v>Shortraker/Rougheye Rockfish</v>
      </c>
      <c r="B587" s="43" t="str">
        <f t="shared" si="423"/>
        <v>Others</v>
      </c>
      <c r="C587" s="4" t="str">
        <f t="shared" si="487"/>
        <v>BS</v>
      </c>
      <c r="D587" s="15">
        <f t="shared" si="478"/>
        <v>2009</v>
      </c>
      <c r="E587" s="73"/>
      <c r="F587" s="16"/>
      <c r="G587" s="16"/>
      <c r="H587" s="16"/>
      <c r="I587" s="17"/>
    </row>
    <row r="588" spans="1:9">
      <c r="A588" s="4" t="str">
        <f t="shared" ref="A588:C588" si="488">A534</f>
        <v>Shortraker/Rougheye Rockfish</v>
      </c>
      <c r="B588" s="43" t="str">
        <f t="shared" ref="B588:B651" si="489">VLOOKUP(A588,$O$6:$Q$32,3)</f>
        <v>Others</v>
      </c>
      <c r="C588" s="4">
        <f t="shared" si="488"/>
        <v>2043000</v>
      </c>
      <c r="D588" s="15">
        <f t="shared" si="478"/>
        <v>1424990</v>
      </c>
      <c r="E588" s="74"/>
      <c r="F588" s="71"/>
      <c r="G588" s="71"/>
      <c r="H588" s="71"/>
      <c r="I588" s="72"/>
    </row>
    <row r="589" spans="1:9">
      <c r="A589" s="4" t="str">
        <f t="shared" ref="A589:C589" si="490">A535</f>
        <v>Other Red Rockfish</v>
      </c>
      <c r="B589" s="43" t="str">
        <f t="shared" si="489"/>
        <v>Others</v>
      </c>
      <c r="C589" s="4">
        <f t="shared" si="490"/>
        <v>191386</v>
      </c>
      <c r="D589" s="15">
        <f t="shared" si="478"/>
        <v>155863</v>
      </c>
      <c r="E589" s="96"/>
      <c r="F589" s="87"/>
      <c r="G589" s="87"/>
      <c r="H589" s="87"/>
      <c r="I589" s="94"/>
    </row>
    <row r="590" spans="1:9">
      <c r="A590" s="4" t="str">
        <f t="shared" ref="A590:C590" si="491">A536</f>
        <v>Other Red Rockfish</v>
      </c>
      <c r="B590" s="43" t="str">
        <f t="shared" si="489"/>
        <v>Others</v>
      </c>
      <c r="C590" s="4">
        <f t="shared" si="491"/>
        <v>27400</v>
      </c>
      <c r="D590" s="15">
        <f t="shared" si="478"/>
        <v>20590</v>
      </c>
      <c r="E590" s="74"/>
      <c r="F590" s="71"/>
      <c r="G590" s="71"/>
      <c r="H590" s="71"/>
      <c r="I590" s="72"/>
    </row>
    <row r="591" spans="1:9">
      <c r="A591" s="4" t="str">
        <f t="shared" ref="A591:C591" si="492">A537</f>
        <v>Other Rockfish</v>
      </c>
      <c r="B591" s="43" t="str">
        <f t="shared" si="489"/>
        <v>Others</v>
      </c>
      <c r="C591" s="4">
        <f t="shared" si="492"/>
        <v>287307</v>
      </c>
      <c r="D591" s="15">
        <f t="shared" si="478"/>
        <v>260908</v>
      </c>
      <c r="E591" s="45">
        <v>1380</v>
      </c>
      <c r="F591" s="38">
        <v>1040</v>
      </c>
      <c r="G591" s="38">
        <v>1040</v>
      </c>
      <c r="H591" s="38">
        <v>884</v>
      </c>
      <c r="I591" s="39">
        <v>0</v>
      </c>
    </row>
    <row r="592" spans="1:9">
      <c r="A592" s="4" t="str">
        <f t="shared" ref="A592:C592" si="493">A538</f>
        <v>Other Rockfish</v>
      </c>
      <c r="B592" s="43" t="str">
        <f t="shared" si="489"/>
        <v>Others</v>
      </c>
      <c r="C592" s="4">
        <f t="shared" si="493"/>
        <v>84057</v>
      </c>
      <c r="D592" s="15">
        <f t="shared" si="478"/>
        <v>71608</v>
      </c>
      <c r="E592" s="44" t="s">
        <v>17</v>
      </c>
      <c r="F592" s="38">
        <v>485</v>
      </c>
      <c r="G592" s="38">
        <v>485</v>
      </c>
      <c r="H592" s="38">
        <v>412</v>
      </c>
      <c r="I592" s="39">
        <v>0</v>
      </c>
    </row>
    <row r="593" spans="1:9">
      <c r="A593" s="4" t="str">
        <f t="shared" ref="A593:C593" si="494">A539</f>
        <v>Other Rockfish</v>
      </c>
      <c r="B593" s="43" t="str">
        <f t="shared" si="489"/>
        <v>Others</v>
      </c>
      <c r="C593" s="4">
        <f t="shared" si="494"/>
        <v>157300</v>
      </c>
      <c r="D593" s="15">
        <f t="shared" si="478"/>
        <v>153290</v>
      </c>
      <c r="E593" s="49" t="s">
        <v>17</v>
      </c>
      <c r="F593" s="48">
        <v>555</v>
      </c>
      <c r="G593" s="48">
        <v>555</v>
      </c>
      <c r="H593" s="48">
        <v>472</v>
      </c>
      <c r="I593" s="65">
        <v>0</v>
      </c>
    </row>
    <row r="594" spans="1:9">
      <c r="A594" s="4" t="str">
        <f t="shared" ref="A594:C594" si="495">A540</f>
        <v>Atka Mackerel</v>
      </c>
      <c r="B594" s="43" t="str">
        <f t="shared" si="489"/>
        <v>Atka</v>
      </c>
      <c r="C594" s="4">
        <f t="shared" si="495"/>
        <v>82810</v>
      </c>
      <c r="D594" s="15">
        <f t="shared" si="478"/>
        <v>68124</v>
      </c>
      <c r="E594" s="45">
        <v>99400</v>
      </c>
      <c r="F594" s="38">
        <v>83800</v>
      </c>
      <c r="G594" s="38">
        <v>76400</v>
      </c>
      <c r="H594" s="38">
        <v>68225</v>
      </c>
      <c r="I594" s="39">
        <v>8175</v>
      </c>
    </row>
    <row r="595" spans="1:9">
      <c r="A595" s="4" t="str">
        <f t="shared" ref="A595:C595" si="496">A541</f>
        <v>Atka Mackerel</v>
      </c>
      <c r="B595" s="43" t="str">
        <f t="shared" si="489"/>
        <v>Atka</v>
      </c>
      <c r="C595" s="4">
        <f t="shared" si="496"/>
        <v>19751</v>
      </c>
      <c r="D595" s="15">
        <f t="shared" si="478"/>
        <v>16233</v>
      </c>
      <c r="E595" s="44" t="s">
        <v>17</v>
      </c>
      <c r="F595" s="38">
        <v>27000</v>
      </c>
      <c r="G595" s="38">
        <v>27000</v>
      </c>
      <c r="H595" s="38">
        <v>24111</v>
      </c>
      <c r="I595" s="39">
        <v>2889</v>
      </c>
    </row>
    <row r="596" spans="1:9">
      <c r="A596" s="4" t="str">
        <f t="shared" ref="A596:C596" si="497">A542</f>
        <v>Atka Mackerel</v>
      </c>
      <c r="B596" s="43" t="str">
        <f t="shared" si="489"/>
        <v>Atka</v>
      </c>
      <c r="C596" s="4">
        <f t="shared" si="497"/>
        <v>81200</v>
      </c>
      <c r="D596" s="15">
        <f t="shared" si="478"/>
        <v>70090</v>
      </c>
      <c r="E596" s="44" t="s">
        <v>17</v>
      </c>
      <c r="F596" s="38">
        <v>33500</v>
      </c>
      <c r="G596" s="38">
        <v>32500</v>
      </c>
      <c r="H596" s="38">
        <v>29023</v>
      </c>
      <c r="I596" s="39">
        <v>3478</v>
      </c>
    </row>
    <row r="597" spans="1:9">
      <c r="A597" s="4" t="str">
        <f t="shared" ref="A597:C597" si="498">A543</f>
        <v>Atka Mackerel</v>
      </c>
      <c r="B597" s="43" t="str">
        <f t="shared" si="489"/>
        <v>Atka</v>
      </c>
      <c r="C597" s="4" t="str">
        <f t="shared" si="498"/>
        <v>WAI</v>
      </c>
      <c r="D597" s="15">
        <f t="shared" si="478"/>
        <v>2009</v>
      </c>
      <c r="E597" s="49" t="s">
        <v>17</v>
      </c>
      <c r="F597" s="48">
        <v>23300</v>
      </c>
      <c r="G597" s="48">
        <v>16900</v>
      </c>
      <c r="H597" s="48">
        <v>15092</v>
      </c>
      <c r="I597" s="65">
        <v>1808</v>
      </c>
    </row>
    <row r="598" spans="1:9">
      <c r="A598" s="4" t="str">
        <f t="shared" ref="A598:C598" si="499">A544</f>
        <v>Skates</v>
      </c>
      <c r="B598" s="43" t="str">
        <f t="shared" si="489"/>
        <v>Others</v>
      </c>
      <c r="C598" s="4" t="str">
        <f t="shared" si="499"/>
        <v>BSAI</v>
      </c>
      <c r="D598" s="15">
        <f t="shared" si="478"/>
        <v>2009</v>
      </c>
      <c r="E598" s="80"/>
      <c r="F598" s="81"/>
      <c r="G598" s="81"/>
      <c r="H598" s="81"/>
      <c r="I598" s="82"/>
    </row>
    <row r="599" spans="1:9">
      <c r="A599" s="4" t="str">
        <f t="shared" ref="A599:C599" si="500">A545</f>
        <v>Sculpins</v>
      </c>
      <c r="B599" s="43" t="str">
        <f t="shared" si="489"/>
        <v>Others</v>
      </c>
      <c r="C599" s="4" t="str">
        <f t="shared" si="500"/>
        <v>BSAI</v>
      </c>
      <c r="D599" s="15">
        <f t="shared" si="478"/>
        <v>2009</v>
      </c>
      <c r="E599" s="80"/>
      <c r="F599" s="81"/>
      <c r="G599" s="81"/>
      <c r="H599" s="81"/>
      <c r="I599" s="82"/>
    </row>
    <row r="600" spans="1:9">
      <c r="A600" s="4" t="str">
        <f t="shared" ref="A600:C600" si="501">A546</f>
        <v>Sharks</v>
      </c>
      <c r="B600" s="43" t="str">
        <f t="shared" si="489"/>
        <v>Others</v>
      </c>
      <c r="C600" s="4" t="str">
        <f t="shared" si="501"/>
        <v>BSAI</v>
      </c>
      <c r="D600" s="15">
        <f t="shared" si="478"/>
        <v>2009</v>
      </c>
      <c r="E600" s="80"/>
      <c r="F600" s="81"/>
      <c r="G600" s="81"/>
      <c r="H600" s="81"/>
      <c r="I600" s="82"/>
    </row>
    <row r="601" spans="1:9">
      <c r="A601" s="4" t="str">
        <f t="shared" ref="A601:C601" si="502">A547</f>
        <v>Squids</v>
      </c>
      <c r="B601" s="43" t="str">
        <f t="shared" si="489"/>
        <v>Others</v>
      </c>
      <c r="C601" s="4" t="str">
        <f t="shared" si="502"/>
        <v>BSAI</v>
      </c>
      <c r="D601" s="15">
        <f t="shared" si="478"/>
        <v>2009</v>
      </c>
      <c r="E601" s="75">
        <v>2620</v>
      </c>
      <c r="F601" s="54">
        <v>1970</v>
      </c>
      <c r="G601" s="54">
        <v>1970</v>
      </c>
      <c r="H601" s="54">
        <v>1675</v>
      </c>
      <c r="I601" s="66">
        <v>0</v>
      </c>
    </row>
    <row r="602" spans="1:9">
      <c r="A602" s="4" t="str">
        <f t="shared" ref="A602:C602" si="503">A548</f>
        <v>Octopuses</v>
      </c>
      <c r="B602" s="43" t="str">
        <f t="shared" si="489"/>
        <v>Others</v>
      </c>
      <c r="C602" s="4" t="str">
        <f t="shared" si="503"/>
        <v>BSAI</v>
      </c>
      <c r="D602" s="15">
        <f t="shared" si="478"/>
        <v>2009</v>
      </c>
      <c r="E602" s="80"/>
      <c r="F602" s="81"/>
      <c r="G602" s="81"/>
      <c r="H602" s="81"/>
      <c r="I602" s="82"/>
    </row>
    <row r="603" spans="1:9">
      <c r="A603" s="4" t="str">
        <f t="shared" ref="A603:C603" si="504">A549</f>
        <v>Other Species</v>
      </c>
      <c r="B603" s="43" t="str">
        <f t="shared" si="489"/>
        <v>Others</v>
      </c>
      <c r="C603" s="4" t="str">
        <f t="shared" si="504"/>
        <v>BSAI</v>
      </c>
      <c r="D603" s="15">
        <f t="shared" si="478"/>
        <v>2009</v>
      </c>
      <c r="E603" s="57">
        <v>80800</v>
      </c>
      <c r="F603" s="48">
        <v>63700</v>
      </c>
      <c r="G603" s="48">
        <v>50000</v>
      </c>
      <c r="H603" s="48">
        <v>42500</v>
      </c>
      <c r="I603" s="65">
        <v>0</v>
      </c>
    </row>
    <row r="604" spans="1:9">
      <c r="A604" s="4" t="str">
        <f t="shared" ref="A604:C604" si="505">A550</f>
        <v>Total</v>
      </c>
      <c r="B604" s="43" t="str">
        <f t="shared" si="489"/>
        <v>Others</v>
      </c>
      <c r="C604" s="4" t="str">
        <f t="shared" si="505"/>
        <v>Total</v>
      </c>
      <c r="D604" s="15">
        <f t="shared" si="478"/>
        <v>2009</v>
      </c>
      <c r="E604" s="57">
        <v>2636726</v>
      </c>
      <c r="F604" s="48">
        <v>2204366</v>
      </c>
      <c r="G604" s="48">
        <v>1681586</v>
      </c>
      <c r="H604" s="48">
        <v>1497906</v>
      </c>
      <c r="I604" s="65">
        <v>159902</v>
      </c>
    </row>
    <row r="605" spans="1:9">
      <c r="A605" s="4" t="str">
        <f t="shared" ref="A605:C605" si="506">A551</f>
        <v>Pollock</v>
      </c>
      <c r="B605" s="43" t="str">
        <f t="shared" si="489"/>
        <v>Pollock</v>
      </c>
      <c r="C605" s="4" t="str">
        <f t="shared" si="506"/>
        <v>BS</v>
      </c>
      <c r="D605" s="15">
        <f t="shared" si="478"/>
        <v>2008</v>
      </c>
      <c r="E605" s="68">
        <v>1440000</v>
      </c>
      <c r="F605" s="41">
        <v>1000000</v>
      </c>
      <c r="G605" s="41">
        <v>1000000</v>
      </c>
      <c r="H605" s="41">
        <v>900000</v>
      </c>
      <c r="I605" s="42">
        <v>100000</v>
      </c>
    </row>
    <row r="606" spans="1:9">
      <c r="A606" s="4" t="str">
        <f t="shared" ref="A606:C606" si="507">A552</f>
        <v>Pollock</v>
      </c>
      <c r="B606" s="43" t="str">
        <f t="shared" si="489"/>
        <v>Pollock</v>
      </c>
      <c r="C606" s="4" t="str">
        <f t="shared" si="507"/>
        <v>AI</v>
      </c>
      <c r="D606" s="15">
        <f t="shared" si="478"/>
        <v>2008</v>
      </c>
      <c r="E606" s="178">
        <v>34000</v>
      </c>
      <c r="F606" s="38">
        <v>28200</v>
      </c>
      <c r="G606" s="38">
        <v>19000</v>
      </c>
      <c r="H606" s="38">
        <v>17100</v>
      </c>
      <c r="I606" s="39">
        <v>1900</v>
      </c>
    </row>
    <row r="607" spans="1:9">
      <c r="A607" s="4" t="str">
        <f t="shared" ref="A607:C607" si="508">A553</f>
        <v>Pollock</v>
      </c>
      <c r="B607" s="43" t="str">
        <f t="shared" si="489"/>
        <v>Pollock</v>
      </c>
      <c r="C607" s="4" t="str">
        <f t="shared" si="508"/>
        <v>Bogslof</v>
      </c>
      <c r="D607" s="15">
        <f t="shared" si="478"/>
        <v>2008</v>
      </c>
      <c r="E607" s="179">
        <v>58400</v>
      </c>
      <c r="F607" s="48">
        <v>7970</v>
      </c>
      <c r="G607" s="48">
        <v>10</v>
      </c>
      <c r="H607" s="48">
        <v>10</v>
      </c>
      <c r="I607" s="65">
        <v>0</v>
      </c>
    </row>
    <row r="608" spans="1:9">
      <c r="A608" s="4" t="str">
        <f t="shared" ref="A608:C608" si="509">A554</f>
        <v>Pacific cod</v>
      </c>
      <c r="B608" s="43" t="str">
        <f t="shared" si="489"/>
        <v>Pcod</v>
      </c>
      <c r="C608" s="4" t="str">
        <f t="shared" si="509"/>
        <v>BSAI</v>
      </c>
      <c r="D608" s="15">
        <f t="shared" si="478"/>
        <v>2008</v>
      </c>
      <c r="E608" s="178">
        <v>207000</v>
      </c>
      <c r="F608" s="38">
        <v>176000</v>
      </c>
      <c r="G608" s="38">
        <v>170720</v>
      </c>
      <c r="H608" s="38">
        <v>152453</v>
      </c>
      <c r="I608" s="39">
        <v>18267</v>
      </c>
    </row>
    <row r="609" spans="1:9">
      <c r="A609" s="4" t="str">
        <f t="shared" ref="A609:C609" si="510">A555</f>
        <v>Pacific cod</v>
      </c>
      <c r="B609" s="43" t="str">
        <f t="shared" si="489"/>
        <v>Pcod</v>
      </c>
      <c r="C609" s="4" t="str">
        <f t="shared" si="510"/>
        <v>BS</v>
      </c>
      <c r="D609" s="15">
        <f t="shared" si="478"/>
        <v>2008</v>
      </c>
      <c r="E609" s="78"/>
      <c r="F609" s="16"/>
      <c r="G609" s="16"/>
      <c r="H609" s="16"/>
      <c r="I609" s="17"/>
    </row>
    <row r="610" spans="1:9">
      <c r="A610" s="4" t="str">
        <f t="shared" ref="A610:C610" si="511">A556</f>
        <v>Pacific cod</v>
      </c>
      <c r="B610" s="43" t="str">
        <f t="shared" si="489"/>
        <v>Pcod</v>
      </c>
      <c r="C610" s="4" t="str">
        <f t="shared" si="511"/>
        <v>AI</v>
      </c>
      <c r="D610" s="15">
        <f t="shared" si="478"/>
        <v>2008</v>
      </c>
      <c r="E610" s="180"/>
      <c r="F610" s="71"/>
      <c r="G610" s="71"/>
      <c r="H610" s="71"/>
      <c r="I610" s="72"/>
    </row>
    <row r="611" spans="1:9">
      <c r="A611" s="4" t="str">
        <f t="shared" ref="A611:C611" si="512">A557</f>
        <v>Sablefish</v>
      </c>
      <c r="B611" s="43" t="str">
        <f t="shared" si="489"/>
        <v>Others</v>
      </c>
      <c r="C611" s="4" t="str">
        <f t="shared" si="512"/>
        <v>BSAI Total</v>
      </c>
      <c r="D611" s="15">
        <f t="shared" si="478"/>
        <v>2008</v>
      </c>
      <c r="E611" s="78"/>
      <c r="F611" s="16"/>
      <c r="G611" s="16"/>
      <c r="H611" s="16"/>
      <c r="I611" s="17"/>
    </row>
    <row r="612" spans="1:9">
      <c r="A612" s="4" t="str">
        <f t="shared" ref="A612:C612" si="513">A558</f>
        <v>Sablefish</v>
      </c>
      <c r="B612" s="43" t="str">
        <f t="shared" si="489"/>
        <v>Others</v>
      </c>
      <c r="C612" s="4" t="str">
        <f t="shared" si="513"/>
        <v>BS</v>
      </c>
      <c r="D612" s="15">
        <f t="shared" si="478"/>
        <v>2008</v>
      </c>
      <c r="E612" s="178">
        <v>3380</v>
      </c>
      <c r="F612" s="38">
        <v>2860</v>
      </c>
      <c r="G612" s="38">
        <v>2860</v>
      </c>
      <c r="H612" s="38">
        <v>2360</v>
      </c>
      <c r="I612" s="39">
        <v>393</v>
      </c>
    </row>
    <row r="613" spans="1:9">
      <c r="A613" s="4" t="str">
        <f t="shared" ref="A613:C613" si="514">A559</f>
        <v>Sablefish</v>
      </c>
      <c r="B613" s="43" t="str">
        <f t="shared" si="489"/>
        <v>Others</v>
      </c>
      <c r="C613" s="4" t="str">
        <f t="shared" si="514"/>
        <v>AI</v>
      </c>
      <c r="D613" s="15">
        <f t="shared" si="478"/>
        <v>2008</v>
      </c>
      <c r="E613" s="179">
        <v>2890</v>
      </c>
      <c r="F613" s="48">
        <v>2440</v>
      </c>
      <c r="G613" s="48">
        <v>2440</v>
      </c>
      <c r="H613" s="48">
        <v>1853</v>
      </c>
      <c r="I613" s="65">
        <v>412</v>
      </c>
    </row>
    <row r="614" spans="1:9">
      <c r="A614" s="4" t="str">
        <f t="shared" ref="A614:C614" si="515">A560</f>
        <v>Yellowfin Sole</v>
      </c>
      <c r="B614" s="43" t="str">
        <f t="shared" si="489"/>
        <v>Yfin</v>
      </c>
      <c r="C614" s="4" t="str">
        <f t="shared" si="515"/>
        <v>BSAI</v>
      </c>
      <c r="D614" s="15">
        <f t="shared" si="478"/>
        <v>2008</v>
      </c>
      <c r="E614" s="181">
        <v>265000</v>
      </c>
      <c r="F614" s="54">
        <v>248000</v>
      </c>
      <c r="G614" s="54">
        <v>225000</v>
      </c>
      <c r="H614" s="54">
        <v>200925</v>
      </c>
      <c r="I614" s="66">
        <v>24075</v>
      </c>
    </row>
    <row r="615" spans="1:9">
      <c r="A615" s="4" t="str">
        <f t="shared" ref="A615:C615" si="516">A561</f>
        <v>Greenland Trubot</v>
      </c>
      <c r="B615" s="43" t="str">
        <f t="shared" si="489"/>
        <v>Oflats</v>
      </c>
      <c r="C615" s="4" t="str">
        <f t="shared" si="516"/>
        <v>BSAI Total</v>
      </c>
      <c r="D615" s="15">
        <f t="shared" si="478"/>
        <v>2008</v>
      </c>
      <c r="E615" s="178">
        <v>15600</v>
      </c>
      <c r="F615" s="38">
        <v>2540</v>
      </c>
      <c r="G615" s="38">
        <v>2540</v>
      </c>
      <c r="H615" s="38">
        <v>2159</v>
      </c>
      <c r="I615" s="79" t="s">
        <v>17</v>
      </c>
    </row>
    <row r="616" spans="1:9">
      <c r="A616" s="4" t="str">
        <f t="shared" ref="A616:C616" si="517">A562</f>
        <v>Greenland Trubot</v>
      </c>
      <c r="B616" s="43" t="str">
        <f t="shared" si="489"/>
        <v>Oflats</v>
      </c>
      <c r="C616" s="4" t="str">
        <f t="shared" si="517"/>
        <v>BS</v>
      </c>
      <c r="D616" s="15">
        <f t="shared" si="478"/>
        <v>2008</v>
      </c>
      <c r="E616" s="40" t="s">
        <v>17</v>
      </c>
      <c r="F616" s="38">
        <v>1750</v>
      </c>
      <c r="G616" s="38">
        <v>1750</v>
      </c>
      <c r="H616" s="38">
        <v>1488</v>
      </c>
      <c r="I616" s="39">
        <v>187</v>
      </c>
    </row>
    <row r="617" spans="1:9">
      <c r="A617" s="4" t="str">
        <f t="shared" ref="A617:C617" si="518">A563</f>
        <v>Greenland Trubot</v>
      </c>
      <c r="B617" s="43" t="str">
        <f t="shared" si="489"/>
        <v>Oflats</v>
      </c>
      <c r="C617" s="4" t="str">
        <f t="shared" si="518"/>
        <v>AI</v>
      </c>
      <c r="D617" s="15">
        <f t="shared" si="478"/>
        <v>2008</v>
      </c>
      <c r="E617" s="184" t="s">
        <v>17</v>
      </c>
      <c r="F617" s="56">
        <v>790</v>
      </c>
      <c r="G617" s="56">
        <v>790</v>
      </c>
      <c r="H617" s="56">
        <v>672</v>
      </c>
      <c r="I617" s="67">
        <v>0</v>
      </c>
    </row>
    <row r="618" spans="1:9">
      <c r="A618" s="4" t="str">
        <f t="shared" ref="A618:C618" si="519">A564</f>
        <v>Arrowtooth Flounder</v>
      </c>
      <c r="B618" s="43" t="str">
        <f t="shared" si="489"/>
        <v>Oflats</v>
      </c>
      <c r="C618" s="4" t="str">
        <f t="shared" si="519"/>
        <v>BSAI</v>
      </c>
      <c r="D618" s="15">
        <f t="shared" si="478"/>
        <v>2008</v>
      </c>
      <c r="E618" s="181">
        <v>297000</v>
      </c>
      <c r="F618" s="54">
        <v>244000</v>
      </c>
      <c r="G618" s="54">
        <v>75000</v>
      </c>
      <c r="H618" s="54">
        <v>63750</v>
      </c>
      <c r="I618" s="66">
        <v>8025</v>
      </c>
    </row>
    <row r="619" spans="1:9">
      <c r="A619" s="4" t="str">
        <f t="shared" ref="A619:C619" si="520">A565</f>
        <v>Kamchatka Flounder</v>
      </c>
      <c r="B619" s="43" t="str">
        <f t="shared" si="489"/>
        <v>Oflats</v>
      </c>
      <c r="C619" s="4" t="str">
        <f t="shared" si="520"/>
        <v>BSAI</v>
      </c>
      <c r="D619" s="15">
        <f t="shared" si="478"/>
        <v>2008</v>
      </c>
      <c r="E619" s="183"/>
      <c r="F619" s="81"/>
      <c r="G619" s="81"/>
      <c r="H619" s="81"/>
      <c r="I619" s="82"/>
    </row>
    <row r="620" spans="1:9">
      <c r="A620" s="4" t="str">
        <f t="shared" ref="A620:C620" si="521">A566</f>
        <v>Rock Sole</v>
      </c>
      <c r="B620" s="43" t="str">
        <f t="shared" si="489"/>
        <v>RockSole</v>
      </c>
      <c r="C620" s="4" t="str">
        <f t="shared" si="521"/>
        <v>BSAI</v>
      </c>
      <c r="D620" s="15">
        <f t="shared" si="478"/>
        <v>2008</v>
      </c>
      <c r="E620" s="181">
        <v>304000</v>
      </c>
      <c r="F620" s="54">
        <v>301000</v>
      </c>
      <c r="G620" s="54">
        <v>75000</v>
      </c>
      <c r="H620" s="54">
        <v>66975</v>
      </c>
      <c r="I620" s="66">
        <v>8025</v>
      </c>
    </row>
    <row r="621" spans="1:9">
      <c r="A621" s="4" t="str">
        <f t="shared" ref="A621:C621" si="522">A567</f>
        <v>Flathead Sole</v>
      </c>
      <c r="B621" s="43" t="str">
        <f t="shared" si="489"/>
        <v>Oflats</v>
      </c>
      <c r="C621" s="4" t="str">
        <f t="shared" si="522"/>
        <v>BSAI</v>
      </c>
      <c r="D621" s="15">
        <f t="shared" si="478"/>
        <v>2008</v>
      </c>
      <c r="E621" s="181">
        <v>86000</v>
      </c>
      <c r="F621" s="54">
        <v>71700</v>
      </c>
      <c r="G621" s="54">
        <v>50000</v>
      </c>
      <c r="H621" s="54">
        <v>44650</v>
      </c>
      <c r="I621" s="66">
        <v>5350</v>
      </c>
    </row>
    <row r="622" spans="1:9">
      <c r="A622" s="4" t="str">
        <f t="shared" ref="A622:C622" si="523">A568</f>
        <v>Alaska Plaice</v>
      </c>
      <c r="B622" s="43" t="str">
        <f t="shared" si="489"/>
        <v>Oflats</v>
      </c>
      <c r="C622" s="4" t="str">
        <f t="shared" si="523"/>
        <v>BSAI</v>
      </c>
      <c r="D622" s="15">
        <f t="shared" si="478"/>
        <v>2008</v>
      </c>
      <c r="E622" s="181">
        <v>248000</v>
      </c>
      <c r="F622" s="54">
        <v>194000</v>
      </c>
      <c r="G622" s="54">
        <v>50000</v>
      </c>
      <c r="H622" s="54">
        <v>42500</v>
      </c>
      <c r="I622" s="66">
        <v>0</v>
      </c>
    </row>
    <row r="623" spans="1:9">
      <c r="A623" s="4" t="str">
        <f t="shared" ref="A623:C623" si="524">A569</f>
        <v>Other Flatfish</v>
      </c>
      <c r="B623" s="43" t="str">
        <f t="shared" si="489"/>
        <v>Oflats</v>
      </c>
      <c r="C623" s="4" t="str">
        <f t="shared" si="524"/>
        <v>BSAI</v>
      </c>
      <c r="D623" s="15">
        <f t="shared" si="478"/>
        <v>2008</v>
      </c>
      <c r="E623" s="181">
        <v>28800</v>
      </c>
      <c r="F623" s="54">
        <v>21600</v>
      </c>
      <c r="G623" s="54">
        <v>21600</v>
      </c>
      <c r="H623" s="54">
        <v>18360</v>
      </c>
      <c r="I623" s="66">
        <v>0</v>
      </c>
    </row>
    <row r="624" spans="1:9">
      <c r="A624" s="4" t="str">
        <f t="shared" ref="A624:C624" si="525">A570</f>
        <v>Pacific Ocean Perch</v>
      </c>
      <c r="B624" s="43" t="str">
        <f t="shared" si="489"/>
        <v>Others</v>
      </c>
      <c r="C624" s="4" t="str">
        <f t="shared" si="525"/>
        <v>BSAI Total</v>
      </c>
      <c r="D624" s="15">
        <f t="shared" si="478"/>
        <v>2008</v>
      </c>
      <c r="E624" s="178">
        <v>25700</v>
      </c>
      <c r="F624" s="38">
        <v>21700</v>
      </c>
      <c r="G624" s="38">
        <v>21700</v>
      </c>
      <c r="H624" s="38">
        <v>19198</v>
      </c>
      <c r="I624" s="79" t="s">
        <v>17</v>
      </c>
    </row>
    <row r="625" spans="1:9">
      <c r="A625" s="4" t="str">
        <f t="shared" ref="A625:C625" si="526">A571</f>
        <v>Pacific Ocean Perch</v>
      </c>
      <c r="B625" s="43" t="str">
        <f t="shared" si="489"/>
        <v>Others</v>
      </c>
      <c r="C625" s="4" t="str">
        <f t="shared" si="526"/>
        <v>BS</v>
      </c>
      <c r="D625" s="15">
        <f t="shared" si="478"/>
        <v>2008</v>
      </c>
      <c r="E625" s="40" t="s">
        <v>17</v>
      </c>
      <c r="F625" s="38">
        <v>4200</v>
      </c>
      <c r="G625" s="38">
        <v>4200</v>
      </c>
      <c r="H625" s="38">
        <v>3570</v>
      </c>
      <c r="I625" s="39">
        <v>0</v>
      </c>
    </row>
    <row r="626" spans="1:9">
      <c r="A626" s="4" t="str">
        <f t="shared" ref="A626:C626" si="527">A572</f>
        <v>Pacific Ocean Perch</v>
      </c>
      <c r="B626" s="43" t="str">
        <f t="shared" si="489"/>
        <v>Others</v>
      </c>
      <c r="C626" s="4" t="str">
        <f t="shared" si="527"/>
        <v>AI Total</v>
      </c>
      <c r="D626" s="15">
        <f t="shared" si="478"/>
        <v>2008</v>
      </c>
      <c r="E626" s="169"/>
      <c r="F626" s="140"/>
      <c r="G626" s="140"/>
      <c r="H626" s="140"/>
      <c r="I626" s="141"/>
    </row>
    <row r="627" spans="1:9">
      <c r="A627" s="4" t="str">
        <f t="shared" ref="A627:C627" si="528">A573</f>
        <v>Pacific Ocean Perch</v>
      </c>
      <c r="B627" s="43" t="str">
        <f t="shared" si="489"/>
        <v>Others</v>
      </c>
      <c r="C627" s="4" t="str">
        <f t="shared" si="528"/>
        <v>EAI</v>
      </c>
      <c r="D627" s="15">
        <f t="shared" si="478"/>
        <v>2008</v>
      </c>
      <c r="E627" s="40" t="s">
        <v>17</v>
      </c>
      <c r="F627" s="38">
        <v>4900</v>
      </c>
      <c r="G627" s="38">
        <v>4900</v>
      </c>
      <c r="H627" s="38">
        <v>4376</v>
      </c>
      <c r="I627" s="39">
        <v>524</v>
      </c>
    </row>
    <row r="628" spans="1:9">
      <c r="A628" s="4" t="str">
        <f t="shared" ref="A628:C628" si="529">A574</f>
        <v>Pacific Ocean Perch</v>
      </c>
      <c r="B628" s="43" t="str">
        <f t="shared" si="489"/>
        <v>Others</v>
      </c>
      <c r="C628" s="4" t="str">
        <f t="shared" si="529"/>
        <v>CAI</v>
      </c>
      <c r="D628" s="15">
        <f t="shared" si="478"/>
        <v>2008</v>
      </c>
      <c r="E628" s="40" t="s">
        <v>17</v>
      </c>
      <c r="F628" s="38">
        <v>4990</v>
      </c>
      <c r="G628" s="38">
        <v>4990</v>
      </c>
      <c r="H628" s="38">
        <v>4456</v>
      </c>
      <c r="I628" s="39">
        <v>534</v>
      </c>
    </row>
    <row r="629" spans="1:9">
      <c r="A629" s="4" t="str">
        <f t="shared" ref="A629:C629" si="530">A575</f>
        <v>Pacific Ocean Perch</v>
      </c>
      <c r="B629" s="43" t="str">
        <f t="shared" si="489"/>
        <v>Others</v>
      </c>
      <c r="C629" s="4" t="str">
        <f t="shared" si="530"/>
        <v>WAI</v>
      </c>
      <c r="D629" s="15">
        <f t="shared" si="478"/>
        <v>2008</v>
      </c>
      <c r="E629" s="62" t="s">
        <v>17</v>
      </c>
      <c r="F629" s="48">
        <v>7610</v>
      </c>
      <c r="G629" s="48">
        <v>7610</v>
      </c>
      <c r="H629" s="48">
        <v>6796</v>
      </c>
      <c r="I629" s="65">
        <v>814</v>
      </c>
    </row>
    <row r="630" spans="1:9">
      <c r="A630" s="4" t="str">
        <f t="shared" ref="A630:C630" si="531">A576</f>
        <v>Sharpchin/Northern</v>
      </c>
      <c r="B630" s="43" t="str">
        <f t="shared" si="489"/>
        <v>Others</v>
      </c>
      <c r="C630" s="4" t="str">
        <f t="shared" si="531"/>
        <v>BSAI</v>
      </c>
      <c r="D630" s="15">
        <f t="shared" si="478"/>
        <v>2008</v>
      </c>
      <c r="E630" s="37"/>
      <c r="F630" s="16"/>
      <c r="G630" s="16"/>
      <c r="H630" s="16"/>
      <c r="I630" s="17"/>
    </row>
    <row r="631" spans="1:9">
      <c r="A631" s="4" t="str">
        <f t="shared" ref="A631:C631" si="532">A577</f>
        <v>Sharpchin/Northern</v>
      </c>
      <c r="B631" s="43" t="str">
        <f t="shared" si="489"/>
        <v>Others</v>
      </c>
      <c r="C631" s="4" t="str">
        <f t="shared" si="532"/>
        <v>BS</v>
      </c>
      <c r="D631" s="15">
        <f t="shared" si="478"/>
        <v>2008</v>
      </c>
      <c r="E631" s="37"/>
      <c r="F631" s="16"/>
      <c r="G631" s="16"/>
      <c r="H631" s="16"/>
      <c r="I631" s="17"/>
    </row>
    <row r="632" spans="1:9">
      <c r="A632" s="4" t="str">
        <f t="shared" ref="A632:C632" si="533">A578</f>
        <v>Sharpchin/Northern</v>
      </c>
      <c r="B632" s="43" t="str">
        <f t="shared" si="489"/>
        <v>Others</v>
      </c>
      <c r="C632" s="4" t="str">
        <f t="shared" si="533"/>
        <v>AI</v>
      </c>
      <c r="D632" s="15">
        <f t="shared" si="478"/>
        <v>2008</v>
      </c>
      <c r="E632" s="37"/>
      <c r="F632" s="16"/>
      <c r="G632" s="16"/>
      <c r="H632" s="16"/>
      <c r="I632" s="17"/>
    </row>
    <row r="633" spans="1:9">
      <c r="A633" s="4" t="str">
        <f t="shared" ref="A633:C633" si="534">A579</f>
        <v>Northern Rockfish</v>
      </c>
      <c r="B633" s="43" t="str">
        <f t="shared" si="489"/>
        <v>Others</v>
      </c>
      <c r="C633" s="4" t="str">
        <f t="shared" si="534"/>
        <v>BSAI</v>
      </c>
      <c r="D633" s="15">
        <f t="shared" si="478"/>
        <v>2008</v>
      </c>
      <c r="E633" s="68">
        <v>9740</v>
      </c>
      <c r="F633" s="41">
        <v>8180</v>
      </c>
      <c r="G633" s="41">
        <v>8180</v>
      </c>
      <c r="H633" s="41">
        <v>6953</v>
      </c>
      <c r="I633" s="42">
        <v>0</v>
      </c>
    </row>
    <row r="634" spans="1:9">
      <c r="A634" s="4" t="str">
        <f t="shared" ref="A634:C634" si="535">A580</f>
        <v>Northern Rockfish</v>
      </c>
      <c r="B634" s="43" t="str">
        <f t="shared" si="489"/>
        <v>Others</v>
      </c>
      <c r="C634" s="4" t="str">
        <f t="shared" si="535"/>
        <v>BS</v>
      </c>
      <c r="D634" s="15">
        <f t="shared" si="478"/>
        <v>2008</v>
      </c>
      <c r="E634" s="78"/>
      <c r="F634" s="16"/>
      <c r="G634" s="16"/>
      <c r="H634" s="16"/>
      <c r="I634" s="17"/>
    </row>
    <row r="635" spans="1:9">
      <c r="A635" s="4" t="str">
        <f t="shared" ref="A635:C635" si="536">A581</f>
        <v>Northern Rockfish</v>
      </c>
      <c r="B635" s="43" t="str">
        <f t="shared" si="489"/>
        <v>Others</v>
      </c>
      <c r="C635" s="4" t="str">
        <f t="shared" si="536"/>
        <v>AI</v>
      </c>
      <c r="D635" s="15">
        <f t="shared" si="478"/>
        <v>2008</v>
      </c>
      <c r="E635" s="180"/>
      <c r="F635" s="71"/>
      <c r="G635" s="71"/>
      <c r="H635" s="71"/>
      <c r="I635" s="72"/>
    </row>
    <row r="636" spans="1:9">
      <c r="A636" s="4" t="str">
        <f t="shared" ref="A636:C636" si="537">A582</f>
        <v>Blackspotted/Rougheye Rockfish</v>
      </c>
      <c r="B636" s="43" t="str">
        <f t="shared" si="489"/>
        <v>Others</v>
      </c>
      <c r="C636" s="4" t="str">
        <f t="shared" si="537"/>
        <v>BSAI Total</v>
      </c>
      <c r="D636" s="15">
        <f t="shared" si="478"/>
        <v>2008</v>
      </c>
      <c r="E636" s="178">
        <v>269</v>
      </c>
      <c r="F636" s="38">
        <v>202</v>
      </c>
      <c r="G636" s="38">
        <v>202</v>
      </c>
      <c r="H636" s="38">
        <v>172</v>
      </c>
      <c r="I636" s="39">
        <v>0</v>
      </c>
    </row>
    <row r="637" spans="1:9">
      <c r="A637" s="4" t="str">
        <f t="shared" ref="A637:C637" si="538">A583</f>
        <v>Blackspotted/Rougheye Rockfish</v>
      </c>
      <c r="B637" s="43" t="str">
        <f t="shared" si="489"/>
        <v>Others</v>
      </c>
      <c r="C637" s="4" t="str">
        <f t="shared" si="538"/>
        <v>EBS/EAI</v>
      </c>
      <c r="D637" s="15">
        <f t="shared" si="478"/>
        <v>2008</v>
      </c>
      <c r="E637" s="78"/>
      <c r="F637" s="16"/>
      <c r="G637" s="16"/>
      <c r="H637" s="16"/>
      <c r="I637" s="17"/>
    </row>
    <row r="638" spans="1:9">
      <c r="A638" s="4" t="str">
        <f t="shared" ref="A638:C638" si="539">A584</f>
        <v>Blackspotted/Rougheye Rockfish</v>
      </c>
      <c r="B638" s="43" t="str">
        <f t="shared" si="489"/>
        <v>Others</v>
      </c>
      <c r="C638" s="4" t="str">
        <f t="shared" si="539"/>
        <v>CAI/WAI</v>
      </c>
      <c r="D638" s="15">
        <f t="shared" si="478"/>
        <v>2008</v>
      </c>
      <c r="E638" s="180"/>
      <c r="F638" s="71"/>
      <c r="G638" s="71"/>
      <c r="H638" s="71"/>
      <c r="I638" s="72"/>
    </row>
    <row r="639" spans="1:9">
      <c r="A639" s="4" t="str">
        <f t="shared" ref="A639:C639" si="540">A585</f>
        <v>Shortraker Rockfish</v>
      </c>
      <c r="B639" s="43" t="str">
        <f t="shared" si="489"/>
        <v>Others</v>
      </c>
      <c r="C639" s="4" t="str">
        <f t="shared" si="540"/>
        <v>BSAI</v>
      </c>
      <c r="D639" s="15">
        <f t="shared" si="478"/>
        <v>2008</v>
      </c>
      <c r="E639" s="178">
        <v>564</v>
      </c>
      <c r="F639" s="38">
        <v>424</v>
      </c>
      <c r="G639" s="38">
        <v>424</v>
      </c>
      <c r="H639" s="38">
        <v>360</v>
      </c>
      <c r="I639" s="39">
        <v>0</v>
      </c>
    </row>
    <row r="640" spans="1:9">
      <c r="A640" s="4" t="str">
        <f t="shared" ref="A640:C640" si="541">A586</f>
        <v>Shortraker/Rougheye Rockfish</v>
      </c>
      <c r="B640" s="43" t="str">
        <f t="shared" si="489"/>
        <v>Others</v>
      </c>
      <c r="C640" s="4" t="str">
        <f t="shared" si="541"/>
        <v>BSAI</v>
      </c>
      <c r="D640" s="15">
        <f t="shared" si="478"/>
        <v>2008</v>
      </c>
      <c r="E640" s="89"/>
      <c r="F640" s="87"/>
      <c r="G640" s="87"/>
      <c r="H640" s="87"/>
      <c r="I640" s="94"/>
    </row>
    <row r="641" spans="1:9">
      <c r="A641" s="4" t="str">
        <f t="shared" ref="A641:C641" si="542">A587</f>
        <v>Shortraker/Rougheye Rockfish</v>
      </c>
      <c r="B641" s="43" t="str">
        <f t="shared" si="489"/>
        <v>Others</v>
      </c>
      <c r="C641" s="4" t="str">
        <f t="shared" si="542"/>
        <v>BS</v>
      </c>
      <c r="D641" s="15">
        <f t="shared" si="478"/>
        <v>2008</v>
      </c>
      <c r="E641" s="78"/>
      <c r="F641" s="16"/>
      <c r="G641" s="16"/>
      <c r="H641" s="16"/>
      <c r="I641" s="17"/>
    </row>
    <row r="642" spans="1:9">
      <c r="A642" s="4" t="str">
        <f t="shared" ref="A642:C642" si="543">A588</f>
        <v>Shortraker/Rougheye Rockfish</v>
      </c>
      <c r="B642" s="43" t="str">
        <f t="shared" si="489"/>
        <v>Others</v>
      </c>
      <c r="C642" s="4">
        <f t="shared" si="543"/>
        <v>2043000</v>
      </c>
      <c r="D642" s="15">
        <f t="shared" ref="D642:D705" si="544">D588-1</f>
        <v>1424989</v>
      </c>
      <c r="E642" s="180"/>
      <c r="F642" s="71"/>
      <c r="G642" s="71"/>
      <c r="H642" s="71"/>
      <c r="I642" s="72"/>
    </row>
    <row r="643" spans="1:9">
      <c r="A643" s="4" t="str">
        <f t="shared" ref="A643:C643" si="545">A589</f>
        <v>Other Red Rockfish</v>
      </c>
      <c r="B643" s="43" t="str">
        <f t="shared" si="489"/>
        <v>Others</v>
      </c>
      <c r="C643" s="4">
        <f t="shared" si="545"/>
        <v>191386</v>
      </c>
      <c r="D643" s="15">
        <f t="shared" si="544"/>
        <v>155862</v>
      </c>
      <c r="E643" s="89"/>
      <c r="F643" s="87"/>
      <c r="G643" s="87"/>
      <c r="H643" s="87"/>
      <c r="I643" s="94"/>
    </row>
    <row r="644" spans="1:9">
      <c r="A644" s="4" t="str">
        <f t="shared" ref="A644:C644" si="546">A590</f>
        <v>Other Red Rockfish</v>
      </c>
      <c r="B644" s="43" t="str">
        <f t="shared" si="489"/>
        <v>Others</v>
      </c>
      <c r="C644" s="4">
        <f t="shared" si="546"/>
        <v>27400</v>
      </c>
      <c r="D644" s="15">
        <f t="shared" si="544"/>
        <v>20589</v>
      </c>
      <c r="E644" s="180"/>
      <c r="F644" s="71"/>
      <c r="G644" s="71"/>
      <c r="H644" s="71"/>
      <c r="I644" s="72"/>
    </row>
    <row r="645" spans="1:9">
      <c r="A645" s="4" t="str">
        <f t="shared" ref="A645:C645" si="547">A591</f>
        <v>Other Rockfish</v>
      </c>
      <c r="B645" s="43" t="str">
        <f t="shared" si="489"/>
        <v>Others</v>
      </c>
      <c r="C645" s="4">
        <f t="shared" si="547"/>
        <v>287307</v>
      </c>
      <c r="D645" s="15">
        <f t="shared" si="544"/>
        <v>260907</v>
      </c>
      <c r="E645" s="178">
        <v>1330</v>
      </c>
      <c r="F645" s="38">
        <v>999</v>
      </c>
      <c r="G645" s="38">
        <v>999</v>
      </c>
      <c r="H645" s="38">
        <v>849</v>
      </c>
      <c r="I645" s="39">
        <v>0</v>
      </c>
    </row>
    <row r="646" spans="1:9">
      <c r="A646" s="4" t="str">
        <f t="shared" ref="A646:C646" si="548">A592</f>
        <v>Other Rockfish</v>
      </c>
      <c r="B646" s="43" t="str">
        <f t="shared" si="489"/>
        <v>Others</v>
      </c>
      <c r="C646" s="4">
        <f t="shared" si="548"/>
        <v>84057</v>
      </c>
      <c r="D646" s="15">
        <f t="shared" si="544"/>
        <v>71607</v>
      </c>
      <c r="E646" s="40" t="s">
        <v>17</v>
      </c>
      <c r="F646" s="38">
        <v>414</v>
      </c>
      <c r="G646" s="38">
        <v>414</v>
      </c>
      <c r="H646" s="38">
        <v>352</v>
      </c>
      <c r="I646" s="39">
        <v>0</v>
      </c>
    </row>
    <row r="647" spans="1:9">
      <c r="A647" s="4" t="str">
        <f t="shared" ref="A647:C647" si="549">A593</f>
        <v>Other Rockfish</v>
      </c>
      <c r="B647" s="43" t="str">
        <f t="shared" si="489"/>
        <v>Others</v>
      </c>
      <c r="C647" s="4">
        <f t="shared" si="549"/>
        <v>157300</v>
      </c>
      <c r="D647" s="15">
        <f t="shared" si="544"/>
        <v>153289</v>
      </c>
      <c r="E647" s="62" t="s">
        <v>17</v>
      </c>
      <c r="F647" s="48">
        <v>585</v>
      </c>
      <c r="G647" s="48">
        <v>585</v>
      </c>
      <c r="H647" s="48">
        <v>497</v>
      </c>
      <c r="I647" s="65">
        <v>0</v>
      </c>
    </row>
    <row r="648" spans="1:9">
      <c r="A648" s="4" t="str">
        <f t="shared" ref="A648:C648" si="550">A594</f>
        <v>Atka Mackerel</v>
      </c>
      <c r="B648" s="43" t="str">
        <f t="shared" si="489"/>
        <v>Atka</v>
      </c>
      <c r="C648" s="4">
        <f t="shared" si="550"/>
        <v>82810</v>
      </c>
      <c r="D648" s="15">
        <f t="shared" si="544"/>
        <v>68123</v>
      </c>
      <c r="E648" s="178">
        <v>71400</v>
      </c>
      <c r="F648" s="38">
        <v>60700</v>
      </c>
      <c r="G648" s="38">
        <v>60700</v>
      </c>
      <c r="H648" s="38">
        <v>54205</v>
      </c>
      <c r="I648" s="39">
        <v>6495</v>
      </c>
    </row>
    <row r="649" spans="1:9">
      <c r="A649" s="4" t="str">
        <f t="shared" ref="A649:C649" si="551">A595</f>
        <v>Atka Mackerel</v>
      </c>
      <c r="B649" s="43" t="str">
        <f t="shared" si="489"/>
        <v>Atka</v>
      </c>
      <c r="C649" s="4">
        <f t="shared" si="551"/>
        <v>19751</v>
      </c>
      <c r="D649" s="15">
        <f t="shared" si="544"/>
        <v>16232</v>
      </c>
      <c r="E649" s="40" t="s">
        <v>17</v>
      </c>
      <c r="F649" s="38">
        <v>19500</v>
      </c>
      <c r="G649" s="38">
        <v>19500</v>
      </c>
      <c r="H649" s="38">
        <v>17414</v>
      </c>
      <c r="I649" s="39">
        <v>2087</v>
      </c>
    </row>
    <row r="650" spans="1:9">
      <c r="A650" s="4" t="str">
        <f t="shared" ref="A650:C650" si="552">A596</f>
        <v>Atka Mackerel</v>
      </c>
      <c r="B650" s="43" t="str">
        <f t="shared" si="489"/>
        <v>Atka</v>
      </c>
      <c r="C650" s="4">
        <f t="shared" si="552"/>
        <v>81200</v>
      </c>
      <c r="D650" s="15">
        <f t="shared" si="544"/>
        <v>70089</v>
      </c>
      <c r="E650" s="40" t="s">
        <v>17</v>
      </c>
      <c r="F650" s="38">
        <v>24300</v>
      </c>
      <c r="G650" s="38">
        <v>24300</v>
      </c>
      <c r="H650" s="38">
        <v>21700</v>
      </c>
      <c r="I650" s="39">
        <v>2600</v>
      </c>
    </row>
    <row r="651" spans="1:9">
      <c r="A651" s="4" t="str">
        <f t="shared" ref="A651:C651" si="553">A597</f>
        <v>Atka Mackerel</v>
      </c>
      <c r="B651" s="43" t="str">
        <f t="shared" si="489"/>
        <v>Atka</v>
      </c>
      <c r="C651" s="4" t="str">
        <f t="shared" si="553"/>
        <v>WAI</v>
      </c>
      <c r="D651" s="15">
        <f t="shared" si="544"/>
        <v>2008</v>
      </c>
      <c r="E651" s="62" t="s">
        <v>17</v>
      </c>
      <c r="F651" s="48">
        <v>16900</v>
      </c>
      <c r="G651" s="48">
        <v>16900</v>
      </c>
      <c r="H651" s="48">
        <v>15092</v>
      </c>
      <c r="I651" s="65">
        <v>1808</v>
      </c>
    </row>
    <row r="652" spans="1:9">
      <c r="A652" s="4" t="str">
        <f t="shared" ref="A652:C652" si="554">A598</f>
        <v>Skates</v>
      </c>
      <c r="B652" s="43" t="str">
        <f t="shared" ref="B652:B715" si="555">VLOOKUP(A652,$O$6:$Q$32,3)</f>
        <v>Others</v>
      </c>
      <c r="C652" s="4" t="str">
        <f t="shared" si="554"/>
        <v>BSAI</v>
      </c>
      <c r="D652" s="15">
        <f t="shared" si="544"/>
        <v>2008</v>
      </c>
      <c r="E652" s="183"/>
      <c r="F652" s="81"/>
      <c r="G652" s="81"/>
      <c r="H652" s="81"/>
      <c r="I652" s="82"/>
    </row>
    <row r="653" spans="1:9">
      <c r="A653" s="4" t="str">
        <f t="shared" ref="A653:C653" si="556">A599</f>
        <v>Sculpins</v>
      </c>
      <c r="B653" s="43" t="str">
        <f t="shared" si="555"/>
        <v>Others</v>
      </c>
      <c r="C653" s="4" t="str">
        <f t="shared" si="556"/>
        <v>BSAI</v>
      </c>
      <c r="D653" s="15">
        <f t="shared" si="544"/>
        <v>2008</v>
      </c>
      <c r="E653" s="183"/>
      <c r="F653" s="81"/>
      <c r="G653" s="81"/>
      <c r="H653" s="81"/>
      <c r="I653" s="82"/>
    </row>
    <row r="654" spans="1:9">
      <c r="A654" s="4" t="str">
        <f t="shared" ref="A654:C654" si="557">A600</f>
        <v>Sharks</v>
      </c>
      <c r="B654" s="43" t="str">
        <f t="shared" si="555"/>
        <v>Others</v>
      </c>
      <c r="C654" s="4" t="str">
        <f t="shared" si="557"/>
        <v>BSAI</v>
      </c>
      <c r="D654" s="15">
        <f t="shared" si="544"/>
        <v>2008</v>
      </c>
      <c r="E654" s="183"/>
      <c r="F654" s="81"/>
      <c r="G654" s="81"/>
      <c r="H654" s="81"/>
      <c r="I654" s="82"/>
    </row>
    <row r="655" spans="1:9">
      <c r="A655" s="4" t="str">
        <f t="shared" ref="A655:C655" si="558">A601</f>
        <v>Squids</v>
      </c>
      <c r="B655" s="43" t="str">
        <f t="shared" si="555"/>
        <v>Others</v>
      </c>
      <c r="C655" s="4" t="str">
        <f t="shared" si="558"/>
        <v>BSAI</v>
      </c>
      <c r="D655" s="15">
        <f t="shared" si="544"/>
        <v>2008</v>
      </c>
      <c r="E655" s="181">
        <v>2620</v>
      </c>
      <c r="F655" s="54">
        <v>1970</v>
      </c>
      <c r="G655" s="54">
        <v>1970</v>
      </c>
      <c r="H655" s="54">
        <v>1675</v>
      </c>
      <c r="I655" s="66">
        <v>0</v>
      </c>
    </row>
    <row r="656" spans="1:9">
      <c r="A656" s="4" t="str">
        <f t="shared" ref="A656:C656" si="559">A602</f>
        <v>Octopuses</v>
      </c>
      <c r="B656" s="43" t="str">
        <f t="shared" si="555"/>
        <v>Others</v>
      </c>
      <c r="C656" s="4" t="str">
        <f t="shared" si="559"/>
        <v>BSAI</v>
      </c>
      <c r="D656" s="15">
        <f t="shared" si="544"/>
        <v>2008</v>
      </c>
      <c r="E656" s="183"/>
      <c r="F656" s="81"/>
      <c r="G656" s="81"/>
      <c r="H656" s="81"/>
      <c r="I656" s="82"/>
    </row>
    <row r="657" spans="1:9">
      <c r="A657" s="4" t="str">
        <f t="shared" ref="A657:C657" si="560">A603</f>
        <v>Other Species</v>
      </c>
      <c r="B657" s="43" t="str">
        <f t="shared" si="555"/>
        <v>Others</v>
      </c>
      <c r="C657" s="4" t="str">
        <f t="shared" si="560"/>
        <v>BSAI</v>
      </c>
      <c r="D657" s="15">
        <f t="shared" si="544"/>
        <v>2008</v>
      </c>
      <c r="E657" s="179">
        <v>104000</v>
      </c>
      <c r="F657" s="48">
        <v>78100</v>
      </c>
      <c r="G657" s="48">
        <v>50000</v>
      </c>
      <c r="H657" s="48">
        <v>42500</v>
      </c>
      <c r="I657" s="65">
        <v>0</v>
      </c>
    </row>
    <row r="658" spans="1:9">
      <c r="A658" s="4" t="str">
        <f t="shared" ref="A658:C658" si="561">A604</f>
        <v>Total</v>
      </c>
      <c r="B658" s="43" t="str">
        <f t="shared" si="555"/>
        <v>Others</v>
      </c>
      <c r="C658" s="4" t="str">
        <f t="shared" si="561"/>
        <v>Total</v>
      </c>
      <c r="D658" s="15">
        <f t="shared" si="544"/>
        <v>2008</v>
      </c>
      <c r="E658" s="179">
        <v>3205693</v>
      </c>
      <c r="F658" s="48">
        <v>2472585</v>
      </c>
      <c r="G658" s="48">
        <v>1838345</v>
      </c>
      <c r="H658" s="48">
        <v>1639009</v>
      </c>
      <c r="I658" s="65">
        <v>175001</v>
      </c>
    </row>
    <row r="659" spans="1:9">
      <c r="A659" s="4" t="str">
        <f t="shared" ref="A659:C659" si="562">A605</f>
        <v>Pollock</v>
      </c>
      <c r="B659" s="43" t="str">
        <f t="shared" si="555"/>
        <v>Pollock</v>
      </c>
      <c r="C659" s="4" t="str">
        <f t="shared" si="562"/>
        <v>BS</v>
      </c>
      <c r="D659" s="15">
        <f t="shared" si="544"/>
        <v>2007</v>
      </c>
      <c r="E659" s="68">
        <v>1640000</v>
      </c>
      <c r="F659" s="41">
        <v>1394000</v>
      </c>
      <c r="G659" s="41">
        <v>1394000</v>
      </c>
      <c r="H659" s="41">
        <v>1254600</v>
      </c>
      <c r="I659" s="42">
        <v>139400</v>
      </c>
    </row>
    <row r="660" spans="1:9">
      <c r="A660" s="4" t="str">
        <f t="shared" ref="A660:C660" si="563">A606</f>
        <v>Pollock</v>
      </c>
      <c r="B660" s="43" t="str">
        <f t="shared" si="555"/>
        <v>Pollock</v>
      </c>
      <c r="C660" s="4" t="str">
        <f t="shared" si="563"/>
        <v>AI</v>
      </c>
      <c r="D660" s="15">
        <f t="shared" si="544"/>
        <v>2007</v>
      </c>
      <c r="E660" s="178">
        <v>54500</v>
      </c>
      <c r="F660" s="38">
        <v>44500</v>
      </c>
      <c r="G660" s="38">
        <v>19000</v>
      </c>
      <c r="H660" s="38">
        <v>17100</v>
      </c>
      <c r="I660" s="39">
        <v>1900</v>
      </c>
    </row>
    <row r="661" spans="1:9">
      <c r="A661" s="4" t="str">
        <f t="shared" ref="A661:C661" si="564">A607</f>
        <v>Pollock</v>
      </c>
      <c r="B661" s="43" t="str">
        <f t="shared" si="555"/>
        <v>Pollock</v>
      </c>
      <c r="C661" s="4" t="str">
        <f t="shared" si="564"/>
        <v>Bogslof</v>
      </c>
      <c r="D661" s="15">
        <f t="shared" si="544"/>
        <v>2007</v>
      </c>
      <c r="E661" s="179">
        <v>48000</v>
      </c>
      <c r="F661" s="48">
        <v>5220</v>
      </c>
      <c r="G661" s="48">
        <v>10</v>
      </c>
      <c r="H661" s="48">
        <v>10</v>
      </c>
      <c r="I661" s="65">
        <v>0</v>
      </c>
    </row>
    <row r="662" spans="1:9">
      <c r="A662" s="4" t="str">
        <f t="shared" ref="A662:C662" si="565">A608</f>
        <v>Pacific cod</v>
      </c>
      <c r="B662" s="43" t="str">
        <f t="shared" si="555"/>
        <v>Pcod</v>
      </c>
      <c r="C662" s="4" t="str">
        <f t="shared" si="565"/>
        <v>BSAI</v>
      </c>
      <c r="D662" s="15">
        <f t="shared" si="544"/>
        <v>2007</v>
      </c>
      <c r="E662" s="178">
        <v>207000</v>
      </c>
      <c r="F662" s="38">
        <v>176000</v>
      </c>
      <c r="G662" s="38">
        <v>170720</v>
      </c>
      <c r="H662" s="38">
        <v>145112</v>
      </c>
      <c r="I662" s="39">
        <v>12804</v>
      </c>
    </row>
    <row r="663" spans="1:9">
      <c r="A663" s="4" t="str">
        <f t="shared" ref="A663:C663" si="566">A609</f>
        <v>Pacific cod</v>
      </c>
      <c r="B663" s="43" t="str">
        <f t="shared" si="555"/>
        <v>Pcod</v>
      </c>
      <c r="C663" s="4" t="str">
        <f t="shared" si="566"/>
        <v>BS</v>
      </c>
      <c r="D663" s="15">
        <f t="shared" si="544"/>
        <v>2007</v>
      </c>
      <c r="E663" s="78"/>
      <c r="F663" s="16"/>
      <c r="G663" s="16"/>
      <c r="H663" s="16"/>
      <c r="I663" s="17"/>
    </row>
    <row r="664" spans="1:9">
      <c r="A664" s="4" t="str">
        <f t="shared" ref="A664:C664" si="567">A610</f>
        <v>Pacific cod</v>
      </c>
      <c r="B664" s="43" t="str">
        <f t="shared" si="555"/>
        <v>Pcod</v>
      </c>
      <c r="C664" s="4" t="str">
        <f t="shared" si="567"/>
        <v>AI</v>
      </c>
      <c r="D664" s="15">
        <f t="shared" si="544"/>
        <v>2007</v>
      </c>
      <c r="E664" s="180"/>
      <c r="F664" s="71"/>
      <c r="G664" s="71"/>
      <c r="H664" s="71"/>
      <c r="I664" s="72"/>
    </row>
    <row r="665" spans="1:9">
      <c r="A665" s="4" t="str">
        <f t="shared" ref="A665:C665" si="568">A611</f>
        <v>Sablefish</v>
      </c>
      <c r="B665" s="43" t="str">
        <f t="shared" si="555"/>
        <v>Others</v>
      </c>
      <c r="C665" s="4" t="str">
        <f t="shared" si="568"/>
        <v>BSAI Total</v>
      </c>
      <c r="D665" s="15">
        <f t="shared" si="544"/>
        <v>2007</v>
      </c>
      <c r="E665" s="78"/>
      <c r="F665" s="16"/>
      <c r="G665" s="16"/>
      <c r="H665" s="16"/>
      <c r="I665" s="17"/>
    </row>
    <row r="666" spans="1:9">
      <c r="A666" s="4" t="str">
        <f t="shared" ref="A666:C666" si="569">A612</f>
        <v>Sablefish</v>
      </c>
      <c r="B666" s="43" t="str">
        <f t="shared" si="555"/>
        <v>Others</v>
      </c>
      <c r="C666" s="4" t="str">
        <f t="shared" si="569"/>
        <v>BS</v>
      </c>
      <c r="D666" s="15">
        <f t="shared" si="544"/>
        <v>2007</v>
      </c>
      <c r="E666" s="178">
        <v>3520</v>
      </c>
      <c r="F666" s="38">
        <v>2980</v>
      </c>
      <c r="G666" s="38">
        <v>2980</v>
      </c>
      <c r="H666" s="38">
        <v>2458</v>
      </c>
      <c r="I666" s="39">
        <v>410</v>
      </c>
    </row>
    <row r="667" spans="1:9">
      <c r="A667" s="4" t="str">
        <f t="shared" ref="A667:C667" si="570">A613</f>
        <v>Sablefish</v>
      </c>
      <c r="B667" s="43" t="str">
        <f t="shared" si="555"/>
        <v>Others</v>
      </c>
      <c r="C667" s="4" t="str">
        <f t="shared" si="570"/>
        <v>AI</v>
      </c>
      <c r="D667" s="15">
        <f t="shared" si="544"/>
        <v>2007</v>
      </c>
      <c r="E667" s="179">
        <v>3320</v>
      </c>
      <c r="F667" s="48">
        <v>2810</v>
      </c>
      <c r="G667" s="48">
        <v>2810</v>
      </c>
      <c r="H667" s="48">
        <v>2284</v>
      </c>
      <c r="I667" s="65">
        <v>474</v>
      </c>
    </row>
    <row r="668" spans="1:9">
      <c r="A668" s="4" t="str">
        <f t="shared" ref="A668:C668" si="571">A614</f>
        <v>Yellowfin Sole</v>
      </c>
      <c r="B668" s="43" t="str">
        <f t="shared" si="555"/>
        <v>Yfin</v>
      </c>
      <c r="C668" s="4" t="str">
        <f t="shared" si="571"/>
        <v>BSAI</v>
      </c>
      <c r="D668" s="15">
        <f t="shared" si="544"/>
        <v>2007</v>
      </c>
      <c r="E668" s="181">
        <v>240000</v>
      </c>
      <c r="F668" s="54">
        <v>225000</v>
      </c>
      <c r="G668" s="54">
        <v>136000</v>
      </c>
      <c r="H668" s="54">
        <v>115600</v>
      </c>
      <c r="I668" s="66">
        <v>10200</v>
      </c>
    </row>
    <row r="669" spans="1:9">
      <c r="A669" s="4" t="str">
        <f t="shared" ref="A669:C669" si="572">A615</f>
        <v>Greenland Trubot</v>
      </c>
      <c r="B669" s="43" t="str">
        <f t="shared" si="555"/>
        <v>Oflats</v>
      </c>
      <c r="C669" s="4" t="str">
        <f t="shared" si="572"/>
        <v>BSAI Total</v>
      </c>
      <c r="D669" s="15">
        <f t="shared" si="544"/>
        <v>2007</v>
      </c>
      <c r="E669" s="178">
        <v>15600</v>
      </c>
      <c r="F669" s="38">
        <v>2440</v>
      </c>
      <c r="G669" s="38">
        <v>2440</v>
      </c>
      <c r="H669" s="38">
        <v>2074</v>
      </c>
      <c r="I669" s="79" t="s">
        <v>17</v>
      </c>
    </row>
    <row r="670" spans="1:9">
      <c r="A670" s="4" t="str">
        <f t="shared" ref="A670:C670" si="573">A616</f>
        <v>Greenland Trubot</v>
      </c>
      <c r="B670" s="43" t="str">
        <f t="shared" si="555"/>
        <v>Oflats</v>
      </c>
      <c r="C670" s="4" t="str">
        <f t="shared" si="573"/>
        <v>BS</v>
      </c>
      <c r="D670" s="15">
        <f t="shared" si="544"/>
        <v>2007</v>
      </c>
      <c r="E670" s="40" t="s">
        <v>17</v>
      </c>
      <c r="F670" s="38">
        <v>1680</v>
      </c>
      <c r="G670" s="38">
        <v>1680</v>
      </c>
      <c r="H670" s="38">
        <v>1428</v>
      </c>
      <c r="I670" s="39">
        <v>126</v>
      </c>
    </row>
    <row r="671" spans="1:9">
      <c r="A671" s="4" t="str">
        <f t="shared" ref="A671:C671" si="574">A617</f>
        <v>Greenland Trubot</v>
      </c>
      <c r="B671" s="43" t="str">
        <f t="shared" si="555"/>
        <v>Oflats</v>
      </c>
      <c r="C671" s="4" t="str">
        <f t="shared" si="574"/>
        <v>AI</v>
      </c>
      <c r="D671" s="15">
        <f t="shared" si="544"/>
        <v>2007</v>
      </c>
      <c r="E671" s="184" t="s">
        <v>17</v>
      </c>
      <c r="F671" s="56">
        <v>760</v>
      </c>
      <c r="G671" s="56">
        <v>760</v>
      </c>
      <c r="H671" s="56">
        <v>646</v>
      </c>
      <c r="I671" s="67">
        <v>0</v>
      </c>
    </row>
    <row r="672" spans="1:9">
      <c r="A672" s="4" t="str">
        <f t="shared" ref="A672:C672" si="575">A618</f>
        <v>Arrowtooth Flounder</v>
      </c>
      <c r="B672" s="43" t="str">
        <f t="shared" si="555"/>
        <v>Oflats</v>
      </c>
      <c r="C672" s="4" t="str">
        <f t="shared" si="575"/>
        <v>BSAI</v>
      </c>
      <c r="D672" s="15">
        <f t="shared" si="544"/>
        <v>2007</v>
      </c>
      <c r="E672" s="181">
        <v>193000</v>
      </c>
      <c r="F672" s="54">
        <v>158000</v>
      </c>
      <c r="G672" s="54">
        <v>20000</v>
      </c>
      <c r="H672" s="54">
        <v>17000</v>
      </c>
      <c r="I672" s="66">
        <v>1500</v>
      </c>
    </row>
    <row r="673" spans="1:9">
      <c r="A673" s="4" t="str">
        <f t="shared" ref="A673:C673" si="576">A619</f>
        <v>Kamchatka Flounder</v>
      </c>
      <c r="B673" s="43" t="str">
        <f t="shared" si="555"/>
        <v>Oflats</v>
      </c>
      <c r="C673" s="4" t="str">
        <f t="shared" si="576"/>
        <v>BSAI</v>
      </c>
      <c r="D673" s="15">
        <f t="shared" si="544"/>
        <v>2007</v>
      </c>
      <c r="E673" s="183"/>
      <c r="F673" s="81"/>
      <c r="G673" s="81"/>
      <c r="H673" s="81"/>
      <c r="I673" s="82"/>
    </row>
    <row r="674" spans="1:9">
      <c r="A674" s="4" t="str">
        <f t="shared" ref="A674:C674" si="577">A620</f>
        <v>Rock Sole</v>
      </c>
      <c r="B674" s="43" t="str">
        <f t="shared" si="555"/>
        <v>RockSole</v>
      </c>
      <c r="C674" s="4" t="str">
        <f t="shared" si="577"/>
        <v>BSAI</v>
      </c>
      <c r="D674" s="15">
        <f t="shared" si="544"/>
        <v>2007</v>
      </c>
      <c r="E674" s="181">
        <v>200000</v>
      </c>
      <c r="F674" s="54">
        <v>198000</v>
      </c>
      <c r="G674" s="54">
        <v>55000</v>
      </c>
      <c r="H674" s="54">
        <v>46750</v>
      </c>
      <c r="I674" s="66">
        <v>4125</v>
      </c>
    </row>
    <row r="675" spans="1:9">
      <c r="A675" s="4" t="str">
        <f t="shared" ref="A675:C675" si="578">A621</f>
        <v>Flathead Sole</v>
      </c>
      <c r="B675" s="43" t="str">
        <f t="shared" si="555"/>
        <v>Oflats</v>
      </c>
      <c r="C675" s="4" t="str">
        <f t="shared" si="578"/>
        <v>BSAI</v>
      </c>
      <c r="D675" s="15">
        <f t="shared" si="544"/>
        <v>2007</v>
      </c>
      <c r="E675" s="181">
        <v>95300</v>
      </c>
      <c r="F675" s="54">
        <v>79200</v>
      </c>
      <c r="G675" s="54">
        <v>30000</v>
      </c>
      <c r="H675" s="54">
        <v>25500</v>
      </c>
      <c r="I675" s="66">
        <v>2250</v>
      </c>
    </row>
    <row r="676" spans="1:9">
      <c r="A676" s="4" t="str">
        <f t="shared" ref="A676:C676" si="579">A622</f>
        <v>Alaska Plaice</v>
      </c>
      <c r="B676" s="43" t="str">
        <f t="shared" si="555"/>
        <v>Oflats</v>
      </c>
      <c r="C676" s="4" t="str">
        <f t="shared" si="579"/>
        <v>BSAI</v>
      </c>
      <c r="D676" s="15">
        <f t="shared" si="544"/>
        <v>2007</v>
      </c>
      <c r="E676" s="181">
        <v>241000</v>
      </c>
      <c r="F676" s="54">
        <v>190000</v>
      </c>
      <c r="G676" s="54">
        <v>25000</v>
      </c>
      <c r="H676" s="54">
        <v>21250</v>
      </c>
      <c r="I676" s="66">
        <v>0</v>
      </c>
    </row>
    <row r="677" spans="1:9">
      <c r="A677" s="4" t="str">
        <f t="shared" ref="A677:C677" si="580">A623</f>
        <v>Other Flatfish</v>
      </c>
      <c r="B677" s="43" t="str">
        <f t="shared" si="555"/>
        <v>Oflats</v>
      </c>
      <c r="C677" s="4" t="str">
        <f t="shared" si="580"/>
        <v>BSAI</v>
      </c>
      <c r="D677" s="15">
        <f t="shared" si="544"/>
        <v>2007</v>
      </c>
      <c r="E677" s="181">
        <v>28500</v>
      </c>
      <c r="F677" s="54">
        <v>21400</v>
      </c>
      <c r="G677" s="54">
        <v>10000</v>
      </c>
      <c r="H677" s="54">
        <v>8500</v>
      </c>
      <c r="I677" s="66">
        <v>0</v>
      </c>
    </row>
    <row r="678" spans="1:9">
      <c r="A678" s="4" t="str">
        <f t="shared" ref="A678:C678" si="581">A624</f>
        <v>Pacific Ocean Perch</v>
      </c>
      <c r="B678" s="43" t="str">
        <f t="shared" si="555"/>
        <v>Others</v>
      </c>
      <c r="C678" s="4" t="str">
        <f t="shared" si="581"/>
        <v>BSAI Total</v>
      </c>
      <c r="D678" s="15">
        <f t="shared" si="544"/>
        <v>2007</v>
      </c>
      <c r="E678" s="178">
        <v>26100</v>
      </c>
      <c r="F678" s="38">
        <v>21900</v>
      </c>
      <c r="G678" s="38">
        <v>19900</v>
      </c>
      <c r="H678" s="38">
        <v>16915</v>
      </c>
      <c r="I678" s="79" t="s">
        <v>17</v>
      </c>
    </row>
    <row r="679" spans="1:9">
      <c r="A679" s="4" t="str">
        <f t="shared" ref="A679:C679" si="582">A625</f>
        <v>Pacific Ocean Perch</v>
      </c>
      <c r="B679" s="43" t="str">
        <f t="shared" si="555"/>
        <v>Others</v>
      </c>
      <c r="C679" s="4" t="str">
        <f t="shared" si="582"/>
        <v>BS</v>
      </c>
      <c r="D679" s="15">
        <f t="shared" si="544"/>
        <v>2007</v>
      </c>
      <c r="E679" s="40" t="s">
        <v>17</v>
      </c>
      <c r="F679" s="38">
        <v>4160</v>
      </c>
      <c r="G679" s="38">
        <v>2160</v>
      </c>
      <c r="H679" s="38">
        <v>1836</v>
      </c>
      <c r="I679" s="39">
        <v>0</v>
      </c>
    </row>
    <row r="680" spans="1:9">
      <c r="A680" s="4" t="str">
        <f t="shared" ref="A680:C680" si="583">A626</f>
        <v>Pacific Ocean Perch</v>
      </c>
      <c r="B680" s="43" t="str">
        <f t="shared" si="555"/>
        <v>Others</v>
      </c>
      <c r="C680" s="4" t="str">
        <f t="shared" si="583"/>
        <v>AI Total</v>
      </c>
      <c r="D680" s="15">
        <f t="shared" si="544"/>
        <v>2007</v>
      </c>
      <c r="E680" s="169"/>
      <c r="F680" s="140"/>
      <c r="G680" s="140"/>
      <c r="H680" s="140"/>
      <c r="I680" s="141"/>
    </row>
    <row r="681" spans="1:9">
      <c r="A681" s="4" t="str">
        <f t="shared" ref="A681:C681" si="584">A627</f>
        <v>Pacific Ocean Perch</v>
      </c>
      <c r="B681" s="43" t="str">
        <f t="shared" si="555"/>
        <v>Others</v>
      </c>
      <c r="C681" s="4" t="str">
        <f t="shared" si="584"/>
        <v>EAI</v>
      </c>
      <c r="D681" s="15">
        <f t="shared" si="544"/>
        <v>2007</v>
      </c>
      <c r="E681" s="40" t="s">
        <v>17</v>
      </c>
      <c r="F681" s="38">
        <v>4970</v>
      </c>
      <c r="G681" s="38">
        <v>4970</v>
      </c>
      <c r="H681" s="38">
        <v>4225</v>
      </c>
      <c r="I681" s="39">
        <v>373</v>
      </c>
    </row>
    <row r="682" spans="1:9">
      <c r="A682" s="4" t="str">
        <f t="shared" ref="A682:C682" si="585">A628</f>
        <v>Pacific Ocean Perch</v>
      </c>
      <c r="B682" s="43" t="str">
        <f t="shared" si="555"/>
        <v>Others</v>
      </c>
      <c r="C682" s="4" t="str">
        <f t="shared" si="585"/>
        <v>CAI</v>
      </c>
      <c r="D682" s="15">
        <f t="shared" si="544"/>
        <v>2007</v>
      </c>
      <c r="E682" s="40" t="s">
        <v>17</v>
      </c>
      <c r="F682" s="38">
        <v>5050</v>
      </c>
      <c r="G682" s="38">
        <v>5050</v>
      </c>
      <c r="H682" s="38">
        <v>4293</v>
      </c>
      <c r="I682" s="39">
        <v>379</v>
      </c>
    </row>
    <row r="683" spans="1:9">
      <c r="A683" s="4" t="str">
        <f t="shared" ref="A683:C683" si="586">A629</f>
        <v>Pacific Ocean Perch</v>
      </c>
      <c r="B683" s="43" t="str">
        <f t="shared" si="555"/>
        <v>Others</v>
      </c>
      <c r="C683" s="4" t="str">
        <f t="shared" si="586"/>
        <v>WAI</v>
      </c>
      <c r="D683" s="15">
        <f t="shared" si="544"/>
        <v>2007</v>
      </c>
      <c r="E683" s="62" t="s">
        <v>17</v>
      </c>
      <c r="F683" s="48">
        <v>7720</v>
      </c>
      <c r="G683" s="48">
        <v>7720</v>
      </c>
      <c r="H683" s="48">
        <v>6562</v>
      </c>
      <c r="I683" s="65">
        <v>579</v>
      </c>
    </row>
    <row r="684" spans="1:9">
      <c r="A684" s="4" t="str">
        <f t="shared" ref="A684:C684" si="587">A630</f>
        <v>Sharpchin/Northern</v>
      </c>
      <c r="B684" s="43" t="str">
        <f t="shared" si="555"/>
        <v>Others</v>
      </c>
      <c r="C684" s="4" t="str">
        <f t="shared" si="587"/>
        <v>BSAI</v>
      </c>
      <c r="D684" s="15">
        <f t="shared" si="544"/>
        <v>2007</v>
      </c>
      <c r="E684" s="37"/>
      <c r="F684" s="16"/>
      <c r="G684" s="16"/>
      <c r="H684" s="16"/>
      <c r="I684" s="17"/>
    </row>
    <row r="685" spans="1:9">
      <c r="A685" s="4" t="str">
        <f t="shared" ref="A685:C685" si="588">A631</f>
        <v>Sharpchin/Northern</v>
      </c>
      <c r="B685" s="43" t="str">
        <f t="shared" si="555"/>
        <v>Others</v>
      </c>
      <c r="C685" s="4" t="str">
        <f t="shared" si="588"/>
        <v>BS</v>
      </c>
      <c r="D685" s="15">
        <f t="shared" si="544"/>
        <v>2007</v>
      </c>
      <c r="E685" s="37"/>
      <c r="F685" s="16"/>
      <c r="G685" s="16"/>
      <c r="H685" s="16"/>
      <c r="I685" s="17"/>
    </row>
    <row r="686" spans="1:9">
      <c r="A686" s="4" t="str">
        <f t="shared" ref="A686:C686" si="589">A632</f>
        <v>Sharpchin/Northern</v>
      </c>
      <c r="B686" s="43" t="str">
        <f t="shared" si="555"/>
        <v>Others</v>
      </c>
      <c r="C686" s="4" t="str">
        <f t="shared" si="589"/>
        <v>AI</v>
      </c>
      <c r="D686" s="15">
        <f t="shared" si="544"/>
        <v>2007</v>
      </c>
      <c r="E686" s="37"/>
      <c r="F686" s="16"/>
      <c r="G686" s="16"/>
      <c r="H686" s="16"/>
      <c r="I686" s="17"/>
    </row>
    <row r="687" spans="1:9">
      <c r="A687" s="4" t="str">
        <f t="shared" ref="A687:C687" si="590">A633</f>
        <v>Northern Rockfish</v>
      </c>
      <c r="B687" s="43" t="str">
        <f t="shared" si="555"/>
        <v>Others</v>
      </c>
      <c r="C687" s="4" t="str">
        <f t="shared" si="590"/>
        <v>BSAI</v>
      </c>
      <c r="D687" s="15">
        <f t="shared" si="544"/>
        <v>2007</v>
      </c>
      <c r="E687" s="68">
        <v>9750</v>
      </c>
      <c r="F687" s="41">
        <v>8190</v>
      </c>
      <c r="G687" s="41">
        <v>8190</v>
      </c>
      <c r="H687" s="41">
        <v>6962</v>
      </c>
      <c r="I687" s="42">
        <v>0</v>
      </c>
    </row>
    <row r="688" spans="1:9">
      <c r="A688" s="4" t="str">
        <f t="shared" ref="A688:C688" si="591">A634</f>
        <v>Northern Rockfish</v>
      </c>
      <c r="B688" s="43" t="str">
        <f t="shared" si="555"/>
        <v>Others</v>
      </c>
      <c r="C688" s="4" t="str">
        <f t="shared" si="591"/>
        <v>BS</v>
      </c>
      <c r="D688" s="15">
        <f t="shared" si="544"/>
        <v>2007</v>
      </c>
      <c r="E688" s="78"/>
      <c r="F688" s="16"/>
      <c r="G688" s="16"/>
      <c r="H688" s="16"/>
      <c r="I688" s="17"/>
    </row>
    <row r="689" spans="1:9">
      <c r="A689" s="4" t="str">
        <f t="shared" ref="A689:C689" si="592">A635</f>
        <v>Northern Rockfish</v>
      </c>
      <c r="B689" s="43" t="str">
        <f t="shared" si="555"/>
        <v>Others</v>
      </c>
      <c r="C689" s="4" t="str">
        <f t="shared" si="592"/>
        <v>AI</v>
      </c>
      <c r="D689" s="15">
        <f t="shared" si="544"/>
        <v>2007</v>
      </c>
      <c r="E689" s="180"/>
      <c r="F689" s="71"/>
      <c r="G689" s="71"/>
      <c r="H689" s="71"/>
      <c r="I689" s="72"/>
    </row>
    <row r="690" spans="1:9">
      <c r="A690" s="4" t="str">
        <f t="shared" ref="A690:C690" si="593">A636</f>
        <v>Blackspotted/Rougheye Rockfish</v>
      </c>
      <c r="B690" s="43" t="str">
        <f t="shared" si="555"/>
        <v>Others</v>
      </c>
      <c r="C690" s="4" t="str">
        <f t="shared" si="593"/>
        <v>BSAI Total</v>
      </c>
      <c r="D690" s="15">
        <f t="shared" si="544"/>
        <v>2007</v>
      </c>
      <c r="E690" s="178">
        <v>269</v>
      </c>
      <c r="F690" s="38">
        <v>202</v>
      </c>
      <c r="G690" s="38">
        <v>202</v>
      </c>
      <c r="H690" s="38">
        <v>172</v>
      </c>
      <c r="I690" s="39">
        <v>0</v>
      </c>
    </row>
    <row r="691" spans="1:9">
      <c r="A691" s="4" t="str">
        <f t="shared" ref="A691:C691" si="594">A637</f>
        <v>Blackspotted/Rougheye Rockfish</v>
      </c>
      <c r="B691" s="43" t="str">
        <f t="shared" si="555"/>
        <v>Others</v>
      </c>
      <c r="C691" s="4" t="str">
        <f t="shared" si="594"/>
        <v>EBS/EAI</v>
      </c>
      <c r="D691" s="15">
        <f t="shared" si="544"/>
        <v>2007</v>
      </c>
      <c r="E691" s="78"/>
      <c r="F691" s="16"/>
      <c r="G691" s="16"/>
      <c r="H691" s="16"/>
      <c r="I691" s="17"/>
    </row>
    <row r="692" spans="1:9">
      <c r="A692" s="4" t="str">
        <f t="shared" ref="A692:C692" si="595">A638</f>
        <v>Blackspotted/Rougheye Rockfish</v>
      </c>
      <c r="B692" s="43" t="str">
        <f t="shared" si="555"/>
        <v>Others</v>
      </c>
      <c r="C692" s="4" t="str">
        <f t="shared" si="595"/>
        <v>CAI/WAI</v>
      </c>
      <c r="D692" s="15">
        <f t="shared" si="544"/>
        <v>2007</v>
      </c>
      <c r="E692" s="180"/>
      <c r="F692" s="71"/>
      <c r="G692" s="71"/>
      <c r="H692" s="71"/>
      <c r="I692" s="72"/>
    </row>
    <row r="693" spans="1:9">
      <c r="A693" s="4" t="str">
        <f t="shared" ref="A693:C693" si="596">A639</f>
        <v>Shortraker Rockfish</v>
      </c>
      <c r="B693" s="43" t="str">
        <f t="shared" si="555"/>
        <v>Others</v>
      </c>
      <c r="C693" s="4" t="str">
        <f t="shared" si="596"/>
        <v>BSAI</v>
      </c>
      <c r="D693" s="15">
        <f t="shared" si="544"/>
        <v>2007</v>
      </c>
      <c r="E693" s="178">
        <v>564</v>
      </c>
      <c r="F693" s="38">
        <v>424</v>
      </c>
      <c r="G693" s="38">
        <v>424</v>
      </c>
      <c r="H693" s="38">
        <v>360</v>
      </c>
      <c r="I693" s="39">
        <v>0</v>
      </c>
    </row>
    <row r="694" spans="1:9">
      <c r="A694" s="4" t="str">
        <f t="shared" ref="A694:C694" si="597">A640</f>
        <v>Shortraker/Rougheye Rockfish</v>
      </c>
      <c r="B694" s="43" t="str">
        <f t="shared" si="555"/>
        <v>Others</v>
      </c>
      <c r="C694" s="4" t="str">
        <f t="shared" si="597"/>
        <v>BSAI</v>
      </c>
      <c r="D694" s="15">
        <f t="shared" si="544"/>
        <v>2007</v>
      </c>
      <c r="E694" s="89"/>
      <c r="F694" s="87"/>
      <c r="G694" s="87"/>
      <c r="H694" s="87"/>
      <c r="I694" s="94"/>
    </row>
    <row r="695" spans="1:9">
      <c r="A695" s="4" t="str">
        <f t="shared" ref="A695:C695" si="598">A641</f>
        <v>Shortraker/Rougheye Rockfish</v>
      </c>
      <c r="B695" s="43" t="str">
        <f t="shared" si="555"/>
        <v>Others</v>
      </c>
      <c r="C695" s="4" t="str">
        <f t="shared" si="598"/>
        <v>BS</v>
      </c>
      <c r="D695" s="15">
        <f t="shared" si="544"/>
        <v>2007</v>
      </c>
      <c r="E695" s="78"/>
      <c r="F695" s="16"/>
      <c r="G695" s="16"/>
      <c r="H695" s="16"/>
      <c r="I695" s="17"/>
    </row>
    <row r="696" spans="1:9">
      <c r="A696" s="4" t="str">
        <f t="shared" ref="A696:C696" si="599">A642</f>
        <v>Shortraker/Rougheye Rockfish</v>
      </c>
      <c r="B696" s="43" t="str">
        <f t="shared" si="555"/>
        <v>Others</v>
      </c>
      <c r="C696" s="4">
        <f t="shared" si="599"/>
        <v>2043000</v>
      </c>
      <c r="D696" s="15">
        <f t="shared" si="544"/>
        <v>1424988</v>
      </c>
      <c r="E696" s="180"/>
      <c r="F696" s="71"/>
      <c r="G696" s="71"/>
      <c r="H696" s="71"/>
      <c r="I696" s="72"/>
    </row>
    <row r="697" spans="1:9">
      <c r="A697" s="4" t="str">
        <f t="shared" ref="A697:C697" si="600">A643</f>
        <v>Other Red Rockfish</v>
      </c>
      <c r="B697" s="43" t="str">
        <f t="shared" si="555"/>
        <v>Others</v>
      </c>
      <c r="C697" s="4">
        <f t="shared" si="600"/>
        <v>191386</v>
      </c>
      <c r="D697" s="15">
        <f t="shared" si="544"/>
        <v>155861</v>
      </c>
      <c r="E697" s="89"/>
      <c r="F697" s="87"/>
      <c r="G697" s="87"/>
      <c r="H697" s="87"/>
      <c r="I697" s="94"/>
    </row>
    <row r="698" spans="1:9">
      <c r="A698" s="4" t="str">
        <f t="shared" ref="A698:C698" si="601">A644</f>
        <v>Other Red Rockfish</v>
      </c>
      <c r="B698" s="43" t="str">
        <f t="shared" si="555"/>
        <v>Others</v>
      </c>
      <c r="C698" s="4">
        <f t="shared" si="601"/>
        <v>27400</v>
      </c>
      <c r="D698" s="15">
        <f t="shared" si="544"/>
        <v>20588</v>
      </c>
      <c r="E698" s="180"/>
      <c r="F698" s="71"/>
      <c r="G698" s="71"/>
      <c r="H698" s="71"/>
      <c r="I698" s="72"/>
    </row>
    <row r="699" spans="1:9">
      <c r="A699" s="4" t="str">
        <f t="shared" ref="A699:C699" si="602">A645</f>
        <v>Other Rockfish</v>
      </c>
      <c r="B699" s="43" t="str">
        <f t="shared" si="555"/>
        <v>Others</v>
      </c>
      <c r="C699" s="4">
        <f t="shared" si="602"/>
        <v>287307</v>
      </c>
      <c r="D699" s="15">
        <f t="shared" si="544"/>
        <v>260906</v>
      </c>
      <c r="E699" s="178">
        <v>1330</v>
      </c>
      <c r="F699" s="38">
        <v>999</v>
      </c>
      <c r="G699" s="38">
        <v>999</v>
      </c>
      <c r="H699" s="38">
        <v>849</v>
      </c>
      <c r="I699" s="39">
        <v>0</v>
      </c>
    </row>
    <row r="700" spans="1:9">
      <c r="A700" s="4" t="str">
        <f t="shared" ref="A700:C700" si="603">A646</f>
        <v>Other Rockfish</v>
      </c>
      <c r="B700" s="43" t="str">
        <f t="shared" si="555"/>
        <v>Others</v>
      </c>
      <c r="C700" s="4">
        <f t="shared" si="603"/>
        <v>84057</v>
      </c>
      <c r="D700" s="15">
        <f t="shared" si="544"/>
        <v>71606</v>
      </c>
      <c r="E700" s="40" t="s">
        <v>17</v>
      </c>
      <c r="F700" s="38">
        <v>414</v>
      </c>
      <c r="G700" s="38">
        <v>414</v>
      </c>
      <c r="H700" s="38">
        <v>352</v>
      </c>
      <c r="I700" s="39">
        <v>0</v>
      </c>
    </row>
    <row r="701" spans="1:9">
      <c r="A701" s="4" t="str">
        <f t="shared" ref="A701:C701" si="604">A647</f>
        <v>Other Rockfish</v>
      </c>
      <c r="B701" s="43" t="str">
        <f t="shared" si="555"/>
        <v>Others</v>
      </c>
      <c r="C701" s="4">
        <f t="shared" si="604"/>
        <v>157300</v>
      </c>
      <c r="D701" s="15">
        <f t="shared" si="544"/>
        <v>153288</v>
      </c>
      <c r="E701" s="62" t="s">
        <v>17</v>
      </c>
      <c r="F701" s="48">
        <v>585</v>
      </c>
      <c r="G701" s="48">
        <v>585</v>
      </c>
      <c r="H701" s="48">
        <v>497</v>
      </c>
      <c r="I701" s="65">
        <v>0</v>
      </c>
    </row>
    <row r="702" spans="1:9">
      <c r="A702" s="4" t="str">
        <f t="shared" ref="A702:C702" si="605">A648</f>
        <v>Atka Mackerel</v>
      </c>
      <c r="B702" s="43" t="str">
        <f t="shared" si="555"/>
        <v>Atka</v>
      </c>
      <c r="C702" s="4">
        <f t="shared" si="605"/>
        <v>82810</v>
      </c>
      <c r="D702" s="15">
        <f t="shared" si="544"/>
        <v>68122</v>
      </c>
      <c r="E702" s="178">
        <v>86900</v>
      </c>
      <c r="F702" s="38">
        <v>74000</v>
      </c>
      <c r="G702" s="38">
        <v>63000</v>
      </c>
      <c r="H702" s="38">
        <v>53550</v>
      </c>
      <c r="I702" s="39">
        <v>4725</v>
      </c>
    </row>
    <row r="703" spans="1:9">
      <c r="A703" s="4" t="str">
        <f t="shared" ref="A703:C703" si="606">A649</f>
        <v>Atka Mackerel</v>
      </c>
      <c r="B703" s="43" t="str">
        <f t="shared" si="555"/>
        <v>Atka</v>
      </c>
      <c r="C703" s="4">
        <f t="shared" si="606"/>
        <v>19751</v>
      </c>
      <c r="D703" s="15">
        <f t="shared" si="544"/>
        <v>16231</v>
      </c>
      <c r="E703" s="40" t="s">
        <v>17</v>
      </c>
      <c r="F703" s="38">
        <v>23800</v>
      </c>
      <c r="G703" s="38">
        <v>23800</v>
      </c>
      <c r="H703" s="38">
        <v>20230</v>
      </c>
      <c r="I703" s="39">
        <v>1785</v>
      </c>
    </row>
    <row r="704" spans="1:9">
      <c r="A704" s="4" t="str">
        <f t="shared" ref="A704:C704" si="607">A650</f>
        <v>Atka Mackerel</v>
      </c>
      <c r="B704" s="43" t="str">
        <f t="shared" si="555"/>
        <v>Atka</v>
      </c>
      <c r="C704" s="4">
        <f t="shared" si="607"/>
        <v>81200</v>
      </c>
      <c r="D704" s="15">
        <f t="shared" si="544"/>
        <v>70088</v>
      </c>
      <c r="E704" s="40" t="s">
        <v>17</v>
      </c>
      <c r="F704" s="38">
        <v>29600</v>
      </c>
      <c r="G704" s="38">
        <v>29600</v>
      </c>
      <c r="H704" s="38">
        <v>25160</v>
      </c>
      <c r="I704" s="39">
        <v>2220</v>
      </c>
    </row>
    <row r="705" spans="1:9">
      <c r="A705" s="4" t="str">
        <f t="shared" ref="A705:C705" si="608">A651</f>
        <v>Atka Mackerel</v>
      </c>
      <c r="B705" s="43" t="str">
        <f t="shared" si="555"/>
        <v>Atka</v>
      </c>
      <c r="C705" s="4" t="str">
        <f t="shared" si="608"/>
        <v>WAI</v>
      </c>
      <c r="D705" s="15">
        <f t="shared" si="544"/>
        <v>2007</v>
      </c>
      <c r="E705" s="62" t="s">
        <v>17</v>
      </c>
      <c r="F705" s="48">
        <v>20600</v>
      </c>
      <c r="G705" s="48">
        <v>9600</v>
      </c>
      <c r="H705" s="48">
        <v>8160</v>
      </c>
      <c r="I705" s="65">
        <v>720</v>
      </c>
    </row>
    <row r="706" spans="1:9">
      <c r="A706" s="4" t="str">
        <f t="shared" ref="A706:C706" si="609">A652</f>
        <v>Skates</v>
      </c>
      <c r="B706" s="43" t="str">
        <f t="shared" si="555"/>
        <v>Others</v>
      </c>
      <c r="C706" s="4" t="str">
        <f t="shared" si="609"/>
        <v>BSAI</v>
      </c>
      <c r="D706" s="15">
        <f t="shared" ref="D706:D769" si="610">D652-1</f>
        <v>2007</v>
      </c>
      <c r="E706" s="183"/>
      <c r="F706" s="81"/>
      <c r="G706" s="81"/>
      <c r="H706" s="81"/>
      <c r="I706" s="82"/>
    </row>
    <row r="707" spans="1:9">
      <c r="A707" s="4" t="str">
        <f t="shared" ref="A707:C707" si="611">A653</f>
        <v>Sculpins</v>
      </c>
      <c r="B707" s="43" t="str">
        <f t="shared" si="555"/>
        <v>Others</v>
      </c>
      <c r="C707" s="4" t="str">
        <f t="shared" si="611"/>
        <v>BSAI</v>
      </c>
      <c r="D707" s="15">
        <f t="shared" si="610"/>
        <v>2007</v>
      </c>
      <c r="E707" s="183"/>
      <c r="F707" s="81"/>
      <c r="G707" s="81"/>
      <c r="H707" s="81"/>
      <c r="I707" s="82"/>
    </row>
    <row r="708" spans="1:9">
      <c r="A708" s="4" t="str">
        <f t="shared" ref="A708:C708" si="612">A654</f>
        <v>Sharks</v>
      </c>
      <c r="B708" s="43" t="str">
        <f t="shared" si="555"/>
        <v>Others</v>
      </c>
      <c r="C708" s="4" t="str">
        <f t="shared" si="612"/>
        <v>BSAI</v>
      </c>
      <c r="D708" s="15">
        <f t="shared" si="610"/>
        <v>2007</v>
      </c>
      <c r="E708" s="183"/>
      <c r="F708" s="81"/>
      <c r="G708" s="81"/>
      <c r="H708" s="81"/>
      <c r="I708" s="82"/>
    </row>
    <row r="709" spans="1:9">
      <c r="A709" s="4" t="str">
        <f t="shared" ref="A709:C709" si="613">A655</f>
        <v>Squids</v>
      </c>
      <c r="B709" s="43" t="str">
        <f t="shared" si="555"/>
        <v>Others</v>
      </c>
      <c r="C709" s="4" t="str">
        <f t="shared" si="613"/>
        <v>BSAI</v>
      </c>
      <c r="D709" s="15">
        <f t="shared" si="610"/>
        <v>2007</v>
      </c>
      <c r="E709" s="181">
        <v>2620</v>
      </c>
      <c r="F709" s="54">
        <v>1970</v>
      </c>
      <c r="G709" s="54">
        <v>1970</v>
      </c>
      <c r="H709" s="54">
        <v>1675</v>
      </c>
      <c r="I709" s="66">
        <v>0</v>
      </c>
    </row>
    <row r="710" spans="1:9">
      <c r="A710" s="4" t="str">
        <f t="shared" ref="A710:C710" si="614">A656</f>
        <v>Octopuses</v>
      </c>
      <c r="B710" s="43" t="str">
        <f t="shared" si="555"/>
        <v>Others</v>
      </c>
      <c r="C710" s="4" t="str">
        <f t="shared" si="614"/>
        <v>BSAI</v>
      </c>
      <c r="D710" s="15">
        <f t="shared" si="610"/>
        <v>2007</v>
      </c>
      <c r="E710" s="183"/>
      <c r="F710" s="81"/>
      <c r="G710" s="81"/>
      <c r="H710" s="81"/>
      <c r="I710" s="82"/>
    </row>
    <row r="711" spans="1:9">
      <c r="A711" s="4" t="str">
        <f t="shared" ref="A711:C711" si="615">A657</f>
        <v>Other Species</v>
      </c>
      <c r="B711" s="43" t="str">
        <f t="shared" si="555"/>
        <v>Others</v>
      </c>
      <c r="C711" s="4" t="str">
        <f t="shared" si="615"/>
        <v>BSAI</v>
      </c>
      <c r="D711" s="15">
        <f t="shared" si="610"/>
        <v>2007</v>
      </c>
      <c r="E711" s="179">
        <v>91700</v>
      </c>
      <c r="F711" s="48">
        <v>68800</v>
      </c>
      <c r="G711" s="48">
        <v>37355</v>
      </c>
      <c r="H711" s="48">
        <v>31752</v>
      </c>
      <c r="I711" s="65">
        <v>0</v>
      </c>
    </row>
    <row r="712" spans="1:9">
      <c r="A712" s="4" t="str">
        <f t="shared" ref="A712:C712" si="616">A658</f>
        <v>Total</v>
      </c>
      <c r="B712" s="43" t="str">
        <f t="shared" si="555"/>
        <v>Others</v>
      </c>
      <c r="C712" s="4" t="str">
        <f t="shared" si="616"/>
        <v>Total</v>
      </c>
      <c r="D712" s="15">
        <f t="shared" si="610"/>
        <v>2007</v>
      </c>
      <c r="E712" s="179">
        <v>3188973</v>
      </c>
      <c r="F712" s="48">
        <v>2676035</v>
      </c>
      <c r="G712" s="48">
        <v>2000000</v>
      </c>
      <c r="H712" s="48">
        <v>1770474</v>
      </c>
      <c r="I712" s="65">
        <v>179245</v>
      </c>
    </row>
    <row r="713" spans="1:9">
      <c r="A713" s="4" t="str">
        <f t="shared" ref="A713:C713" si="617">A659</f>
        <v>Pollock</v>
      </c>
      <c r="B713" s="43" t="str">
        <f t="shared" si="555"/>
        <v>Pollock</v>
      </c>
      <c r="C713" s="4" t="str">
        <f t="shared" si="617"/>
        <v>BS</v>
      </c>
      <c r="D713" s="15">
        <f t="shared" si="610"/>
        <v>2006</v>
      </c>
      <c r="E713" s="68">
        <v>2090000</v>
      </c>
      <c r="F713" s="41">
        <v>1930000</v>
      </c>
      <c r="G713" s="41">
        <v>1485000</v>
      </c>
      <c r="H713" s="41">
        <v>1336500</v>
      </c>
      <c r="I713" s="42">
        <v>148500</v>
      </c>
    </row>
    <row r="714" spans="1:9">
      <c r="A714" s="4" t="str">
        <f t="shared" ref="A714:C714" si="618">A660</f>
        <v>Pollock</v>
      </c>
      <c r="B714" s="43" t="str">
        <f t="shared" si="555"/>
        <v>Pollock</v>
      </c>
      <c r="C714" s="4" t="str">
        <f t="shared" si="618"/>
        <v>AI</v>
      </c>
      <c r="D714" s="15">
        <f t="shared" si="610"/>
        <v>2006</v>
      </c>
      <c r="E714" s="178">
        <v>39100</v>
      </c>
      <c r="F714" s="38">
        <v>29400</v>
      </c>
      <c r="G714" s="38">
        <v>19000</v>
      </c>
      <c r="H714" s="38">
        <v>17100</v>
      </c>
      <c r="I714" s="39">
        <v>1900</v>
      </c>
    </row>
    <row r="715" spans="1:9">
      <c r="A715" s="4" t="str">
        <f t="shared" ref="A715:C715" si="619">A661</f>
        <v>Pollock</v>
      </c>
      <c r="B715" s="43" t="str">
        <f t="shared" si="555"/>
        <v>Pollock</v>
      </c>
      <c r="C715" s="4" t="str">
        <f t="shared" si="619"/>
        <v>Bogslof</v>
      </c>
      <c r="D715" s="15">
        <f t="shared" si="610"/>
        <v>2006</v>
      </c>
      <c r="E715" s="179">
        <v>50600</v>
      </c>
      <c r="F715" s="48">
        <v>5500</v>
      </c>
      <c r="G715" s="48">
        <v>10</v>
      </c>
      <c r="H715" s="48">
        <v>10</v>
      </c>
      <c r="I715" s="85">
        <v>0</v>
      </c>
    </row>
    <row r="716" spans="1:9">
      <c r="A716" s="4" t="str">
        <f t="shared" ref="A716:C716" si="620">A662</f>
        <v>Pacific cod</v>
      </c>
      <c r="B716" s="43" t="str">
        <f t="shared" ref="B716:B779" si="621">VLOOKUP(A716,$O$6:$Q$32,3)</f>
        <v>Pcod</v>
      </c>
      <c r="C716" s="4" t="str">
        <f t="shared" si="620"/>
        <v>BSAI</v>
      </c>
      <c r="D716" s="15">
        <f t="shared" si="610"/>
        <v>2006</v>
      </c>
      <c r="E716" s="178">
        <v>230000</v>
      </c>
      <c r="F716" s="38">
        <v>194000</v>
      </c>
      <c r="G716" s="38">
        <v>189768</v>
      </c>
      <c r="H716" s="38">
        <v>161302</v>
      </c>
      <c r="I716" s="39">
        <v>14233</v>
      </c>
    </row>
    <row r="717" spans="1:9">
      <c r="A717" s="4" t="str">
        <f t="shared" ref="A717:C717" si="622">A663</f>
        <v>Pacific cod</v>
      </c>
      <c r="B717" s="43" t="str">
        <f t="shared" si="621"/>
        <v>Pcod</v>
      </c>
      <c r="C717" s="4" t="str">
        <f t="shared" si="622"/>
        <v>BS</v>
      </c>
      <c r="D717" s="15">
        <f t="shared" si="610"/>
        <v>2006</v>
      </c>
      <c r="E717" s="78"/>
      <c r="F717" s="16"/>
      <c r="G717" s="16"/>
      <c r="H717" s="16"/>
      <c r="I717" s="17"/>
    </row>
    <row r="718" spans="1:9">
      <c r="A718" s="4" t="str">
        <f t="shared" ref="A718:C718" si="623">A664</f>
        <v>Pacific cod</v>
      </c>
      <c r="B718" s="43" t="str">
        <f t="shared" si="621"/>
        <v>Pcod</v>
      </c>
      <c r="C718" s="4" t="str">
        <f t="shared" si="623"/>
        <v>AI</v>
      </c>
      <c r="D718" s="15">
        <f t="shared" si="610"/>
        <v>2006</v>
      </c>
      <c r="E718" s="180"/>
      <c r="F718" s="71"/>
      <c r="G718" s="71"/>
      <c r="H718" s="71"/>
      <c r="I718" s="72"/>
    </row>
    <row r="719" spans="1:9">
      <c r="A719" s="4" t="str">
        <f t="shared" ref="A719:C719" si="624">A665</f>
        <v>Sablefish</v>
      </c>
      <c r="B719" s="43" t="str">
        <f t="shared" si="621"/>
        <v>Others</v>
      </c>
      <c r="C719" s="4" t="str">
        <f t="shared" si="624"/>
        <v>BSAI Total</v>
      </c>
      <c r="D719" s="15">
        <f t="shared" si="610"/>
        <v>2006</v>
      </c>
      <c r="E719" s="78"/>
      <c r="F719" s="16"/>
      <c r="G719" s="16"/>
      <c r="H719" s="16"/>
      <c r="I719" s="17"/>
    </row>
    <row r="720" spans="1:9">
      <c r="A720" s="4" t="str">
        <f t="shared" ref="A720:C720" si="625">A666</f>
        <v>Sablefish</v>
      </c>
      <c r="B720" s="43" t="str">
        <f t="shared" si="621"/>
        <v>Others</v>
      </c>
      <c r="C720" s="4" t="str">
        <f t="shared" si="625"/>
        <v>BS</v>
      </c>
      <c r="D720" s="15">
        <f t="shared" si="610"/>
        <v>2006</v>
      </c>
      <c r="E720" s="178">
        <v>3680</v>
      </c>
      <c r="F720" s="38">
        <v>3060</v>
      </c>
      <c r="G720" s="38">
        <v>2820</v>
      </c>
      <c r="H720" s="38">
        <v>2327</v>
      </c>
      <c r="I720" s="39">
        <v>388</v>
      </c>
    </row>
    <row r="721" spans="1:9">
      <c r="A721" s="4" t="str">
        <f t="shared" ref="A721:C721" si="626">A667</f>
        <v>Sablefish</v>
      </c>
      <c r="B721" s="43" t="str">
        <f t="shared" si="621"/>
        <v>Others</v>
      </c>
      <c r="C721" s="4" t="str">
        <f t="shared" si="626"/>
        <v>AI</v>
      </c>
      <c r="D721" s="15">
        <f t="shared" si="610"/>
        <v>2006</v>
      </c>
      <c r="E721" s="179">
        <v>3740</v>
      </c>
      <c r="F721" s="48">
        <v>3100</v>
      </c>
      <c r="G721" s="48">
        <v>3000</v>
      </c>
      <c r="H721" s="48">
        <v>2438</v>
      </c>
      <c r="I721" s="65">
        <v>499</v>
      </c>
    </row>
    <row r="722" spans="1:9">
      <c r="A722" s="4" t="str">
        <f t="shared" ref="A722:C722" si="627">A668</f>
        <v>Yellowfin Sole</v>
      </c>
      <c r="B722" s="43" t="str">
        <f t="shared" si="621"/>
        <v>Yfin</v>
      </c>
      <c r="C722" s="4" t="str">
        <f t="shared" si="627"/>
        <v>BSAI</v>
      </c>
      <c r="D722" s="15">
        <f t="shared" si="610"/>
        <v>2006</v>
      </c>
      <c r="E722" s="181">
        <v>144000</v>
      </c>
      <c r="F722" s="54">
        <v>121000</v>
      </c>
      <c r="G722" s="54">
        <v>95701</v>
      </c>
      <c r="H722" s="54">
        <v>81346</v>
      </c>
      <c r="I722" s="66">
        <v>7178</v>
      </c>
    </row>
    <row r="723" spans="1:9">
      <c r="A723" s="4" t="str">
        <f t="shared" ref="A723:C723" si="628">A669</f>
        <v>Greenland Trubot</v>
      </c>
      <c r="B723" s="43" t="str">
        <f t="shared" si="621"/>
        <v>Oflats</v>
      </c>
      <c r="C723" s="4" t="str">
        <f t="shared" si="628"/>
        <v>BSAI Total</v>
      </c>
      <c r="D723" s="15">
        <f t="shared" si="610"/>
        <v>2006</v>
      </c>
      <c r="E723" s="178">
        <v>14200</v>
      </c>
      <c r="F723" s="38">
        <v>2740</v>
      </c>
      <c r="G723" s="38">
        <v>2740</v>
      </c>
      <c r="H723" s="38">
        <v>2329</v>
      </c>
      <c r="I723" s="39">
        <v>206</v>
      </c>
    </row>
    <row r="724" spans="1:9">
      <c r="A724" s="4" t="str">
        <f t="shared" ref="A724:C724" si="629">A670</f>
        <v>Greenland Trubot</v>
      </c>
      <c r="B724" s="43" t="str">
        <f t="shared" si="621"/>
        <v>Oflats</v>
      </c>
      <c r="C724" s="4" t="str">
        <f t="shared" si="629"/>
        <v>BS</v>
      </c>
      <c r="D724" s="15">
        <f t="shared" si="610"/>
        <v>2006</v>
      </c>
      <c r="E724" s="40" t="s">
        <v>17</v>
      </c>
      <c r="F724" s="38">
        <v>1890</v>
      </c>
      <c r="G724" s="38">
        <v>1890</v>
      </c>
      <c r="H724" s="38">
        <v>1607</v>
      </c>
      <c r="I724" s="39">
        <v>142</v>
      </c>
    </row>
    <row r="725" spans="1:9">
      <c r="A725" s="4" t="str">
        <f t="shared" ref="A725:C725" si="630">A671</f>
        <v>Greenland Trubot</v>
      </c>
      <c r="B725" s="43" t="str">
        <f t="shared" si="621"/>
        <v>Oflats</v>
      </c>
      <c r="C725" s="4" t="str">
        <f t="shared" si="630"/>
        <v>AI</v>
      </c>
      <c r="D725" s="15">
        <f t="shared" si="610"/>
        <v>2006</v>
      </c>
      <c r="E725" s="184" t="s">
        <v>17</v>
      </c>
      <c r="F725" s="56">
        <v>850</v>
      </c>
      <c r="G725" s="56">
        <v>850</v>
      </c>
      <c r="H725" s="56">
        <v>723</v>
      </c>
      <c r="I725" s="67">
        <v>64</v>
      </c>
    </row>
    <row r="726" spans="1:9">
      <c r="A726" s="4" t="str">
        <f t="shared" ref="A726:C726" si="631">A672</f>
        <v>Arrowtooth Flounder</v>
      </c>
      <c r="B726" s="43" t="str">
        <f t="shared" si="621"/>
        <v>Oflats</v>
      </c>
      <c r="C726" s="4" t="str">
        <f t="shared" si="631"/>
        <v>BSAI</v>
      </c>
      <c r="D726" s="15">
        <f t="shared" si="610"/>
        <v>2006</v>
      </c>
      <c r="E726" s="181">
        <v>166000</v>
      </c>
      <c r="F726" s="54">
        <v>136000</v>
      </c>
      <c r="G726" s="54">
        <v>13000</v>
      </c>
      <c r="H726" s="54">
        <v>11050</v>
      </c>
      <c r="I726" s="66">
        <v>975</v>
      </c>
    </row>
    <row r="727" spans="1:9">
      <c r="A727" s="4" t="str">
        <f t="shared" ref="A727:C727" si="632">A673</f>
        <v>Kamchatka Flounder</v>
      </c>
      <c r="B727" s="43" t="str">
        <f t="shared" si="621"/>
        <v>Oflats</v>
      </c>
      <c r="C727" s="4" t="str">
        <f t="shared" si="632"/>
        <v>BSAI</v>
      </c>
      <c r="D727" s="15">
        <f t="shared" si="610"/>
        <v>2006</v>
      </c>
      <c r="E727" s="183"/>
      <c r="F727" s="81"/>
      <c r="G727" s="81"/>
      <c r="H727" s="81"/>
      <c r="I727" s="82"/>
    </row>
    <row r="728" spans="1:9">
      <c r="A728" s="4" t="str">
        <f t="shared" ref="A728:C728" si="633">A674</f>
        <v>Rock Sole</v>
      </c>
      <c r="B728" s="43" t="str">
        <f t="shared" si="621"/>
        <v>RockSole</v>
      </c>
      <c r="C728" s="4" t="str">
        <f t="shared" si="633"/>
        <v>BSAI</v>
      </c>
      <c r="D728" s="15">
        <f t="shared" si="610"/>
        <v>2006</v>
      </c>
      <c r="E728" s="181">
        <v>150000</v>
      </c>
      <c r="F728" s="54">
        <v>126000</v>
      </c>
      <c r="G728" s="54">
        <v>41500</v>
      </c>
      <c r="H728" s="54">
        <v>35275</v>
      </c>
      <c r="I728" s="66">
        <v>3113</v>
      </c>
    </row>
    <row r="729" spans="1:9">
      <c r="A729" s="4" t="str">
        <f t="shared" ref="A729:C729" si="634">A675</f>
        <v>Flathead Sole</v>
      </c>
      <c r="B729" s="43" t="str">
        <f t="shared" si="621"/>
        <v>Oflats</v>
      </c>
      <c r="C729" s="4" t="str">
        <f t="shared" si="634"/>
        <v>BSAI</v>
      </c>
      <c r="D729" s="15">
        <f t="shared" si="610"/>
        <v>2006</v>
      </c>
      <c r="E729" s="181">
        <v>71800</v>
      </c>
      <c r="F729" s="54">
        <v>59800</v>
      </c>
      <c r="G729" s="54">
        <v>19500</v>
      </c>
      <c r="H729" s="54">
        <v>16575</v>
      </c>
      <c r="I729" s="66">
        <v>1463</v>
      </c>
    </row>
    <row r="730" spans="1:9">
      <c r="A730" s="4" t="str">
        <f t="shared" ref="A730:C730" si="635">A676</f>
        <v>Alaska Plaice</v>
      </c>
      <c r="B730" s="43" t="str">
        <f t="shared" si="621"/>
        <v>Oflats</v>
      </c>
      <c r="C730" s="4" t="str">
        <f t="shared" si="635"/>
        <v>BSAI</v>
      </c>
      <c r="D730" s="15">
        <f t="shared" si="610"/>
        <v>2006</v>
      </c>
      <c r="E730" s="181">
        <v>237000</v>
      </c>
      <c r="F730" s="54">
        <v>188000</v>
      </c>
      <c r="G730" s="54">
        <v>8000</v>
      </c>
      <c r="H730" s="54">
        <v>6800</v>
      </c>
      <c r="I730" s="66">
        <v>600</v>
      </c>
    </row>
    <row r="731" spans="1:9">
      <c r="A731" s="4" t="str">
        <f t="shared" ref="A731:C731" si="636">A677</f>
        <v>Other Flatfish</v>
      </c>
      <c r="B731" s="43" t="str">
        <f t="shared" si="621"/>
        <v>Oflats</v>
      </c>
      <c r="C731" s="4" t="str">
        <f t="shared" si="636"/>
        <v>BSAI</v>
      </c>
      <c r="D731" s="15">
        <f t="shared" si="610"/>
        <v>2006</v>
      </c>
      <c r="E731" s="181">
        <v>24200</v>
      </c>
      <c r="F731" s="54">
        <v>18100</v>
      </c>
      <c r="G731" s="54">
        <v>3500</v>
      </c>
      <c r="H731" s="54">
        <v>2975</v>
      </c>
      <c r="I731" s="66">
        <v>263</v>
      </c>
    </row>
    <row r="732" spans="1:9">
      <c r="A732" s="4" t="str">
        <f t="shared" ref="A732:C732" si="637">A678</f>
        <v>Pacific Ocean Perch</v>
      </c>
      <c r="B732" s="43" t="str">
        <f t="shared" si="621"/>
        <v>Others</v>
      </c>
      <c r="C732" s="4" t="str">
        <f t="shared" si="637"/>
        <v>BSAI Total</v>
      </c>
      <c r="D732" s="15">
        <f t="shared" si="610"/>
        <v>2006</v>
      </c>
      <c r="E732" s="178">
        <v>17600</v>
      </c>
      <c r="F732" s="38">
        <v>14800</v>
      </c>
      <c r="G732" s="38">
        <v>12600</v>
      </c>
      <c r="H732" s="38">
        <v>10710</v>
      </c>
      <c r="I732" s="39">
        <v>945</v>
      </c>
    </row>
    <row r="733" spans="1:9">
      <c r="A733" s="4" t="str">
        <f t="shared" ref="A733:C733" si="638">A679</f>
        <v>Pacific Ocean Perch</v>
      </c>
      <c r="B733" s="43" t="str">
        <f t="shared" si="621"/>
        <v>Others</v>
      </c>
      <c r="C733" s="4" t="str">
        <f t="shared" si="638"/>
        <v>BS</v>
      </c>
      <c r="D733" s="15">
        <f t="shared" si="610"/>
        <v>2006</v>
      </c>
      <c r="E733" s="40" t="s">
        <v>17</v>
      </c>
      <c r="F733" s="38">
        <v>2960</v>
      </c>
      <c r="G733" s="38">
        <v>1400</v>
      </c>
      <c r="H733" s="38">
        <v>1190</v>
      </c>
      <c r="I733" s="39">
        <v>105</v>
      </c>
    </row>
    <row r="734" spans="1:9">
      <c r="A734" s="4" t="str">
        <f t="shared" ref="A734:C734" si="639">A680</f>
        <v>Pacific Ocean Perch</v>
      </c>
      <c r="B734" s="43" t="str">
        <f t="shared" si="621"/>
        <v>Others</v>
      </c>
      <c r="C734" s="4" t="str">
        <f t="shared" si="639"/>
        <v>AI Total</v>
      </c>
      <c r="D734" s="15">
        <f t="shared" si="610"/>
        <v>2006</v>
      </c>
      <c r="E734" s="169"/>
      <c r="F734" s="140"/>
      <c r="G734" s="140"/>
      <c r="H734" s="140"/>
      <c r="I734" s="141"/>
    </row>
    <row r="735" spans="1:9">
      <c r="A735" s="4" t="str">
        <f t="shared" ref="A735:C735" si="640">A681</f>
        <v>Pacific Ocean Perch</v>
      </c>
      <c r="B735" s="43" t="str">
        <f t="shared" si="621"/>
        <v>Others</v>
      </c>
      <c r="C735" s="4" t="str">
        <f t="shared" si="640"/>
        <v>EAI</v>
      </c>
      <c r="D735" s="15">
        <f t="shared" si="610"/>
        <v>2006</v>
      </c>
      <c r="E735" s="40" t="s">
        <v>17</v>
      </c>
      <c r="F735" s="38">
        <v>3256</v>
      </c>
      <c r="G735" s="38">
        <v>3080</v>
      </c>
      <c r="H735" s="38">
        <v>2618</v>
      </c>
      <c r="I735" s="39">
        <v>231</v>
      </c>
    </row>
    <row r="736" spans="1:9">
      <c r="A736" s="4" t="str">
        <f t="shared" ref="A736:C736" si="641">A682</f>
        <v>Pacific Ocean Perch</v>
      </c>
      <c r="B736" s="43" t="str">
        <f t="shared" si="621"/>
        <v>Others</v>
      </c>
      <c r="C736" s="4" t="str">
        <f t="shared" si="641"/>
        <v>CAI</v>
      </c>
      <c r="D736" s="15">
        <f t="shared" si="610"/>
        <v>2006</v>
      </c>
      <c r="E736" s="40" t="s">
        <v>17</v>
      </c>
      <c r="F736" s="38">
        <v>3212</v>
      </c>
      <c r="G736" s="38">
        <v>3035</v>
      </c>
      <c r="H736" s="38">
        <v>2580</v>
      </c>
      <c r="I736" s="39">
        <v>228</v>
      </c>
    </row>
    <row r="737" spans="1:9">
      <c r="A737" s="4" t="str">
        <f t="shared" ref="A737:C737" si="642">A683</f>
        <v>Pacific Ocean Perch</v>
      </c>
      <c r="B737" s="43" t="str">
        <f t="shared" si="621"/>
        <v>Others</v>
      </c>
      <c r="C737" s="4" t="str">
        <f t="shared" si="642"/>
        <v>WAI</v>
      </c>
      <c r="D737" s="15">
        <f t="shared" si="610"/>
        <v>2006</v>
      </c>
      <c r="E737" s="62" t="s">
        <v>17</v>
      </c>
      <c r="F737" s="48">
        <v>5372</v>
      </c>
      <c r="G737" s="48">
        <v>5085</v>
      </c>
      <c r="H737" s="48">
        <v>4322</v>
      </c>
      <c r="I737" s="65">
        <v>381</v>
      </c>
    </row>
    <row r="738" spans="1:9">
      <c r="A738" s="4" t="str">
        <f t="shared" ref="A738:C738" si="643">A684</f>
        <v>Sharpchin/Northern</v>
      </c>
      <c r="B738" s="43" t="str">
        <f t="shared" si="621"/>
        <v>Others</v>
      </c>
      <c r="C738" s="4" t="str">
        <f t="shared" si="643"/>
        <v>BSAI</v>
      </c>
      <c r="D738" s="15">
        <f t="shared" si="610"/>
        <v>2006</v>
      </c>
      <c r="E738" s="37"/>
      <c r="F738" s="16"/>
      <c r="G738" s="16"/>
      <c r="H738" s="16"/>
      <c r="I738" s="17"/>
    </row>
    <row r="739" spans="1:9">
      <c r="A739" s="4" t="str">
        <f t="shared" ref="A739:C739" si="644">A685</f>
        <v>Sharpchin/Northern</v>
      </c>
      <c r="B739" s="43" t="str">
        <f t="shared" si="621"/>
        <v>Others</v>
      </c>
      <c r="C739" s="4" t="str">
        <f t="shared" si="644"/>
        <v>BS</v>
      </c>
      <c r="D739" s="15">
        <f t="shared" si="610"/>
        <v>2006</v>
      </c>
      <c r="E739" s="37"/>
      <c r="F739" s="16"/>
      <c r="G739" s="16"/>
      <c r="H739" s="16"/>
      <c r="I739" s="17"/>
    </row>
    <row r="740" spans="1:9">
      <c r="A740" s="4" t="str">
        <f t="shared" ref="A740:C740" si="645">A686</f>
        <v>Sharpchin/Northern</v>
      </c>
      <c r="B740" s="43" t="str">
        <f t="shared" si="621"/>
        <v>Others</v>
      </c>
      <c r="C740" s="4" t="str">
        <f t="shared" si="645"/>
        <v>AI</v>
      </c>
      <c r="D740" s="15">
        <f t="shared" si="610"/>
        <v>2006</v>
      </c>
      <c r="E740" s="37"/>
      <c r="F740" s="16"/>
      <c r="G740" s="16"/>
      <c r="H740" s="16"/>
      <c r="I740" s="17"/>
    </row>
    <row r="741" spans="1:9">
      <c r="A741" s="4" t="str">
        <f t="shared" ref="A741:C741" si="646">A687</f>
        <v>Northern Rockfish</v>
      </c>
      <c r="B741" s="43" t="str">
        <f t="shared" si="621"/>
        <v>Others</v>
      </c>
      <c r="C741" s="4" t="str">
        <f t="shared" si="646"/>
        <v>BSAI</v>
      </c>
      <c r="D741" s="15">
        <f t="shared" si="610"/>
        <v>2006</v>
      </c>
      <c r="E741" s="68">
        <v>10100</v>
      </c>
      <c r="F741" s="41">
        <v>8530</v>
      </c>
      <c r="G741" s="41">
        <v>4500</v>
      </c>
      <c r="H741" s="41">
        <v>3825</v>
      </c>
      <c r="I741" s="42">
        <v>338</v>
      </c>
    </row>
    <row r="742" spans="1:9">
      <c r="A742" s="4" t="str">
        <f t="shared" ref="A742:C742" si="647">A688</f>
        <v>Northern Rockfish</v>
      </c>
      <c r="B742" s="43" t="str">
        <f t="shared" si="621"/>
        <v>Others</v>
      </c>
      <c r="C742" s="4" t="str">
        <f t="shared" si="647"/>
        <v>BS</v>
      </c>
      <c r="D742" s="15">
        <f t="shared" si="610"/>
        <v>2006</v>
      </c>
      <c r="E742" s="78"/>
      <c r="F742" s="16"/>
      <c r="G742" s="16"/>
      <c r="H742" s="16"/>
      <c r="I742" s="17"/>
    </row>
    <row r="743" spans="1:9">
      <c r="A743" s="4" t="str">
        <f t="shared" ref="A743:C743" si="648">A689</f>
        <v>Northern Rockfish</v>
      </c>
      <c r="B743" s="43" t="str">
        <f t="shared" si="621"/>
        <v>Others</v>
      </c>
      <c r="C743" s="4" t="str">
        <f t="shared" si="648"/>
        <v>AI</v>
      </c>
      <c r="D743" s="15">
        <f t="shared" si="610"/>
        <v>2006</v>
      </c>
      <c r="E743" s="180"/>
      <c r="F743" s="71"/>
      <c r="G743" s="71"/>
      <c r="H743" s="71"/>
      <c r="I743" s="72"/>
    </row>
    <row r="744" spans="1:9">
      <c r="A744" s="4" t="str">
        <f t="shared" ref="A744:C744" si="649">A690</f>
        <v>Blackspotted/Rougheye Rockfish</v>
      </c>
      <c r="B744" s="43" t="str">
        <f t="shared" si="621"/>
        <v>Others</v>
      </c>
      <c r="C744" s="4" t="str">
        <f t="shared" si="649"/>
        <v>BSAI Total</v>
      </c>
      <c r="D744" s="15">
        <f t="shared" si="610"/>
        <v>2006</v>
      </c>
      <c r="E744" s="178">
        <v>299</v>
      </c>
      <c r="F744" s="38">
        <v>224</v>
      </c>
      <c r="G744" s="38">
        <v>224</v>
      </c>
      <c r="H744" s="38">
        <v>190</v>
      </c>
      <c r="I744" s="39">
        <v>17</v>
      </c>
    </row>
    <row r="745" spans="1:9">
      <c r="A745" s="4" t="str">
        <f t="shared" ref="A745:C745" si="650">A691</f>
        <v>Blackspotted/Rougheye Rockfish</v>
      </c>
      <c r="B745" s="43" t="str">
        <f t="shared" si="621"/>
        <v>Others</v>
      </c>
      <c r="C745" s="4" t="str">
        <f t="shared" si="650"/>
        <v>EBS/EAI</v>
      </c>
      <c r="D745" s="15">
        <f t="shared" si="610"/>
        <v>2006</v>
      </c>
      <c r="E745" s="78"/>
      <c r="F745" s="16"/>
      <c r="G745" s="16"/>
      <c r="H745" s="16"/>
      <c r="I745" s="17"/>
    </row>
    <row r="746" spans="1:9">
      <c r="A746" s="4" t="str">
        <f t="shared" ref="A746:C746" si="651">A692</f>
        <v>Blackspotted/Rougheye Rockfish</v>
      </c>
      <c r="B746" s="43" t="str">
        <f t="shared" si="621"/>
        <v>Others</v>
      </c>
      <c r="C746" s="4" t="str">
        <f t="shared" si="651"/>
        <v>CAI/WAI</v>
      </c>
      <c r="D746" s="15">
        <f t="shared" si="610"/>
        <v>2006</v>
      </c>
      <c r="E746" s="180"/>
      <c r="F746" s="71"/>
      <c r="G746" s="71"/>
      <c r="H746" s="71"/>
      <c r="I746" s="72"/>
    </row>
    <row r="747" spans="1:9">
      <c r="A747" s="4" t="str">
        <f t="shared" ref="A747:C747" si="652">A693</f>
        <v>Shortraker Rockfish</v>
      </c>
      <c r="B747" s="43" t="str">
        <f t="shared" si="621"/>
        <v>Others</v>
      </c>
      <c r="C747" s="4" t="str">
        <f t="shared" si="652"/>
        <v>BSAI</v>
      </c>
      <c r="D747" s="15">
        <f t="shared" si="610"/>
        <v>2006</v>
      </c>
      <c r="E747" s="178">
        <v>774</v>
      </c>
      <c r="F747" s="38">
        <v>580</v>
      </c>
      <c r="G747" s="38">
        <v>580</v>
      </c>
      <c r="H747" s="38">
        <v>493</v>
      </c>
      <c r="I747" s="39">
        <v>44</v>
      </c>
    </row>
    <row r="748" spans="1:9">
      <c r="A748" s="4" t="str">
        <f t="shared" ref="A748:C748" si="653">A694</f>
        <v>Shortraker/Rougheye Rockfish</v>
      </c>
      <c r="B748" s="43" t="str">
        <f t="shared" si="621"/>
        <v>Others</v>
      </c>
      <c r="C748" s="4" t="str">
        <f t="shared" si="653"/>
        <v>BSAI</v>
      </c>
      <c r="D748" s="15">
        <f t="shared" si="610"/>
        <v>2006</v>
      </c>
      <c r="E748" s="89"/>
      <c r="F748" s="87"/>
      <c r="G748" s="87"/>
      <c r="H748" s="87"/>
      <c r="I748" s="94"/>
    </row>
    <row r="749" spans="1:9">
      <c r="A749" s="4" t="str">
        <f t="shared" ref="A749:C749" si="654">A695</f>
        <v>Shortraker/Rougheye Rockfish</v>
      </c>
      <c r="B749" s="43" t="str">
        <f t="shared" si="621"/>
        <v>Others</v>
      </c>
      <c r="C749" s="4" t="str">
        <f t="shared" si="654"/>
        <v>BS</v>
      </c>
      <c r="D749" s="15">
        <f t="shared" si="610"/>
        <v>2006</v>
      </c>
      <c r="E749" s="78"/>
      <c r="F749" s="16"/>
      <c r="G749" s="16"/>
      <c r="H749" s="16"/>
      <c r="I749" s="17"/>
    </row>
    <row r="750" spans="1:9">
      <c r="A750" s="4" t="str">
        <f t="shared" ref="A750:C750" si="655">A696</f>
        <v>Shortraker/Rougheye Rockfish</v>
      </c>
      <c r="B750" s="43" t="str">
        <f t="shared" si="621"/>
        <v>Others</v>
      </c>
      <c r="C750" s="4">
        <f t="shared" si="655"/>
        <v>2043000</v>
      </c>
      <c r="D750" s="15">
        <f t="shared" si="610"/>
        <v>1424987</v>
      </c>
      <c r="E750" s="180"/>
      <c r="F750" s="71"/>
      <c r="G750" s="71"/>
      <c r="H750" s="71"/>
      <c r="I750" s="72"/>
    </row>
    <row r="751" spans="1:9">
      <c r="A751" s="4" t="str">
        <f t="shared" ref="A751:C751" si="656">A697</f>
        <v>Other Red Rockfish</v>
      </c>
      <c r="B751" s="43" t="str">
        <f t="shared" si="621"/>
        <v>Others</v>
      </c>
      <c r="C751" s="4">
        <f t="shared" si="656"/>
        <v>191386</v>
      </c>
      <c r="D751" s="15">
        <f t="shared" si="610"/>
        <v>155860</v>
      </c>
      <c r="E751" s="89"/>
      <c r="F751" s="87"/>
      <c r="G751" s="87"/>
      <c r="H751" s="87"/>
      <c r="I751" s="94"/>
    </row>
    <row r="752" spans="1:9">
      <c r="A752" s="4" t="str">
        <f t="shared" ref="A752:C752" si="657">A698</f>
        <v>Other Red Rockfish</v>
      </c>
      <c r="B752" s="43" t="str">
        <f t="shared" si="621"/>
        <v>Others</v>
      </c>
      <c r="C752" s="4">
        <f t="shared" si="657"/>
        <v>27400</v>
      </c>
      <c r="D752" s="15">
        <f t="shared" si="610"/>
        <v>20587</v>
      </c>
      <c r="E752" s="180"/>
      <c r="F752" s="71"/>
      <c r="G752" s="71"/>
      <c r="H752" s="71"/>
      <c r="I752" s="72"/>
    </row>
    <row r="753" spans="1:9">
      <c r="A753" s="4" t="str">
        <f t="shared" ref="A753:C753" si="658">A699</f>
        <v>Other Rockfish</v>
      </c>
      <c r="B753" s="43" t="str">
        <f t="shared" si="621"/>
        <v>Others</v>
      </c>
      <c r="C753" s="4">
        <f t="shared" si="658"/>
        <v>287307</v>
      </c>
      <c r="D753" s="15">
        <f t="shared" si="610"/>
        <v>260905</v>
      </c>
      <c r="E753" s="178">
        <v>1870</v>
      </c>
      <c r="F753" s="38">
        <v>1400</v>
      </c>
      <c r="G753" s="38">
        <v>1050</v>
      </c>
      <c r="H753" s="38">
        <v>893</v>
      </c>
      <c r="I753" s="39">
        <v>79</v>
      </c>
    </row>
    <row r="754" spans="1:9">
      <c r="A754" s="4" t="str">
        <f t="shared" ref="A754:C754" si="659">A700</f>
        <v>Other Rockfish</v>
      </c>
      <c r="B754" s="43" t="str">
        <f t="shared" si="621"/>
        <v>Others</v>
      </c>
      <c r="C754" s="4">
        <f t="shared" si="659"/>
        <v>84057</v>
      </c>
      <c r="D754" s="15">
        <f t="shared" si="610"/>
        <v>71605</v>
      </c>
      <c r="E754" s="40" t="s">
        <v>17</v>
      </c>
      <c r="F754" s="38">
        <v>810</v>
      </c>
      <c r="G754" s="38">
        <v>460</v>
      </c>
      <c r="H754" s="38">
        <v>391</v>
      </c>
      <c r="I754" s="39">
        <v>35</v>
      </c>
    </row>
    <row r="755" spans="1:9">
      <c r="A755" s="4" t="str">
        <f t="shared" ref="A755:C755" si="660">A701</f>
        <v>Other Rockfish</v>
      </c>
      <c r="B755" s="43" t="str">
        <f t="shared" si="621"/>
        <v>Others</v>
      </c>
      <c r="C755" s="4">
        <f t="shared" si="660"/>
        <v>157300</v>
      </c>
      <c r="D755" s="15">
        <f t="shared" si="610"/>
        <v>153287</v>
      </c>
      <c r="E755" s="62" t="s">
        <v>17</v>
      </c>
      <c r="F755" s="48">
        <v>590</v>
      </c>
      <c r="G755" s="48">
        <v>590</v>
      </c>
      <c r="H755" s="48">
        <v>502</v>
      </c>
      <c r="I755" s="65">
        <v>44</v>
      </c>
    </row>
    <row r="756" spans="1:9">
      <c r="A756" s="4" t="str">
        <f t="shared" ref="A756:C756" si="661">A702</f>
        <v>Atka Mackerel</v>
      </c>
      <c r="B756" s="43" t="str">
        <f t="shared" si="621"/>
        <v>Atka</v>
      </c>
      <c r="C756" s="4">
        <f t="shared" si="661"/>
        <v>82810</v>
      </c>
      <c r="D756" s="15">
        <f t="shared" si="610"/>
        <v>68121</v>
      </c>
      <c r="E756" s="178">
        <v>130000</v>
      </c>
      <c r="F756" s="38">
        <v>110000</v>
      </c>
      <c r="G756" s="38">
        <v>63000</v>
      </c>
      <c r="H756" s="38">
        <v>53550</v>
      </c>
      <c r="I756" s="39">
        <v>4725</v>
      </c>
    </row>
    <row r="757" spans="1:9">
      <c r="A757" s="4" t="str">
        <f t="shared" ref="A757:C757" si="662">A703</f>
        <v>Atka Mackerel</v>
      </c>
      <c r="B757" s="43" t="str">
        <f t="shared" si="621"/>
        <v>Atka</v>
      </c>
      <c r="C757" s="4">
        <f t="shared" si="662"/>
        <v>19751</v>
      </c>
      <c r="D757" s="15">
        <f t="shared" si="610"/>
        <v>16230</v>
      </c>
      <c r="E757" s="40" t="s">
        <v>17</v>
      </c>
      <c r="F757" s="38">
        <v>21780</v>
      </c>
      <c r="G757" s="38">
        <v>7500</v>
      </c>
      <c r="H757" s="38">
        <v>6375</v>
      </c>
      <c r="I757" s="39">
        <v>563</v>
      </c>
    </row>
    <row r="758" spans="1:9">
      <c r="A758" s="4" t="str">
        <f t="shared" ref="A758:C758" si="663">A704</f>
        <v>Atka Mackerel</v>
      </c>
      <c r="B758" s="43" t="str">
        <f t="shared" si="621"/>
        <v>Atka</v>
      </c>
      <c r="C758" s="4">
        <f t="shared" si="663"/>
        <v>81200</v>
      </c>
      <c r="D758" s="15">
        <f t="shared" si="610"/>
        <v>70087</v>
      </c>
      <c r="E758" s="40" t="s">
        <v>17</v>
      </c>
      <c r="F758" s="38">
        <v>46860</v>
      </c>
      <c r="G758" s="38">
        <v>40000</v>
      </c>
      <c r="H758" s="38">
        <v>34000</v>
      </c>
      <c r="I758" s="39">
        <v>3000</v>
      </c>
    </row>
    <row r="759" spans="1:9">
      <c r="A759" s="4" t="str">
        <f t="shared" ref="A759:C759" si="664">A705</f>
        <v>Atka Mackerel</v>
      </c>
      <c r="B759" s="43" t="str">
        <f t="shared" si="621"/>
        <v>Atka</v>
      </c>
      <c r="C759" s="4" t="str">
        <f t="shared" si="664"/>
        <v>WAI</v>
      </c>
      <c r="D759" s="15">
        <f t="shared" si="610"/>
        <v>2006</v>
      </c>
      <c r="E759" s="62" t="s">
        <v>17</v>
      </c>
      <c r="F759" s="48">
        <v>41360</v>
      </c>
      <c r="G759" s="48">
        <v>15500</v>
      </c>
      <c r="H759" s="48">
        <v>13175</v>
      </c>
      <c r="I759" s="65">
        <v>1163</v>
      </c>
    </row>
    <row r="760" spans="1:9">
      <c r="A760" s="4" t="str">
        <f t="shared" ref="A760:C760" si="665">A706</f>
        <v>Skates</v>
      </c>
      <c r="B760" s="43" t="str">
        <f t="shared" si="621"/>
        <v>Others</v>
      </c>
      <c r="C760" s="4" t="str">
        <f t="shared" si="665"/>
        <v>BSAI</v>
      </c>
      <c r="D760" s="15">
        <f t="shared" si="610"/>
        <v>2006</v>
      </c>
      <c r="E760" s="183"/>
      <c r="F760" s="81"/>
      <c r="G760" s="81"/>
      <c r="H760" s="81"/>
      <c r="I760" s="82"/>
    </row>
    <row r="761" spans="1:9">
      <c r="A761" s="4" t="str">
        <f t="shared" ref="A761:C761" si="666">A707</f>
        <v>Sculpins</v>
      </c>
      <c r="B761" s="43" t="str">
        <f t="shared" si="621"/>
        <v>Others</v>
      </c>
      <c r="C761" s="4" t="str">
        <f t="shared" si="666"/>
        <v>BSAI</v>
      </c>
      <c r="D761" s="15">
        <f t="shared" si="610"/>
        <v>2006</v>
      </c>
      <c r="E761" s="183"/>
      <c r="F761" s="81"/>
      <c r="G761" s="81"/>
      <c r="H761" s="81"/>
      <c r="I761" s="82"/>
    </row>
    <row r="762" spans="1:9">
      <c r="A762" s="4" t="str">
        <f t="shared" ref="A762:C762" si="667">A708</f>
        <v>Sharks</v>
      </c>
      <c r="B762" s="43" t="str">
        <f t="shared" si="621"/>
        <v>Others</v>
      </c>
      <c r="C762" s="4" t="str">
        <f t="shared" si="667"/>
        <v>BSAI</v>
      </c>
      <c r="D762" s="15">
        <f t="shared" si="610"/>
        <v>2006</v>
      </c>
      <c r="E762" s="183"/>
      <c r="F762" s="81"/>
      <c r="G762" s="81"/>
      <c r="H762" s="81"/>
      <c r="I762" s="82"/>
    </row>
    <row r="763" spans="1:9">
      <c r="A763" s="4" t="str">
        <f t="shared" ref="A763:C763" si="668">A709</f>
        <v>Squids</v>
      </c>
      <c r="B763" s="43" t="str">
        <f t="shared" si="621"/>
        <v>Others</v>
      </c>
      <c r="C763" s="4" t="str">
        <f t="shared" si="668"/>
        <v>BSAI</v>
      </c>
      <c r="D763" s="15">
        <f t="shared" si="610"/>
        <v>2006</v>
      </c>
      <c r="E763" s="181">
        <v>2620</v>
      </c>
      <c r="F763" s="54">
        <v>1970</v>
      </c>
      <c r="G763" s="54">
        <v>1275</v>
      </c>
      <c r="H763" s="54">
        <v>1084</v>
      </c>
      <c r="I763" s="66">
        <v>0</v>
      </c>
    </row>
    <row r="764" spans="1:9">
      <c r="A764" s="4" t="str">
        <f t="shared" ref="A764:C764" si="669">A710</f>
        <v>Octopuses</v>
      </c>
      <c r="B764" s="43" t="str">
        <f t="shared" si="621"/>
        <v>Others</v>
      </c>
      <c r="C764" s="4" t="str">
        <f t="shared" si="669"/>
        <v>BSAI</v>
      </c>
      <c r="D764" s="15">
        <f t="shared" si="610"/>
        <v>2006</v>
      </c>
      <c r="E764" s="183"/>
      <c r="F764" s="81"/>
      <c r="G764" s="81"/>
      <c r="H764" s="81"/>
      <c r="I764" s="82"/>
    </row>
    <row r="765" spans="1:9">
      <c r="A765" s="4" t="str">
        <f t="shared" ref="A765:C765" si="670">A711</f>
        <v>Other Species</v>
      </c>
      <c r="B765" s="43" t="str">
        <f t="shared" si="621"/>
        <v>Others</v>
      </c>
      <c r="C765" s="4" t="str">
        <f t="shared" si="670"/>
        <v>BSAI</v>
      </c>
      <c r="D765" s="15">
        <f t="shared" si="610"/>
        <v>2006</v>
      </c>
      <c r="E765" s="179">
        <v>89404</v>
      </c>
      <c r="F765" s="48">
        <v>58882</v>
      </c>
      <c r="G765" s="48">
        <v>29000</v>
      </c>
      <c r="H765" s="48">
        <v>24650</v>
      </c>
      <c r="I765" s="65">
        <v>2175</v>
      </c>
    </row>
    <row r="766" spans="1:9">
      <c r="A766" s="4" t="str">
        <f t="shared" ref="A766:C766" si="671">A712</f>
        <v>Total</v>
      </c>
      <c r="B766" s="43" t="str">
        <f t="shared" si="621"/>
        <v>Others</v>
      </c>
      <c r="C766" s="4" t="str">
        <f t="shared" si="671"/>
        <v>Total</v>
      </c>
      <c r="D766" s="15">
        <f t="shared" si="610"/>
        <v>2006</v>
      </c>
      <c r="E766" s="179">
        <v>3476987</v>
      </c>
      <c r="F766" s="48">
        <v>3013086</v>
      </c>
      <c r="G766" s="48">
        <v>1995768</v>
      </c>
      <c r="H766" s="48">
        <v>1771423</v>
      </c>
      <c r="I766" s="65">
        <v>187641</v>
      </c>
    </row>
    <row r="767" spans="1:9">
      <c r="A767" s="4" t="str">
        <f t="shared" ref="A767:C767" si="672">A713</f>
        <v>Pollock</v>
      </c>
      <c r="B767" s="43" t="str">
        <f t="shared" si="621"/>
        <v>Pollock</v>
      </c>
      <c r="C767" s="4" t="str">
        <f t="shared" si="672"/>
        <v>BS</v>
      </c>
      <c r="D767" s="15">
        <f t="shared" si="610"/>
        <v>2005</v>
      </c>
      <c r="E767" s="68">
        <v>2100000</v>
      </c>
      <c r="F767" s="41">
        <v>1960000</v>
      </c>
      <c r="G767" s="41">
        <v>1478500</v>
      </c>
      <c r="H767" s="41">
        <v>1330650</v>
      </c>
      <c r="I767" s="42">
        <v>147850</v>
      </c>
    </row>
    <row r="768" spans="1:9">
      <c r="A768" s="4" t="str">
        <f t="shared" ref="A768:C768" si="673">A714</f>
        <v>Pollock</v>
      </c>
      <c r="B768" s="43" t="str">
        <f t="shared" si="621"/>
        <v>Pollock</v>
      </c>
      <c r="C768" s="4" t="str">
        <f t="shared" si="673"/>
        <v>AI</v>
      </c>
      <c r="D768" s="15">
        <f t="shared" si="610"/>
        <v>2005</v>
      </c>
      <c r="E768" s="178">
        <v>39100</v>
      </c>
      <c r="F768" s="38">
        <v>29400</v>
      </c>
      <c r="G768" s="38">
        <v>19000</v>
      </c>
      <c r="H768" s="38">
        <v>17100</v>
      </c>
      <c r="I768" s="39">
        <v>1900</v>
      </c>
    </row>
    <row r="769" spans="1:9">
      <c r="A769" s="4" t="str">
        <f t="shared" ref="A769:C769" si="674">A715</f>
        <v>Pollock</v>
      </c>
      <c r="B769" s="43" t="str">
        <f t="shared" si="621"/>
        <v>Pollock</v>
      </c>
      <c r="C769" s="4" t="str">
        <f t="shared" si="674"/>
        <v>Bogslof</v>
      </c>
      <c r="D769" s="15">
        <f t="shared" si="610"/>
        <v>2005</v>
      </c>
      <c r="E769" s="179">
        <v>39600</v>
      </c>
      <c r="F769" s="48">
        <v>2570</v>
      </c>
      <c r="G769" s="48">
        <v>10</v>
      </c>
      <c r="H769" s="48">
        <v>10</v>
      </c>
      <c r="I769" s="65">
        <v>0</v>
      </c>
    </row>
    <row r="770" spans="1:9">
      <c r="A770" s="4" t="str">
        <f t="shared" ref="A770:C770" si="675">A716</f>
        <v>Pacific cod</v>
      </c>
      <c r="B770" s="43" t="str">
        <f t="shared" si="621"/>
        <v>Pcod</v>
      </c>
      <c r="C770" s="4" t="str">
        <f t="shared" si="675"/>
        <v>BSAI</v>
      </c>
      <c r="D770" s="15">
        <f t="shared" ref="D770:D833" si="676">D716-1</f>
        <v>2005</v>
      </c>
      <c r="E770" s="178">
        <v>265000</v>
      </c>
      <c r="F770" s="38">
        <v>206000</v>
      </c>
      <c r="G770" s="38">
        <v>206000</v>
      </c>
      <c r="H770" s="38">
        <v>175100</v>
      </c>
      <c r="I770" s="39">
        <v>15450</v>
      </c>
    </row>
    <row r="771" spans="1:9">
      <c r="A771" s="4" t="str">
        <f t="shared" ref="A771:C771" si="677">A717</f>
        <v>Pacific cod</v>
      </c>
      <c r="B771" s="43" t="str">
        <f t="shared" si="621"/>
        <v>Pcod</v>
      </c>
      <c r="C771" s="4" t="str">
        <f t="shared" si="677"/>
        <v>BS</v>
      </c>
      <c r="D771" s="15">
        <f t="shared" si="676"/>
        <v>2005</v>
      </c>
      <c r="E771" s="78"/>
      <c r="F771" s="16"/>
      <c r="G771" s="16"/>
      <c r="H771" s="16"/>
      <c r="I771" s="17"/>
    </row>
    <row r="772" spans="1:9">
      <c r="A772" s="4" t="str">
        <f t="shared" ref="A772:C772" si="678">A718</f>
        <v>Pacific cod</v>
      </c>
      <c r="B772" s="43" t="str">
        <f t="shared" si="621"/>
        <v>Pcod</v>
      </c>
      <c r="C772" s="4" t="str">
        <f t="shared" si="678"/>
        <v>AI</v>
      </c>
      <c r="D772" s="15">
        <f t="shared" si="676"/>
        <v>2005</v>
      </c>
      <c r="E772" s="180"/>
      <c r="F772" s="71"/>
      <c r="G772" s="71"/>
      <c r="H772" s="71"/>
      <c r="I772" s="72"/>
    </row>
    <row r="773" spans="1:9">
      <c r="A773" s="4" t="str">
        <f t="shared" ref="A773:C773" si="679">A719</f>
        <v>Sablefish</v>
      </c>
      <c r="B773" s="43" t="str">
        <f t="shared" si="621"/>
        <v>Others</v>
      </c>
      <c r="C773" s="4" t="str">
        <f t="shared" si="679"/>
        <v>BSAI Total</v>
      </c>
      <c r="D773" s="15">
        <f t="shared" si="676"/>
        <v>2005</v>
      </c>
      <c r="E773" s="78"/>
      <c r="F773" s="16"/>
      <c r="G773" s="16"/>
      <c r="H773" s="16"/>
      <c r="I773" s="17"/>
    </row>
    <row r="774" spans="1:9">
      <c r="A774" s="4" t="str">
        <f t="shared" ref="A774:C774" si="680">A720</f>
        <v>Sablefish</v>
      </c>
      <c r="B774" s="43" t="str">
        <f t="shared" si="621"/>
        <v>Others</v>
      </c>
      <c r="C774" s="4" t="str">
        <f t="shared" si="680"/>
        <v>BS</v>
      </c>
      <c r="D774" s="15">
        <f t="shared" si="676"/>
        <v>2005</v>
      </c>
      <c r="E774" s="178">
        <v>2950</v>
      </c>
      <c r="F774" s="38">
        <v>2440</v>
      </c>
      <c r="G774" s="38">
        <v>2440</v>
      </c>
      <c r="H774" s="38">
        <v>2013</v>
      </c>
      <c r="I774" s="39">
        <v>336</v>
      </c>
    </row>
    <row r="775" spans="1:9">
      <c r="A775" s="4" t="str">
        <f t="shared" ref="A775:C775" si="681">A721</f>
        <v>Sablefish</v>
      </c>
      <c r="B775" s="43" t="str">
        <f t="shared" si="621"/>
        <v>Others</v>
      </c>
      <c r="C775" s="4" t="str">
        <f t="shared" si="681"/>
        <v>AI</v>
      </c>
      <c r="D775" s="15">
        <f t="shared" si="676"/>
        <v>2005</v>
      </c>
      <c r="E775" s="179">
        <v>3170</v>
      </c>
      <c r="F775" s="48">
        <v>2620</v>
      </c>
      <c r="G775" s="48">
        <v>2620</v>
      </c>
      <c r="H775" s="48">
        <v>2129</v>
      </c>
      <c r="I775" s="65">
        <v>442</v>
      </c>
    </row>
    <row r="776" spans="1:9">
      <c r="A776" s="4" t="str">
        <f t="shared" ref="A776:C776" si="682">A722</f>
        <v>Yellowfin Sole</v>
      </c>
      <c r="B776" s="43" t="str">
        <f t="shared" si="621"/>
        <v>Yfin</v>
      </c>
      <c r="C776" s="4" t="str">
        <f t="shared" si="682"/>
        <v>BSAI</v>
      </c>
      <c r="D776" s="15">
        <f t="shared" si="676"/>
        <v>2005</v>
      </c>
      <c r="E776" s="181">
        <v>148000</v>
      </c>
      <c r="F776" s="54">
        <v>124000</v>
      </c>
      <c r="G776" s="54">
        <v>90686</v>
      </c>
      <c r="H776" s="54">
        <v>77083</v>
      </c>
      <c r="I776" s="66">
        <v>6801</v>
      </c>
    </row>
    <row r="777" spans="1:9">
      <c r="A777" s="4" t="str">
        <f t="shared" ref="A777:C777" si="683">A723</f>
        <v>Greenland Trubot</v>
      </c>
      <c r="B777" s="43" t="str">
        <f t="shared" si="621"/>
        <v>Oflats</v>
      </c>
      <c r="C777" s="4" t="str">
        <f t="shared" si="683"/>
        <v>BSAI Total</v>
      </c>
      <c r="D777" s="15">
        <f t="shared" si="676"/>
        <v>2005</v>
      </c>
      <c r="E777" s="178">
        <v>19200</v>
      </c>
      <c r="F777" s="38">
        <v>3930</v>
      </c>
      <c r="G777" s="38">
        <v>3500</v>
      </c>
      <c r="H777" s="38">
        <v>2975</v>
      </c>
      <c r="I777" s="39">
        <v>263</v>
      </c>
    </row>
    <row r="778" spans="1:9">
      <c r="A778" s="4" t="str">
        <f t="shared" ref="A778:C778" si="684">A724</f>
        <v>Greenland Trubot</v>
      </c>
      <c r="B778" s="43" t="str">
        <f t="shared" si="621"/>
        <v>Oflats</v>
      </c>
      <c r="C778" s="4" t="str">
        <f t="shared" si="684"/>
        <v>BS</v>
      </c>
      <c r="D778" s="15">
        <f t="shared" si="676"/>
        <v>2005</v>
      </c>
      <c r="E778" s="40" t="s">
        <v>17</v>
      </c>
      <c r="F778" s="38">
        <v>2720</v>
      </c>
      <c r="G778" s="38">
        <v>2700</v>
      </c>
      <c r="H778" s="38">
        <v>2295</v>
      </c>
      <c r="I778" s="39">
        <v>203</v>
      </c>
    </row>
    <row r="779" spans="1:9">
      <c r="A779" s="4" t="str">
        <f t="shared" ref="A779:C779" si="685">A725</f>
        <v>Greenland Trubot</v>
      </c>
      <c r="B779" s="43" t="str">
        <f t="shared" si="621"/>
        <v>Oflats</v>
      </c>
      <c r="C779" s="4" t="str">
        <f t="shared" si="685"/>
        <v>AI</v>
      </c>
      <c r="D779" s="15">
        <f t="shared" si="676"/>
        <v>2005</v>
      </c>
      <c r="E779" s="184" t="s">
        <v>17</v>
      </c>
      <c r="F779" s="56">
        <v>1210</v>
      </c>
      <c r="G779" s="56">
        <v>800</v>
      </c>
      <c r="H779" s="56">
        <v>680</v>
      </c>
      <c r="I779" s="67">
        <v>60</v>
      </c>
    </row>
    <row r="780" spans="1:9">
      <c r="A780" s="4" t="str">
        <f t="shared" ref="A780:C780" si="686">A726</f>
        <v>Arrowtooth Flounder</v>
      </c>
      <c r="B780" s="43" t="str">
        <f t="shared" ref="B780:B843" si="687">VLOOKUP(A780,$O$6:$Q$32,3)</f>
        <v>Oflats</v>
      </c>
      <c r="C780" s="4" t="str">
        <f t="shared" si="686"/>
        <v>BSAI</v>
      </c>
      <c r="D780" s="15">
        <f t="shared" si="676"/>
        <v>2005</v>
      </c>
      <c r="E780" s="181">
        <v>132000</v>
      </c>
      <c r="F780" s="54">
        <v>108000</v>
      </c>
      <c r="G780" s="54">
        <v>12000</v>
      </c>
      <c r="H780" s="54">
        <v>10200</v>
      </c>
      <c r="I780" s="66">
        <v>900</v>
      </c>
    </row>
    <row r="781" spans="1:9">
      <c r="A781" s="4" t="str">
        <f t="shared" ref="A781:C781" si="688">A727</f>
        <v>Kamchatka Flounder</v>
      </c>
      <c r="B781" s="43" t="str">
        <f t="shared" si="687"/>
        <v>Oflats</v>
      </c>
      <c r="C781" s="4" t="str">
        <f t="shared" si="688"/>
        <v>BSAI</v>
      </c>
      <c r="D781" s="15">
        <f t="shared" si="676"/>
        <v>2005</v>
      </c>
      <c r="E781" s="183"/>
      <c r="F781" s="81"/>
      <c r="G781" s="81"/>
      <c r="H781" s="81"/>
      <c r="I781" s="82"/>
    </row>
    <row r="782" spans="1:9">
      <c r="A782" s="4" t="str">
        <f t="shared" ref="A782:C782" si="689">A728</f>
        <v>Rock Sole</v>
      </c>
      <c r="B782" s="43" t="str">
        <f t="shared" si="687"/>
        <v>RockSole</v>
      </c>
      <c r="C782" s="4" t="str">
        <f t="shared" si="689"/>
        <v>BSAI</v>
      </c>
      <c r="D782" s="15">
        <f t="shared" si="676"/>
        <v>2005</v>
      </c>
      <c r="E782" s="181">
        <v>157000</v>
      </c>
      <c r="F782" s="54">
        <v>132000</v>
      </c>
      <c r="G782" s="54">
        <v>41500</v>
      </c>
      <c r="H782" s="54">
        <v>35275</v>
      </c>
      <c r="I782" s="66">
        <v>3113</v>
      </c>
    </row>
    <row r="783" spans="1:9">
      <c r="A783" s="4" t="str">
        <f t="shared" ref="A783:C783" si="690">A729</f>
        <v>Flathead Sole</v>
      </c>
      <c r="B783" s="43" t="str">
        <f t="shared" si="687"/>
        <v>Oflats</v>
      </c>
      <c r="C783" s="4" t="str">
        <f t="shared" si="690"/>
        <v>BSAI</v>
      </c>
      <c r="D783" s="15">
        <f t="shared" si="676"/>
        <v>2005</v>
      </c>
      <c r="E783" s="181">
        <v>70200</v>
      </c>
      <c r="F783" s="54">
        <v>58500</v>
      </c>
      <c r="G783" s="54">
        <v>19500</v>
      </c>
      <c r="H783" s="54">
        <v>16575</v>
      </c>
      <c r="I783" s="66">
        <v>1463</v>
      </c>
    </row>
    <row r="784" spans="1:9">
      <c r="A784" s="4" t="str">
        <f t="shared" ref="A784:C784" si="691">A730</f>
        <v>Alaska Plaice</v>
      </c>
      <c r="B784" s="43" t="str">
        <f t="shared" si="687"/>
        <v>Oflats</v>
      </c>
      <c r="C784" s="4" t="str">
        <f t="shared" si="691"/>
        <v>BSAI</v>
      </c>
      <c r="D784" s="15">
        <f t="shared" si="676"/>
        <v>2005</v>
      </c>
      <c r="E784" s="181">
        <v>237000</v>
      </c>
      <c r="F784" s="54">
        <v>189000</v>
      </c>
      <c r="G784" s="54">
        <v>8000</v>
      </c>
      <c r="H784" s="54">
        <v>6800</v>
      </c>
      <c r="I784" s="66">
        <v>600</v>
      </c>
    </row>
    <row r="785" spans="1:9">
      <c r="A785" s="4" t="str">
        <f t="shared" ref="A785:C785" si="692">A731</f>
        <v>Other Flatfish</v>
      </c>
      <c r="B785" s="43" t="str">
        <f t="shared" si="687"/>
        <v>Oflats</v>
      </c>
      <c r="C785" s="4" t="str">
        <f t="shared" si="692"/>
        <v>BSAI</v>
      </c>
      <c r="D785" s="15">
        <f t="shared" si="676"/>
        <v>2005</v>
      </c>
      <c r="E785" s="181">
        <v>28500</v>
      </c>
      <c r="F785" s="54">
        <v>21400</v>
      </c>
      <c r="G785" s="54">
        <v>3500</v>
      </c>
      <c r="H785" s="54">
        <v>2975</v>
      </c>
      <c r="I785" s="66">
        <v>263</v>
      </c>
    </row>
    <row r="786" spans="1:9">
      <c r="A786" s="4" t="str">
        <f t="shared" ref="A786:C786" si="693">A732</f>
        <v>Pacific Ocean Perch</v>
      </c>
      <c r="B786" s="43" t="str">
        <f t="shared" si="687"/>
        <v>Others</v>
      </c>
      <c r="C786" s="4" t="str">
        <f t="shared" si="693"/>
        <v>BSAI Total</v>
      </c>
      <c r="D786" s="15">
        <f t="shared" si="676"/>
        <v>2005</v>
      </c>
      <c r="E786" s="178">
        <v>17300</v>
      </c>
      <c r="F786" s="38">
        <v>14600</v>
      </c>
      <c r="G786" s="38">
        <v>12600</v>
      </c>
      <c r="H786" s="38">
        <v>10710</v>
      </c>
      <c r="I786" s="39">
        <v>945</v>
      </c>
    </row>
    <row r="787" spans="1:9">
      <c r="A787" s="4" t="str">
        <f t="shared" ref="A787:C787" si="694">A733</f>
        <v>Pacific Ocean Perch</v>
      </c>
      <c r="B787" s="43" t="str">
        <f t="shared" si="687"/>
        <v>Others</v>
      </c>
      <c r="C787" s="4" t="str">
        <f t="shared" si="694"/>
        <v>BS</v>
      </c>
      <c r="D787" s="15">
        <f t="shared" si="676"/>
        <v>2005</v>
      </c>
      <c r="E787" s="40" t="s">
        <v>17</v>
      </c>
      <c r="F787" s="38">
        <v>2920</v>
      </c>
      <c r="G787" s="38">
        <v>1400</v>
      </c>
      <c r="H787" s="38">
        <v>1190</v>
      </c>
      <c r="I787" s="39">
        <v>105</v>
      </c>
    </row>
    <row r="788" spans="1:9">
      <c r="A788" s="4" t="str">
        <f t="shared" ref="A788:C788" si="695">A734</f>
        <v>Pacific Ocean Perch</v>
      </c>
      <c r="B788" s="43" t="str">
        <f t="shared" si="687"/>
        <v>Others</v>
      </c>
      <c r="C788" s="4" t="str">
        <f t="shared" si="695"/>
        <v>AI Total</v>
      </c>
      <c r="D788" s="15">
        <f t="shared" si="676"/>
        <v>2005</v>
      </c>
      <c r="E788" s="169"/>
      <c r="F788" s="140"/>
      <c r="G788" s="140"/>
      <c r="H788" s="140"/>
      <c r="I788" s="141"/>
    </row>
    <row r="789" spans="1:9">
      <c r="A789" s="4" t="str">
        <f t="shared" ref="A789:C789" si="696">A735</f>
        <v>Pacific Ocean Perch</v>
      </c>
      <c r="B789" s="43" t="str">
        <f t="shared" si="687"/>
        <v>Others</v>
      </c>
      <c r="C789" s="4" t="str">
        <f t="shared" si="696"/>
        <v>EAI</v>
      </c>
      <c r="D789" s="15">
        <f t="shared" si="676"/>
        <v>2005</v>
      </c>
      <c r="E789" s="40" t="s">
        <v>17</v>
      </c>
      <c r="F789" s="38">
        <v>3210</v>
      </c>
      <c r="G789" s="38">
        <v>3080</v>
      </c>
      <c r="H789" s="38">
        <v>2618</v>
      </c>
      <c r="I789" s="39">
        <v>231</v>
      </c>
    </row>
    <row r="790" spans="1:9">
      <c r="A790" s="4" t="str">
        <f t="shared" ref="A790:C790" si="697">A736</f>
        <v>Pacific Ocean Perch</v>
      </c>
      <c r="B790" s="43" t="str">
        <f t="shared" si="687"/>
        <v>Others</v>
      </c>
      <c r="C790" s="4" t="str">
        <f t="shared" si="697"/>
        <v>CAI</v>
      </c>
      <c r="D790" s="15">
        <f t="shared" si="676"/>
        <v>2005</v>
      </c>
      <c r="E790" s="40" t="s">
        <v>17</v>
      </c>
      <c r="F790" s="38">
        <v>3165</v>
      </c>
      <c r="G790" s="38">
        <v>3035</v>
      </c>
      <c r="H790" s="38">
        <v>2580</v>
      </c>
      <c r="I790" s="39">
        <v>228</v>
      </c>
    </row>
    <row r="791" spans="1:9">
      <c r="A791" s="4" t="str">
        <f t="shared" ref="A791:C791" si="698">A737</f>
        <v>Pacific Ocean Perch</v>
      </c>
      <c r="B791" s="43" t="str">
        <f t="shared" si="687"/>
        <v>Others</v>
      </c>
      <c r="C791" s="4" t="str">
        <f t="shared" si="698"/>
        <v>WAI</v>
      </c>
      <c r="D791" s="15">
        <f t="shared" si="676"/>
        <v>2005</v>
      </c>
      <c r="E791" s="62" t="s">
        <v>17</v>
      </c>
      <c r="F791" s="48">
        <v>5305</v>
      </c>
      <c r="G791" s="48">
        <v>5085</v>
      </c>
      <c r="H791" s="48">
        <v>4322</v>
      </c>
      <c r="I791" s="65">
        <v>381</v>
      </c>
    </row>
    <row r="792" spans="1:9">
      <c r="A792" s="4" t="str">
        <f t="shared" ref="A792:C792" si="699">A738</f>
        <v>Sharpchin/Northern</v>
      </c>
      <c r="B792" s="43" t="str">
        <f t="shared" si="687"/>
        <v>Others</v>
      </c>
      <c r="C792" s="4" t="str">
        <f t="shared" si="699"/>
        <v>BSAI</v>
      </c>
      <c r="D792" s="15">
        <f t="shared" si="676"/>
        <v>2005</v>
      </c>
      <c r="E792" s="37"/>
      <c r="F792" s="16"/>
      <c r="G792" s="16"/>
      <c r="H792" s="16"/>
      <c r="I792" s="17"/>
    </row>
    <row r="793" spans="1:9">
      <c r="A793" s="4" t="str">
        <f t="shared" ref="A793:C793" si="700">A739</f>
        <v>Sharpchin/Northern</v>
      </c>
      <c r="B793" s="43" t="str">
        <f t="shared" si="687"/>
        <v>Others</v>
      </c>
      <c r="C793" s="4" t="str">
        <f t="shared" si="700"/>
        <v>BS</v>
      </c>
      <c r="D793" s="15">
        <f t="shared" si="676"/>
        <v>2005</v>
      </c>
      <c r="E793" s="37"/>
      <c r="F793" s="16"/>
      <c r="G793" s="16"/>
      <c r="H793" s="16"/>
      <c r="I793" s="17"/>
    </row>
    <row r="794" spans="1:9">
      <c r="A794" s="4" t="str">
        <f t="shared" ref="A794:C794" si="701">A740</f>
        <v>Sharpchin/Northern</v>
      </c>
      <c r="B794" s="43" t="str">
        <f t="shared" si="687"/>
        <v>Others</v>
      </c>
      <c r="C794" s="4" t="str">
        <f t="shared" si="701"/>
        <v>AI</v>
      </c>
      <c r="D794" s="15">
        <f t="shared" si="676"/>
        <v>2005</v>
      </c>
      <c r="E794" s="37"/>
      <c r="F794" s="16"/>
      <c r="G794" s="16"/>
      <c r="H794" s="16"/>
      <c r="I794" s="17"/>
    </row>
    <row r="795" spans="1:9">
      <c r="A795" s="4" t="str">
        <f t="shared" ref="A795:C795" si="702">A741</f>
        <v>Northern Rockfish</v>
      </c>
      <c r="B795" s="43" t="str">
        <f t="shared" si="687"/>
        <v>Others</v>
      </c>
      <c r="C795" s="4" t="str">
        <f t="shared" si="702"/>
        <v>BSAI</v>
      </c>
      <c r="D795" s="15">
        <f t="shared" si="676"/>
        <v>2005</v>
      </c>
      <c r="E795" s="68">
        <v>9810</v>
      </c>
      <c r="F795" s="41">
        <v>8260</v>
      </c>
      <c r="G795" s="41">
        <v>5000</v>
      </c>
      <c r="H795" s="41">
        <v>4250</v>
      </c>
      <c r="I795" s="42">
        <v>375</v>
      </c>
    </row>
    <row r="796" spans="1:9">
      <c r="A796" s="4" t="str">
        <f t="shared" ref="A796:C796" si="703">A742</f>
        <v>Northern Rockfish</v>
      </c>
      <c r="B796" s="43" t="str">
        <f t="shared" si="687"/>
        <v>Others</v>
      </c>
      <c r="C796" s="4" t="str">
        <f t="shared" si="703"/>
        <v>BS</v>
      </c>
      <c r="D796" s="15">
        <f t="shared" si="676"/>
        <v>2005</v>
      </c>
      <c r="E796" s="78"/>
      <c r="F796" s="16"/>
      <c r="G796" s="16"/>
      <c r="H796" s="16"/>
      <c r="I796" s="17"/>
    </row>
    <row r="797" spans="1:9">
      <c r="A797" s="4" t="str">
        <f t="shared" ref="A797:C797" si="704">A743</f>
        <v>Northern Rockfish</v>
      </c>
      <c r="B797" s="43" t="str">
        <f t="shared" si="687"/>
        <v>Others</v>
      </c>
      <c r="C797" s="4" t="str">
        <f t="shared" si="704"/>
        <v>AI</v>
      </c>
      <c r="D797" s="15">
        <f t="shared" si="676"/>
        <v>2005</v>
      </c>
      <c r="E797" s="180"/>
      <c r="F797" s="71"/>
      <c r="G797" s="71"/>
      <c r="H797" s="71"/>
      <c r="I797" s="72"/>
    </row>
    <row r="798" spans="1:9">
      <c r="A798" s="4" t="str">
        <f t="shared" ref="A798:C798" si="705">A744</f>
        <v>Blackspotted/Rougheye Rockfish</v>
      </c>
      <c r="B798" s="43" t="str">
        <f t="shared" si="687"/>
        <v>Others</v>
      </c>
      <c r="C798" s="4" t="str">
        <f t="shared" si="705"/>
        <v>BSAI Total</v>
      </c>
      <c r="D798" s="15">
        <f t="shared" si="676"/>
        <v>2005</v>
      </c>
      <c r="E798" s="178">
        <v>298</v>
      </c>
      <c r="F798" s="38">
        <v>223</v>
      </c>
      <c r="G798" s="38">
        <v>223</v>
      </c>
      <c r="H798" s="38">
        <v>190</v>
      </c>
      <c r="I798" s="39">
        <v>17</v>
      </c>
    </row>
    <row r="799" spans="1:9">
      <c r="A799" s="4" t="str">
        <f t="shared" ref="A799:C799" si="706">A745</f>
        <v>Blackspotted/Rougheye Rockfish</v>
      </c>
      <c r="B799" s="43" t="str">
        <f t="shared" si="687"/>
        <v>Others</v>
      </c>
      <c r="C799" s="4" t="str">
        <f t="shared" si="706"/>
        <v>EBS/EAI</v>
      </c>
      <c r="D799" s="15">
        <f t="shared" si="676"/>
        <v>2005</v>
      </c>
      <c r="E799" s="78"/>
      <c r="F799" s="16"/>
      <c r="G799" s="16"/>
      <c r="H799" s="16"/>
      <c r="I799" s="17"/>
    </row>
    <row r="800" spans="1:9">
      <c r="A800" s="4" t="str">
        <f t="shared" ref="A800:C800" si="707">A746</f>
        <v>Blackspotted/Rougheye Rockfish</v>
      </c>
      <c r="B800" s="43" t="str">
        <f t="shared" si="687"/>
        <v>Others</v>
      </c>
      <c r="C800" s="4" t="str">
        <f t="shared" si="707"/>
        <v>CAI/WAI</v>
      </c>
      <c r="D800" s="15">
        <f t="shared" si="676"/>
        <v>2005</v>
      </c>
      <c r="E800" s="180"/>
      <c r="F800" s="71"/>
      <c r="G800" s="71"/>
      <c r="H800" s="71"/>
      <c r="I800" s="72"/>
    </row>
    <row r="801" spans="1:9">
      <c r="A801" s="4" t="str">
        <f t="shared" ref="A801:C801" si="708">A747</f>
        <v>Shortraker Rockfish</v>
      </c>
      <c r="B801" s="43" t="str">
        <f t="shared" si="687"/>
        <v>Others</v>
      </c>
      <c r="C801" s="4" t="str">
        <f t="shared" si="708"/>
        <v>BSAI</v>
      </c>
      <c r="D801" s="15">
        <f t="shared" si="676"/>
        <v>2005</v>
      </c>
      <c r="E801" s="178">
        <v>794</v>
      </c>
      <c r="F801" s="38">
        <v>596</v>
      </c>
      <c r="G801" s="38">
        <v>596</v>
      </c>
      <c r="H801" s="38">
        <v>507</v>
      </c>
      <c r="I801" s="39">
        <v>45</v>
      </c>
    </row>
    <row r="802" spans="1:9">
      <c r="A802" s="4" t="str">
        <f t="shared" ref="A802:C802" si="709">A748</f>
        <v>Shortraker/Rougheye Rockfish</v>
      </c>
      <c r="B802" s="43" t="str">
        <f t="shared" si="687"/>
        <v>Others</v>
      </c>
      <c r="C802" s="4" t="str">
        <f t="shared" si="709"/>
        <v>BSAI</v>
      </c>
      <c r="D802" s="15">
        <f t="shared" si="676"/>
        <v>2005</v>
      </c>
      <c r="E802" s="89"/>
      <c r="F802" s="87"/>
      <c r="G802" s="87"/>
      <c r="H802" s="87"/>
      <c r="I802" s="94"/>
    </row>
    <row r="803" spans="1:9">
      <c r="A803" s="4" t="str">
        <f t="shared" ref="A803:C803" si="710">A749</f>
        <v>Shortraker/Rougheye Rockfish</v>
      </c>
      <c r="B803" s="43" t="str">
        <f t="shared" si="687"/>
        <v>Others</v>
      </c>
      <c r="C803" s="4" t="str">
        <f t="shared" si="710"/>
        <v>BS</v>
      </c>
      <c r="D803" s="15">
        <f t="shared" si="676"/>
        <v>2005</v>
      </c>
      <c r="E803" s="78"/>
      <c r="F803" s="16"/>
      <c r="G803" s="16"/>
      <c r="H803" s="16"/>
      <c r="I803" s="17"/>
    </row>
    <row r="804" spans="1:9">
      <c r="A804" s="4" t="str">
        <f t="shared" ref="A804:C804" si="711">A750</f>
        <v>Shortraker/Rougheye Rockfish</v>
      </c>
      <c r="B804" s="43" t="str">
        <f t="shared" si="687"/>
        <v>Others</v>
      </c>
      <c r="C804" s="4">
        <f t="shared" si="711"/>
        <v>2043000</v>
      </c>
      <c r="D804" s="15">
        <f t="shared" si="676"/>
        <v>1424986</v>
      </c>
      <c r="E804" s="180"/>
      <c r="F804" s="71"/>
      <c r="G804" s="71"/>
      <c r="H804" s="71"/>
      <c r="I804" s="72"/>
    </row>
    <row r="805" spans="1:9">
      <c r="A805" s="4" t="str">
        <f t="shared" ref="A805:C805" si="712">A751</f>
        <v>Other Red Rockfish</v>
      </c>
      <c r="B805" s="43" t="str">
        <f t="shared" si="687"/>
        <v>Others</v>
      </c>
      <c r="C805" s="4">
        <f t="shared" si="712"/>
        <v>191386</v>
      </c>
      <c r="D805" s="15">
        <f t="shared" si="676"/>
        <v>155859</v>
      </c>
      <c r="E805" s="89"/>
      <c r="F805" s="87"/>
      <c r="G805" s="87"/>
      <c r="H805" s="87"/>
      <c r="I805" s="94"/>
    </row>
    <row r="806" spans="1:9">
      <c r="A806" s="4" t="str">
        <f t="shared" ref="A806:C806" si="713">A752</f>
        <v>Other Red Rockfish</v>
      </c>
      <c r="B806" s="43" t="str">
        <f t="shared" si="687"/>
        <v>Others</v>
      </c>
      <c r="C806" s="4">
        <f t="shared" si="713"/>
        <v>27400</v>
      </c>
      <c r="D806" s="15">
        <f t="shared" si="676"/>
        <v>20586</v>
      </c>
      <c r="E806" s="180"/>
      <c r="F806" s="71"/>
      <c r="G806" s="71"/>
      <c r="H806" s="71"/>
      <c r="I806" s="72"/>
    </row>
    <row r="807" spans="1:9">
      <c r="A807" s="4" t="str">
        <f t="shared" ref="A807:C807" si="714">A753</f>
        <v>Other Rockfish</v>
      </c>
      <c r="B807" s="43" t="str">
        <f t="shared" si="687"/>
        <v>Others</v>
      </c>
      <c r="C807" s="4">
        <f t="shared" si="714"/>
        <v>287307</v>
      </c>
      <c r="D807" s="15">
        <f t="shared" si="676"/>
        <v>260904</v>
      </c>
      <c r="E807" s="178">
        <v>1870</v>
      </c>
      <c r="F807" s="38">
        <v>1400</v>
      </c>
      <c r="G807" s="38">
        <v>1050</v>
      </c>
      <c r="H807" s="38">
        <v>893</v>
      </c>
      <c r="I807" s="39">
        <v>79</v>
      </c>
    </row>
    <row r="808" spans="1:9">
      <c r="A808" s="4" t="str">
        <f t="shared" ref="A808:C808" si="715">A754</f>
        <v>Other Rockfish</v>
      </c>
      <c r="B808" s="43" t="str">
        <f t="shared" si="687"/>
        <v>Others</v>
      </c>
      <c r="C808" s="4">
        <f t="shared" si="715"/>
        <v>84057</v>
      </c>
      <c r="D808" s="15">
        <f t="shared" si="676"/>
        <v>71604</v>
      </c>
      <c r="E808" s="40" t="s">
        <v>17</v>
      </c>
      <c r="F808" s="38">
        <v>810</v>
      </c>
      <c r="G808" s="38">
        <v>460</v>
      </c>
      <c r="H808" s="38">
        <v>391</v>
      </c>
      <c r="I808" s="39">
        <v>35</v>
      </c>
    </row>
    <row r="809" spans="1:9">
      <c r="A809" s="4" t="str">
        <f t="shared" ref="A809:C809" si="716">A755</f>
        <v>Other Rockfish</v>
      </c>
      <c r="B809" s="43" t="str">
        <f t="shared" si="687"/>
        <v>Others</v>
      </c>
      <c r="C809" s="4">
        <f t="shared" si="716"/>
        <v>157300</v>
      </c>
      <c r="D809" s="15">
        <f t="shared" si="676"/>
        <v>153286</v>
      </c>
      <c r="E809" s="62" t="s">
        <v>17</v>
      </c>
      <c r="F809" s="48">
        <v>590</v>
      </c>
      <c r="G809" s="48">
        <v>590</v>
      </c>
      <c r="H809" s="48">
        <v>502</v>
      </c>
      <c r="I809" s="65">
        <v>44</v>
      </c>
    </row>
    <row r="810" spans="1:9">
      <c r="A810" s="4" t="str">
        <f t="shared" ref="A810:C810" si="717">A756</f>
        <v>Atka Mackerel</v>
      </c>
      <c r="B810" s="43" t="str">
        <f t="shared" si="687"/>
        <v>Atka</v>
      </c>
      <c r="C810" s="4">
        <f t="shared" si="717"/>
        <v>82810</v>
      </c>
      <c r="D810" s="15">
        <f t="shared" si="676"/>
        <v>68120</v>
      </c>
      <c r="E810" s="178">
        <v>147000</v>
      </c>
      <c r="F810" s="38">
        <v>124000</v>
      </c>
      <c r="G810" s="38">
        <v>63000</v>
      </c>
      <c r="H810" s="38">
        <v>53550</v>
      </c>
      <c r="I810" s="39">
        <v>4725</v>
      </c>
    </row>
    <row r="811" spans="1:9">
      <c r="A811" s="4" t="str">
        <f t="shared" ref="A811:C811" si="718">A757</f>
        <v>Atka Mackerel</v>
      </c>
      <c r="B811" s="43" t="str">
        <f t="shared" si="687"/>
        <v>Atka</v>
      </c>
      <c r="C811" s="4">
        <f t="shared" si="718"/>
        <v>19751</v>
      </c>
      <c r="D811" s="15">
        <f t="shared" si="676"/>
        <v>16229</v>
      </c>
      <c r="E811" s="40" t="s">
        <v>17</v>
      </c>
      <c r="F811" s="38">
        <v>24550</v>
      </c>
      <c r="G811" s="38">
        <v>7500</v>
      </c>
      <c r="H811" s="38">
        <v>6375</v>
      </c>
      <c r="I811" s="39">
        <v>563</v>
      </c>
    </row>
    <row r="812" spans="1:9">
      <c r="A812" s="4" t="str">
        <f t="shared" ref="A812:C812" si="719">A758</f>
        <v>Atka Mackerel</v>
      </c>
      <c r="B812" s="43" t="str">
        <f t="shared" si="687"/>
        <v>Atka</v>
      </c>
      <c r="C812" s="4">
        <f t="shared" si="719"/>
        <v>81200</v>
      </c>
      <c r="D812" s="15">
        <f t="shared" si="676"/>
        <v>70086</v>
      </c>
      <c r="E812" s="40" t="s">
        <v>17</v>
      </c>
      <c r="F812" s="38">
        <v>52830</v>
      </c>
      <c r="G812" s="38">
        <v>35500</v>
      </c>
      <c r="H812" s="38">
        <v>30175</v>
      </c>
      <c r="I812" s="39">
        <v>2663</v>
      </c>
    </row>
    <row r="813" spans="1:9">
      <c r="A813" s="4" t="str">
        <f t="shared" ref="A813:C813" si="720">A759</f>
        <v>Atka Mackerel</v>
      </c>
      <c r="B813" s="43" t="str">
        <f t="shared" si="687"/>
        <v>Atka</v>
      </c>
      <c r="C813" s="4" t="str">
        <f t="shared" si="720"/>
        <v>WAI</v>
      </c>
      <c r="D813" s="15">
        <f t="shared" si="676"/>
        <v>2005</v>
      </c>
      <c r="E813" s="62" t="s">
        <v>17</v>
      </c>
      <c r="F813" s="48">
        <v>46620</v>
      </c>
      <c r="G813" s="48">
        <v>20000</v>
      </c>
      <c r="H813" s="48">
        <v>17000</v>
      </c>
      <c r="I813" s="65">
        <v>1500</v>
      </c>
    </row>
    <row r="814" spans="1:9">
      <c r="A814" s="4" t="str">
        <f t="shared" ref="A814:C814" si="721">A760</f>
        <v>Skates</v>
      </c>
      <c r="B814" s="43" t="str">
        <f t="shared" si="687"/>
        <v>Others</v>
      </c>
      <c r="C814" s="4" t="str">
        <f t="shared" si="721"/>
        <v>BSAI</v>
      </c>
      <c r="D814" s="15">
        <f t="shared" si="676"/>
        <v>2005</v>
      </c>
      <c r="E814" s="183"/>
      <c r="F814" s="81"/>
      <c r="G814" s="81"/>
      <c r="H814" s="81"/>
      <c r="I814" s="82"/>
    </row>
    <row r="815" spans="1:9">
      <c r="A815" s="4" t="str">
        <f t="shared" ref="A815:C815" si="722">A761</f>
        <v>Sculpins</v>
      </c>
      <c r="B815" s="43" t="str">
        <f t="shared" si="687"/>
        <v>Others</v>
      </c>
      <c r="C815" s="4" t="str">
        <f t="shared" si="722"/>
        <v>BSAI</v>
      </c>
      <c r="D815" s="15">
        <f t="shared" si="676"/>
        <v>2005</v>
      </c>
      <c r="E815" s="183"/>
      <c r="F815" s="81"/>
      <c r="G815" s="81"/>
      <c r="H815" s="81"/>
      <c r="I815" s="82"/>
    </row>
    <row r="816" spans="1:9">
      <c r="A816" s="4" t="str">
        <f t="shared" ref="A816:C816" si="723">A762</f>
        <v>Sharks</v>
      </c>
      <c r="B816" s="43" t="str">
        <f t="shared" si="687"/>
        <v>Others</v>
      </c>
      <c r="C816" s="4" t="str">
        <f t="shared" si="723"/>
        <v>BSAI</v>
      </c>
      <c r="D816" s="15">
        <f t="shared" si="676"/>
        <v>2005</v>
      </c>
      <c r="E816" s="183"/>
      <c r="F816" s="81"/>
      <c r="G816" s="81"/>
      <c r="H816" s="81"/>
      <c r="I816" s="82"/>
    </row>
    <row r="817" spans="1:9">
      <c r="A817" s="4" t="str">
        <f t="shared" ref="A817:C817" si="724">A763</f>
        <v>Squids</v>
      </c>
      <c r="B817" s="43" t="str">
        <f t="shared" si="687"/>
        <v>Others</v>
      </c>
      <c r="C817" s="4" t="str">
        <f t="shared" si="724"/>
        <v>BSAI</v>
      </c>
      <c r="D817" s="15">
        <f t="shared" si="676"/>
        <v>2005</v>
      </c>
      <c r="E817" s="181">
        <v>2620</v>
      </c>
      <c r="F817" s="54">
        <v>1970</v>
      </c>
      <c r="G817" s="54">
        <v>1275</v>
      </c>
      <c r="H817" s="54">
        <v>1084</v>
      </c>
      <c r="I817" s="66">
        <v>0</v>
      </c>
    </row>
    <row r="818" spans="1:9">
      <c r="A818" s="4" t="str">
        <f t="shared" ref="A818:C818" si="725">A764</f>
        <v>Octopuses</v>
      </c>
      <c r="B818" s="43" t="str">
        <f t="shared" si="687"/>
        <v>Others</v>
      </c>
      <c r="C818" s="4" t="str">
        <f t="shared" si="725"/>
        <v>BSAI</v>
      </c>
      <c r="D818" s="15">
        <f t="shared" si="676"/>
        <v>2005</v>
      </c>
      <c r="E818" s="183"/>
      <c r="F818" s="81"/>
      <c r="G818" s="81"/>
      <c r="H818" s="81"/>
      <c r="I818" s="82"/>
    </row>
    <row r="819" spans="1:9">
      <c r="A819" s="4" t="str">
        <f t="shared" ref="A819:C819" si="726">A765</f>
        <v>Other Species</v>
      </c>
      <c r="B819" s="43" t="str">
        <f t="shared" si="687"/>
        <v>Others</v>
      </c>
      <c r="C819" s="4" t="str">
        <f t="shared" si="726"/>
        <v>BSAI</v>
      </c>
      <c r="D819" s="15">
        <f t="shared" si="676"/>
        <v>2005</v>
      </c>
      <c r="E819" s="179">
        <v>87920</v>
      </c>
      <c r="F819" s="48">
        <v>53860</v>
      </c>
      <c r="G819" s="48">
        <v>29000</v>
      </c>
      <c r="H819" s="48">
        <v>24650</v>
      </c>
      <c r="I819" s="65">
        <v>2175</v>
      </c>
    </row>
    <row r="820" spans="1:9">
      <c r="A820" s="4" t="str">
        <f t="shared" ref="A820:C820" si="727">A766</f>
        <v>Total</v>
      </c>
      <c r="B820" s="43" t="str">
        <f t="shared" si="687"/>
        <v>Others</v>
      </c>
      <c r="C820" s="4" t="str">
        <f t="shared" si="727"/>
        <v>Total</v>
      </c>
      <c r="D820" s="15">
        <f t="shared" si="676"/>
        <v>2005</v>
      </c>
      <c r="E820" s="179">
        <v>3509332</v>
      </c>
      <c r="F820" s="48">
        <v>3044769</v>
      </c>
      <c r="G820" s="48">
        <v>2000000</v>
      </c>
      <c r="H820" s="48">
        <v>1774719</v>
      </c>
      <c r="I820" s="65">
        <v>187743</v>
      </c>
    </row>
    <row r="821" spans="1:9">
      <c r="A821" s="4" t="str">
        <f t="shared" ref="A821:C821" si="728">A767</f>
        <v>Pollock</v>
      </c>
      <c r="B821" s="43" t="str">
        <f t="shared" si="687"/>
        <v>Pollock</v>
      </c>
      <c r="C821" s="4" t="str">
        <f t="shared" si="728"/>
        <v>BS</v>
      </c>
      <c r="D821" s="15">
        <f t="shared" si="676"/>
        <v>2004</v>
      </c>
      <c r="E821" s="68">
        <v>2740000</v>
      </c>
      <c r="F821" s="41">
        <v>2560000</v>
      </c>
      <c r="G821" s="41">
        <v>1492000</v>
      </c>
      <c r="H821" s="41">
        <v>1342800</v>
      </c>
      <c r="I821" s="42">
        <v>149200</v>
      </c>
    </row>
    <row r="822" spans="1:9">
      <c r="A822" s="4" t="str">
        <f t="shared" ref="A822:C822" si="729">A768</f>
        <v>Pollock</v>
      </c>
      <c r="B822" s="43" t="str">
        <f t="shared" si="687"/>
        <v>Pollock</v>
      </c>
      <c r="C822" s="4" t="str">
        <f t="shared" si="729"/>
        <v>AI</v>
      </c>
      <c r="D822" s="15">
        <f t="shared" si="676"/>
        <v>2004</v>
      </c>
      <c r="E822" s="178">
        <v>52600</v>
      </c>
      <c r="F822" s="38">
        <v>39400</v>
      </c>
      <c r="G822" s="38">
        <v>1000</v>
      </c>
      <c r="H822" s="38">
        <v>1000</v>
      </c>
      <c r="I822" s="39">
        <v>0</v>
      </c>
    </row>
    <row r="823" spans="1:9">
      <c r="A823" s="4" t="str">
        <f t="shared" ref="A823:C823" si="730">A769</f>
        <v>Pollock</v>
      </c>
      <c r="B823" s="43" t="str">
        <f t="shared" si="687"/>
        <v>Pollock</v>
      </c>
      <c r="C823" s="4" t="str">
        <f t="shared" si="730"/>
        <v>Bogslof</v>
      </c>
      <c r="D823" s="15">
        <f t="shared" si="676"/>
        <v>2004</v>
      </c>
      <c r="E823" s="179">
        <v>39600</v>
      </c>
      <c r="F823" s="48">
        <v>2570</v>
      </c>
      <c r="G823" s="48">
        <v>50</v>
      </c>
      <c r="H823" s="48">
        <v>50</v>
      </c>
      <c r="I823" s="65">
        <v>0</v>
      </c>
    </row>
    <row r="824" spans="1:9">
      <c r="A824" s="4" t="str">
        <f t="shared" ref="A824:C824" si="731">A770</f>
        <v>Pacific cod</v>
      </c>
      <c r="B824" s="43" t="str">
        <f t="shared" si="687"/>
        <v>Pcod</v>
      </c>
      <c r="C824" s="4" t="str">
        <f t="shared" si="731"/>
        <v>BSAI</v>
      </c>
      <c r="D824" s="15">
        <f t="shared" si="676"/>
        <v>2004</v>
      </c>
      <c r="E824" s="178">
        <v>350000</v>
      </c>
      <c r="F824" s="38">
        <v>223000</v>
      </c>
      <c r="G824" s="38">
        <v>215500</v>
      </c>
      <c r="H824" s="38">
        <v>183175</v>
      </c>
      <c r="I824" s="39">
        <v>16163</v>
      </c>
    </row>
    <row r="825" spans="1:9">
      <c r="A825" s="4" t="str">
        <f t="shared" ref="A825:C825" si="732">A771</f>
        <v>Pacific cod</v>
      </c>
      <c r="B825" s="43" t="str">
        <f t="shared" si="687"/>
        <v>Pcod</v>
      </c>
      <c r="C825" s="4" t="str">
        <f t="shared" si="732"/>
        <v>BS</v>
      </c>
      <c r="D825" s="15">
        <f t="shared" si="676"/>
        <v>2004</v>
      </c>
      <c r="E825" s="78"/>
      <c r="F825" s="16"/>
      <c r="G825" s="16"/>
      <c r="H825" s="16"/>
      <c r="I825" s="17"/>
    </row>
    <row r="826" spans="1:9">
      <c r="A826" s="4" t="str">
        <f t="shared" ref="A826:C826" si="733">A772</f>
        <v>Pacific cod</v>
      </c>
      <c r="B826" s="43" t="str">
        <f t="shared" si="687"/>
        <v>Pcod</v>
      </c>
      <c r="C826" s="4" t="str">
        <f t="shared" si="733"/>
        <v>AI</v>
      </c>
      <c r="D826" s="15">
        <f t="shared" si="676"/>
        <v>2004</v>
      </c>
      <c r="E826" s="180"/>
      <c r="F826" s="71"/>
      <c r="G826" s="71"/>
      <c r="H826" s="71"/>
      <c r="I826" s="72"/>
    </row>
    <row r="827" spans="1:9">
      <c r="A827" s="4" t="str">
        <f t="shared" ref="A827:C827" si="734">A773</f>
        <v>Sablefish</v>
      </c>
      <c r="B827" s="43" t="str">
        <f t="shared" si="687"/>
        <v>Others</v>
      </c>
      <c r="C827" s="4" t="str">
        <f t="shared" si="734"/>
        <v>BSAI Total</v>
      </c>
      <c r="D827" s="15">
        <f t="shared" si="676"/>
        <v>2004</v>
      </c>
      <c r="E827" s="78"/>
      <c r="F827" s="16"/>
      <c r="G827" s="16"/>
      <c r="H827" s="16"/>
      <c r="I827" s="17"/>
    </row>
    <row r="828" spans="1:9">
      <c r="A828" s="4" t="str">
        <f t="shared" ref="A828:C828" si="735">A774</f>
        <v>Sablefish</v>
      </c>
      <c r="B828" s="43" t="str">
        <f t="shared" si="687"/>
        <v>Others</v>
      </c>
      <c r="C828" s="4" t="str">
        <f t="shared" si="735"/>
        <v>BS</v>
      </c>
      <c r="D828" s="15">
        <f t="shared" si="676"/>
        <v>2004</v>
      </c>
      <c r="E828" s="178">
        <v>4020</v>
      </c>
      <c r="F828" s="38">
        <v>3000</v>
      </c>
      <c r="G828" s="38">
        <v>2900</v>
      </c>
      <c r="H828" s="38">
        <v>2393</v>
      </c>
      <c r="I828" s="39">
        <v>399</v>
      </c>
    </row>
    <row r="829" spans="1:9">
      <c r="A829" s="4" t="str">
        <f t="shared" ref="A829:C829" si="736">A775</f>
        <v>Sablefish</v>
      </c>
      <c r="B829" s="43" t="str">
        <f t="shared" si="687"/>
        <v>Others</v>
      </c>
      <c r="C829" s="4" t="str">
        <f t="shared" si="736"/>
        <v>AI</v>
      </c>
      <c r="D829" s="15">
        <f t="shared" si="676"/>
        <v>2004</v>
      </c>
      <c r="E829" s="179">
        <v>4620</v>
      </c>
      <c r="F829" s="48">
        <v>3450</v>
      </c>
      <c r="G829" s="48">
        <v>3100</v>
      </c>
      <c r="H829" s="48">
        <v>2519</v>
      </c>
      <c r="I829" s="65">
        <v>523</v>
      </c>
    </row>
    <row r="830" spans="1:9">
      <c r="A830" s="4" t="str">
        <f t="shared" ref="A830:C830" si="737">A776</f>
        <v>Yellowfin Sole</v>
      </c>
      <c r="B830" s="43" t="str">
        <f t="shared" si="687"/>
        <v>Yfin</v>
      </c>
      <c r="C830" s="4" t="str">
        <f t="shared" si="737"/>
        <v>BSAI</v>
      </c>
      <c r="D830" s="15">
        <f t="shared" si="676"/>
        <v>2004</v>
      </c>
      <c r="E830" s="181">
        <v>135000</v>
      </c>
      <c r="F830" s="54">
        <v>114000</v>
      </c>
      <c r="G830" s="54">
        <v>86075</v>
      </c>
      <c r="H830" s="54">
        <v>73164</v>
      </c>
      <c r="I830" s="66">
        <v>6456</v>
      </c>
    </row>
    <row r="831" spans="1:9">
      <c r="A831" s="4" t="str">
        <f t="shared" ref="A831:C831" si="738">A777</f>
        <v>Greenland Trubot</v>
      </c>
      <c r="B831" s="43" t="str">
        <f t="shared" si="687"/>
        <v>Oflats</v>
      </c>
      <c r="C831" s="4" t="str">
        <f t="shared" si="738"/>
        <v>BSAI Total</v>
      </c>
      <c r="D831" s="15">
        <f t="shared" si="676"/>
        <v>2004</v>
      </c>
      <c r="E831" s="178">
        <v>19300</v>
      </c>
      <c r="F831" s="38">
        <v>4740</v>
      </c>
      <c r="G831" s="38">
        <v>3500</v>
      </c>
      <c r="H831" s="38">
        <v>2975</v>
      </c>
      <c r="I831" s="39">
        <v>263</v>
      </c>
    </row>
    <row r="832" spans="1:9">
      <c r="A832" s="4" t="str">
        <f t="shared" ref="A832:C832" si="739">A778</f>
        <v>Greenland Trubot</v>
      </c>
      <c r="B832" s="43" t="str">
        <f t="shared" si="687"/>
        <v>Oflats</v>
      </c>
      <c r="C832" s="4" t="str">
        <f t="shared" si="739"/>
        <v>BS</v>
      </c>
      <c r="D832" s="15">
        <f t="shared" si="676"/>
        <v>2004</v>
      </c>
      <c r="E832" s="40" t="s">
        <v>17</v>
      </c>
      <c r="F832" s="38">
        <v>3162</v>
      </c>
      <c r="G832" s="38">
        <v>2700</v>
      </c>
      <c r="H832" s="38">
        <v>2295</v>
      </c>
      <c r="I832" s="39">
        <v>203</v>
      </c>
    </row>
    <row r="833" spans="1:9">
      <c r="A833" s="4" t="str">
        <f t="shared" ref="A833:C833" si="740">A779</f>
        <v>Greenland Trubot</v>
      </c>
      <c r="B833" s="43" t="str">
        <f t="shared" si="687"/>
        <v>Oflats</v>
      </c>
      <c r="C833" s="4" t="str">
        <f t="shared" si="740"/>
        <v>AI</v>
      </c>
      <c r="D833" s="15">
        <f t="shared" si="676"/>
        <v>2004</v>
      </c>
      <c r="E833" s="184" t="s">
        <v>17</v>
      </c>
      <c r="F833" s="56">
        <v>1578</v>
      </c>
      <c r="G833" s="56">
        <v>800</v>
      </c>
      <c r="H833" s="56">
        <v>680</v>
      </c>
      <c r="I833" s="67">
        <v>60</v>
      </c>
    </row>
    <row r="834" spans="1:9">
      <c r="A834" s="4" t="str">
        <f t="shared" ref="A834:C834" si="741">A780</f>
        <v>Arrowtooth Flounder</v>
      </c>
      <c r="B834" s="43" t="str">
        <f t="shared" si="687"/>
        <v>Oflats</v>
      </c>
      <c r="C834" s="4" t="str">
        <f t="shared" si="741"/>
        <v>BSAI</v>
      </c>
      <c r="D834" s="15">
        <f t="shared" ref="D834:D897" si="742">D780-1</f>
        <v>2004</v>
      </c>
      <c r="E834" s="181">
        <v>142000</v>
      </c>
      <c r="F834" s="54">
        <v>115000</v>
      </c>
      <c r="G834" s="54">
        <v>12000</v>
      </c>
      <c r="H834" s="54">
        <v>10200</v>
      </c>
      <c r="I834" s="66">
        <v>900</v>
      </c>
    </row>
    <row r="835" spans="1:9">
      <c r="A835" s="4" t="str">
        <f t="shared" ref="A835:C835" si="743">A781</f>
        <v>Kamchatka Flounder</v>
      </c>
      <c r="B835" s="43" t="str">
        <f t="shared" si="687"/>
        <v>Oflats</v>
      </c>
      <c r="C835" s="4" t="str">
        <f t="shared" si="743"/>
        <v>BSAI</v>
      </c>
      <c r="D835" s="15">
        <f t="shared" si="742"/>
        <v>2004</v>
      </c>
      <c r="E835" s="183"/>
      <c r="F835" s="81"/>
      <c r="G835" s="81"/>
      <c r="H835" s="81"/>
      <c r="I835" s="82"/>
    </row>
    <row r="836" spans="1:9">
      <c r="A836" s="4" t="str">
        <f t="shared" ref="A836:C836" si="744">A782</f>
        <v>Rock Sole</v>
      </c>
      <c r="B836" s="43" t="str">
        <f t="shared" si="687"/>
        <v>RockSole</v>
      </c>
      <c r="C836" s="4" t="str">
        <f t="shared" si="744"/>
        <v>BSAI</v>
      </c>
      <c r="D836" s="15">
        <f t="shared" si="742"/>
        <v>2004</v>
      </c>
      <c r="E836" s="181">
        <v>166000</v>
      </c>
      <c r="F836" s="54">
        <v>139000</v>
      </c>
      <c r="G836" s="54">
        <v>41000</v>
      </c>
      <c r="H836" s="54">
        <v>34850</v>
      </c>
      <c r="I836" s="66">
        <v>3075</v>
      </c>
    </row>
    <row r="837" spans="1:9">
      <c r="A837" s="4" t="str">
        <f t="shared" ref="A837:C837" si="745">A783</f>
        <v>Flathead Sole</v>
      </c>
      <c r="B837" s="43" t="str">
        <f t="shared" si="687"/>
        <v>Oflats</v>
      </c>
      <c r="C837" s="4" t="str">
        <f t="shared" si="745"/>
        <v>BSAI</v>
      </c>
      <c r="D837" s="15">
        <f t="shared" si="742"/>
        <v>2004</v>
      </c>
      <c r="E837" s="181">
        <v>75200</v>
      </c>
      <c r="F837" s="54">
        <v>61900</v>
      </c>
      <c r="G837" s="54">
        <v>19000</v>
      </c>
      <c r="H837" s="54">
        <v>16150</v>
      </c>
      <c r="I837" s="66">
        <v>1425</v>
      </c>
    </row>
    <row r="838" spans="1:9">
      <c r="A838" s="4" t="str">
        <f t="shared" ref="A838:C838" si="746">A784</f>
        <v>Alaska Plaice</v>
      </c>
      <c r="B838" s="43" t="str">
        <f t="shared" si="687"/>
        <v>Oflats</v>
      </c>
      <c r="C838" s="4" t="str">
        <f t="shared" si="746"/>
        <v>BSAI</v>
      </c>
      <c r="D838" s="15">
        <f t="shared" si="742"/>
        <v>2004</v>
      </c>
      <c r="E838" s="181">
        <v>258000</v>
      </c>
      <c r="F838" s="54">
        <v>203000</v>
      </c>
      <c r="G838" s="54">
        <v>10000</v>
      </c>
      <c r="H838" s="54">
        <v>8500</v>
      </c>
      <c r="I838" s="66">
        <v>750</v>
      </c>
    </row>
    <row r="839" spans="1:9">
      <c r="A839" s="4" t="str">
        <f t="shared" ref="A839:C839" si="747">A785</f>
        <v>Other Flatfish</v>
      </c>
      <c r="B839" s="43" t="str">
        <f t="shared" si="687"/>
        <v>Oflats</v>
      </c>
      <c r="C839" s="4" t="str">
        <f t="shared" si="747"/>
        <v>BSAI</v>
      </c>
      <c r="D839" s="15">
        <f t="shared" si="742"/>
        <v>2004</v>
      </c>
      <c r="E839" s="181">
        <v>18100</v>
      </c>
      <c r="F839" s="54">
        <v>13500</v>
      </c>
      <c r="G839" s="54">
        <v>3000</v>
      </c>
      <c r="H839" s="54">
        <v>2550</v>
      </c>
      <c r="I839" s="66">
        <v>225</v>
      </c>
    </row>
    <row r="840" spans="1:9">
      <c r="A840" s="4" t="str">
        <f t="shared" ref="A840:C840" si="748">A786</f>
        <v>Pacific Ocean Perch</v>
      </c>
      <c r="B840" s="43" t="str">
        <f t="shared" si="687"/>
        <v>Others</v>
      </c>
      <c r="C840" s="4" t="str">
        <f t="shared" si="748"/>
        <v>BSAI Total</v>
      </c>
      <c r="D840" s="15">
        <f t="shared" si="742"/>
        <v>2004</v>
      </c>
      <c r="E840" s="178">
        <v>15800</v>
      </c>
      <c r="F840" s="38">
        <v>13300</v>
      </c>
      <c r="G840" s="38">
        <v>12580</v>
      </c>
      <c r="H840" s="38">
        <v>10693</v>
      </c>
      <c r="I840" s="39">
        <v>944</v>
      </c>
    </row>
    <row r="841" spans="1:9">
      <c r="A841" s="4" t="str">
        <f t="shared" ref="A841:C841" si="749">A787</f>
        <v>Pacific Ocean Perch</v>
      </c>
      <c r="B841" s="43" t="str">
        <f t="shared" si="687"/>
        <v>Others</v>
      </c>
      <c r="C841" s="4" t="str">
        <f t="shared" si="749"/>
        <v>BS</v>
      </c>
      <c r="D841" s="15">
        <f t="shared" si="742"/>
        <v>2004</v>
      </c>
      <c r="E841" s="40" t="s">
        <v>17</v>
      </c>
      <c r="F841" s="38">
        <v>2128</v>
      </c>
      <c r="G841" s="38">
        <v>1408</v>
      </c>
      <c r="H841" s="38">
        <v>1197</v>
      </c>
      <c r="I841" s="39">
        <v>106</v>
      </c>
    </row>
    <row r="842" spans="1:9">
      <c r="A842" s="4" t="str">
        <f t="shared" ref="A842:C842" si="750">A788</f>
        <v>Pacific Ocean Perch</v>
      </c>
      <c r="B842" s="43" t="str">
        <f t="shared" si="687"/>
        <v>Others</v>
      </c>
      <c r="C842" s="4" t="str">
        <f t="shared" si="750"/>
        <v>AI Total</v>
      </c>
      <c r="D842" s="15">
        <f t="shared" si="742"/>
        <v>2004</v>
      </c>
      <c r="E842" s="40" t="s">
        <v>17</v>
      </c>
      <c r="F842" s="38">
        <v>11172</v>
      </c>
      <c r="G842" s="38">
        <v>11172</v>
      </c>
      <c r="H842" s="38">
        <v>9496</v>
      </c>
      <c r="I842" s="39">
        <v>838</v>
      </c>
    </row>
    <row r="843" spans="1:9">
      <c r="A843" s="4" t="str">
        <f t="shared" ref="A843:C843" si="751">A789</f>
        <v>Pacific Ocean Perch</v>
      </c>
      <c r="B843" s="43" t="str">
        <f t="shared" si="687"/>
        <v>Others</v>
      </c>
      <c r="C843" s="4" t="str">
        <f t="shared" si="751"/>
        <v>EAI</v>
      </c>
      <c r="D843" s="15">
        <f t="shared" si="742"/>
        <v>2004</v>
      </c>
      <c r="E843" s="40" t="s">
        <v>17</v>
      </c>
      <c r="F843" s="38">
        <v>3059</v>
      </c>
      <c r="G843" s="38">
        <v>3059</v>
      </c>
      <c r="H843" s="38">
        <v>2600</v>
      </c>
      <c r="I843" s="39">
        <v>229</v>
      </c>
    </row>
    <row r="844" spans="1:9">
      <c r="A844" s="4" t="str">
        <f t="shared" ref="A844:C844" si="752">A790</f>
        <v>Pacific Ocean Perch</v>
      </c>
      <c r="B844" s="43" t="str">
        <f t="shared" ref="B844:B907" si="753">VLOOKUP(A844,$O$6:$Q$32,3)</f>
        <v>Others</v>
      </c>
      <c r="C844" s="4" t="str">
        <f t="shared" si="752"/>
        <v>CAI</v>
      </c>
      <c r="D844" s="15">
        <f t="shared" si="742"/>
        <v>2004</v>
      </c>
      <c r="E844" s="40" t="s">
        <v>17</v>
      </c>
      <c r="F844" s="38">
        <v>2926</v>
      </c>
      <c r="G844" s="38">
        <v>2926</v>
      </c>
      <c r="H844" s="38">
        <v>2487</v>
      </c>
      <c r="I844" s="39">
        <v>219</v>
      </c>
    </row>
    <row r="845" spans="1:9">
      <c r="A845" s="4" t="str">
        <f t="shared" ref="A845:C845" si="754">A791</f>
        <v>Pacific Ocean Perch</v>
      </c>
      <c r="B845" s="43" t="str">
        <f t="shared" si="753"/>
        <v>Others</v>
      </c>
      <c r="C845" s="4" t="str">
        <f t="shared" si="754"/>
        <v>WAI</v>
      </c>
      <c r="D845" s="15">
        <f t="shared" si="742"/>
        <v>2004</v>
      </c>
      <c r="E845" s="62" t="s">
        <v>17</v>
      </c>
      <c r="F845" s="48">
        <v>5187</v>
      </c>
      <c r="G845" s="48">
        <v>5187</v>
      </c>
      <c r="H845" s="48">
        <v>4409</v>
      </c>
      <c r="I845" s="65">
        <v>389</v>
      </c>
    </row>
    <row r="846" spans="1:9">
      <c r="A846" s="4" t="str">
        <f t="shared" ref="A846:C846" si="755">A792</f>
        <v>Sharpchin/Northern</v>
      </c>
      <c r="B846" s="43" t="str">
        <f t="shared" si="753"/>
        <v>Others</v>
      </c>
      <c r="C846" s="4" t="str">
        <f t="shared" si="755"/>
        <v>BSAI</v>
      </c>
      <c r="D846" s="15">
        <f t="shared" si="742"/>
        <v>2004</v>
      </c>
      <c r="E846" s="37"/>
      <c r="F846" s="16"/>
      <c r="G846" s="16"/>
      <c r="H846" s="16"/>
      <c r="I846" s="17"/>
    </row>
    <row r="847" spans="1:9">
      <c r="A847" s="4" t="str">
        <f t="shared" ref="A847:C847" si="756">A793</f>
        <v>Sharpchin/Northern</v>
      </c>
      <c r="B847" s="43" t="str">
        <f t="shared" si="753"/>
        <v>Others</v>
      </c>
      <c r="C847" s="4" t="str">
        <f t="shared" si="756"/>
        <v>BS</v>
      </c>
      <c r="D847" s="15">
        <f t="shared" si="742"/>
        <v>2004</v>
      </c>
      <c r="E847" s="37"/>
      <c r="F847" s="16"/>
      <c r="G847" s="16"/>
      <c r="H847" s="16"/>
      <c r="I847" s="17"/>
    </row>
    <row r="848" spans="1:9">
      <c r="A848" s="4" t="str">
        <f t="shared" ref="A848:C848" si="757">A794</f>
        <v>Sharpchin/Northern</v>
      </c>
      <c r="B848" s="43" t="str">
        <f t="shared" si="753"/>
        <v>Others</v>
      </c>
      <c r="C848" s="4" t="str">
        <f t="shared" si="757"/>
        <v>AI</v>
      </c>
      <c r="D848" s="15">
        <f t="shared" si="742"/>
        <v>2004</v>
      </c>
      <c r="E848" s="37"/>
      <c r="F848" s="16"/>
      <c r="G848" s="16"/>
      <c r="H848" s="16"/>
      <c r="I848" s="17"/>
    </row>
    <row r="849" spans="1:9">
      <c r="A849" s="4" t="str">
        <f t="shared" ref="A849:C849" si="758">A795</f>
        <v>Northern Rockfish</v>
      </c>
      <c r="B849" s="43" t="str">
        <f t="shared" si="753"/>
        <v>Others</v>
      </c>
      <c r="C849" s="4" t="str">
        <f t="shared" si="758"/>
        <v>BSAI</v>
      </c>
      <c r="D849" s="15">
        <f t="shared" si="742"/>
        <v>2004</v>
      </c>
      <c r="E849" s="68">
        <v>8140</v>
      </c>
      <c r="F849" s="41">
        <v>6880</v>
      </c>
      <c r="G849" s="41">
        <v>5000</v>
      </c>
      <c r="H849" s="41">
        <v>4250</v>
      </c>
      <c r="I849" s="42">
        <v>375</v>
      </c>
    </row>
    <row r="850" spans="1:9">
      <c r="A850" s="4" t="str">
        <f t="shared" ref="A850:C850" si="759">A796</f>
        <v>Northern Rockfish</v>
      </c>
      <c r="B850" s="43" t="str">
        <f t="shared" si="753"/>
        <v>Others</v>
      </c>
      <c r="C850" s="4" t="str">
        <f t="shared" si="759"/>
        <v>BS</v>
      </c>
      <c r="D850" s="15">
        <f t="shared" si="742"/>
        <v>2004</v>
      </c>
      <c r="E850" s="78"/>
      <c r="F850" s="16"/>
      <c r="G850" s="16"/>
      <c r="H850" s="16"/>
      <c r="I850" s="17"/>
    </row>
    <row r="851" spans="1:9">
      <c r="A851" s="4" t="str">
        <f t="shared" ref="A851:C851" si="760">A797</f>
        <v>Northern Rockfish</v>
      </c>
      <c r="B851" s="43" t="str">
        <f t="shared" si="753"/>
        <v>Others</v>
      </c>
      <c r="C851" s="4" t="str">
        <f t="shared" si="760"/>
        <v>AI</v>
      </c>
      <c r="D851" s="15">
        <f t="shared" si="742"/>
        <v>2004</v>
      </c>
      <c r="E851" s="180"/>
      <c r="F851" s="71"/>
      <c r="G851" s="71"/>
      <c r="H851" s="71"/>
      <c r="I851" s="72"/>
    </row>
    <row r="852" spans="1:9">
      <c r="A852" s="4" t="str">
        <f t="shared" ref="A852:C852" si="761">A798</f>
        <v>Blackspotted/Rougheye Rockfish</v>
      </c>
      <c r="B852" s="43" t="str">
        <f t="shared" si="753"/>
        <v>Others</v>
      </c>
      <c r="C852" s="4" t="str">
        <f t="shared" si="761"/>
        <v>BSAI Total</v>
      </c>
      <c r="D852" s="15">
        <f t="shared" si="742"/>
        <v>2004</v>
      </c>
      <c r="E852" s="178">
        <v>259</v>
      </c>
      <c r="F852" s="38">
        <v>195</v>
      </c>
      <c r="G852" s="38">
        <v>195</v>
      </c>
      <c r="H852" s="38">
        <v>166</v>
      </c>
      <c r="I852" s="39">
        <v>15</v>
      </c>
    </row>
    <row r="853" spans="1:9">
      <c r="A853" s="4" t="str">
        <f t="shared" ref="A853:C853" si="762">A799</f>
        <v>Blackspotted/Rougheye Rockfish</v>
      </c>
      <c r="B853" s="43" t="str">
        <f t="shared" si="753"/>
        <v>Others</v>
      </c>
      <c r="C853" s="4" t="str">
        <f t="shared" si="762"/>
        <v>EBS/EAI</v>
      </c>
      <c r="D853" s="15">
        <f t="shared" si="742"/>
        <v>2004</v>
      </c>
      <c r="E853" s="78"/>
      <c r="F853" s="16"/>
      <c r="G853" s="16"/>
      <c r="H853" s="16"/>
      <c r="I853" s="17"/>
    </row>
    <row r="854" spans="1:9">
      <c r="A854" s="4" t="str">
        <f t="shared" ref="A854:C854" si="763">A800</f>
        <v>Blackspotted/Rougheye Rockfish</v>
      </c>
      <c r="B854" s="43" t="str">
        <f t="shared" si="753"/>
        <v>Others</v>
      </c>
      <c r="C854" s="4" t="str">
        <f t="shared" si="763"/>
        <v>CAI/WAI</v>
      </c>
      <c r="D854" s="15">
        <f t="shared" si="742"/>
        <v>2004</v>
      </c>
      <c r="E854" s="180"/>
      <c r="F854" s="71"/>
      <c r="G854" s="71"/>
      <c r="H854" s="71"/>
      <c r="I854" s="72"/>
    </row>
    <row r="855" spans="1:9">
      <c r="A855" s="4" t="str">
        <f t="shared" ref="A855:C855" si="764">A801</f>
        <v>Shortraker Rockfish</v>
      </c>
      <c r="B855" s="43" t="str">
        <f t="shared" si="753"/>
        <v>Others</v>
      </c>
      <c r="C855" s="4" t="str">
        <f t="shared" si="764"/>
        <v>BSAI</v>
      </c>
      <c r="D855" s="15">
        <f t="shared" si="742"/>
        <v>2004</v>
      </c>
      <c r="E855" s="178">
        <v>701</v>
      </c>
      <c r="F855" s="38">
        <v>526</v>
      </c>
      <c r="G855" s="38">
        <v>526</v>
      </c>
      <c r="H855" s="38">
        <v>447</v>
      </c>
      <c r="I855" s="39">
        <v>39</v>
      </c>
    </row>
    <row r="856" spans="1:9">
      <c r="A856" s="4" t="str">
        <f t="shared" ref="A856:C856" si="765">A802</f>
        <v>Shortraker/Rougheye Rockfish</v>
      </c>
      <c r="B856" s="43" t="str">
        <f t="shared" si="753"/>
        <v>Others</v>
      </c>
      <c r="C856" s="4" t="str">
        <f t="shared" si="765"/>
        <v>BSAI</v>
      </c>
      <c r="D856" s="15">
        <f t="shared" si="742"/>
        <v>2004</v>
      </c>
      <c r="E856" s="89"/>
      <c r="F856" s="87"/>
      <c r="G856" s="87"/>
      <c r="H856" s="87"/>
      <c r="I856" s="94"/>
    </row>
    <row r="857" spans="1:9">
      <c r="A857" s="4" t="str">
        <f t="shared" ref="A857:C857" si="766">A803</f>
        <v>Shortraker/Rougheye Rockfish</v>
      </c>
      <c r="B857" s="43" t="str">
        <f t="shared" si="753"/>
        <v>Others</v>
      </c>
      <c r="C857" s="4" t="str">
        <f t="shared" si="766"/>
        <v>BS</v>
      </c>
      <c r="D857" s="15">
        <f t="shared" si="742"/>
        <v>2004</v>
      </c>
      <c r="E857" s="78"/>
      <c r="F857" s="16"/>
      <c r="G857" s="16"/>
      <c r="H857" s="16"/>
      <c r="I857" s="17"/>
    </row>
    <row r="858" spans="1:9">
      <c r="A858" s="4" t="str">
        <f t="shared" ref="A858:C858" si="767">A804</f>
        <v>Shortraker/Rougheye Rockfish</v>
      </c>
      <c r="B858" s="43" t="str">
        <f t="shared" si="753"/>
        <v>Others</v>
      </c>
      <c r="C858" s="4">
        <f t="shared" si="767"/>
        <v>2043000</v>
      </c>
      <c r="D858" s="15">
        <f t="shared" si="742"/>
        <v>1424985</v>
      </c>
      <c r="E858" s="180"/>
      <c r="F858" s="71"/>
      <c r="G858" s="71"/>
      <c r="H858" s="71"/>
      <c r="I858" s="72"/>
    </row>
    <row r="859" spans="1:9">
      <c r="A859" s="4" t="str">
        <f t="shared" ref="A859:C859" si="768">A805</f>
        <v>Other Red Rockfish</v>
      </c>
      <c r="B859" s="43" t="str">
        <f t="shared" si="753"/>
        <v>Others</v>
      </c>
      <c r="C859" s="4">
        <f t="shared" si="768"/>
        <v>191386</v>
      </c>
      <c r="D859" s="15">
        <f t="shared" si="742"/>
        <v>155858</v>
      </c>
      <c r="E859" s="89"/>
      <c r="F859" s="87"/>
      <c r="G859" s="87"/>
      <c r="H859" s="87"/>
      <c r="I859" s="94"/>
    </row>
    <row r="860" spans="1:9">
      <c r="A860" s="4" t="str">
        <f t="shared" ref="A860:C860" si="769">A806</f>
        <v>Other Red Rockfish</v>
      </c>
      <c r="B860" s="43" t="str">
        <f t="shared" si="753"/>
        <v>Others</v>
      </c>
      <c r="C860" s="4">
        <f t="shared" si="769"/>
        <v>27400</v>
      </c>
      <c r="D860" s="15">
        <f t="shared" si="742"/>
        <v>20585</v>
      </c>
      <c r="E860" s="180"/>
      <c r="F860" s="71"/>
      <c r="G860" s="71"/>
      <c r="H860" s="71"/>
      <c r="I860" s="72"/>
    </row>
    <row r="861" spans="1:9">
      <c r="A861" s="4" t="str">
        <f t="shared" ref="A861:C861" si="770">A807</f>
        <v>Other Rockfish</v>
      </c>
      <c r="B861" s="43" t="str">
        <f t="shared" si="753"/>
        <v>Others</v>
      </c>
      <c r="C861" s="4">
        <f t="shared" si="770"/>
        <v>287307</v>
      </c>
      <c r="D861" s="15">
        <f t="shared" si="742"/>
        <v>260903</v>
      </c>
      <c r="E861" s="37"/>
      <c r="F861" s="16"/>
      <c r="G861" s="16"/>
      <c r="H861" s="16"/>
      <c r="I861" s="17"/>
    </row>
    <row r="862" spans="1:9">
      <c r="A862" s="4" t="str">
        <f t="shared" ref="A862:C862" si="771">A808</f>
        <v>Other Rockfish</v>
      </c>
      <c r="B862" s="43" t="str">
        <f t="shared" si="753"/>
        <v>Others</v>
      </c>
      <c r="C862" s="4">
        <f t="shared" si="771"/>
        <v>84057</v>
      </c>
      <c r="D862" s="15">
        <f t="shared" si="742"/>
        <v>71603</v>
      </c>
      <c r="E862" s="178">
        <v>1280</v>
      </c>
      <c r="F862" s="38">
        <v>960</v>
      </c>
      <c r="G862" s="38">
        <v>460</v>
      </c>
      <c r="H862" s="38">
        <v>391</v>
      </c>
      <c r="I862" s="39">
        <v>35</v>
      </c>
    </row>
    <row r="863" spans="1:9">
      <c r="A863" s="4" t="str">
        <f t="shared" ref="A863:C863" si="772">A809</f>
        <v>Other Rockfish</v>
      </c>
      <c r="B863" s="43" t="str">
        <f t="shared" si="753"/>
        <v>Others</v>
      </c>
      <c r="C863" s="4">
        <f t="shared" si="772"/>
        <v>157300</v>
      </c>
      <c r="D863" s="15">
        <f t="shared" si="742"/>
        <v>153285</v>
      </c>
      <c r="E863" s="179">
        <v>846</v>
      </c>
      <c r="F863" s="48">
        <v>634</v>
      </c>
      <c r="G863" s="48">
        <v>634</v>
      </c>
      <c r="H863" s="48">
        <v>539</v>
      </c>
      <c r="I863" s="65">
        <v>48</v>
      </c>
    </row>
    <row r="864" spans="1:9">
      <c r="A864" s="4" t="str">
        <f t="shared" ref="A864:C864" si="773">A810</f>
        <v>Atka Mackerel</v>
      </c>
      <c r="B864" s="43" t="str">
        <f t="shared" si="753"/>
        <v>Atka</v>
      </c>
      <c r="C864" s="4">
        <f t="shared" si="773"/>
        <v>82810</v>
      </c>
      <c r="D864" s="15">
        <f t="shared" si="742"/>
        <v>68119</v>
      </c>
      <c r="E864" s="178">
        <v>78500</v>
      </c>
      <c r="F864" s="38">
        <v>66700</v>
      </c>
      <c r="G864" s="38">
        <v>63000</v>
      </c>
      <c r="H864" s="38">
        <v>53550</v>
      </c>
      <c r="I864" s="39">
        <v>4725</v>
      </c>
    </row>
    <row r="865" spans="1:9">
      <c r="A865" s="4" t="str">
        <f t="shared" ref="A865:C865" si="774">A811</f>
        <v>Atka Mackerel</v>
      </c>
      <c r="B865" s="43" t="str">
        <f t="shared" si="753"/>
        <v>Atka</v>
      </c>
      <c r="C865" s="4">
        <f t="shared" si="774"/>
        <v>19751</v>
      </c>
      <c r="D865" s="15">
        <f t="shared" si="742"/>
        <v>16228</v>
      </c>
      <c r="E865" s="40" t="s">
        <v>17</v>
      </c>
      <c r="F865" s="38">
        <v>11240</v>
      </c>
      <c r="G865" s="38">
        <v>11240</v>
      </c>
      <c r="H865" s="38">
        <v>9554</v>
      </c>
      <c r="I865" s="39">
        <v>843</v>
      </c>
    </row>
    <row r="866" spans="1:9">
      <c r="A866" s="4" t="str">
        <f t="shared" ref="A866:C866" si="775">A812</f>
        <v>Atka Mackerel</v>
      </c>
      <c r="B866" s="43" t="str">
        <f t="shared" si="753"/>
        <v>Atka</v>
      </c>
      <c r="C866" s="4">
        <f t="shared" si="775"/>
        <v>81200</v>
      </c>
      <c r="D866" s="15">
        <f t="shared" si="742"/>
        <v>70085</v>
      </c>
      <c r="E866" s="40" t="s">
        <v>17</v>
      </c>
      <c r="F866" s="38">
        <v>31100</v>
      </c>
      <c r="G866" s="38">
        <v>31100</v>
      </c>
      <c r="H866" s="38">
        <v>26435</v>
      </c>
      <c r="I866" s="39">
        <v>2333</v>
      </c>
    </row>
    <row r="867" spans="1:9">
      <c r="A867" s="4" t="str">
        <f t="shared" ref="A867:C867" si="776">A813</f>
        <v>Atka Mackerel</v>
      </c>
      <c r="B867" s="43" t="str">
        <f t="shared" si="753"/>
        <v>Atka</v>
      </c>
      <c r="C867" s="4" t="str">
        <f t="shared" si="776"/>
        <v>WAI</v>
      </c>
      <c r="D867" s="15">
        <f t="shared" si="742"/>
        <v>2004</v>
      </c>
      <c r="E867" s="62" t="s">
        <v>17</v>
      </c>
      <c r="F867" s="48">
        <v>24360</v>
      </c>
      <c r="G867" s="48">
        <v>20660</v>
      </c>
      <c r="H867" s="48">
        <v>17561</v>
      </c>
      <c r="I867" s="65">
        <v>1550</v>
      </c>
    </row>
    <row r="868" spans="1:9">
      <c r="A868" s="4" t="str">
        <f t="shared" ref="A868:C868" si="777">A814</f>
        <v>Skates</v>
      </c>
      <c r="B868" s="43" t="str">
        <f t="shared" si="753"/>
        <v>Others</v>
      </c>
      <c r="C868" s="4" t="str">
        <f t="shared" si="777"/>
        <v>BSAI</v>
      </c>
      <c r="D868" s="15">
        <f t="shared" si="742"/>
        <v>2004</v>
      </c>
      <c r="E868" s="183"/>
      <c r="F868" s="81"/>
      <c r="G868" s="81"/>
      <c r="H868" s="81"/>
      <c r="I868" s="82"/>
    </row>
    <row r="869" spans="1:9">
      <c r="A869" s="4" t="str">
        <f t="shared" ref="A869:C869" si="778">A815</f>
        <v>Sculpins</v>
      </c>
      <c r="B869" s="43" t="str">
        <f t="shared" si="753"/>
        <v>Others</v>
      </c>
      <c r="C869" s="4" t="str">
        <f t="shared" si="778"/>
        <v>BSAI</v>
      </c>
      <c r="D869" s="15">
        <f t="shared" si="742"/>
        <v>2004</v>
      </c>
      <c r="E869" s="183"/>
      <c r="F869" s="81"/>
      <c r="G869" s="81"/>
      <c r="H869" s="81"/>
      <c r="I869" s="82"/>
    </row>
    <row r="870" spans="1:9">
      <c r="A870" s="4" t="str">
        <f t="shared" ref="A870:C870" si="779">A816</f>
        <v>Sharks</v>
      </c>
      <c r="B870" s="43" t="str">
        <f t="shared" si="753"/>
        <v>Others</v>
      </c>
      <c r="C870" s="4" t="str">
        <f t="shared" si="779"/>
        <v>BSAI</v>
      </c>
      <c r="D870" s="15">
        <f t="shared" si="742"/>
        <v>2004</v>
      </c>
      <c r="E870" s="183"/>
      <c r="F870" s="81"/>
      <c r="G870" s="81"/>
      <c r="H870" s="81"/>
      <c r="I870" s="82"/>
    </row>
    <row r="871" spans="1:9">
      <c r="A871" s="4" t="str">
        <f t="shared" ref="A871:C871" si="780">A817</f>
        <v>Squids</v>
      </c>
      <c r="B871" s="43" t="str">
        <f t="shared" si="753"/>
        <v>Others</v>
      </c>
      <c r="C871" s="4" t="str">
        <f t="shared" si="780"/>
        <v>BSAI</v>
      </c>
      <c r="D871" s="15">
        <f t="shared" si="742"/>
        <v>2004</v>
      </c>
      <c r="E871" s="181">
        <v>2620</v>
      </c>
      <c r="F871" s="54">
        <v>1970</v>
      </c>
      <c r="G871" s="54">
        <v>1275</v>
      </c>
      <c r="H871" s="54">
        <v>1084</v>
      </c>
      <c r="I871" s="134" t="s">
        <v>64</v>
      </c>
    </row>
    <row r="872" spans="1:9">
      <c r="A872" s="4" t="str">
        <f t="shared" ref="A872:C872" si="781">A818</f>
        <v>Octopuses</v>
      </c>
      <c r="B872" s="43" t="str">
        <f t="shared" si="753"/>
        <v>Others</v>
      </c>
      <c r="C872" s="4" t="str">
        <f t="shared" si="781"/>
        <v>BSAI</v>
      </c>
      <c r="D872" s="15">
        <f t="shared" si="742"/>
        <v>2004</v>
      </c>
      <c r="E872" s="183"/>
      <c r="F872" s="81"/>
      <c r="G872" s="81"/>
      <c r="H872" s="81"/>
      <c r="I872" s="82"/>
    </row>
    <row r="873" spans="1:9">
      <c r="A873" s="4" t="str">
        <f t="shared" ref="A873:C873" si="782">A819</f>
        <v>Other Species</v>
      </c>
      <c r="B873" s="43" t="str">
        <f t="shared" si="753"/>
        <v>Others</v>
      </c>
      <c r="C873" s="4" t="str">
        <f t="shared" si="782"/>
        <v>BSAI</v>
      </c>
      <c r="D873" s="15">
        <f t="shared" si="742"/>
        <v>2004</v>
      </c>
      <c r="E873" s="179">
        <v>81150</v>
      </c>
      <c r="F873" s="48">
        <v>46810</v>
      </c>
      <c r="G873" s="48">
        <v>27205</v>
      </c>
      <c r="H873" s="48">
        <v>23124</v>
      </c>
      <c r="I873" s="65">
        <v>2040</v>
      </c>
    </row>
    <row r="874" spans="1:9">
      <c r="A874" s="4" t="str">
        <f t="shared" ref="A874:C874" si="783">A820</f>
        <v>Total</v>
      </c>
      <c r="B874" s="43" t="str">
        <f t="shared" si="753"/>
        <v>Others</v>
      </c>
      <c r="C874" s="4" t="str">
        <f t="shared" si="783"/>
        <v>Total</v>
      </c>
      <c r="D874" s="15">
        <f t="shared" si="742"/>
        <v>2004</v>
      </c>
      <c r="E874" s="179">
        <v>4193736</v>
      </c>
      <c r="F874" s="48">
        <v>3620535</v>
      </c>
      <c r="G874" s="48">
        <v>2000000</v>
      </c>
      <c r="H874" s="48">
        <v>1774570</v>
      </c>
      <c r="I874" s="65">
        <v>187696</v>
      </c>
    </row>
    <row r="875" spans="1:9">
      <c r="A875" s="4" t="str">
        <f t="shared" ref="A875:C875" si="784">A821</f>
        <v>Pollock</v>
      </c>
      <c r="B875" s="43" t="str">
        <f t="shared" si="753"/>
        <v>Pollock</v>
      </c>
      <c r="C875" s="4" t="str">
        <f t="shared" si="784"/>
        <v>BS</v>
      </c>
      <c r="D875" s="15">
        <f t="shared" si="742"/>
        <v>2003</v>
      </c>
      <c r="E875" s="68">
        <v>3530000</v>
      </c>
      <c r="F875" s="41">
        <v>2330000</v>
      </c>
      <c r="G875" s="41">
        <v>1491760</v>
      </c>
      <c r="H875" s="41">
        <v>1342584</v>
      </c>
      <c r="I875" s="42">
        <v>149176</v>
      </c>
    </row>
    <row r="876" spans="1:9">
      <c r="A876" s="4" t="str">
        <f t="shared" ref="A876:C876" si="785">A822</f>
        <v>Pollock</v>
      </c>
      <c r="B876" s="43" t="str">
        <f t="shared" si="753"/>
        <v>Pollock</v>
      </c>
      <c r="C876" s="4" t="str">
        <f t="shared" si="785"/>
        <v>AI</v>
      </c>
      <c r="D876" s="15">
        <f t="shared" si="742"/>
        <v>2003</v>
      </c>
      <c r="E876" s="178">
        <v>52600</v>
      </c>
      <c r="F876" s="38">
        <v>39400</v>
      </c>
      <c r="G876" s="38">
        <v>1000</v>
      </c>
      <c r="H876" s="38">
        <v>1000</v>
      </c>
      <c r="I876" s="39">
        <v>0</v>
      </c>
    </row>
    <row r="877" spans="1:9">
      <c r="A877" s="4" t="str">
        <f t="shared" ref="A877:C877" si="786">A823</f>
        <v>Pollock</v>
      </c>
      <c r="B877" s="43" t="str">
        <f t="shared" si="753"/>
        <v>Pollock</v>
      </c>
      <c r="C877" s="4" t="str">
        <f t="shared" si="786"/>
        <v>Bogslof</v>
      </c>
      <c r="D877" s="15">
        <f t="shared" si="742"/>
        <v>2003</v>
      </c>
      <c r="E877" s="179">
        <v>45300</v>
      </c>
      <c r="F877" s="48">
        <v>4070</v>
      </c>
      <c r="G877" s="48">
        <v>50</v>
      </c>
      <c r="H877" s="48">
        <v>50</v>
      </c>
      <c r="I877" s="65">
        <v>0</v>
      </c>
    </row>
    <row r="878" spans="1:9">
      <c r="A878" s="4" t="str">
        <f t="shared" ref="A878:C878" si="787">A824</f>
        <v>Pacific cod</v>
      </c>
      <c r="B878" s="43" t="str">
        <f t="shared" si="753"/>
        <v>Pcod</v>
      </c>
      <c r="C878" s="4" t="str">
        <f t="shared" si="787"/>
        <v>BSAI</v>
      </c>
      <c r="D878" s="15">
        <f t="shared" si="742"/>
        <v>2003</v>
      </c>
      <c r="E878" s="178">
        <v>324000</v>
      </c>
      <c r="F878" s="38">
        <v>223000</v>
      </c>
      <c r="G878" s="38">
        <v>207500</v>
      </c>
      <c r="H878" s="38">
        <v>176375</v>
      </c>
      <c r="I878" s="39">
        <v>15563</v>
      </c>
    </row>
    <row r="879" spans="1:9">
      <c r="A879" s="4" t="str">
        <f t="shared" ref="A879:C879" si="788">A825</f>
        <v>Pacific cod</v>
      </c>
      <c r="B879" s="43" t="str">
        <f t="shared" si="753"/>
        <v>Pcod</v>
      </c>
      <c r="C879" s="4" t="str">
        <f t="shared" si="788"/>
        <v>BS</v>
      </c>
      <c r="D879" s="15">
        <f t="shared" si="742"/>
        <v>2003</v>
      </c>
      <c r="E879" s="78"/>
      <c r="F879" s="16"/>
      <c r="G879" s="16"/>
      <c r="H879" s="16"/>
      <c r="I879" s="17"/>
    </row>
    <row r="880" spans="1:9">
      <c r="A880" s="4" t="str">
        <f t="shared" ref="A880:C880" si="789">A826</f>
        <v>Pacific cod</v>
      </c>
      <c r="B880" s="43" t="str">
        <f t="shared" si="753"/>
        <v>Pcod</v>
      </c>
      <c r="C880" s="4" t="str">
        <f t="shared" si="789"/>
        <v>AI</v>
      </c>
      <c r="D880" s="15">
        <f t="shared" si="742"/>
        <v>2003</v>
      </c>
      <c r="E880" s="180"/>
      <c r="F880" s="71"/>
      <c r="G880" s="71"/>
      <c r="H880" s="71"/>
      <c r="I880" s="72"/>
    </row>
    <row r="881" spans="1:9">
      <c r="A881" s="4" t="str">
        <f t="shared" ref="A881:C881" si="790">A827</f>
        <v>Sablefish</v>
      </c>
      <c r="B881" s="43" t="str">
        <f t="shared" si="753"/>
        <v>Others</v>
      </c>
      <c r="C881" s="4" t="str">
        <f t="shared" si="790"/>
        <v>BSAI Total</v>
      </c>
      <c r="D881" s="15">
        <f t="shared" si="742"/>
        <v>2003</v>
      </c>
      <c r="E881" s="78"/>
      <c r="F881" s="16"/>
      <c r="G881" s="16"/>
      <c r="H881" s="16"/>
      <c r="I881" s="17"/>
    </row>
    <row r="882" spans="1:9">
      <c r="A882" s="4" t="str">
        <f t="shared" ref="A882:C882" si="791">A828</f>
        <v>Sablefish</v>
      </c>
      <c r="B882" s="43" t="str">
        <f t="shared" si="753"/>
        <v>Others</v>
      </c>
      <c r="C882" s="4" t="str">
        <f t="shared" si="791"/>
        <v>BS</v>
      </c>
      <c r="D882" s="15">
        <f t="shared" si="742"/>
        <v>2003</v>
      </c>
      <c r="E882" s="178">
        <v>4290</v>
      </c>
      <c r="F882" s="38">
        <v>2900</v>
      </c>
      <c r="G882" s="38">
        <v>2900</v>
      </c>
      <c r="H882" s="38">
        <v>1233</v>
      </c>
      <c r="I882" s="39">
        <v>399</v>
      </c>
    </row>
    <row r="883" spans="1:9">
      <c r="A883" s="4" t="str">
        <f t="shared" ref="A883:C883" si="792">A829</f>
        <v>Sablefish</v>
      </c>
      <c r="B883" s="43" t="str">
        <f t="shared" si="753"/>
        <v>Others</v>
      </c>
      <c r="C883" s="4" t="str">
        <f t="shared" si="792"/>
        <v>AI</v>
      </c>
      <c r="D883" s="15">
        <f t="shared" si="742"/>
        <v>2003</v>
      </c>
      <c r="E883" s="179">
        <v>4590</v>
      </c>
      <c r="F883" s="48">
        <v>3100</v>
      </c>
      <c r="G883" s="48">
        <v>3100</v>
      </c>
      <c r="H883" s="48">
        <v>659</v>
      </c>
      <c r="I883" s="65">
        <v>523</v>
      </c>
    </row>
    <row r="884" spans="1:9">
      <c r="A884" s="4" t="str">
        <f t="shared" ref="A884:C884" si="793">A830</f>
        <v>Yellowfin Sole</v>
      </c>
      <c r="B884" s="43" t="str">
        <f t="shared" si="753"/>
        <v>Yfin</v>
      </c>
      <c r="C884" s="4" t="str">
        <f t="shared" si="793"/>
        <v>BSAI</v>
      </c>
      <c r="D884" s="15">
        <f t="shared" si="742"/>
        <v>2003</v>
      </c>
      <c r="E884" s="181">
        <v>136000</v>
      </c>
      <c r="F884" s="54">
        <v>114000</v>
      </c>
      <c r="G884" s="54">
        <v>83750</v>
      </c>
      <c r="H884" s="54">
        <v>71188</v>
      </c>
      <c r="I884" s="66">
        <v>6281</v>
      </c>
    </row>
    <row r="885" spans="1:9">
      <c r="A885" s="4" t="str">
        <f t="shared" ref="A885:C885" si="794">A831</f>
        <v>Greenland Trubot</v>
      </c>
      <c r="B885" s="43" t="str">
        <f t="shared" si="753"/>
        <v>Oflats</v>
      </c>
      <c r="C885" s="4" t="str">
        <f t="shared" si="794"/>
        <v>BSAI Total</v>
      </c>
      <c r="D885" s="15">
        <f t="shared" si="742"/>
        <v>2003</v>
      </c>
      <c r="E885" s="178">
        <v>17800</v>
      </c>
      <c r="F885" s="38">
        <v>5880</v>
      </c>
      <c r="G885" s="38">
        <v>4000</v>
      </c>
      <c r="H885" s="38">
        <v>3400</v>
      </c>
      <c r="I885" s="39">
        <v>300</v>
      </c>
    </row>
    <row r="886" spans="1:9">
      <c r="A886" s="4" t="str">
        <f t="shared" ref="A886:C886" si="795">A832</f>
        <v>Greenland Trubot</v>
      </c>
      <c r="B886" s="43" t="str">
        <f t="shared" si="753"/>
        <v>Oflats</v>
      </c>
      <c r="C886" s="4" t="str">
        <f t="shared" si="795"/>
        <v>BS</v>
      </c>
      <c r="D886" s="15">
        <f t="shared" si="742"/>
        <v>2003</v>
      </c>
      <c r="E886" s="40" t="s">
        <v>17</v>
      </c>
      <c r="F886" s="38">
        <v>3920</v>
      </c>
      <c r="G886" s="38">
        <v>2680</v>
      </c>
      <c r="H886" s="38">
        <v>2278</v>
      </c>
      <c r="I886" s="39">
        <v>201</v>
      </c>
    </row>
    <row r="887" spans="1:9">
      <c r="A887" s="4" t="str">
        <f t="shared" ref="A887:C887" si="796">A833</f>
        <v>Greenland Trubot</v>
      </c>
      <c r="B887" s="43" t="str">
        <f t="shared" si="753"/>
        <v>Oflats</v>
      </c>
      <c r="C887" s="4" t="str">
        <f t="shared" si="796"/>
        <v>AI</v>
      </c>
      <c r="D887" s="15">
        <f t="shared" si="742"/>
        <v>2003</v>
      </c>
      <c r="E887" s="184" t="s">
        <v>17</v>
      </c>
      <c r="F887" s="56">
        <v>1960</v>
      </c>
      <c r="G887" s="56">
        <v>1320</v>
      </c>
      <c r="H887" s="56">
        <v>1122</v>
      </c>
      <c r="I887" s="67">
        <v>99</v>
      </c>
    </row>
    <row r="888" spans="1:9">
      <c r="A888" s="4" t="str">
        <f t="shared" ref="A888:C888" si="797">A834</f>
        <v>Arrowtooth Flounder</v>
      </c>
      <c r="B888" s="43" t="str">
        <f t="shared" si="753"/>
        <v>Oflats</v>
      </c>
      <c r="C888" s="4" t="str">
        <f t="shared" si="797"/>
        <v>BSAI</v>
      </c>
      <c r="D888" s="15">
        <f t="shared" si="742"/>
        <v>2003</v>
      </c>
      <c r="E888" s="181">
        <v>139000</v>
      </c>
      <c r="F888" s="54">
        <v>112000</v>
      </c>
      <c r="G888" s="54">
        <v>12000</v>
      </c>
      <c r="H888" s="54">
        <v>10200</v>
      </c>
      <c r="I888" s="66">
        <v>900</v>
      </c>
    </row>
    <row r="889" spans="1:9">
      <c r="A889" s="4" t="str">
        <f t="shared" ref="A889:C889" si="798">A835</f>
        <v>Kamchatka Flounder</v>
      </c>
      <c r="B889" s="43" t="str">
        <f t="shared" si="753"/>
        <v>Oflats</v>
      </c>
      <c r="C889" s="4" t="str">
        <f t="shared" si="798"/>
        <v>BSAI</v>
      </c>
      <c r="D889" s="15">
        <f t="shared" si="742"/>
        <v>2003</v>
      </c>
      <c r="E889" s="183"/>
      <c r="F889" s="81"/>
      <c r="G889" s="81"/>
      <c r="H889" s="81"/>
      <c r="I889" s="82"/>
    </row>
    <row r="890" spans="1:9">
      <c r="A890" s="4" t="str">
        <f t="shared" ref="A890:C890" si="799">A836</f>
        <v>Rock Sole</v>
      </c>
      <c r="B890" s="43" t="str">
        <f t="shared" si="753"/>
        <v>RockSole</v>
      </c>
      <c r="C890" s="4" t="str">
        <f t="shared" si="799"/>
        <v>BSAI</v>
      </c>
      <c r="D890" s="15">
        <f t="shared" si="742"/>
        <v>2003</v>
      </c>
      <c r="E890" s="181">
        <v>132000</v>
      </c>
      <c r="F890" s="54">
        <v>110000</v>
      </c>
      <c r="G890" s="54">
        <v>44000</v>
      </c>
      <c r="H890" s="54">
        <v>37400</v>
      </c>
      <c r="I890" s="66">
        <v>3300</v>
      </c>
    </row>
    <row r="891" spans="1:9">
      <c r="A891" s="4" t="str">
        <f t="shared" ref="A891:C891" si="800">A837</f>
        <v>Flathead Sole</v>
      </c>
      <c r="B891" s="43" t="str">
        <f t="shared" si="753"/>
        <v>Oflats</v>
      </c>
      <c r="C891" s="4" t="str">
        <f t="shared" si="800"/>
        <v>BSAI</v>
      </c>
      <c r="D891" s="15">
        <f t="shared" si="742"/>
        <v>2003</v>
      </c>
      <c r="E891" s="181">
        <v>81000</v>
      </c>
      <c r="F891" s="54">
        <v>66000</v>
      </c>
      <c r="G891" s="54">
        <v>20000</v>
      </c>
      <c r="H891" s="54">
        <v>17000</v>
      </c>
      <c r="I891" s="66">
        <v>1500</v>
      </c>
    </row>
    <row r="892" spans="1:9">
      <c r="A892" s="4" t="str">
        <f t="shared" ref="A892:C892" si="801">A838</f>
        <v>Alaska Plaice</v>
      </c>
      <c r="B892" s="43" t="str">
        <f t="shared" si="753"/>
        <v>Oflats</v>
      </c>
      <c r="C892" s="4" t="str">
        <f t="shared" si="801"/>
        <v>BSAI</v>
      </c>
      <c r="D892" s="15">
        <f t="shared" si="742"/>
        <v>2003</v>
      </c>
      <c r="E892" s="181">
        <v>165000</v>
      </c>
      <c r="F892" s="54">
        <v>137000</v>
      </c>
      <c r="G892" s="54">
        <v>10000</v>
      </c>
      <c r="H892" s="54">
        <v>8500</v>
      </c>
      <c r="I892" s="66">
        <v>750</v>
      </c>
    </row>
    <row r="893" spans="1:9">
      <c r="A893" s="4" t="str">
        <f t="shared" ref="A893:C893" si="802">A839</f>
        <v>Other Flatfish</v>
      </c>
      <c r="B893" s="43" t="str">
        <f t="shared" si="753"/>
        <v>Oflats</v>
      </c>
      <c r="C893" s="4" t="str">
        <f t="shared" si="802"/>
        <v>BSAI</v>
      </c>
      <c r="D893" s="15">
        <f t="shared" si="742"/>
        <v>2003</v>
      </c>
      <c r="E893" s="181">
        <v>21400</v>
      </c>
      <c r="F893" s="54">
        <v>16000</v>
      </c>
      <c r="G893" s="54">
        <v>3000</v>
      </c>
      <c r="H893" s="54">
        <v>2550</v>
      </c>
      <c r="I893" s="66">
        <v>225</v>
      </c>
    </row>
    <row r="894" spans="1:9">
      <c r="A894" s="4" t="str">
        <f t="shared" ref="A894:C894" si="803">A840</f>
        <v>Pacific Ocean Perch</v>
      </c>
      <c r="B894" s="43" t="str">
        <f t="shared" si="753"/>
        <v>Others</v>
      </c>
      <c r="C894" s="4" t="str">
        <f t="shared" si="803"/>
        <v>BSAI Total</v>
      </c>
      <c r="D894" s="15">
        <f t="shared" si="742"/>
        <v>2003</v>
      </c>
      <c r="E894" s="178">
        <v>18000</v>
      </c>
      <c r="F894" s="38">
        <v>15100</v>
      </c>
      <c r="G894" s="38">
        <v>14100</v>
      </c>
      <c r="H894" s="38">
        <v>11986</v>
      </c>
      <c r="I894" s="39">
        <v>1059</v>
      </c>
    </row>
    <row r="895" spans="1:9">
      <c r="A895" s="4" t="str">
        <f t="shared" ref="A895:C895" si="804">A841</f>
        <v>Pacific Ocean Perch</v>
      </c>
      <c r="B895" s="43" t="str">
        <f t="shared" si="753"/>
        <v>Others</v>
      </c>
      <c r="C895" s="4" t="str">
        <f t="shared" si="804"/>
        <v>BS</v>
      </c>
      <c r="D895" s="15">
        <f t="shared" si="742"/>
        <v>2003</v>
      </c>
      <c r="E895" s="40" t="s">
        <v>17</v>
      </c>
      <c r="F895" s="38">
        <v>2410</v>
      </c>
      <c r="G895" s="38">
        <v>1410</v>
      </c>
      <c r="H895" s="38">
        <v>1199</v>
      </c>
      <c r="I895" s="39">
        <v>106</v>
      </c>
    </row>
    <row r="896" spans="1:9">
      <c r="A896" s="4" t="str">
        <f t="shared" ref="A896:C896" si="805">A842</f>
        <v>Pacific Ocean Perch</v>
      </c>
      <c r="B896" s="43" t="str">
        <f t="shared" si="753"/>
        <v>Others</v>
      </c>
      <c r="C896" s="4" t="str">
        <f t="shared" si="805"/>
        <v>AI Total</v>
      </c>
      <c r="D896" s="15">
        <f t="shared" si="742"/>
        <v>2003</v>
      </c>
      <c r="E896" s="40" t="s">
        <v>17</v>
      </c>
      <c r="F896" s="38">
        <v>12690</v>
      </c>
      <c r="G896" s="38">
        <v>12690</v>
      </c>
      <c r="H896" s="38">
        <v>10787</v>
      </c>
      <c r="I896" s="39">
        <v>952</v>
      </c>
    </row>
    <row r="897" spans="1:9">
      <c r="A897" s="4" t="str">
        <f t="shared" ref="A897:C897" si="806">A843</f>
        <v>Pacific Ocean Perch</v>
      </c>
      <c r="B897" s="43" t="str">
        <f t="shared" si="753"/>
        <v>Others</v>
      </c>
      <c r="C897" s="4" t="str">
        <f t="shared" si="806"/>
        <v>EAI</v>
      </c>
      <c r="D897" s="15">
        <f t="shared" si="742"/>
        <v>2003</v>
      </c>
      <c r="E897" s="40" t="s">
        <v>17</v>
      </c>
      <c r="F897" s="38">
        <v>3500</v>
      </c>
      <c r="G897" s="38">
        <v>3500</v>
      </c>
      <c r="H897" s="38">
        <v>2975</v>
      </c>
      <c r="I897" s="39">
        <v>263</v>
      </c>
    </row>
    <row r="898" spans="1:9">
      <c r="A898" s="4" t="str">
        <f t="shared" ref="A898:C898" si="807">A844</f>
        <v>Pacific Ocean Perch</v>
      </c>
      <c r="B898" s="43" t="str">
        <f t="shared" si="753"/>
        <v>Others</v>
      </c>
      <c r="C898" s="4" t="str">
        <f t="shared" si="807"/>
        <v>CAI</v>
      </c>
      <c r="D898" s="15">
        <f t="shared" ref="D898:D961" si="808">D844-1</f>
        <v>2003</v>
      </c>
      <c r="E898" s="40" t="s">
        <v>17</v>
      </c>
      <c r="F898" s="38">
        <v>3340</v>
      </c>
      <c r="G898" s="38">
        <v>3340</v>
      </c>
      <c r="H898" s="38">
        <v>2839</v>
      </c>
      <c r="I898" s="39">
        <v>251</v>
      </c>
    </row>
    <row r="899" spans="1:9">
      <c r="A899" s="4" t="str">
        <f t="shared" ref="A899:C899" si="809">A845</f>
        <v>Pacific Ocean Perch</v>
      </c>
      <c r="B899" s="43" t="str">
        <f t="shared" si="753"/>
        <v>Others</v>
      </c>
      <c r="C899" s="4" t="str">
        <f t="shared" si="809"/>
        <v>WAI</v>
      </c>
      <c r="D899" s="15">
        <f t="shared" si="808"/>
        <v>2003</v>
      </c>
      <c r="E899" s="62" t="s">
        <v>17</v>
      </c>
      <c r="F899" s="48">
        <v>5850</v>
      </c>
      <c r="G899" s="48">
        <v>5850</v>
      </c>
      <c r="H899" s="48">
        <v>4973</v>
      </c>
      <c r="I899" s="65">
        <v>439</v>
      </c>
    </row>
    <row r="900" spans="1:9">
      <c r="A900" s="4" t="str">
        <f t="shared" ref="A900:C900" si="810">A846</f>
        <v>Sharpchin/Northern</v>
      </c>
      <c r="B900" s="43" t="str">
        <f t="shared" si="753"/>
        <v>Others</v>
      </c>
      <c r="C900" s="4" t="str">
        <f t="shared" si="810"/>
        <v>BSAI</v>
      </c>
      <c r="D900" s="15">
        <f t="shared" si="808"/>
        <v>2003</v>
      </c>
      <c r="E900" s="37"/>
      <c r="F900" s="16"/>
      <c r="G900" s="16"/>
      <c r="H900" s="16"/>
      <c r="I900" s="17"/>
    </row>
    <row r="901" spans="1:9">
      <c r="A901" s="4" t="str">
        <f t="shared" ref="A901:C901" si="811">A847</f>
        <v>Sharpchin/Northern</v>
      </c>
      <c r="B901" s="43" t="str">
        <f t="shared" si="753"/>
        <v>Others</v>
      </c>
      <c r="C901" s="4" t="str">
        <f t="shared" si="811"/>
        <v>BS</v>
      </c>
      <c r="D901" s="15">
        <f t="shared" si="808"/>
        <v>2003</v>
      </c>
      <c r="E901" s="37"/>
      <c r="F901" s="16"/>
      <c r="G901" s="16"/>
      <c r="H901" s="16"/>
      <c r="I901" s="17"/>
    </row>
    <row r="902" spans="1:9">
      <c r="A902" s="4" t="str">
        <f t="shared" ref="A902:C902" si="812">A848</f>
        <v>Sharpchin/Northern</v>
      </c>
      <c r="B902" s="43" t="str">
        <f t="shared" si="753"/>
        <v>Others</v>
      </c>
      <c r="C902" s="4" t="str">
        <f t="shared" si="812"/>
        <v>AI</v>
      </c>
      <c r="D902" s="15">
        <f t="shared" si="808"/>
        <v>2003</v>
      </c>
      <c r="E902" s="37"/>
      <c r="F902" s="16"/>
      <c r="G902" s="16"/>
      <c r="H902" s="16"/>
      <c r="I902" s="17"/>
    </row>
    <row r="903" spans="1:9">
      <c r="A903" s="4" t="str">
        <f t="shared" ref="A903:C903" si="813">A849</f>
        <v>Northern Rockfish</v>
      </c>
      <c r="B903" s="43" t="str">
        <f t="shared" si="753"/>
        <v>Others</v>
      </c>
      <c r="C903" s="4" t="str">
        <f t="shared" si="813"/>
        <v>BSAI</v>
      </c>
      <c r="D903" s="15">
        <f t="shared" si="808"/>
        <v>2003</v>
      </c>
      <c r="E903" s="68">
        <v>9468</v>
      </c>
      <c r="F903" s="41">
        <v>7101</v>
      </c>
      <c r="G903" s="41">
        <v>6000</v>
      </c>
      <c r="H903" s="41">
        <v>5100</v>
      </c>
      <c r="I903" s="42">
        <v>450</v>
      </c>
    </row>
    <row r="904" spans="1:9">
      <c r="A904" s="4" t="str">
        <f t="shared" ref="A904:C904" si="814">A850</f>
        <v>Northern Rockfish</v>
      </c>
      <c r="B904" s="43" t="str">
        <f t="shared" si="753"/>
        <v>Others</v>
      </c>
      <c r="C904" s="4" t="str">
        <f t="shared" si="814"/>
        <v>BS</v>
      </c>
      <c r="D904" s="15">
        <f t="shared" si="808"/>
        <v>2003</v>
      </c>
      <c r="E904" s="40" t="s">
        <v>17</v>
      </c>
      <c r="F904" s="44" t="s">
        <v>17</v>
      </c>
      <c r="G904" s="38">
        <v>121</v>
      </c>
      <c r="H904" s="38">
        <v>103</v>
      </c>
      <c r="I904" s="39">
        <v>9</v>
      </c>
    </row>
    <row r="905" spans="1:9">
      <c r="A905" s="4" t="str">
        <f t="shared" ref="A905:C905" si="815">A851</f>
        <v>Northern Rockfish</v>
      </c>
      <c r="B905" s="43" t="str">
        <f t="shared" si="753"/>
        <v>Others</v>
      </c>
      <c r="C905" s="4" t="str">
        <f t="shared" si="815"/>
        <v>AI</v>
      </c>
      <c r="D905" s="15">
        <f t="shared" si="808"/>
        <v>2003</v>
      </c>
      <c r="E905" s="62" t="s">
        <v>17</v>
      </c>
      <c r="F905" s="49" t="s">
        <v>17</v>
      </c>
      <c r="G905" s="48">
        <v>5879</v>
      </c>
      <c r="H905" s="48">
        <v>4997</v>
      </c>
      <c r="I905" s="65">
        <v>441</v>
      </c>
    </row>
    <row r="906" spans="1:9">
      <c r="A906" s="4" t="str">
        <f t="shared" ref="A906:C906" si="816">A852</f>
        <v>Blackspotted/Rougheye Rockfish</v>
      </c>
      <c r="B906" s="43" t="str">
        <f t="shared" si="753"/>
        <v>Others</v>
      </c>
      <c r="C906" s="4" t="str">
        <f t="shared" si="816"/>
        <v>BSAI Total</v>
      </c>
      <c r="D906" s="15">
        <f t="shared" si="808"/>
        <v>2003</v>
      </c>
      <c r="E906" s="78"/>
      <c r="F906" s="16"/>
      <c r="G906" s="16"/>
      <c r="H906" s="16"/>
      <c r="I906" s="17"/>
    </row>
    <row r="907" spans="1:9">
      <c r="A907" s="4" t="str">
        <f t="shared" ref="A907:C907" si="817">A853</f>
        <v>Blackspotted/Rougheye Rockfish</v>
      </c>
      <c r="B907" s="43" t="str">
        <f t="shared" si="753"/>
        <v>Others</v>
      </c>
      <c r="C907" s="4" t="str">
        <f t="shared" si="817"/>
        <v>EBS/EAI</v>
      </c>
      <c r="D907" s="15">
        <f t="shared" si="808"/>
        <v>2003</v>
      </c>
      <c r="E907" s="78"/>
      <c r="F907" s="16"/>
      <c r="G907" s="16"/>
      <c r="H907" s="16"/>
      <c r="I907" s="17"/>
    </row>
    <row r="908" spans="1:9">
      <c r="A908" s="4" t="str">
        <f t="shared" ref="A908:C908" si="818">A854</f>
        <v>Blackspotted/Rougheye Rockfish</v>
      </c>
      <c r="B908" s="43" t="str">
        <f t="shared" ref="B908:B971" si="819">VLOOKUP(A908,$O$6:$Q$32,3)</f>
        <v>Others</v>
      </c>
      <c r="C908" s="4" t="str">
        <f t="shared" si="818"/>
        <v>CAI/WAI</v>
      </c>
      <c r="D908" s="15">
        <f t="shared" si="808"/>
        <v>2003</v>
      </c>
      <c r="E908" s="180"/>
      <c r="F908" s="71"/>
      <c r="G908" s="71"/>
      <c r="H908" s="71"/>
      <c r="I908" s="72"/>
    </row>
    <row r="909" spans="1:9">
      <c r="A909" s="4" t="str">
        <f t="shared" ref="A909:C909" si="820">A855</f>
        <v>Shortraker Rockfish</v>
      </c>
      <c r="B909" s="43" t="str">
        <f t="shared" si="819"/>
        <v>Others</v>
      </c>
      <c r="C909" s="4" t="str">
        <f t="shared" si="820"/>
        <v>BSAI</v>
      </c>
      <c r="D909" s="15">
        <f t="shared" si="808"/>
        <v>2003</v>
      </c>
      <c r="E909" s="78"/>
      <c r="F909" s="16"/>
      <c r="G909" s="16"/>
      <c r="H909" s="16"/>
      <c r="I909" s="17"/>
    </row>
    <row r="910" spans="1:9">
      <c r="A910" s="4" t="str">
        <f t="shared" ref="A910:C910" si="821">A856</f>
        <v>Shortraker/Rougheye Rockfish</v>
      </c>
      <c r="B910" s="43" t="str">
        <f t="shared" si="819"/>
        <v>Others</v>
      </c>
      <c r="C910" s="4" t="str">
        <f t="shared" si="821"/>
        <v>BSAI</v>
      </c>
      <c r="D910" s="15">
        <f t="shared" si="808"/>
        <v>2003</v>
      </c>
      <c r="E910" s="68">
        <v>1289</v>
      </c>
      <c r="F910" s="41">
        <v>967</v>
      </c>
      <c r="G910" s="41">
        <v>967</v>
      </c>
      <c r="H910" s="41">
        <v>822</v>
      </c>
      <c r="I910" s="42">
        <v>72</v>
      </c>
    </row>
    <row r="911" spans="1:9">
      <c r="A911" s="4" t="str">
        <f t="shared" ref="A911:C911" si="822">A857</f>
        <v>Shortraker/Rougheye Rockfish</v>
      </c>
      <c r="B911" s="43" t="str">
        <f t="shared" si="819"/>
        <v>Others</v>
      </c>
      <c r="C911" s="4" t="str">
        <f t="shared" si="822"/>
        <v>BS</v>
      </c>
      <c r="D911" s="15">
        <f t="shared" si="808"/>
        <v>2003</v>
      </c>
      <c r="E911" s="40" t="s">
        <v>17</v>
      </c>
      <c r="F911" s="44" t="s">
        <v>17</v>
      </c>
      <c r="G911" s="38">
        <v>137</v>
      </c>
      <c r="H911" s="38">
        <v>116</v>
      </c>
      <c r="I911" s="39">
        <v>10</v>
      </c>
    </row>
    <row r="912" spans="1:9">
      <c r="A912" s="4" t="str">
        <f t="shared" ref="A912:C912" si="823">A858</f>
        <v>Shortraker/Rougheye Rockfish</v>
      </c>
      <c r="B912" s="43" t="str">
        <f t="shared" si="819"/>
        <v>Others</v>
      </c>
      <c r="C912" s="4">
        <f t="shared" si="823"/>
        <v>2043000</v>
      </c>
      <c r="D912" s="15">
        <f t="shared" si="808"/>
        <v>1424984</v>
      </c>
      <c r="E912" s="62" t="s">
        <v>17</v>
      </c>
      <c r="F912" s="49" t="s">
        <v>17</v>
      </c>
      <c r="G912" s="48">
        <v>830</v>
      </c>
      <c r="H912" s="48">
        <v>706</v>
      </c>
      <c r="I912" s="65">
        <v>62</v>
      </c>
    </row>
    <row r="913" spans="1:9">
      <c r="A913" s="4" t="str">
        <f t="shared" ref="A913:C913" si="824">A859</f>
        <v>Other Red Rockfish</v>
      </c>
      <c r="B913" s="43" t="str">
        <f t="shared" si="819"/>
        <v>Others</v>
      </c>
      <c r="C913" s="4">
        <f t="shared" si="824"/>
        <v>191386</v>
      </c>
      <c r="D913" s="15">
        <f t="shared" si="808"/>
        <v>155857</v>
      </c>
      <c r="E913" s="95"/>
      <c r="F913" s="93"/>
      <c r="G913" s="87"/>
      <c r="H913" s="87"/>
      <c r="I913" s="94"/>
    </row>
    <row r="914" spans="1:9">
      <c r="A914" s="4" t="str">
        <f t="shared" ref="A914:C914" si="825">A860</f>
        <v>Other Red Rockfish</v>
      </c>
      <c r="B914" s="43" t="str">
        <f t="shared" si="819"/>
        <v>Others</v>
      </c>
      <c r="C914" s="4">
        <f t="shared" si="825"/>
        <v>27400</v>
      </c>
      <c r="D914" s="15">
        <f t="shared" si="808"/>
        <v>20584</v>
      </c>
      <c r="E914" s="70"/>
      <c r="F914" s="77"/>
      <c r="G914" s="71"/>
      <c r="H914" s="71"/>
      <c r="I914" s="72"/>
    </row>
    <row r="915" spans="1:9">
      <c r="A915" s="4" t="str">
        <f t="shared" ref="A915:C915" si="826">A861</f>
        <v>Other Rockfish</v>
      </c>
      <c r="B915" s="43" t="str">
        <f t="shared" si="819"/>
        <v>Others</v>
      </c>
      <c r="C915" s="4">
        <f t="shared" si="826"/>
        <v>287307</v>
      </c>
      <c r="D915" s="15">
        <f t="shared" si="808"/>
        <v>260902</v>
      </c>
      <c r="E915" s="78"/>
      <c r="F915" s="16"/>
      <c r="G915" s="16"/>
      <c r="H915" s="16"/>
      <c r="I915" s="17"/>
    </row>
    <row r="916" spans="1:9">
      <c r="A916" s="4" t="str">
        <f t="shared" ref="A916:C916" si="827">A862</f>
        <v>Other Rockfish</v>
      </c>
      <c r="B916" s="43" t="str">
        <f t="shared" si="819"/>
        <v>Others</v>
      </c>
      <c r="C916" s="4">
        <f t="shared" si="827"/>
        <v>84057</v>
      </c>
      <c r="D916" s="15">
        <f t="shared" si="808"/>
        <v>71602</v>
      </c>
      <c r="E916" s="178">
        <v>1280</v>
      </c>
      <c r="F916" s="38">
        <v>960</v>
      </c>
      <c r="G916" s="38">
        <v>960</v>
      </c>
      <c r="H916" s="38">
        <v>816</v>
      </c>
      <c r="I916" s="39">
        <v>72</v>
      </c>
    </row>
    <row r="917" spans="1:9">
      <c r="A917" s="4" t="str">
        <f t="shared" ref="A917:C917" si="828">A863</f>
        <v>Other Rockfish</v>
      </c>
      <c r="B917" s="43" t="str">
        <f t="shared" si="819"/>
        <v>Others</v>
      </c>
      <c r="C917" s="4">
        <f t="shared" si="828"/>
        <v>157300</v>
      </c>
      <c r="D917" s="15">
        <f t="shared" si="808"/>
        <v>153284</v>
      </c>
      <c r="E917" s="179">
        <v>846</v>
      </c>
      <c r="F917" s="48">
        <v>634</v>
      </c>
      <c r="G917" s="48">
        <v>634</v>
      </c>
      <c r="H917" s="48">
        <v>539</v>
      </c>
      <c r="I917" s="65">
        <v>48</v>
      </c>
    </row>
    <row r="918" spans="1:9">
      <c r="A918" s="4" t="str">
        <f t="shared" ref="A918:C918" si="829">A864</f>
        <v>Atka Mackerel</v>
      </c>
      <c r="B918" s="43" t="str">
        <f t="shared" si="819"/>
        <v>Atka</v>
      </c>
      <c r="C918" s="4">
        <f t="shared" si="829"/>
        <v>82810</v>
      </c>
      <c r="D918" s="15">
        <f t="shared" si="808"/>
        <v>68118</v>
      </c>
      <c r="E918" s="178">
        <v>99700</v>
      </c>
      <c r="F918" s="38">
        <v>63000</v>
      </c>
      <c r="G918" s="38">
        <v>60000</v>
      </c>
      <c r="H918" s="38">
        <v>51000</v>
      </c>
      <c r="I918" s="39">
        <v>4500</v>
      </c>
    </row>
    <row r="919" spans="1:9">
      <c r="A919" s="4" t="str">
        <f t="shared" ref="A919:C919" si="830">A865</f>
        <v>Atka Mackerel</v>
      </c>
      <c r="B919" s="43" t="str">
        <f t="shared" si="819"/>
        <v>Atka</v>
      </c>
      <c r="C919" s="4">
        <f t="shared" si="830"/>
        <v>19751</v>
      </c>
      <c r="D919" s="15">
        <f t="shared" si="808"/>
        <v>16227</v>
      </c>
      <c r="E919" s="40" t="s">
        <v>17</v>
      </c>
      <c r="F919" s="38">
        <v>10650</v>
      </c>
      <c r="G919" s="38">
        <v>10650</v>
      </c>
      <c r="H919" s="38">
        <v>9053</v>
      </c>
      <c r="I919" s="39">
        <v>799</v>
      </c>
    </row>
    <row r="920" spans="1:9">
      <c r="A920" s="4" t="str">
        <f t="shared" ref="A920:C920" si="831">A866</f>
        <v>Atka Mackerel</v>
      </c>
      <c r="B920" s="43" t="str">
        <f t="shared" si="819"/>
        <v>Atka</v>
      </c>
      <c r="C920" s="4">
        <f t="shared" si="831"/>
        <v>81200</v>
      </c>
      <c r="D920" s="15">
        <f t="shared" si="808"/>
        <v>70084</v>
      </c>
      <c r="E920" s="40" t="s">
        <v>17</v>
      </c>
      <c r="F920" s="38">
        <v>29360</v>
      </c>
      <c r="G920" s="38">
        <v>29360</v>
      </c>
      <c r="H920" s="38">
        <v>24956</v>
      </c>
      <c r="I920" s="39">
        <v>2202</v>
      </c>
    </row>
    <row r="921" spans="1:9">
      <c r="A921" s="4" t="str">
        <f t="shared" ref="A921:C921" si="832">A867</f>
        <v>Atka Mackerel</v>
      </c>
      <c r="B921" s="43" t="str">
        <f t="shared" si="819"/>
        <v>Atka</v>
      </c>
      <c r="C921" s="4" t="str">
        <f t="shared" si="832"/>
        <v>WAI</v>
      </c>
      <c r="D921" s="15">
        <f t="shared" si="808"/>
        <v>2003</v>
      </c>
      <c r="E921" s="62" t="s">
        <v>17</v>
      </c>
      <c r="F921" s="48">
        <v>22990</v>
      </c>
      <c r="G921" s="48">
        <v>19990</v>
      </c>
      <c r="H921" s="48">
        <v>16992</v>
      </c>
      <c r="I921" s="65">
        <v>1499</v>
      </c>
    </row>
    <row r="922" spans="1:9">
      <c r="A922" s="4" t="str">
        <f t="shared" ref="A922:C922" si="833">A868</f>
        <v>Skates</v>
      </c>
      <c r="B922" s="43" t="str">
        <f t="shared" si="819"/>
        <v>Others</v>
      </c>
      <c r="C922" s="4" t="str">
        <f t="shared" si="833"/>
        <v>BSAI</v>
      </c>
      <c r="D922" s="15">
        <f t="shared" si="808"/>
        <v>2003</v>
      </c>
      <c r="E922" s="183"/>
      <c r="F922" s="81"/>
      <c r="G922" s="81"/>
      <c r="H922" s="81"/>
      <c r="I922" s="82"/>
    </row>
    <row r="923" spans="1:9">
      <c r="A923" s="4" t="str">
        <f t="shared" ref="A923:C923" si="834">A869</f>
        <v>Sculpins</v>
      </c>
      <c r="B923" s="43" t="str">
        <f t="shared" si="819"/>
        <v>Others</v>
      </c>
      <c r="C923" s="4" t="str">
        <f t="shared" si="834"/>
        <v>BSAI</v>
      </c>
      <c r="D923" s="15">
        <f t="shared" si="808"/>
        <v>2003</v>
      </c>
      <c r="E923" s="183"/>
      <c r="F923" s="81"/>
      <c r="G923" s="81"/>
      <c r="H923" s="81"/>
      <c r="I923" s="82"/>
    </row>
    <row r="924" spans="1:9">
      <c r="A924" s="4" t="str">
        <f t="shared" ref="A924:C924" si="835">A870</f>
        <v>Sharks</v>
      </c>
      <c r="B924" s="43" t="str">
        <f t="shared" si="819"/>
        <v>Others</v>
      </c>
      <c r="C924" s="4" t="str">
        <f t="shared" si="835"/>
        <v>BSAI</v>
      </c>
      <c r="D924" s="15">
        <f t="shared" si="808"/>
        <v>2003</v>
      </c>
      <c r="E924" s="183"/>
      <c r="F924" s="81"/>
      <c r="G924" s="81"/>
      <c r="H924" s="81"/>
      <c r="I924" s="82"/>
    </row>
    <row r="925" spans="1:9">
      <c r="A925" s="4" t="str">
        <f t="shared" ref="A925:C925" si="836">A871</f>
        <v>Squids</v>
      </c>
      <c r="B925" s="43" t="str">
        <f t="shared" si="819"/>
        <v>Others</v>
      </c>
      <c r="C925" s="4" t="str">
        <f t="shared" si="836"/>
        <v>BSAI</v>
      </c>
      <c r="D925" s="15">
        <f t="shared" si="808"/>
        <v>2003</v>
      </c>
      <c r="E925" s="181">
        <v>2620</v>
      </c>
      <c r="F925" s="54">
        <v>1970</v>
      </c>
      <c r="G925" s="54">
        <v>1970</v>
      </c>
      <c r="H925" s="54">
        <v>1675</v>
      </c>
      <c r="I925" s="66">
        <v>0</v>
      </c>
    </row>
    <row r="926" spans="1:9">
      <c r="A926" s="4" t="str">
        <f t="shared" ref="A926:C926" si="837">A872</f>
        <v>Octopuses</v>
      </c>
      <c r="B926" s="43" t="str">
        <f t="shared" si="819"/>
        <v>Others</v>
      </c>
      <c r="C926" s="4" t="str">
        <f t="shared" si="837"/>
        <v>BSAI</v>
      </c>
      <c r="D926" s="15">
        <f t="shared" si="808"/>
        <v>2003</v>
      </c>
      <c r="E926" s="183"/>
      <c r="F926" s="81"/>
      <c r="G926" s="81"/>
      <c r="H926" s="81"/>
      <c r="I926" s="82"/>
    </row>
    <row r="927" spans="1:9">
      <c r="A927" s="4" t="str">
        <f t="shared" ref="A927:C927" si="838">A873</f>
        <v>Other Species</v>
      </c>
      <c r="B927" s="43" t="str">
        <f t="shared" si="819"/>
        <v>Others</v>
      </c>
      <c r="C927" s="4" t="str">
        <f t="shared" si="838"/>
        <v>BSAI</v>
      </c>
      <c r="D927" s="15">
        <f t="shared" si="808"/>
        <v>2003</v>
      </c>
      <c r="E927" s="179">
        <v>81100</v>
      </c>
      <c r="F927" s="48">
        <v>43300</v>
      </c>
      <c r="G927" s="48">
        <v>32309</v>
      </c>
      <c r="H927" s="48">
        <v>27463</v>
      </c>
      <c r="I927" s="65">
        <v>2423</v>
      </c>
    </row>
    <row r="928" spans="1:9">
      <c r="A928" s="4" t="str">
        <f t="shared" ref="A928:C928" si="839">A874</f>
        <v>Total</v>
      </c>
      <c r="B928" s="43" t="str">
        <f t="shared" si="819"/>
        <v>Others</v>
      </c>
      <c r="C928" s="4" t="str">
        <f t="shared" si="839"/>
        <v>Total</v>
      </c>
      <c r="D928" s="15">
        <f t="shared" si="808"/>
        <v>2003</v>
      </c>
      <c r="E928" s="179">
        <v>4867283</v>
      </c>
      <c r="F928" s="48">
        <v>3296382</v>
      </c>
      <c r="G928" s="48">
        <v>2000000</v>
      </c>
      <c r="H928" s="48">
        <v>1771540</v>
      </c>
      <c r="I928" s="65">
        <v>187540</v>
      </c>
    </row>
    <row r="929" spans="1:9">
      <c r="A929" s="4" t="str">
        <f t="shared" ref="A929:C929" si="840">A875</f>
        <v>Pollock</v>
      </c>
      <c r="B929" s="43" t="str">
        <f t="shared" si="819"/>
        <v>Pollock</v>
      </c>
      <c r="C929" s="4" t="str">
        <f t="shared" si="840"/>
        <v>BS</v>
      </c>
      <c r="D929" s="15">
        <f t="shared" si="808"/>
        <v>2002</v>
      </c>
      <c r="E929" s="69">
        <v>3530000</v>
      </c>
      <c r="F929" s="41">
        <v>2110000</v>
      </c>
      <c r="G929" s="41">
        <v>1485000</v>
      </c>
      <c r="H929" s="41">
        <v>1283040</v>
      </c>
      <c r="I929" s="42">
        <v>148500</v>
      </c>
    </row>
    <row r="930" spans="1:9">
      <c r="A930" s="4" t="str">
        <f t="shared" ref="A930:C930" si="841">A876</f>
        <v>Pollock</v>
      </c>
      <c r="B930" s="43" t="str">
        <f t="shared" si="819"/>
        <v>Pollock</v>
      </c>
      <c r="C930" s="4" t="str">
        <f t="shared" si="841"/>
        <v>AI</v>
      </c>
      <c r="D930" s="15">
        <f t="shared" si="808"/>
        <v>2002</v>
      </c>
      <c r="E930" s="45">
        <v>31700</v>
      </c>
      <c r="F930" s="38">
        <v>23800</v>
      </c>
      <c r="G930" s="38">
        <v>1000</v>
      </c>
      <c r="H930" s="38">
        <v>900</v>
      </c>
      <c r="I930" s="39">
        <v>100</v>
      </c>
    </row>
    <row r="931" spans="1:9">
      <c r="A931" s="4" t="str">
        <f t="shared" ref="A931:C931" si="842">A877</f>
        <v>Pollock</v>
      </c>
      <c r="B931" s="43" t="str">
        <f t="shared" si="819"/>
        <v>Pollock</v>
      </c>
      <c r="C931" s="4" t="str">
        <f t="shared" si="842"/>
        <v>Bogslof</v>
      </c>
      <c r="D931" s="15">
        <f t="shared" si="808"/>
        <v>2002</v>
      </c>
      <c r="E931" s="57">
        <v>46400</v>
      </c>
      <c r="F931" s="48">
        <v>4310</v>
      </c>
      <c r="G931" s="48">
        <v>100</v>
      </c>
      <c r="H931" s="48">
        <v>90</v>
      </c>
      <c r="I931" s="65">
        <v>10</v>
      </c>
    </row>
    <row r="932" spans="1:9">
      <c r="A932" s="4" t="str">
        <f t="shared" ref="A932:C932" si="843">A878</f>
        <v>Pacific cod</v>
      </c>
      <c r="B932" s="43" t="str">
        <f t="shared" si="819"/>
        <v>Pcod</v>
      </c>
      <c r="C932" s="4" t="str">
        <f t="shared" si="843"/>
        <v>BSAI</v>
      </c>
      <c r="D932" s="15">
        <f t="shared" si="808"/>
        <v>2002</v>
      </c>
      <c r="E932" s="45">
        <v>294000</v>
      </c>
      <c r="F932" s="38">
        <v>223000</v>
      </c>
      <c r="G932" s="38">
        <v>200000</v>
      </c>
      <c r="H932" s="38">
        <v>170000</v>
      </c>
      <c r="I932" s="39">
        <v>15000</v>
      </c>
    </row>
    <row r="933" spans="1:9">
      <c r="A933" s="4" t="str">
        <f t="shared" ref="A933:C933" si="844">A879</f>
        <v>Pacific cod</v>
      </c>
      <c r="B933" s="43" t="str">
        <f t="shared" si="819"/>
        <v>Pcod</v>
      </c>
      <c r="C933" s="4" t="str">
        <f t="shared" si="844"/>
        <v>BS</v>
      </c>
      <c r="D933" s="15">
        <f t="shared" si="808"/>
        <v>2002</v>
      </c>
      <c r="E933" s="73"/>
      <c r="F933" s="16"/>
      <c r="G933" s="16"/>
      <c r="H933" s="16"/>
      <c r="I933" s="17"/>
    </row>
    <row r="934" spans="1:9">
      <c r="A934" s="4" t="str">
        <f t="shared" ref="A934:C934" si="845">A880</f>
        <v>Pacific cod</v>
      </c>
      <c r="B934" s="43" t="str">
        <f t="shared" si="819"/>
        <v>Pcod</v>
      </c>
      <c r="C934" s="4" t="str">
        <f t="shared" si="845"/>
        <v>AI</v>
      </c>
      <c r="D934" s="15">
        <f t="shared" si="808"/>
        <v>2002</v>
      </c>
      <c r="E934" s="74"/>
      <c r="F934" s="71"/>
      <c r="G934" s="71"/>
      <c r="H934" s="71"/>
      <c r="I934" s="72"/>
    </row>
    <row r="935" spans="1:9">
      <c r="A935" s="4" t="str">
        <f t="shared" ref="A935:C935" si="846">A881</f>
        <v>Sablefish</v>
      </c>
      <c r="B935" s="43" t="str">
        <f t="shared" si="819"/>
        <v>Others</v>
      </c>
      <c r="C935" s="4" t="str">
        <f t="shared" si="846"/>
        <v>BSAI Total</v>
      </c>
      <c r="D935" s="15">
        <f t="shared" si="808"/>
        <v>2002</v>
      </c>
      <c r="E935" s="73"/>
      <c r="F935" s="16"/>
      <c r="G935" s="16"/>
      <c r="H935" s="16"/>
      <c r="I935" s="17"/>
    </row>
    <row r="936" spans="1:9">
      <c r="A936" s="4" t="str">
        <f t="shared" ref="A936:C936" si="847">A882</f>
        <v>Sablefish</v>
      </c>
      <c r="B936" s="43" t="str">
        <f t="shared" si="819"/>
        <v>Others</v>
      </c>
      <c r="C936" s="4" t="str">
        <f t="shared" si="847"/>
        <v>BS</v>
      </c>
      <c r="D936" s="15">
        <f t="shared" si="808"/>
        <v>2002</v>
      </c>
      <c r="E936" s="45">
        <v>2900</v>
      </c>
      <c r="F936" s="38">
        <v>1930</v>
      </c>
      <c r="G936" s="38">
        <v>1930</v>
      </c>
      <c r="H936" s="38">
        <v>821</v>
      </c>
      <c r="I936" s="39">
        <v>265</v>
      </c>
    </row>
    <row r="937" spans="1:9">
      <c r="A937" s="4" t="str">
        <f t="shared" ref="A937:C937" si="848">A883</f>
        <v>Sablefish</v>
      </c>
      <c r="B937" s="43" t="str">
        <f t="shared" si="819"/>
        <v>Others</v>
      </c>
      <c r="C937" s="4" t="str">
        <f t="shared" si="848"/>
        <v>AI</v>
      </c>
      <c r="D937" s="15">
        <f t="shared" si="808"/>
        <v>2002</v>
      </c>
      <c r="E937" s="57">
        <v>3850</v>
      </c>
      <c r="F937" s="48">
        <v>2550</v>
      </c>
      <c r="G937" s="48">
        <v>2550</v>
      </c>
      <c r="H937" s="48">
        <v>541</v>
      </c>
      <c r="I937" s="65">
        <v>431</v>
      </c>
    </row>
    <row r="938" spans="1:9">
      <c r="A938" s="4" t="str">
        <f t="shared" ref="A938:C938" si="849">A884</f>
        <v>Yellowfin Sole</v>
      </c>
      <c r="B938" s="43" t="str">
        <f t="shared" si="819"/>
        <v>Yfin</v>
      </c>
      <c r="C938" s="4" t="str">
        <f t="shared" si="849"/>
        <v>BSAI</v>
      </c>
      <c r="D938" s="15">
        <f t="shared" si="808"/>
        <v>2002</v>
      </c>
      <c r="E938" s="75">
        <v>136000</v>
      </c>
      <c r="F938" s="54">
        <v>115000</v>
      </c>
      <c r="G938" s="54">
        <v>86000</v>
      </c>
      <c r="H938" s="54">
        <v>73100</v>
      </c>
      <c r="I938" s="66">
        <v>6450</v>
      </c>
    </row>
    <row r="939" spans="1:9">
      <c r="A939" s="4" t="str">
        <f t="shared" ref="A939:C939" si="850">A885</f>
        <v>Greenland Trubot</v>
      </c>
      <c r="B939" s="43" t="str">
        <f t="shared" si="819"/>
        <v>Oflats</v>
      </c>
      <c r="C939" s="4" t="str">
        <f t="shared" si="850"/>
        <v>BSAI Total</v>
      </c>
      <c r="D939" s="15">
        <f t="shared" si="808"/>
        <v>2002</v>
      </c>
      <c r="E939" s="45">
        <v>36500</v>
      </c>
      <c r="F939" s="38">
        <v>8100</v>
      </c>
      <c r="G939" s="38">
        <v>8000</v>
      </c>
      <c r="H939" s="38">
        <v>6800</v>
      </c>
      <c r="I939" s="39">
        <v>600</v>
      </c>
    </row>
    <row r="940" spans="1:9">
      <c r="A940" s="4" t="str">
        <f t="shared" ref="A940:C940" si="851">A886</f>
        <v>Greenland Trubot</v>
      </c>
      <c r="B940" s="43" t="str">
        <f t="shared" si="819"/>
        <v>Oflats</v>
      </c>
      <c r="C940" s="4" t="str">
        <f t="shared" si="851"/>
        <v>BS</v>
      </c>
      <c r="D940" s="15">
        <f t="shared" si="808"/>
        <v>2002</v>
      </c>
      <c r="E940" s="44" t="s">
        <v>17</v>
      </c>
      <c r="F940" s="38">
        <v>5427</v>
      </c>
      <c r="G940" s="38">
        <v>5360</v>
      </c>
      <c r="H940" s="38">
        <v>4556</v>
      </c>
      <c r="I940" s="39">
        <v>402</v>
      </c>
    </row>
    <row r="941" spans="1:9">
      <c r="A941" s="4" t="str">
        <f t="shared" ref="A941:C941" si="852">A887</f>
        <v>Greenland Trubot</v>
      </c>
      <c r="B941" s="43" t="str">
        <f t="shared" si="819"/>
        <v>Oflats</v>
      </c>
      <c r="C941" s="4" t="str">
        <f t="shared" si="852"/>
        <v>AI</v>
      </c>
      <c r="D941" s="15">
        <f t="shared" si="808"/>
        <v>2002</v>
      </c>
      <c r="E941" s="55" t="s">
        <v>17</v>
      </c>
      <c r="F941" s="56">
        <v>2673</v>
      </c>
      <c r="G941" s="56">
        <v>2640</v>
      </c>
      <c r="H941" s="56">
        <v>2244</v>
      </c>
      <c r="I941" s="67">
        <v>198</v>
      </c>
    </row>
    <row r="942" spans="1:9">
      <c r="A942" s="4" t="str">
        <f t="shared" ref="A942:C942" si="853">A888</f>
        <v>Arrowtooth Flounder</v>
      </c>
      <c r="B942" s="43" t="str">
        <f t="shared" si="819"/>
        <v>Oflats</v>
      </c>
      <c r="C942" s="4" t="str">
        <f t="shared" si="853"/>
        <v>BSAI</v>
      </c>
      <c r="D942" s="15">
        <f t="shared" si="808"/>
        <v>2002</v>
      </c>
      <c r="E942" s="75">
        <v>137000</v>
      </c>
      <c r="F942" s="54">
        <v>113000</v>
      </c>
      <c r="G942" s="54">
        <v>16000</v>
      </c>
      <c r="H942" s="54">
        <v>13600</v>
      </c>
      <c r="I942" s="66">
        <v>1200</v>
      </c>
    </row>
    <row r="943" spans="1:9">
      <c r="A943" s="4" t="str">
        <f t="shared" ref="A943:C943" si="854">A889</f>
        <v>Kamchatka Flounder</v>
      </c>
      <c r="B943" s="43" t="str">
        <f t="shared" si="819"/>
        <v>Oflats</v>
      </c>
      <c r="C943" s="4" t="str">
        <f t="shared" si="854"/>
        <v>BSAI</v>
      </c>
      <c r="D943" s="15">
        <f t="shared" si="808"/>
        <v>2002</v>
      </c>
      <c r="E943" s="80"/>
      <c r="F943" s="81"/>
      <c r="G943" s="81"/>
      <c r="H943" s="81"/>
      <c r="I943" s="82"/>
    </row>
    <row r="944" spans="1:9">
      <c r="A944" s="4" t="str">
        <f t="shared" ref="A944:C944" si="855">A890</f>
        <v>Rock Sole</v>
      </c>
      <c r="B944" s="43" t="str">
        <f t="shared" si="819"/>
        <v>RockSole</v>
      </c>
      <c r="C944" s="4" t="str">
        <f t="shared" si="855"/>
        <v>BSAI</v>
      </c>
      <c r="D944" s="15">
        <f t="shared" si="808"/>
        <v>2002</v>
      </c>
      <c r="E944" s="75">
        <v>268000</v>
      </c>
      <c r="F944" s="54">
        <v>225000</v>
      </c>
      <c r="G944" s="54">
        <v>54000</v>
      </c>
      <c r="H944" s="54">
        <v>45900</v>
      </c>
      <c r="I944" s="66">
        <v>4050</v>
      </c>
    </row>
    <row r="945" spans="1:9">
      <c r="A945" s="4" t="str">
        <f t="shared" ref="A945:C945" si="856">A891</f>
        <v>Flathead Sole</v>
      </c>
      <c r="B945" s="43" t="str">
        <f t="shared" si="819"/>
        <v>Oflats</v>
      </c>
      <c r="C945" s="4" t="str">
        <f t="shared" si="856"/>
        <v>BSAI</v>
      </c>
      <c r="D945" s="15">
        <f t="shared" si="808"/>
        <v>2002</v>
      </c>
      <c r="E945" s="75">
        <v>101000</v>
      </c>
      <c r="F945" s="54">
        <v>82600</v>
      </c>
      <c r="G945" s="54">
        <v>25000</v>
      </c>
      <c r="H945" s="54">
        <v>21250</v>
      </c>
      <c r="I945" s="66">
        <v>1875</v>
      </c>
    </row>
    <row r="946" spans="1:9">
      <c r="A946" s="4" t="str">
        <f t="shared" ref="A946:C946" si="857">A892</f>
        <v>Alaska Plaice</v>
      </c>
      <c r="B946" s="43" t="str">
        <f t="shared" si="819"/>
        <v>Oflats</v>
      </c>
      <c r="C946" s="4" t="str">
        <f t="shared" si="857"/>
        <v>BSAI</v>
      </c>
      <c r="D946" s="15">
        <f t="shared" si="808"/>
        <v>2002</v>
      </c>
      <c r="E946" s="75">
        <v>172000</v>
      </c>
      <c r="F946" s="54">
        <v>143000</v>
      </c>
      <c r="G946" s="54">
        <v>12000</v>
      </c>
      <c r="H946" s="54">
        <v>10200</v>
      </c>
      <c r="I946" s="66">
        <v>900</v>
      </c>
    </row>
    <row r="947" spans="1:9">
      <c r="A947" s="4" t="str">
        <f t="shared" ref="A947:C947" si="858">A893</f>
        <v>Other Flatfish</v>
      </c>
      <c r="B947" s="43" t="str">
        <f t="shared" si="819"/>
        <v>Oflats</v>
      </c>
      <c r="C947" s="4" t="str">
        <f t="shared" si="858"/>
        <v>BSAI</v>
      </c>
      <c r="D947" s="15">
        <f t="shared" si="808"/>
        <v>2002</v>
      </c>
      <c r="E947" s="75">
        <v>21800</v>
      </c>
      <c r="F947" s="54">
        <v>18100</v>
      </c>
      <c r="G947" s="54">
        <v>3000</v>
      </c>
      <c r="H947" s="54">
        <v>2550</v>
      </c>
      <c r="I947" s="66">
        <v>225</v>
      </c>
    </row>
    <row r="948" spans="1:9">
      <c r="A948" s="4" t="str">
        <f t="shared" ref="A948:C948" si="859">A894</f>
        <v>Pacific Ocean Perch</v>
      </c>
      <c r="B948" s="43" t="str">
        <f t="shared" si="819"/>
        <v>Others</v>
      </c>
      <c r="C948" s="4" t="str">
        <f t="shared" si="859"/>
        <v>BSAI Total</v>
      </c>
      <c r="D948" s="15">
        <f t="shared" si="808"/>
        <v>2002</v>
      </c>
      <c r="E948" s="45">
        <v>17500</v>
      </c>
      <c r="F948" s="38">
        <v>14800</v>
      </c>
      <c r="G948" s="38">
        <v>14800</v>
      </c>
      <c r="H948" s="38">
        <v>12580</v>
      </c>
      <c r="I948" s="39">
        <v>1111</v>
      </c>
    </row>
    <row r="949" spans="1:9">
      <c r="A949" s="4" t="str">
        <f t="shared" ref="A949:C949" si="860">A895</f>
        <v>Pacific Ocean Perch</v>
      </c>
      <c r="B949" s="43" t="str">
        <f t="shared" si="819"/>
        <v>Others</v>
      </c>
      <c r="C949" s="4" t="str">
        <f t="shared" si="860"/>
        <v>BS</v>
      </c>
      <c r="D949" s="15">
        <f t="shared" si="808"/>
        <v>2002</v>
      </c>
      <c r="E949" s="44" t="s">
        <v>17</v>
      </c>
      <c r="F949" s="38">
        <v>2620</v>
      </c>
      <c r="G949" s="38">
        <v>2620</v>
      </c>
      <c r="H949" s="38">
        <v>2227</v>
      </c>
      <c r="I949" s="39">
        <v>197</v>
      </c>
    </row>
    <row r="950" spans="1:9">
      <c r="A950" s="4" t="str">
        <f t="shared" ref="A950:C950" si="861">A896</f>
        <v>Pacific Ocean Perch</v>
      </c>
      <c r="B950" s="43" t="str">
        <f t="shared" si="819"/>
        <v>Others</v>
      </c>
      <c r="C950" s="4" t="str">
        <f t="shared" si="861"/>
        <v>AI Total</v>
      </c>
      <c r="D950" s="15">
        <f t="shared" si="808"/>
        <v>2002</v>
      </c>
      <c r="E950" s="44" t="s">
        <v>17</v>
      </c>
      <c r="F950" s="38">
        <v>12180</v>
      </c>
      <c r="G950" s="38">
        <v>12180</v>
      </c>
      <c r="H950" s="38">
        <v>10353</v>
      </c>
      <c r="I950" s="39">
        <v>914</v>
      </c>
    </row>
    <row r="951" spans="1:9">
      <c r="A951" s="4" t="str">
        <f t="shared" ref="A951:C951" si="862">A897</f>
        <v>Pacific Ocean Perch</v>
      </c>
      <c r="B951" s="43" t="str">
        <f t="shared" si="819"/>
        <v>Others</v>
      </c>
      <c r="C951" s="4" t="str">
        <f t="shared" si="862"/>
        <v>EAI</v>
      </c>
      <c r="D951" s="15">
        <f t="shared" si="808"/>
        <v>2002</v>
      </c>
      <c r="E951" s="44" t="s">
        <v>17</v>
      </c>
      <c r="F951" s="38">
        <v>3460</v>
      </c>
      <c r="G951" s="38">
        <v>3460</v>
      </c>
      <c r="H951" s="38">
        <v>2941</v>
      </c>
      <c r="I951" s="39">
        <v>260</v>
      </c>
    </row>
    <row r="952" spans="1:9">
      <c r="A952" s="4" t="str">
        <f t="shared" ref="A952:C952" si="863">A898</f>
        <v>Pacific Ocean Perch</v>
      </c>
      <c r="B952" s="43" t="str">
        <f t="shared" si="819"/>
        <v>Others</v>
      </c>
      <c r="C952" s="4" t="str">
        <f t="shared" si="863"/>
        <v>CAI</v>
      </c>
      <c r="D952" s="15">
        <f t="shared" si="808"/>
        <v>2002</v>
      </c>
      <c r="E952" s="44" t="s">
        <v>17</v>
      </c>
      <c r="F952" s="38">
        <v>3060</v>
      </c>
      <c r="G952" s="38">
        <v>3060</v>
      </c>
      <c r="H952" s="38">
        <v>2601</v>
      </c>
      <c r="I952" s="39">
        <v>230</v>
      </c>
    </row>
    <row r="953" spans="1:9">
      <c r="A953" s="4" t="str">
        <f t="shared" ref="A953:C953" si="864">A899</f>
        <v>Pacific Ocean Perch</v>
      </c>
      <c r="B953" s="43" t="str">
        <f t="shared" si="819"/>
        <v>Others</v>
      </c>
      <c r="C953" s="4" t="str">
        <f t="shared" si="864"/>
        <v>WAI</v>
      </c>
      <c r="D953" s="15">
        <f t="shared" si="808"/>
        <v>2002</v>
      </c>
      <c r="E953" s="49" t="s">
        <v>17</v>
      </c>
      <c r="F953" s="48">
        <v>5660</v>
      </c>
      <c r="G953" s="48">
        <v>5660</v>
      </c>
      <c r="H953" s="48">
        <v>4811</v>
      </c>
      <c r="I953" s="65">
        <v>425</v>
      </c>
    </row>
    <row r="954" spans="1:9">
      <c r="A954" s="4" t="str">
        <f t="shared" ref="A954:C954" si="865">A900</f>
        <v>Sharpchin/Northern</v>
      </c>
      <c r="B954" s="43" t="str">
        <f t="shared" si="819"/>
        <v>Others</v>
      </c>
      <c r="C954" s="4" t="str">
        <f t="shared" si="865"/>
        <v>BSAI</v>
      </c>
      <c r="D954" s="15">
        <f t="shared" si="808"/>
        <v>2002</v>
      </c>
      <c r="E954" s="76"/>
      <c r="F954" s="16"/>
      <c r="G954" s="16"/>
      <c r="H954" s="16"/>
      <c r="I954" s="17"/>
    </row>
    <row r="955" spans="1:9">
      <c r="A955" s="4" t="str">
        <f t="shared" ref="A955:C955" si="866">A901</f>
        <v>Sharpchin/Northern</v>
      </c>
      <c r="B955" s="43" t="str">
        <f t="shared" si="819"/>
        <v>Others</v>
      </c>
      <c r="C955" s="4" t="str">
        <f t="shared" si="866"/>
        <v>BS</v>
      </c>
      <c r="D955" s="15">
        <f t="shared" si="808"/>
        <v>2002</v>
      </c>
      <c r="E955" s="76"/>
      <c r="F955" s="16"/>
      <c r="G955" s="16"/>
      <c r="H955" s="16"/>
      <c r="I955" s="17"/>
    </row>
    <row r="956" spans="1:9">
      <c r="A956" s="4" t="str">
        <f t="shared" ref="A956:C956" si="867">A902</f>
        <v>Sharpchin/Northern</v>
      </c>
      <c r="B956" s="43" t="str">
        <f t="shared" si="819"/>
        <v>Others</v>
      </c>
      <c r="C956" s="4" t="str">
        <f t="shared" si="867"/>
        <v>AI</v>
      </c>
      <c r="D956" s="15">
        <f t="shared" si="808"/>
        <v>2002</v>
      </c>
      <c r="E956" s="76"/>
      <c r="F956" s="16"/>
      <c r="G956" s="16"/>
      <c r="H956" s="16"/>
      <c r="I956" s="17"/>
    </row>
    <row r="957" spans="1:9">
      <c r="A957" s="4" t="str">
        <f t="shared" ref="A957:C957" si="868">A903</f>
        <v>Northern Rockfish</v>
      </c>
      <c r="B957" s="43" t="str">
        <f t="shared" si="819"/>
        <v>Others</v>
      </c>
      <c r="C957" s="4" t="str">
        <f t="shared" si="868"/>
        <v>BSAI</v>
      </c>
      <c r="D957" s="15">
        <f t="shared" si="808"/>
        <v>2002</v>
      </c>
      <c r="E957" s="69">
        <v>9020</v>
      </c>
      <c r="F957" s="41">
        <v>6760</v>
      </c>
      <c r="G957" s="41">
        <v>6760</v>
      </c>
      <c r="H957" s="41">
        <v>5746</v>
      </c>
      <c r="I957" s="90" t="s">
        <v>17</v>
      </c>
    </row>
    <row r="958" spans="1:9">
      <c r="A958" s="4" t="str">
        <f t="shared" ref="A958:C958" si="869">A904</f>
        <v>Northern Rockfish</v>
      </c>
      <c r="B958" s="43" t="str">
        <f t="shared" si="819"/>
        <v>Others</v>
      </c>
      <c r="C958" s="4" t="str">
        <f t="shared" si="869"/>
        <v>BS</v>
      </c>
      <c r="D958" s="15">
        <f t="shared" si="808"/>
        <v>2002</v>
      </c>
      <c r="E958" s="40" t="s">
        <v>17</v>
      </c>
      <c r="F958" s="44" t="s">
        <v>17</v>
      </c>
      <c r="G958" s="38">
        <v>19</v>
      </c>
      <c r="H958" s="38">
        <v>16</v>
      </c>
      <c r="I958" s="44" t="s">
        <v>17</v>
      </c>
    </row>
    <row r="959" spans="1:9">
      <c r="A959" s="4" t="str">
        <f t="shared" ref="A959:C959" si="870">A905</f>
        <v>Northern Rockfish</v>
      </c>
      <c r="B959" s="43" t="str">
        <f t="shared" si="819"/>
        <v>Others</v>
      </c>
      <c r="C959" s="4" t="str">
        <f t="shared" si="870"/>
        <v>AI</v>
      </c>
      <c r="D959" s="15">
        <f t="shared" si="808"/>
        <v>2002</v>
      </c>
      <c r="E959" s="49" t="s">
        <v>17</v>
      </c>
      <c r="F959" s="49" t="s">
        <v>17</v>
      </c>
      <c r="G959" s="48">
        <v>6741</v>
      </c>
      <c r="H959" s="48">
        <v>5730</v>
      </c>
      <c r="I959" s="85">
        <v>506</v>
      </c>
    </row>
    <row r="960" spans="1:9">
      <c r="A960" s="4" t="str">
        <f t="shared" ref="A960:C960" si="871">A906</f>
        <v>Blackspotted/Rougheye Rockfish</v>
      </c>
      <c r="B960" s="43" t="str">
        <f t="shared" si="819"/>
        <v>Others</v>
      </c>
      <c r="C960" s="4" t="str">
        <f t="shared" si="871"/>
        <v>BSAI Total</v>
      </c>
      <c r="D960" s="15">
        <f t="shared" si="808"/>
        <v>2002</v>
      </c>
      <c r="E960" s="73"/>
      <c r="F960" s="16"/>
      <c r="G960" s="16"/>
      <c r="H960" s="16"/>
      <c r="I960" s="91"/>
    </row>
    <row r="961" spans="1:9">
      <c r="A961" s="4" t="str">
        <f t="shared" ref="A961:C961" si="872">A907</f>
        <v>Blackspotted/Rougheye Rockfish</v>
      </c>
      <c r="B961" s="43" t="str">
        <f t="shared" si="819"/>
        <v>Others</v>
      </c>
      <c r="C961" s="4" t="str">
        <f t="shared" si="872"/>
        <v>EBS/EAI</v>
      </c>
      <c r="D961" s="15">
        <f t="shared" si="808"/>
        <v>2002</v>
      </c>
      <c r="E961" s="73"/>
      <c r="F961" s="16"/>
      <c r="G961" s="16"/>
      <c r="H961" s="16"/>
      <c r="I961" s="91"/>
    </row>
    <row r="962" spans="1:9">
      <c r="A962" s="4" t="str">
        <f t="shared" ref="A962:C962" si="873">A908</f>
        <v>Blackspotted/Rougheye Rockfish</v>
      </c>
      <c r="B962" s="43" t="str">
        <f t="shared" si="819"/>
        <v>Others</v>
      </c>
      <c r="C962" s="4" t="str">
        <f t="shared" si="873"/>
        <v>CAI/WAI</v>
      </c>
      <c r="D962" s="15">
        <f t="shared" ref="D962:D1025" si="874">D908-1</f>
        <v>2002</v>
      </c>
      <c r="E962" s="74"/>
      <c r="F962" s="71"/>
      <c r="G962" s="71"/>
      <c r="H962" s="71"/>
      <c r="I962" s="92"/>
    </row>
    <row r="963" spans="1:9">
      <c r="A963" s="4" t="str">
        <f t="shared" ref="A963:C963" si="875">A909</f>
        <v>Shortraker Rockfish</v>
      </c>
      <c r="B963" s="43" t="str">
        <f t="shared" si="819"/>
        <v>Others</v>
      </c>
      <c r="C963" s="4" t="str">
        <f t="shared" si="875"/>
        <v>BSAI</v>
      </c>
      <c r="D963" s="15">
        <f t="shared" si="874"/>
        <v>2002</v>
      </c>
      <c r="E963" s="73"/>
      <c r="F963" s="16"/>
      <c r="G963" s="16"/>
      <c r="H963" s="16"/>
      <c r="I963" s="91"/>
    </row>
    <row r="964" spans="1:9">
      <c r="A964" s="4" t="str">
        <f t="shared" ref="A964:C964" si="876">A910</f>
        <v>Shortraker/Rougheye Rockfish</v>
      </c>
      <c r="B964" s="43" t="str">
        <f t="shared" si="819"/>
        <v>Others</v>
      </c>
      <c r="C964" s="4" t="str">
        <f t="shared" si="876"/>
        <v>BSAI</v>
      </c>
      <c r="D964" s="15">
        <f t="shared" si="874"/>
        <v>2002</v>
      </c>
      <c r="E964" s="68">
        <v>1369</v>
      </c>
      <c r="F964" s="41">
        <v>1028</v>
      </c>
      <c r="G964" s="41">
        <v>1028</v>
      </c>
      <c r="H964" s="41">
        <v>874</v>
      </c>
      <c r="I964" s="51" t="s">
        <v>17</v>
      </c>
    </row>
    <row r="965" spans="1:9">
      <c r="A965" s="4" t="str">
        <f t="shared" ref="A965:C965" si="877">A911</f>
        <v>Shortraker/Rougheye Rockfish</v>
      </c>
      <c r="B965" s="43" t="str">
        <f t="shared" si="819"/>
        <v>Others</v>
      </c>
      <c r="C965" s="4" t="str">
        <f t="shared" si="877"/>
        <v>BS</v>
      </c>
      <c r="D965" s="15">
        <f t="shared" si="874"/>
        <v>2002</v>
      </c>
      <c r="E965" s="44" t="s">
        <v>17</v>
      </c>
      <c r="F965" s="44" t="s">
        <v>17</v>
      </c>
      <c r="G965" s="38">
        <v>116</v>
      </c>
      <c r="H965" s="38">
        <v>99</v>
      </c>
      <c r="I965" s="79" t="s">
        <v>17</v>
      </c>
    </row>
    <row r="966" spans="1:9">
      <c r="A966" s="4" t="str">
        <f t="shared" ref="A966:C966" si="878">A912</f>
        <v>Shortraker/Rougheye Rockfish</v>
      </c>
      <c r="B966" s="43" t="str">
        <f t="shared" si="819"/>
        <v>Others</v>
      </c>
      <c r="C966" s="4">
        <f t="shared" si="878"/>
        <v>2043000</v>
      </c>
      <c r="D966" s="15">
        <f t="shared" si="874"/>
        <v>1424983</v>
      </c>
      <c r="E966" s="49" t="s">
        <v>17</v>
      </c>
      <c r="F966" s="49" t="s">
        <v>17</v>
      </c>
      <c r="G966" s="48">
        <v>912</v>
      </c>
      <c r="H966" s="48">
        <v>775</v>
      </c>
      <c r="I966" s="85">
        <v>68</v>
      </c>
    </row>
    <row r="967" spans="1:9">
      <c r="A967" s="4" t="str">
        <f t="shared" ref="A967:C967" si="879">A913</f>
        <v>Other Red Rockfish</v>
      </c>
      <c r="B967" s="43" t="str">
        <f t="shared" si="819"/>
        <v>Others</v>
      </c>
      <c r="C967" s="4">
        <f t="shared" si="879"/>
        <v>191386</v>
      </c>
      <c r="D967" s="15">
        <f t="shared" si="874"/>
        <v>155856</v>
      </c>
      <c r="E967" s="51" t="s">
        <v>17</v>
      </c>
      <c r="F967" s="51" t="s">
        <v>17</v>
      </c>
      <c r="G967" s="51" t="s">
        <v>17</v>
      </c>
      <c r="H967" s="51" t="s">
        <v>17</v>
      </c>
      <c r="I967" s="42">
        <v>10</v>
      </c>
    </row>
    <row r="968" spans="1:9">
      <c r="A968" s="4" t="str">
        <f t="shared" ref="A968:C968" si="880">A914</f>
        <v>Other Red Rockfish</v>
      </c>
      <c r="B968" s="43" t="str">
        <f t="shared" si="819"/>
        <v>Others</v>
      </c>
      <c r="C968" s="4">
        <f t="shared" si="880"/>
        <v>27400</v>
      </c>
      <c r="D968" s="15">
        <f t="shared" si="874"/>
        <v>20583</v>
      </c>
      <c r="E968" s="77"/>
      <c r="F968" s="77"/>
      <c r="G968" s="77"/>
      <c r="H968" s="77"/>
      <c r="I968" s="72"/>
    </row>
    <row r="969" spans="1:9">
      <c r="A969" s="4" t="str">
        <f t="shared" ref="A969:C969" si="881">A915</f>
        <v>Other Rockfish</v>
      </c>
      <c r="B969" s="43" t="str">
        <f t="shared" si="819"/>
        <v>Others</v>
      </c>
      <c r="C969" s="4">
        <f t="shared" si="881"/>
        <v>287307</v>
      </c>
      <c r="D969" s="15">
        <f t="shared" si="874"/>
        <v>260901</v>
      </c>
      <c r="E969" s="73"/>
      <c r="F969" s="16"/>
      <c r="G969" s="16"/>
      <c r="H969" s="16"/>
      <c r="I969" s="17"/>
    </row>
    <row r="970" spans="1:9">
      <c r="A970" s="4" t="str">
        <f t="shared" ref="A970:C970" si="882">A916</f>
        <v>Other Rockfish</v>
      </c>
      <c r="B970" s="43" t="str">
        <f t="shared" si="819"/>
        <v>Others</v>
      </c>
      <c r="C970" s="4">
        <f t="shared" si="882"/>
        <v>84057</v>
      </c>
      <c r="D970" s="15">
        <f t="shared" si="874"/>
        <v>71601</v>
      </c>
      <c r="E970" s="45">
        <v>482</v>
      </c>
      <c r="F970" s="38">
        <v>361</v>
      </c>
      <c r="G970" s="38">
        <v>361</v>
      </c>
      <c r="H970" s="38">
        <v>307</v>
      </c>
      <c r="I970" s="39">
        <v>27</v>
      </c>
    </row>
    <row r="971" spans="1:9">
      <c r="A971" s="4" t="str">
        <f t="shared" ref="A971:C971" si="883">A917</f>
        <v>Other Rockfish</v>
      </c>
      <c r="B971" s="43" t="str">
        <f t="shared" si="819"/>
        <v>Others</v>
      </c>
      <c r="C971" s="4">
        <f t="shared" si="883"/>
        <v>157300</v>
      </c>
      <c r="D971" s="15">
        <f t="shared" si="874"/>
        <v>153283</v>
      </c>
      <c r="E971" s="57">
        <v>901</v>
      </c>
      <c r="F971" s="48">
        <v>676</v>
      </c>
      <c r="G971" s="48">
        <v>676</v>
      </c>
      <c r="H971" s="48">
        <v>575</v>
      </c>
      <c r="I971" s="65">
        <v>51</v>
      </c>
    </row>
    <row r="972" spans="1:9">
      <c r="A972" s="4" t="str">
        <f t="shared" ref="A972:C972" si="884">A918</f>
        <v>Atka Mackerel</v>
      </c>
      <c r="B972" s="43" t="str">
        <f t="shared" ref="B972:B1035" si="885">VLOOKUP(A972,$O$6:$Q$32,3)</f>
        <v>Atka</v>
      </c>
      <c r="C972" s="4">
        <f t="shared" si="884"/>
        <v>82810</v>
      </c>
      <c r="D972" s="15">
        <f t="shared" si="874"/>
        <v>68117</v>
      </c>
      <c r="E972" s="45">
        <v>82300</v>
      </c>
      <c r="F972" s="38">
        <v>49000</v>
      </c>
      <c r="G972" s="38">
        <v>49000</v>
      </c>
      <c r="H972" s="38">
        <v>41650</v>
      </c>
      <c r="I972" s="39">
        <v>3675</v>
      </c>
    </row>
    <row r="973" spans="1:9">
      <c r="A973" s="4" t="str">
        <f t="shared" ref="A973:C973" si="886">A919</f>
        <v>Atka Mackerel</v>
      </c>
      <c r="B973" s="43" t="str">
        <f t="shared" si="885"/>
        <v>Atka</v>
      </c>
      <c r="C973" s="4">
        <f t="shared" si="886"/>
        <v>19751</v>
      </c>
      <c r="D973" s="15">
        <f t="shared" si="874"/>
        <v>16226</v>
      </c>
      <c r="E973" s="44" t="s">
        <v>17</v>
      </c>
      <c r="F973" s="38">
        <v>5500</v>
      </c>
      <c r="G973" s="38">
        <v>5500</v>
      </c>
      <c r="H973" s="38">
        <v>4675</v>
      </c>
      <c r="I973" s="39">
        <v>413</v>
      </c>
    </row>
    <row r="974" spans="1:9">
      <c r="A974" s="4" t="str">
        <f t="shared" ref="A974:C974" si="887">A920</f>
        <v>Atka Mackerel</v>
      </c>
      <c r="B974" s="43" t="str">
        <f t="shared" si="885"/>
        <v>Atka</v>
      </c>
      <c r="C974" s="4">
        <f t="shared" si="887"/>
        <v>81200</v>
      </c>
      <c r="D974" s="15">
        <f t="shared" si="874"/>
        <v>70083</v>
      </c>
      <c r="E974" s="44" t="s">
        <v>17</v>
      </c>
      <c r="F974" s="38">
        <v>23800</v>
      </c>
      <c r="G974" s="38">
        <v>23800</v>
      </c>
      <c r="H974" s="38">
        <v>20230</v>
      </c>
      <c r="I974" s="39">
        <v>1785</v>
      </c>
    </row>
    <row r="975" spans="1:9">
      <c r="A975" s="4" t="str">
        <f t="shared" ref="A975:C975" si="888">A921</f>
        <v>Atka Mackerel</v>
      </c>
      <c r="B975" s="43" t="str">
        <f t="shared" si="885"/>
        <v>Atka</v>
      </c>
      <c r="C975" s="4" t="str">
        <f t="shared" si="888"/>
        <v>WAI</v>
      </c>
      <c r="D975" s="15">
        <f t="shared" si="874"/>
        <v>2002</v>
      </c>
      <c r="E975" s="49" t="s">
        <v>17</v>
      </c>
      <c r="F975" s="48">
        <v>19700</v>
      </c>
      <c r="G975" s="48">
        <v>19700</v>
      </c>
      <c r="H975" s="48">
        <v>16745</v>
      </c>
      <c r="I975" s="65">
        <v>1478</v>
      </c>
    </row>
    <row r="976" spans="1:9">
      <c r="A976" s="4" t="str">
        <f t="shared" ref="A976:C976" si="889">A922</f>
        <v>Skates</v>
      </c>
      <c r="B976" s="43" t="str">
        <f t="shared" si="885"/>
        <v>Others</v>
      </c>
      <c r="C976" s="4" t="str">
        <f t="shared" si="889"/>
        <v>BSAI</v>
      </c>
      <c r="D976" s="15">
        <f t="shared" si="874"/>
        <v>2002</v>
      </c>
      <c r="E976" s="80"/>
      <c r="F976" s="81"/>
      <c r="G976" s="81"/>
      <c r="H976" s="81"/>
      <c r="I976" s="82"/>
    </row>
    <row r="977" spans="1:9">
      <c r="A977" s="4" t="str">
        <f t="shared" ref="A977:C977" si="890">A923</f>
        <v>Sculpins</v>
      </c>
      <c r="B977" s="43" t="str">
        <f t="shared" si="885"/>
        <v>Others</v>
      </c>
      <c r="C977" s="4" t="str">
        <f t="shared" si="890"/>
        <v>BSAI</v>
      </c>
      <c r="D977" s="15">
        <f t="shared" si="874"/>
        <v>2002</v>
      </c>
      <c r="E977" s="80"/>
      <c r="F977" s="81"/>
      <c r="G977" s="81"/>
      <c r="H977" s="81"/>
      <c r="I977" s="82"/>
    </row>
    <row r="978" spans="1:9">
      <c r="A978" s="4" t="str">
        <f t="shared" ref="A978:C978" si="891">A924</f>
        <v>Sharks</v>
      </c>
      <c r="B978" s="43" t="str">
        <f t="shared" si="885"/>
        <v>Others</v>
      </c>
      <c r="C978" s="4" t="str">
        <f t="shared" si="891"/>
        <v>BSAI</v>
      </c>
      <c r="D978" s="15">
        <f t="shared" si="874"/>
        <v>2002</v>
      </c>
      <c r="E978" s="80"/>
      <c r="F978" s="81"/>
      <c r="G978" s="81"/>
      <c r="H978" s="81"/>
      <c r="I978" s="82"/>
    </row>
    <row r="979" spans="1:9">
      <c r="A979" s="4" t="str">
        <f t="shared" ref="A979:C979" si="892">A925</f>
        <v>Squids</v>
      </c>
      <c r="B979" s="43" t="str">
        <f t="shared" si="885"/>
        <v>Others</v>
      </c>
      <c r="C979" s="4" t="str">
        <f t="shared" si="892"/>
        <v>BSAI</v>
      </c>
      <c r="D979" s="15">
        <f t="shared" si="874"/>
        <v>2002</v>
      </c>
      <c r="E979" s="75">
        <v>2620</v>
      </c>
      <c r="F979" s="54">
        <v>1970</v>
      </c>
      <c r="G979" s="54">
        <v>1970</v>
      </c>
      <c r="H979" s="54">
        <v>1675</v>
      </c>
      <c r="I979" s="66">
        <v>0</v>
      </c>
    </row>
    <row r="980" spans="1:9">
      <c r="A980" s="4" t="str">
        <f t="shared" ref="A980:C980" si="893">A926</f>
        <v>Octopuses</v>
      </c>
      <c r="B980" s="43" t="str">
        <f t="shared" si="885"/>
        <v>Others</v>
      </c>
      <c r="C980" s="4" t="str">
        <f t="shared" si="893"/>
        <v>BSAI</v>
      </c>
      <c r="D980" s="15">
        <f t="shared" si="874"/>
        <v>2002</v>
      </c>
      <c r="E980" s="80"/>
      <c r="F980" s="81"/>
      <c r="G980" s="81"/>
      <c r="H980" s="81"/>
      <c r="I980" s="82"/>
    </row>
    <row r="981" spans="1:9">
      <c r="A981" s="4" t="str">
        <f t="shared" ref="A981:C981" si="894">A927</f>
        <v>Other Species</v>
      </c>
      <c r="B981" s="43" t="str">
        <f t="shared" si="885"/>
        <v>Others</v>
      </c>
      <c r="C981" s="4" t="str">
        <f t="shared" si="894"/>
        <v>BSAI</v>
      </c>
      <c r="D981" s="15">
        <f t="shared" si="874"/>
        <v>2002</v>
      </c>
      <c r="E981" s="57">
        <v>78900</v>
      </c>
      <c r="F981" s="48">
        <v>39100</v>
      </c>
      <c r="G981" s="48">
        <v>30825</v>
      </c>
      <c r="H981" s="48">
        <v>26201</v>
      </c>
      <c r="I981" s="65">
        <v>2312</v>
      </c>
    </row>
    <row r="982" spans="1:9">
      <c r="A982" s="4" t="str">
        <f t="shared" ref="A982:C982" si="895">A928</f>
        <v>Total</v>
      </c>
      <c r="B982" s="43" t="str">
        <f t="shared" si="885"/>
        <v>Others</v>
      </c>
      <c r="C982" s="4" t="str">
        <f t="shared" si="895"/>
        <v>Total</v>
      </c>
      <c r="D982" s="15">
        <f t="shared" si="874"/>
        <v>2002</v>
      </c>
      <c r="E982" s="57">
        <v>4974242</v>
      </c>
      <c r="F982" s="48">
        <v>3184085</v>
      </c>
      <c r="G982" s="48">
        <v>2000000</v>
      </c>
      <c r="H982" s="48">
        <v>1718400</v>
      </c>
      <c r="I982" s="65">
        <v>187368</v>
      </c>
    </row>
    <row r="983" spans="1:9">
      <c r="A983" s="4" t="str">
        <f t="shared" ref="A983:C983" si="896">A929</f>
        <v>Pollock</v>
      </c>
      <c r="B983" s="43" t="str">
        <f t="shared" si="885"/>
        <v>Pollock</v>
      </c>
      <c r="C983" s="4" t="str">
        <f t="shared" si="896"/>
        <v>BS</v>
      </c>
      <c r="D983" s="15">
        <f t="shared" si="874"/>
        <v>2001</v>
      </c>
      <c r="E983" s="68">
        <v>3536000</v>
      </c>
      <c r="F983" s="41">
        <v>1842000</v>
      </c>
      <c r="G983" s="41">
        <v>1400000</v>
      </c>
      <c r="H983" s="41">
        <v>1209600</v>
      </c>
      <c r="I983" s="42">
        <v>140000</v>
      </c>
    </row>
    <row r="984" spans="1:9">
      <c r="A984" s="4" t="str">
        <f t="shared" ref="A984:C984" si="897">A930</f>
        <v>Pollock</v>
      </c>
      <c r="B984" s="43" t="str">
        <f t="shared" si="885"/>
        <v>Pollock</v>
      </c>
      <c r="C984" s="4" t="str">
        <f t="shared" si="897"/>
        <v>AI</v>
      </c>
      <c r="D984" s="15">
        <f t="shared" si="874"/>
        <v>2001</v>
      </c>
      <c r="E984" s="178">
        <v>31700</v>
      </c>
      <c r="F984" s="38">
        <v>23800</v>
      </c>
      <c r="G984" s="38">
        <v>2000</v>
      </c>
      <c r="H984" s="38">
        <v>1800</v>
      </c>
      <c r="I984" s="39">
        <v>200</v>
      </c>
    </row>
    <row r="985" spans="1:9">
      <c r="A985" s="4" t="str">
        <f t="shared" ref="A985:C985" si="898">A931</f>
        <v>Pollock</v>
      </c>
      <c r="B985" s="43" t="str">
        <f t="shared" si="885"/>
        <v>Pollock</v>
      </c>
      <c r="C985" s="4" t="str">
        <f t="shared" si="898"/>
        <v>Bogslof</v>
      </c>
      <c r="D985" s="15">
        <f t="shared" si="874"/>
        <v>2001</v>
      </c>
      <c r="E985" s="179">
        <v>60200</v>
      </c>
      <c r="F985" s="48">
        <v>8470</v>
      </c>
      <c r="G985" s="48">
        <v>1000</v>
      </c>
      <c r="H985" s="48">
        <v>900</v>
      </c>
      <c r="I985" s="65">
        <v>100</v>
      </c>
    </row>
    <row r="986" spans="1:9">
      <c r="A986" s="4" t="str">
        <f t="shared" ref="A986:C986" si="899">A932</f>
        <v>Pacific cod</v>
      </c>
      <c r="B986" s="43" t="str">
        <f t="shared" si="885"/>
        <v>Pcod</v>
      </c>
      <c r="C986" s="4" t="str">
        <f t="shared" si="899"/>
        <v>BSAI</v>
      </c>
      <c r="D986" s="15">
        <f t="shared" si="874"/>
        <v>2001</v>
      </c>
      <c r="E986" s="178">
        <v>248000</v>
      </c>
      <c r="F986" s="38">
        <v>188000</v>
      </c>
      <c r="G986" s="38">
        <v>188000</v>
      </c>
      <c r="H986" s="38">
        <v>159800</v>
      </c>
      <c r="I986" s="39">
        <v>14100</v>
      </c>
    </row>
    <row r="987" spans="1:9">
      <c r="A987" s="4" t="str">
        <f t="shared" ref="A987:C987" si="900">A933</f>
        <v>Pacific cod</v>
      </c>
      <c r="B987" s="43" t="str">
        <f t="shared" si="885"/>
        <v>Pcod</v>
      </c>
      <c r="C987" s="4" t="str">
        <f t="shared" si="900"/>
        <v>BS</v>
      </c>
      <c r="D987" s="15">
        <f t="shared" si="874"/>
        <v>2001</v>
      </c>
      <c r="E987" s="78"/>
      <c r="F987" s="16"/>
      <c r="G987" s="16"/>
      <c r="H987" s="16"/>
      <c r="I987" s="17"/>
    </row>
    <row r="988" spans="1:9">
      <c r="A988" s="4" t="str">
        <f t="shared" ref="A988:C988" si="901">A934</f>
        <v>Pacific cod</v>
      </c>
      <c r="B988" s="43" t="str">
        <f t="shared" si="885"/>
        <v>Pcod</v>
      </c>
      <c r="C988" s="4" t="str">
        <f t="shared" si="901"/>
        <v>AI</v>
      </c>
      <c r="D988" s="15">
        <f t="shared" si="874"/>
        <v>2001</v>
      </c>
      <c r="E988" s="180"/>
      <c r="F988" s="71"/>
      <c r="G988" s="71"/>
      <c r="H988" s="71"/>
      <c r="I988" s="72"/>
    </row>
    <row r="989" spans="1:9">
      <c r="A989" s="4" t="str">
        <f t="shared" ref="A989:C989" si="902">A935</f>
        <v>Sablefish</v>
      </c>
      <c r="B989" s="43" t="str">
        <f t="shared" si="885"/>
        <v>Others</v>
      </c>
      <c r="C989" s="4" t="str">
        <f t="shared" si="902"/>
        <v>BSAI Total</v>
      </c>
      <c r="D989" s="15">
        <f t="shared" si="874"/>
        <v>2001</v>
      </c>
      <c r="E989" s="78"/>
      <c r="F989" s="16"/>
      <c r="G989" s="16"/>
      <c r="H989" s="16"/>
      <c r="I989" s="17"/>
    </row>
    <row r="990" spans="1:9">
      <c r="A990" s="4" t="str">
        <f t="shared" ref="A990:C990" si="903">A936</f>
        <v>Sablefish</v>
      </c>
      <c r="B990" s="43" t="str">
        <f t="shared" si="885"/>
        <v>Others</v>
      </c>
      <c r="C990" s="4" t="str">
        <f t="shared" si="903"/>
        <v>BS</v>
      </c>
      <c r="D990" s="15">
        <f t="shared" si="874"/>
        <v>2001</v>
      </c>
      <c r="E990" s="178">
        <v>1910</v>
      </c>
      <c r="F990" s="38">
        <v>1560</v>
      </c>
      <c r="G990" s="38">
        <v>1560</v>
      </c>
      <c r="H990" s="38">
        <v>663</v>
      </c>
      <c r="I990" s="39">
        <v>215</v>
      </c>
    </row>
    <row r="991" spans="1:9">
      <c r="A991" s="4" t="str">
        <f t="shared" ref="A991:C991" si="904">A937</f>
        <v>Sablefish</v>
      </c>
      <c r="B991" s="43" t="str">
        <f t="shared" si="885"/>
        <v>Others</v>
      </c>
      <c r="C991" s="4" t="str">
        <f t="shared" si="904"/>
        <v>AI</v>
      </c>
      <c r="D991" s="15">
        <f t="shared" si="874"/>
        <v>2001</v>
      </c>
      <c r="E991" s="179">
        <v>3070</v>
      </c>
      <c r="F991" s="48">
        <v>2500</v>
      </c>
      <c r="G991" s="48">
        <v>2500</v>
      </c>
      <c r="H991" s="48">
        <v>531</v>
      </c>
      <c r="I991" s="65">
        <v>422</v>
      </c>
    </row>
    <row r="992" spans="1:9">
      <c r="A992" s="4" t="str">
        <f t="shared" ref="A992:C992" si="905">A938</f>
        <v>Yellowfin Sole</v>
      </c>
      <c r="B992" s="43" t="str">
        <f t="shared" si="885"/>
        <v>Yfin</v>
      </c>
      <c r="C992" s="4" t="str">
        <f t="shared" si="905"/>
        <v>BSAI</v>
      </c>
      <c r="D992" s="15">
        <f t="shared" si="874"/>
        <v>2001</v>
      </c>
      <c r="E992" s="181">
        <v>209000</v>
      </c>
      <c r="F992" s="54">
        <v>176000</v>
      </c>
      <c r="G992" s="54">
        <v>113000</v>
      </c>
      <c r="H992" s="54">
        <v>96050</v>
      </c>
      <c r="I992" s="66">
        <v>8475</v>
      </c>
    </row>
    <row r="993" spans="1:9">
      <c r="A993" s="4" t="str">
        <f t="shared" ref="A993:C993" si="906">A939</f>
        <v>Greenland Trubot</v>
      </c>
      <c r="B993" s="43" t="str">
        <f t="shared" si="885"/>
        <v>Oflats</v>
      </c>
      <c r="C993" s="4" t="str">
        <f t="shared" si="906"/>
        <v>BSAI Total</v>
      </c>
      <c r="D993" s="15">
        <f t="shared" si="874"/>
        <v>2001</v>
      </c>
      <c r="E993" s="178">
        <v>31000</v>
      </c>
      <c r="F993" s="38">
        <v>8400</v>
      </c>
      <c r="G993" s="38">
        <v>8400</v>
      </c>
      <c r="H993" s="38">
        <v>7140</v>
      </c>
      <c r="I993" s="39">
        <v>630</v>
      </c>
    </row>
    <row r="994" spans="1:9">
      <c r="A994" s="4" t="str">
        <f t="shared" ref="A994:C994" si="907">A940</f>
        <v>Greenland Trubot</v>
      </c>
      <c r="B994" s="43" t="str">
        <f t="shared" si="885"/>
        <v>Oflats</v>
      </c>
      <c r="C994" s="4" t="str">
        <f t="shared" si="907"/>
        <v>BS</v>
      </c>
      <c r="D994" s="15">
        <f t="shared" si="874"/>
        <v>2001</v>
      </c>
      <c r="E994" s="40" t="s">
        <v>17</v>
      </c>
      <c r="F994" s="38">
        <v>5628</v>
      </c>
      <c r="G994" s="38">
        <v>5628</v>
      </c>
      <c r="H994" s="38">
        <v>4784</v>
      </c>
      <c r="I994" s="39">
        <v>422</v>
      </c>
    </row>
    <row r="995" spans="1:9">
      <c r="A995" s="4" t="str">
        <f t="shared" ref="A995:C995" si="908">A941</f>
        <v>Greenland Trubot</v>
      </c>
      <c r="B995" s="43" t="str">
        <f t="shared" si="885"/>
        <v>Oflats</v>
      </c>
      <c r="C995" s="4" t="str">
        <f t="shared" si="908"/>
        <v>AI</v>
      </c>
      <c r="D995" s="15">
        <f t="shared" si="874"/>
        <v>2001</v>
      </c>
      <c r="E995" s="184" t="s">
        <v>17</v>
      </c>
      <c r="F995" s="56">
        <v>2772</v>
      </c>
      <c r="G995" s="56">
        <v>2772</v>
      </c>
      <c r="H995" s="56">
        <v>2356</v>
      </c>
      <c r="I995" s="67">
        <v>208</v>
      </c>
    </row>
    <row r="996" spans="1:9">
      <c r="A996" s="4" t="str">
        <f t="shared" ref="A996:C996" si="909">A942</f>
        <v>Arrowtooth Flounder</v>
      </c>
      <c r="B996" s="43" t="str">
        <f t="shared" si="885"/>
        <v>Oflats</v>
      </c>
      <c r="C996" s="4" t="str">
        <f t="shared" si="909"/>
        <v>BSAI</v>
      </c>
      <c r="D996" s="15">
        <f t="shared" si="874"/>
        <v>2001</v>
      </c>
      <c r="E996" s="181">
        <v>141500</v>
      </c>
      <c r="F996" s="54">
        <v>117000</v>
      </c>
      <c r="G996" s="54">
        <v>22011</v>
      </c>
      <c r="H996" s="54">
        <v>18709</v>
      </c>
      <c r="I996" s="66">
        <v>1651</v>
      </c>
    </row>
    <row r="997" spans="1:9">
      <c r="A997" s="4" t="str">
        <f t="shared" ref="A997:C997" si="910">A943</f>
        <v>Kamchatka Flounder</v>
      </c>
      <c r="B997" s="43" t="str">
        <f t="shared" si="885"/>
        <v>Oflats</v>
      </c>
      <c r="C997" s="4" t="str">
        <f t="shared" si="910"/>
        <v>BSAI</v>
      </c>
      <c r="D997" s="15">
        <f t="shared" si="874"/>
        <v>2001</v>
      </c>
      <c r="E997" s="183"/>
      <c r="F997" s="81"/>
      <c r="G997" s="81"/>
      <c r="H997" s="81"/>
      <c r="I997" s="82"/>
    </row>
    <row r="998" spans="1:9">
      <c r="A998" s="4" t="str">
        <f t="shared" ref="A998:C998" si="911">A944</f>
        <v>Rock Sole</v>
      </c>
      <c r="B998" s="43" t="str">
        <f t="shared" si="885"/>
        <v>RockSole</v>
      </c>
      <c r="C998" s="4" t="str">
        <f t="shared" si="911"/>
        <v>BSAI</v>
      </c>
      <c r="D998" s="15">
        <f t="shared" si="874"/>
        <v>2001</v>
      </c>
      <c r="E998" s="181">
        <v>271000</v>
      </c>
      <c r="F998" s="54">
        <v>228000</v>
      </c>
      <c r="G998" s="54">
        <v>75000</v>
      </c>
      <c r="H998" s="54">
        <v>63750</v>
      </c>
      <c r="I998" s="66">
        <v>5625</v>
      </c>
    </row>
    <row r="999" spans="1:9">
      <c r="A999" s="4" t="str">
        <f t="shared" ref="A999:C999" si="912">A945</f>
        <v>Flathead Sole</v>
      </c>
      <c r="B999" s="43" t="str">
        <f t="shared" si="885"/>
        <v>Oflats</v>
      </c>
      <c r="C999" s="4" t="str">
        <f t="shared" si="912"/>
        <v>BSAI</v>
      </c>
      <c r="D999" s="15">
        <f t="shared" si="874"/>
        <v>2001</v>
      </c>
      <c r="E999" s="181">
        <v>102000</v>
      </c>
      <c r="F999" s="54">
        <v>84000</v>
      </c>
      <c r="G999" s="54">
        <v>40000</v>
      </c>
      <c r="H999" s="54">
        <v>34000</v>
      </c>
      <c r="I999" s="66">
        <v>3000</v>
      </c>
    </row>
    <row r="1000" spans="1:9">
      <c r="A1000" s="4" t="str">
        <f t="shared" ref="A1000:C1000" si="913">A946</f>
        <v>Alaska Plaice</v>
      </c>
      <c r="B1000" s="43" t="str">
        <f t="shared" si="885"/>
        <v>Oflats</v>
      </c>
      <c r="C1000" s="4" t="str">
        <f t="shared" si="913"/>
        <v>BSAI</v>
      </c>
      <c r="D1000" s="15">
        <f t="shared" si="874"/>
        <v>2001</v>
      </c>
      <c r="E1000" s="183"/>
      <c r="F1000" s="81"/>
      <c r="G1000" s="81"/>
      <c r="H1000" s="81"/>
      <c r="I1000" s="82"/>
    </row>
    <row r="1001" spans="1:9">
      <c r="A1001" s="4" t="str">
        <f t="shared" ref="A1001:C1001" si="914">A947</f>
        <v>Other Flatfish</v>
      </c>
      <c r="B1001" s="43" t="str">
        <f t="shared" si="885"/>
        <v>Oflats</v>
      </c>
      <c r="C1001" s="4" t="str">
        <f t="shared" si="914"/>
        <v>BSAI</v>
      </c>
      <c r="D1001" s="15">
        <f t="shared" si="874"/>
        <v>2001</v>
      </c>
      <c r="E1001" s="181">
        <v>147000</v>
      </c>
      <c r="F1001" s="54">
        <v>122000</v>
      </c>
      <c r="G1001" s="54">
        <v>28000</v>
      </c>
      <c r="H1001" s="54">
        <v>23800</v>
      </c>
      <c r="I1001" s="66">
        <v>2100</v>
      </c>
    </row>
    <row r="1002" spans="1:9">
      <c r="A1002" s="4" t="str">
        <f t="shared" ref="A1002:C1002" si="915">A948</f>
        <v>Pacific Ocean Perch</v>
      </c>
      <c r="B1002" s="43" t="str">
        <f t="shared" si="885"/>
        <v>Others</v>
      </c>
      <c r="C1002" s="4" t="str">
        <f t="shared" si="915"/>
        <v>BSAI Total</v>
      </c>
      <c r="D1002" s="15">
        <f t="shared" si="874"/>
        <v>2001</v>
      </c>
      <c r="E1002" s="78"/>
      <c r="F1002" s="16"/>
      <c r="G1002" s="16"/>
      <c r="H1002" s="16"/>
      <c r="I1002" s="17"/>
    </row>
    <row r="1003" spans="1:9">
      <c r="A1003" s="4" t="str">
        <f t="shared" ref="A1003:C1003" si="916">A949</f>
        <v>Pacific Ocean Perch</v>
      </c>
      <c r="B1003" s="43" t="str">
        <f t="shared" si="885"/>
        <v>Others</v>
      </c>
      <c r="C1003" s="4" t="str">
        <f t="shared" si="916"/>
        <v>BS</v>
      </c>
      <c r="D1003" s="15">
        <f t="shared" si="874"/>
        <v>2001</v>
      </c>
      <c r="E1003" s="178">
        <v>2040</v>
      </c>
      <c r="F1003" s="38">
        <v>1730</v>
      </c>
      <c r="G1003" s="38">
        <v>1730</v>
      </c>
      <c r="H1003" s="38">
        <v>1471</v>
      </c>
      <c r="I1003" s="39">
        <v>130</v>
      </c>
    </row>
    <row r="1004" spans="1:9">
      <c r="A1004" s="4" t="str">
        <f t="shared" ref="A1004:C1004" si="917">A950</f>
        <v>Pacific Ocean Perch</v>
      </c>
      <c r="B1004" s="43" t="str">
        <f t="shared" si="885"/>
        <v>Others</v>
      </c>
      <c r="C1004" s="4" t="str">
        <f t="shared" si="917"/>
        <v>AI Total</v>
      </c>
      <c r="D1004" s="15">
        <f t="shared" si="874"/>
        <v>2001</v>
      </c>
      <c r="E1004" s="178">
        <v>11800</v>
      </c>
      <c r="F1004" s="38">
        <v>10200</v>
      </c>
      <c r="G1004" s="38">
        <v>10200</v>
      </c>
      <c r="H1004" s="38">
        <v>8670</v>
      </c>
      <c r="I1004" s="39">
        <v>765</v>
      </c>
    </row>
    <row r="1005" spans="1:9">
      <c r="A1005" s="4" t="str">
        <f t="shared" ref="A1005:C1005" si="918">A951</f>
        <v>Pacific Ocean Perch</v>
      </c>
      <c r="B1005" s="43" t="str">
        <f t="shared" si="885"/>
        <v>Others</v>
      </c>
      <c r="C1005" s="4" t="str">
        <f t="shared" si="918"/>
        <v>EAI</v>
      </c>
      <c r="D1005" s="15">
        <f t="shared" si="874"/>
        <v>2001</v>
      </c>
      <c r="E1005" s="40" t="s">
        <v>17</v>
      </c>
      <c r="F1005" s="38">
        <v>2900</v>
      </c>
      <c r="G1005" s="38">
        <v>2900</v>
      </c>
      <c r="H1005" s="38">
        <v>2465</v>
      </c>
      <c r="I1005" s="39">
        <v>218</v>
      </c>
    </row>
    <row r="1006" spans="1:9">
      <c r="A1006" s="4" t="str">
        <f t="shared" ref="A1006:C1006" si="919">A952</f>
        <v>Pacific Ocean Perch</v>
      </c>
      <c r="B1006" s="43" t="str">
        <f t="shared" si="885"/>
        <v>Others</v>
      </c>
      <c r="C1006" s="4" t="str">
        <f t="shared" si="919"/>
        <v>CAI</v>
      </c>
      <c r="D1006" s="15">
        <f t="shared" si="874"/>
        <v>2001</v>
      </c>
      <c r="E1006" s="40" t="s">
        <v>17</v>
      </c>
      <c r="F1006" s="38">
        <v>2560</v>
      </c>
      <c r="G1006" s="38">
        <v>2560</v>
      </c>
      <c r="H1006" s="38">
        <v>2176</v>
      </c>
      <c r="I1006" s="39">
        <v>192</v>
      </c>
    </row>
    <row r="1007" spans="1:9">
      <c r="A1007" s="4" t="str">
        <f t="shared" ref="A1007:C1007" si="920">A953</f>
        <v>Pacific Ocean Perch</v>
      </c>
      <c r="B1007" s="43" t="str">
        <f t="shared" si="885"/>
        <v>Others</v>
      </c>
      <c r="C1007" s="4" t="str">
        <f t="shared" si="920"/>
        <v>WAI</v>
      </c>
      <c r="D1007" s="15">
        <f t="shared" si="874"/>
        <v>2001</v>
      </c>
      <c r="E1007" s="62" t="s">
        <v>17</v>
      </c>
      <c r="F1007" s="48">
        <v>4740</v>
      </c>
      <c r="G1007" s="48">
        <v>4740</v>
      </c>
      <c r="H1007" s="48">
        <v>4029</v>
      </c>
      <c r="I1007" s="65">
        <v>356</v>
      </c>
    </row>
    <row r="1008" spans="1:9">
      <c r="A1008" s="4" t="str">
        <f t="shared" ref="A1008:C1008" si="921">A954</f>
        <v>Sharpchin/Northern</v>
      </c>
      <c r="B1008" s="43" t="str">
        <f t="shared" si="885"/>
        <v>Others</v>
      </c>
      <c r="C1008" s="4" t="str">
        <f t="shared" si="921"/>
        <v>BSAI</v>
      </c>
      <c r="D1008" s="15">
        <f t="shared" si="874"/>
        <v>2001</v>
      </c>
      <c r="E1008" s="178">
        <v>9020</v>
      </c>
      <c r="F1008" s="38">
        <v>6764</v>
      </c>
      <c r="G1008" s="38">
        <v>6764</v>
      </c>
      <c r="H1008" s="38">
        <v>5749</v>
      </c>
      <c r="I1008" s="79" t="s">
        <v>17</v>
      </c>
    </row>
    <row r="1009" spans="1:9">
      <c r="A1009" s="4" t="str">
        <f t="shared" ref="A1009:C1009" si="922">A955</f>
        <v>Sharpchin/Northern</v>
      </c>
      <c r="B1009" s="43" t="str">
        <f t="shared" si="885"/>
        <v>Others</v>
      </c>
      <c r="C1009" s="4" t="str">
        <f t="shared" si="922"/>
        <v>BS</v>
      </c>
      <c r="D1009" s="15">
        <f t="shared" si="874"/>
        <v>2001</v>
      </c>
      <c r="E1009" s="40" t="s">
        <v>17</v>
      </c>
      <c r="F1009" s="44" t="s">
        <v>17</v>
      </c>
      <c r="G1009" s="38">
        <v>19</v>
      </c>
      <c r="H1009" s="38">
        <v>16</v>
      </c>
      <c r="I1009" s="79" t="s">
        <v>17</v>
      </c>
    </row>
    <row r="1010" spans="1:9">
      <c r="A1010" s="4" t="str">
        <f t="shared" ref="A1010:C1010" si="923">A956</f>
        <v>Sharpchin/Northern</v>
      </c>
      <c r="B1010" s="43" t="str">
        <f t="shared" si="885"/>
        <v>Others</v>
      </c>
      <c r="C1010" s="4" t="str">
        <f t="shared" si="923"/>
        <v>AI</v>
      </c>
      <c r="D1010" s="15">
        <f t="shared" si="874"/>
        <v>2001</v>
      </c>
      <c r="E1010" s="40" t="s">
        <v>17</v>
      </c>
      <c r="F1010" s="44" t="s">
        <v>17</v>
      </c>
      <c r="G1010" s="38">
        <v>6745</v>
      </c>
      <c r="H1010" s="38">
        <v>5733</v>
      </c>
      <c r="I1010" s="39">
        <v>506</v>
      </c>
    </row>
    <row r="1011" spans="1:9">
      <c r="A1011" s="4" t="str">
        <f t="shared" ref="A1011:C1011" si="924">A957</f>
        <v>Northern Rockfish</v>
      </c>
      <c r="B1011" s="43" t="str">
        <f t="shared" si="885"/>
        <v>Others</v>
      </c>
      <c r="C1011" s="4" t="str">
        <f t="shared" si="924"/>
        <v>BSAI</v>
      </c>
      <c r="D1011" s="15">
        <f t="shared" si="874"/>
        <v>2001</v>
      </c>
      <c r="E1011" s="89"/>
      <c r="F1011" s="87"/>
      <c r="G1011" s="87"/>
      <c r="H1011" s="87"/>
      <c r="I1011" s="94"/>
    </row>
    <row r="1012" spans="1:9">
      <c r="A1012" s="4" t="str">
        <f t="shared" ref="A1012:C1012" si="925">A958</f>
        <v>Northern Rockfish</v>
      </c>
      <c r="B1012" s="43" t="str">
        <f t="shared" si="885"/>
        <v>Others</v>
      </c>
      <c r="C1012" s="4" t="str">
        <f t="shared" si="925"/>
        <v>BS</v>
      </c>
      <c r="D1012" s="15">
        <f t="shared" si="874"/>
        <v>2001</v>
      </c>
      <c r="E1012" s="78"/>
      <c r="F1012" s="16"/>
      <c r="G1012" s="16"/>
      <c r="H1012" s="16"/>
      <c r="I1012" s="17"/>
    </row>
    <row r="1013" spans="1:9">
      <c r="A1013" s="4" t="str">
        <f t="shared" ref="A1013:C1013" si="926">A959</f>
        <v>Northern Rockfish</v>
      </c>
      <c r="B1013" s="43" t="str">
        <f t="shared" si="885"/>
        <v>Others</v>
      </c>
      <c r="C1013" s="4" t="str">
        <f t="shared" si="926"/>
        <v>AI</v>
      </c>
      <c r="D1013" s="15">
        <f t="shared" si="874"/>
        <v>2001</v>
      </c>
      <c r="E1013" s="180"/>
      <c r="F1013" s="71"/>
      <c r="G1013" s="71"/>
      <c r="H1013" s="71"/>
      <c r="I1013" s="72"/>
    </row>
    <row r="1014" spans="1:9">
      <c r="A1014" s="4" t="str">
        <f t="shared" ref="A1014:C1014" si="927">A960</f>
        <v>Blackspotted/Rougheye Rockfish</v>
      </c>
      <c r="B1014" s="43" t="str">
        <f t="shared" si="885"/>
        <v>Others</v>
      </c>
      <c r="C1014" s="4" t="str">
        <f t="shared" si="927"/>
        <v>BSAI Total</v>
      </c>
      <c r="D1014" s="15">
        <f t="shared" si="874"/>
        <v>2001</v>
      </c>
      <c r="E1014" s="78"/>
      <c r="F1014" s="16"/>
      <c r="G1014" s="16"/>
      <c r="H1014" s="16"/>
      <c r="I1014" s="17"/>
    </row>
    <row r="1015" spans="1:9">
      <c r="A1015" s="4" t="str">
        <f t="shared" ref="A1015:C1015" si="928">A961</f>
        <v>Blackspotted/Rougheye Rockfish</v>
      </c>
      <c r="B1015" s="43" t="str">
        <f t="shared" si="885"/>
        <v>Others</v>
      </c>
      <c r="C1015" s="4" t="str">
        <f t="shared" si="928"/>
        <v>EBS/EAI</v>
      </c>
      <c r="D1015" s="15">
        <f t="shared" si="874"/>
        <v>2001</v>
      </c>
      <c r="E1015" s="78"/>
      <c r="F1015" s="16"/>
      <c r="G1015" s="16"/>
      <c r="H1015" s="16"/>
      <c r="I1015" s="17"/>
    </row>
    <row r="1016" spans="1:9">
      <c r="A1016" s="4" t="str">
        <f t="shared" ref="A1016:C1016" si="929">A962</f>
        <v>Blackspotted/Rougheye Rockfish</v>
      </c>
      <c r="B1016" s="43" t="str">
        <f t="shared" si="885"/>
        <v>Others</v>
      </c>
      <c r="C1016" s="4" t="str">
        <f t="shared" si="929"/>
        <v>CAI/WAI</v>
      </c>
      <c r="D1016" s="15">
        <f t="shared" si="874"/>
        <v>2001</v>
      </c>
      <c r="E1016" s="180"/>
      <c r="F1016" s="71"/>
      <c r="G1016" s="71"/>
      <c r="H1016" s="71"/>
      <c r="I1016" s="72"/>
    </row>
    <row r="1017" spans="1:9">
      <c r="A1017" s="4" t="str">
        <f t="shared" ref="A1017:C1017" si="930">A963</f>
        <v>Shortraker Rockfish</v>
      </c>
      <c r="B1017" s="43" t="str">
        <f t="shared" si="885"/>
        <v>Others</v>
      </c>
      <c r="C1017" s="4" t="str">
        <f t="shared" si="930"/>
        <v>BSAI</v>
      </c>
      <c r="D1017" s="15">
        <f t="shared" si="874"/>
        <v>2001</v>
      </c>
      <c r="E1017" s="78"/>
      <c r="F1017" s="16"/>
      <c r="G1017" s="16"/>
      <c r="H1017" s="16"/>
      <c r="I1017" s="17"/>
    </row>
    <row r="1018" spans="1:9">
      <c r="A1018" s="4" t="str">
        <f t="shared" ref="A1018:C1018" si="931">A964</f>
        <v>Shortraker/Rougheye Rockfish</v>
      </c>
      <c r="B1018" s="43" t="str">
        <f t="shared" si="885"/>
        <v>Others</v>
      </c>
      <c r="C1018" s="4" t="str">
        <f t="shared" si="931"/>
        <v>BSAI</v>
      </c>
      <c r="D1018" s="15">
        <f t="shared" si="874"/>
        <v>2001</v>
      </c>
      <c r="E1018" s="68">
        <v>1369</v>
      </c>
      <c r="F1018" s="41">
        <v>1028</v>
      </c>
      <c r="G1018" s="41">
        <v>1028</v>
      </c>
      <c r="H1018" s="41">
        <v>874</v>
      </c>
      <c r="I1018" s="90" t="s">
        <v>17</v>
      </c>
    </row>
    <row r="1019" spans="1:9">
      <c r="A1019" s="4" t="str">
        <f t="shared" ref="A1019:C1019" si="932">A965</f>
        <v>Shortraker/Rougheye Rockfish</v>
      </c>
      <c r="B1019" s="43" t="str">
        <f t="shared" si="885"/>
        <v>Others</v>
      </c>
      <c r="C1019" s="4" t="str">
        <f t="shared" si="932"/>
        <v>BS</v>
      </c>
      <c r="D1019" s="15">
        <f t="shared" si="874"/>
        <v>2001</v>
      </c>
      <c r="E1019" s="40" t="s">
        <v>17</v>
      </c>
      <c r="F1019" s="44" t="s">
        <v>17</v>
      </c>
      <c r="G1019" s="38">
        <v>116</v>
      </c>
      <c r="H1019" s="38">
        <v>99</v>
      </c>
      <c r="I1019" s="79" t="s">
        <v>17</v>
      </c>
    </row>
    <row r="1020" spans="1:9">
      <c r="A1020" s="4" t="str">
        <f t="shared" ref="A1020:C1020" si="933">A966</f>
        <v>Shortraker/Rougheye Rockfish</v>
      </c>
      <c r="B1020" s="43" t="str">
        <f t="shared" si="885"/>
        <v>Others</v>
      </c>
      <c r="C1020" s="4">
        <f t="shared" si="933"/>
        <v>2043000</v>
      </c>
      <c r="D1020" s="15">
        <f t="shared" si="874"/>
        <v>1424982</v>
      </c>
      <c r="E1020" s="62" t="s">
        <v>17</v>
      </c>
      <c r="F1020" s="49" t="s">
        <v>17</v>
      </c>
      <c r="G1020" s="48">
        <v>912</v>
      </c>
      <c r="H1020" s="48">
        <v>775</v>
      </c>
      <c r="I1020" s="65">
        <v>68</v>
      </c>
    </row>
    <row r="1021" spans="1:9">
      <c r="A1021" s="4" t="str">
        <f t="shared" ref="A1021:C1021" si="934">A967</f>
        <v>Other Red Rockfish</v>
      </c>
      <c r="B1021" s="43" t="str">
        <f t="shared" si="885"/>
        <v>Others</v>
      </c>
      <c r="C1021" s="4">
        <f t="shared" si="934"/>
        <v>191386</v>
      </c>
      <c r="D1021" s="15">
        <f t="shared" si="874"/>
        <v>155855</v>
      </c>
      <c r="E1021" s="63" t="s">
        <v>17</v>
      </c>
      <c r="F1021" s="51" t="s">
        <v>17</v>
      </c>
      <c r="G1021" s="51" t="s">
        <v>17</v>
      </c>
      <c r="H1021" s="51" t="s">
        <v>17</v>
      </c>
      <c r="I1021" s="42">
        <v>10</v>
      </c>
    </row>
    <row r="1022" spans="1:9">
      <c r="A1022" s="4" t="str">
        <f t="shared" ref="A1022:C1022" si="935">A968</f>
        <v>Other Red Rockfish</v>
      </c>
      <c r="B1022" s="43" t="str">
        <f t="shared" si="885"/>
        <v>Others</v>
      </c>
      <c r="C1022" s="4">
        <f t="shared" si="935"/>
        <v>27400</v>
      </c>
      <c r="D1022" s="15">
        <f t="shared" si="874"/>
        <v>20582</v>
      </c>
      <c r="E1022" s="70"/>
      <c r="F1022" s="77"/>
      <c r="G1022" s="77"/>
      <c r="H1022" s="77"/>
      <c r="I1022" s="72"/>
    </row>
    <row r="1023" spans="1:9">
      <c r="A1023" s="4" t="str">
        <f t="shared" ref="A1023:C1023" si="936">A969</f>
        <v>Other Rockfish</v>
      </c>
      <c r="B1023" s="43" t="str">
        <f t="shared" si="885"/>
        <v>Others</v>
      </c>
      <c r="C1023" s="4">
        <f t="shared" si="936"/>
        <v>287307</v>
      </c>
      <c r="D1023" s="15">
        <f t="shared" si="874"/>
        <v>260900</v>
      </c>
      <c r="E1023" s="78"/>
      <c r="F1023" s="16"/>
      <c r="G1023" s="16"/>
      <c r="H1023" s="16"/>
      <c r="I1023" s="17"/>
    </row>
    <row r="1024" spans="1:9">
      <c r="A1024" s="4" t="str">
        <f t="shared" ref="A1024:C1024" si="937">A970</f>
        <v>Other Rockfish</v>
      </c>
      <c r="B1024" s="43" t="str">
        <f t="shared" si="885"/>
        <v>Others</v>
      </c>
      <c r="C1024" s="4">
        <f t="shared" si="937"/>
        <v>84057</v>
      </c>
      <c r="D1024" s="15">
        <f t="shared" si="874"/>
        <v>71600</v>
      </c>
      <c r="E1024" s="178">
        <v>482</v>
      </c>
      <c r="F1024" s="38">
        <v>361</v>
      </c>
      <c r="G1024" s="38">
        <v>361</v>
      </c>
      <c r="H1024" s="38">
        <v>307</v>
      </c>
      <c r="I1024" s="39">
        <v>27</v>
      </c>
    </row>
    <row r="1025" spans="1:9">
      <c r="A1025" s="4" t="str">
        <f t="shared" ref="A1025:C1025" si="938">A971</f>
        <v>Other Rockfish</v>
      </c>
      <c r="B1025" s="43" t="str">
        <f t="shared" si="885"/>
        <v>Others</v>
      </c>
      <c r="C1025" s="4">
        <f t="shared" si="938"/>
        <v>157300</v>
      </c>
      <c r="D1025" s="15">
        <f t="shared" si="874"/>
        <v>153282</v>
      </c>
      <c r="E1025" s="179">
        <v>901</v>
      </c>
      <c r="F1025" s="48">
        <v>676</v>
      </c>
      <c r="G1025" s="48">
        <v>676</v>
      </c>
      <c r="H1025" s="48">
        <v>575</v>
      </c>
      <c r="I1025" s="65">
        <v>51</v>
      </c>
    </row>
    <row r="1026" spans="1:9">
      <c r="A1026" s="4" t="str">
        <f t="shared" ref="A1026:C1026" si="939">A972</f>
        <v>Atka Mackerel</v>
      </c>
      <c r="B1026" s="43" t="str">
        <f t="shared" si="885"/>
        <v>Atka</v>
      </c>
      <c r="C1026" s="4">
        <f t="shared" si="939"/>
        <v>82810</v>
      </c>
      <c r="D1026" s="15">
        <f t="shared" ref="D1026:D1089" si="940">D972-1</f>
        <v>68116</v>
      </c>
      <c r="E1026" s="178">
        <v>138000</v>
      </c>
      <c r="F1026" s="38">
        <v>69300</v>
      </c>
      <c r="G1026" s="38">
        <v>69300</v>
      </c>
      <c r="H1026" s="38">
        <v>58905</v>
      </c>
      <c r="I1026" s="39">
        <v>5198</v>
      </c>
    </row>
    <row r="1027" spans="1:9">
      <c r="A1027" s="4" t="str">
        <f t="shared" ref="A1027:C1027" si="941">A973</f>
        <v>Atka Mackerel</v>
      </c>
      <c r="B1027" s="43" t="str">
        <f t="shared" si="885"/>
        <v>Atka</v>
      </c>
      <c r="C1027" s="4">
        <f t="shared" si="941"/>
        <v>19751</v>
      </c>
      <c r="D1027" s="15">
        <f t="shared" si="940"/>
        <v>16225</v>
      </c>
      <c r="E1027" s="40" t="s">
        <v>17</v>
      </c>
      <c r="F1027" s="38">
        <v>7800</v>
      </c>
      <c r="G1027" s="38">
        <v>7800</v>
      </c>
      <c r="H1027" s="38">
        <v>6630</v>
      </c>
      <c r="I1027" s="39">
        <v>585</v>
      </c>
    </row>
    <row r="1028" spans="1:9">
      <c r="A1028" s="4" t="str">
        <f t="shared" ref="A1028:C1028" si="942">A974</f>
        <v>Atka Mackerel</v>
      </c>
      <c r="B1028" s="43" t="str">
        <f t="shared" si="885"/>
        <v>Atka</v>
      </c>
      <c r="C1028" s="4">
        <f t="shared" si="942"/>
        <v>81200</v>
      </c>
      <c r="D1028" s="15">
        <f t="shared" si="940"/>
        <v>70082</v>
      </c>
      <c r="E1028" s="40" t="s">
        <v>17</v>
      </c>
      <c r="F1028" s="38">
        <v>33600</v>
      </c>
      <c r="G1028" s="38">
        <v>33600</v>
      </c>
      <c r="H1028" s="38">
        <v>28560</v>
      </c>
      <c r="I1028" s="39">
        <v>2520</v>
      </c>
    </row>
    <row r="1029" spans="1:9">
      <c r="A1029" s="4" t="str">
        <f t="shared" ref="A1029:C1029" si="943">A975</f>
        <v>Atka Mackerel</v>
      </c>
      <c r="B1029" s="43" t="str">
        <f t="shared" si="885"/>
        <v>Atka</v>
      </c>
      <c r="C1029" s="4" t="str">
        <f t="shared" si="943"/>
        <v>WAI</v>
      </c>
      <c r="D1029" s="15">
        <f t="shared" si="940"/>
        <v>2001</v>
      </c>
      <c r="E1029" s="62" t="s">
        <v>17</v>
      </c>
      <c r="F1029" s="48">
        <v>27900</v>
      </c>
      <c r="G1029" s="48">
        <v>27900</v>
      </c>
      <c r="H1029" s="48">
        <v>23715</v>
      </c>
      <c r="I1029" s="65">
        <v>2093</v>
      </c>
    </row>
    <row r="1030" spans="1:9">
      <c r="A1030" s="4" t="str">
        <f t="shared" ref="A1030:C1030" si="944">A976</f>
        <v>Skates</v>
      </c>
      <c r="B1030" s="43" t="str">
        <f t="shared" si="885"/>
        <v>Others</v>
      </c>
      <c r="C1030" s="4" t="str">
        <f t="shared" si="944"/>
        <v>BSAI</v>
      </c>
      <c r="D1030" s="15">
        <f t="shared" si="940"/>
        <v>2001</v>
      </c>
      <c r="E1030" s="183"/>
      <c r="F1030" s="81"/>
      <c r="G1030" s="81"/>
      <c r="H1030" s="81"/>
      <c r="I1030" s="82"/>
    </row>
    <row r="1031" spans="1:9">
      <c r="A1031" s="4" t="str">
        <f t="shared" ref="A1031:C1031" si="945">A977</f>
        <v>Sculpins</v>
      </c>
      <c r="B1031" s="43" t="str">
        <f t="shared" si="885"/>
        <v>Others</v>
      </c>
      <c r="C1031" s="4" t="str">
        <f t="shared" si="945"/>
        <v>BSAI</v>
      </c>
      <c r="D1031" s="15">
        <f t="shared" si="940"/>
        <v>2001</v>
      </c>
      <c r="E1031" s="183"/>
      <c r="F1031" s="81"/>
      <c r="G1031" s="81"/>
      <c r="H1031" s="81"/>
      <c r="I1031" s="82"/>
    </row>
    <row r="1032" spans="1:9">
      <c r="A1032" s="4" t="str">
        <f t="shared" ref="A1032:C1032" si="946">A978</f>
        <v>Sharks</v>
      </c>
      <c r="B1032" s="43" t="str">
        <f t="shared" si="885"/>
        <v>Others</v>
      </c>
      <c r="C1032" s="4" t="str">
        <f t="shared" si="946"/>
        <v>BSAI</v>
      </c>
      <c r="D1032" s="15">
        <f t="shared" si="940"/>
        <v>2001</v>
      </c>
      <c r="E1032" s="183"/>
      <c r="F1032" s="81"/>
      <c r="G1032" s="81"/>
      <c r="H1032" s="81"/>
      <c r="I1032" s="82"/>
    </row>
    <row r="1033" spans="1:9">
      <c r="A1033" s="4" t="str">
        <f t="shared" ref="A1033:C1033" si="947">A979</f>
        <v>Squids</v>
      </c>
      <c r="B1033" s="43" t="str">
        <f t="shared" si="885"/>
        <v>Others</v>
      </c>
      <c r="C1033" s="4" t="str">
        <f t="shared" si="947"/>
        <v>BSAI</v>
      </c>
      <c r="D1033" s="15">
        <f t="shared" si="940"/>
        <v>2001</v>
      </c>
      <c r="E1033" s="181">
        <v>2620</v>
      </c>
      <c r="F1033" s="54">
        <v>1970</v>
      </c>
      <c r="G1033" s="54">
        <v>1970</v>
      </c>
      <c r="H1033" s="54">
        <v>1675</v>
      </c>
      <c r="I1033" s="134" t="s">
        <v>64</v>
      </c>
    </row>
    <row r="1034" spans="1:9">
      <c r="A1034" s="4" t="str">
        <f t="shared" ref="A1034:C1034" si="948">A980</f>
        <v>Octopuses</v>
      </c>
      <c r="B1034" s="43" t="str">
        <f t="shared" si="885"/>
        <v>Others</v>
      </c>
      <c r="C1034" s="4" t="str">
        <f t="shared" si="948"/>
        <v>BSAI</v>
      </c>
      <c r="D1034" s="15">
        <f t="shared" si="940"/>
        <v>2001</v>
      </c>
      <c r="E1034" s="183"/>
      <c r="F1034" s="81"/>
      <c r="G1034" s="81"/>
      <c r="H1034" s="81"/>
      <c r="I1034" s="82"/>
    </row>
    <row r="1035" spans="1:9">
      <c r="A1035" s="4" t="str">
        <f t="shared" ref="A1035:C1035" si="949">A981</f>
        <v>Other Species</v>
      </c>
      <c r="B1035" s="43" t="str">
        <f t="shared" si="885"/>
        <v>Others</v>
      </c>
      <c r="C1035" s="4" t="str">
        <f t="shared" si="949"/>
        <v>BSAI</v>
      </c>
      <c r="D1035" s="15">
        <f t="shared" si="940"/>
        <v>2001</v>
      </c>
      <c r="E1035" s="179">
        <v>69000</v>
      </c>
      <c r="F1035" s="48">
        <v>33600</v>
      </c>
      <c r="G1035" s="48">
        <v>26500</v>
      </c>
      <c r="H1035" s="48">
        <v>22525</v>
      </c>
      <c r="I1035" s="65">
        <v>1988</v>
      </c>
    </row>
    <row r="1036" spans="1:9">
      <c r="A1036" s="4" t="str">
        <f t="shared" ref="A1036:C1036" si="950">A982</f>
        <v>Total</v>
      </c>
      <c r="B1036" s="43" t="str">
        <f t="shared" ref="B1036:B1099" si="951">VLOOKUP(A1036,$O$6:$Q$32,3)</f>
        <v>Others</v>
      </c>
      <c r="C1036" s="4" t="str">
        <f t="shared" si="950"/>
        <v>Total</v>
      </c>
      <c r="D1036" s="15">
        <f t="shared" si="940"/>
        <v>2001</v>
      </c>
      <c r="E1036" s="179">
        <v>5017612</v>
      </c>
      <c r="F1036" s="48">
        <v>2927359</v>
      </c>
      <c r="G1036" s="48">
        <v>2000000</v>
      </c>
      <c r="H1036" s="48">
        <v>1717494</v>
      </c>
      <c r="I1036" s="65">
        <v>185400</v>
      </c>
    </row>
    <row r="1037" spans="1:9">
      <c r="A1037" s="4" t="str">
        <f t="shared" ref="A1037:C1037" si="952">A983</f>
        <v>Pollock</v>
      </c>
      <c r="B1037" s="43" t="str">
        <f t="shared" si="951"/>
        <v>Pollock</v>
      </c>
      <c r="C1037" s="4" t="str">
        <f t="shared" si="952"/>
        <v>BS</v>
      </c>
      <c r="D1037" s="15">
        <f t="shared" si="940"/>
        <v>2000</v>
      </c>
      <c r="E1037" s="68">
        <v>1680000</v>
      </c>
      <c r="F1037" s="41">
        <v>1139000</v>
      </c>
      <c r="G1037" s="41">
        <v>1139000</v>
      </c>
      <c r="H1037" s="41">
        <v>973845</v>
      </c>
      <c r="I1037" s="42">
        <v>113900</v>
      </c>
    </row>
    <row r="1038" spans="1:9">
      <c r="A1038" s="4" t="str">
        <f t="shared" ref="A1038:C1038" si="953">A984</f>
        <v>Pollock</v>
      </c>
      <c r="B1038" s="43" t="str">
        <f t="shared" si="951"/>
        <v>Pollock</v>
      </c>
      <c r="C1038" s="4" t="str">
        <f t="shared" si="953"/>
        <v>AI</v>
      </c>
      <c r="D1038" s="15">
        <f t="shared" si="940"/>
        <v>2000</v>
      </c>
      <c r="E1038" s="178">
        <v>31700</v>
      </c>
      <c r="F1038" s="38">
        <v>23800</v>
      </c>
      <c r="G1038" s="38">
        <v>2000</v>
      </c>
      <c r="H1038" s="38">
        <v>1800</v>
      </c>
      <c r="I1038" s="39">
        <v>200</v>
      </c>
    </row>
    <row r="1039" spans="1:9">
      <c r="A1039" s="4" t="str">
        <f t="shared" ref="A1039:C1039" si="954">A985</f>
        <v>Pollock</v>
      </c>
      <c r="B1039" s="43" t="str">
        <f t="shared" si="951"/>
        <v>Pollock</v>
      </c>
      <c r="C1039" s="4" t="str">
        <f t="shared" si="954"/>
        <v>Bogslof</v>
      </c>
      <c r="D1039" s="15">
        <f t="shared" si="940"/>
        <v>2000</v>
      </c>
      <c r="E1039" s="179">
        <v>30400</v>
      </c>
      <c r="F1039" s="48">
        <v>22300</v>
      </c>
      <c r="G1039" s="48">
        <v>1000</v>
      </c>
      <c r="H1039" s="48">
        <v>900</v>
      </c>
      <c r="I1039" s="65">
        <v>100</v>
      </c>
    </row>
    <row r="1040" spans="1:9">
      <c r="A1040" s="4" t="str">
        <f t="shared" ref="A1040:C1040" si="955">A986</f>
        <v>Pacific cod</v>
      </c>
      <c r="B1040" s="43" t="str">
        <f t="shared" si="951"/>
        <v>Pcod</v>
      </c>
      <c r="C1040" s="4" t="str">
        <f t="shared" si="955"/>
        <v>BSAI</v>
      </c>
      <c r="D1040" s="15">
        <f t="shared" si="940"/>
        <v>2000</v>
      </c>
      <c r="E1040" s="178">
        <v>240000</v>
      </c>
      <c r="F1040" s="38">
        <v>193000</v>
      </c>
      <c r="G1040" s="38">
        <v>193000</v>
      </c>
      <c r="H1040" s="38">
        <v>164050</v>
      </c>
      <c r="I1040" s="39">
        <v>14475</v>
      </c>
    </row>
    <row r="1041" spans="1:9">
      <c r="A1041" s="4" t="str">
        <f t="shared" ref="A1041:C1041" si="956">A987</f>
        <v>Pacific cod</v>
      </c>
      <c r="B1041" s="43" t="str">
        <f t="shared" si="951"/>
        <v>Pcod</v>
      </c>
      <c r="C1041" s="4" t="str">
        <f t="shared" si="956"/>
        <v>BS</v>
      </c>
      <c r="D1041" s="15">
        <f t="shared" si="940"/>
        <v>2000</v>
      </c>
      <c r="E1041" s="78"/>
      <c r="F1041" s="16"/>
      <c r="G1041" s="16"/>
      <c r="H1041" s="16"/>
      <c r="I1041" s="17"/>
    </row>
    <row r="1042" spans="1:9">
      <c r="A1042" s="4" t="str">
        <f t="shared" ref="A1042:C1042" si="957">A988</f>
        <v>Pacific cod</v>
      </c>
      <c r="B1042" s="43" t="str">
        <f t="shared" si="951"/>
        <v>Pcod</v>
      </c>
      <c r="C1042" s="4" t="str">
        <f t="shared" si="957"/>
        <v>AI</v>
      </c>
      <c r="D1042" s="15">
        <f t="shared" si="940"/>
        <v>2000</v>
      </c>
      <c r="E1042" s="180"/>
      <c r="F1042" s="71"/>
      <c r="G1042" s="71"/>
      <c r="H1042" s="71"/>
      <c r="I1042" s="72"/>
    </row>
    <row r="1043" spans="1:9">
      <c r="A1043" s="4" t="str">
        <f t="shared" ref="A1043:C1043" si="958">A989</f>
        <v>Sablefish</v>
      </c>
      <c r="B1043" s="43" t="str">
        <f t="shared" si="951"/>
        <v>Others</v>
      </c>
      <c r="C1043" s="4" t="str">
        <f t="shared" si="958"/>
        <v>BSAI Total</v>
      </c>
      <c r="D1043" s="15">
        <f t="shared" si="940"/>
        <v>2000</v>
      </c>
      <c r="E1043" s="78"/>
      <c r="F1043" s="16"/>
      <c r="G1043" s="16"/>
      <c r="H1043" s="16"/>
      <c r="I1043" s="17"/>
    </row>
    <row r="1044" spans="1:9">
      <c r="A1044" s="4" t="str">
        <f t="shared" ref="A1044:C1044" si="959">A990</f>
        <v>Sablefish</v>
      </c>
      <c r="B1044" s="43" t="str">
        <f t="shared" si="951"/>
        <v>Others</v>
      </c>
      <c r="C1044" s="4" t="str">
        <f t="shared" si="959"/>
        <v>BS</v>
      </c>
      <c r="D1044" s="15">
        <f t="shared" si="940"/>
        <v>2000</v>
      </c>
      <c r="E1044" s="178">
        <v>1750</v>
      </c>
      <c r="F1044" s="38">
        <v>1470</v>
      </c>
      <c r="G1044" s="38">
        <v>1470</v>
      </c>
      <c r="H1044" s="38">
        <v>624</v>
      </c>
      <c r="I1044" s="39">
        <v>202</v>
      </c>
    </row>
    <row r="1045" spans="1:9">
      <c r="A1045" s="4" t="str">
        <f t="shared" ref="A1045:C1045" si="960">A991</f>
        <v>Sablefish</v>
      </c>
      <c r="B1045" s="43" t="str">
        <f t="shared" si="951"/>
        <v>Others</v>
      </c>
      <c r="C1045" s="4" t="str">
        <f t="shared" si="960"/>
        <v>AI</v>
      </c>
      <c r="D1045" s="15">
        <f t="shared" si="940"/>
        <v>2000</v>
      </c>
      <c r="E1045" s="179">
        <v>3090</v>
      </c>
      <c r="F1045" s="48">
        <v>2430</v>
      </c>
      <c r="G1045" s="48">
        <v>2430</v>
      </c>
      <c r="H1045" s="48">
        <v>516</v>
      </c>
      <c r="I1045" s="65">
        <v>410</v>
      </c>
    </row>
    <row r="1046" spans="1:9">
      <c r="A1046" s="4" t="str">
        <f t="shared" ref="A1046:C1046" si="961">A992</f>
        <v>Yellowfin Sole</v>
      </c>
      <c r="B1046" s="43" t="str">
        <f t="shared" si="951"/>
        <v>Yfin</v>
      </c>
      <c r="C1046" s="4" t="str">
        <f t="shared" si="961"/>
        <v>BSAI</v>
      </c>
      <c r="D1046" s="15">
        <f t="shared" si="940"/>
        <v>2000</v>
      </c>
      <c r="E1046" s="181">
        <v>226000</v>
      </c>
      <c r="F1046" s="54">
        <v>191000</v>
      </c>
      <c r="G1046" s="54">
        <v>123262</v>
      </c>
      <c r="H1046" s="54">
        <v>104773</v>
      </c>
      <c r="I1046" s="66">
        <v>9244</v>
      </c>
    </row>
    <row r="1047" spans="1:9">
      <c r="A1047" s="4" t="str">
        <f t="shared" ref="A1047:C1047" si="962">A993</f>
        <v>Greenland Trubot</v>
      </c>
      <c r="B1047" s="43" t="str">
        <f t="shared" si="951"/>
        <v>Oflats</v>
      </c>
      <c r="C1047" s="4" t="str">
        <f t="shared" si="962"/>
        <v>BSAI Total</v>
      </c>
      <c r="D1047" s="15">
        <f t="shared" si="940"/>
        <v>2000</v>
      </c>
      <c r="E1047" s="178">
        <v>42000</v>
      </c>
      <c r="F1047" s="38">
        <v>9300</v>
      </c>
      <c r="G1047" s="38">
        <v>9300</v>
      </c>
      <c r="H1047" s="38">
        <v>7906</v>
      </c>
      <c r="I1047" s="39">
        <v>697</v>
      </c>
    </row>
    <row r="1048" spans="1:9">
      <c r="A1048" s="4" t="str">
        <f t="shared" ref="A1048:C1048" si="963">A994</f>
        <v>Greenland Trubot</v>
      </c>
      <c r="B1048" s="43" t="str">
        <f t="shared" si="951"/>
        <v>Oflats</v>
      </c>
      <c r="C1048" s="4" t="str">
        <f t="shared" si="963"/>
        <v>BS</v>
      </c>
      <c r="D1048" s="15">
        <f t="shared" si="940"/>
        <v>2000</v>
      </c>
      <c r="E1048" s="40" t="s">
        <v>17</v>
      </c>
      <c r="F1048" s="38">
        <v>6231</v>
      </c>
      <c r="G1048" s="38">
        <v>6231</v>
      </c>
      <c r="H1048" s="38">
        <v>5297</v>
      </c>
      <c r="I1048" s="39">
        <v>467</v>
      </c>
    </row>
    <row r="1049" spans="1:9">
      <c r="A1049" s="4" t="str">
        <f t="shared" ref="A1049:C1049" si="964">A995</f>
        <v>Greenland Trubot</v>
      </c>
      <c r="B1049" s="43" t="str">
        <f t="shared" si="951"/>
        <v>Oflats</v>
      </c>
      <c r="C1049" s="4" t="str">
        <f t="shared" si="964"/>
        <v>AI</v>
      </c>
      <c r="D1049" s="15">
        <f t="shared" si="940"/>
        <v>2000</v>
      </c>
      <c r="E1049" s="184" t="s">
        <v>17</v>
      </c>
      <c r="F1049" s="56">
        <v>3069</v>
      </c>
      <c r="G1049" s="56">
        <v>3069</v>
      </c>
      <c r="H1049" s="56">
        <v>2609</v>
      </c>
      <c r="I1049" s="67">
        <v>230</v>
      </c>
    </row>
    <row r="1050" spans="1:9">
      <c r="A1050" s="4" t="str">
        <f t="shared" ref="A1050:C1050" si="965">A996</f>
        <v>Arrowtooth Flounder</v>
      </c>
      <c r="B1050" s="43" t="str">
        <f t="shared" si="951"/>
        <v>Oflats</v>
      </c>
      <c r="C1050" s="4" t="str">
        <f t="shared" si="965"/>
        <v>BSAI</v>
      </c>
      <c r="D1050" s="15">
        <f t="shared" si="940"/>
        <v>2000</v>
      </c>
      <c r="E1050" s="181">
        <v>160000</v>
      </c>
      <c r="F1050" s="54">
        <v>131000</v>
      </c>
      <c r="G1050" s="54">
        <v>131000</v>
      </c>
      <c r="H1050" s="54">
        <v>111350</v>
      </c>
      <c r="I1050" s="66">
        <v>9825</v>
      </c>
    </row>
    <row r="1051" spans="1:9">
      <c r="A1051" s="4" t="str">
        <f t="shared" ref="A1051:C1051" si="966">A997</f>
        <v>Kamchatka Flounder</v>
      </c>
      <c r="B1051" s="43" t="str">
        <f t="shared" si="951"/>
        <v>Oflats</v>
      </c>
      <c r="C1051" s="4" t="str">
        <f t="shared" si="966"/>
        <v>BSAI</v>
      </c>
      <c r="D1051" s="15">
        <f t="shared" si="940"/>
        <v>2000</v>
      </c>
      <c r="E1051" s="183"/>
      <c r="F1051" s="81"/>
      <c r="G1051" s="81"/>
      <c r="H1051" s="81"/>
      <c r="I1051" s="82"/>
    </row>
    <row r="1052" spans="1:9">
      <c r="A1052" s="4" t="str">
        <f t="shared" ref="A1052:C1052" si="967">A998</f>
        <v>Rock Sole</v>
      </c>
      <c r="B1052" s="43" t="str">
        <f t="shared" si="951"/>
        <v>RockSole</v>
      </c>
      <c r="C1052" s="4" t="str">
        <f t="shared" si="967"/>
        <v>BSAI</v>
      </c>
      <c r="D1052" s="15">
        <f t="shared" si="940"/>
        <v>2000</v>
      </c>
      <c r="E1052" s="181">
        <v>273000</v>
      </c>
      <c r="F1052" s="54">
        <v>230000</v>
      </c>
      <c r="G1052" s="54">
        <v>134760</v>
      </c>
      <c r="H1052" s="54">
        <v>114546</v>
      </c>
      <c r="I1052" s="66">
        <v>10107</v>
      </c>
    </row>
    <row r="1053" spans="1:9">
      <c r="A1053" s="4" t="str">
        <f t="shared" ref="A1053:C1053" si="968">A999</f>
        <v>Flathead Sole</v>
      </c>
      <c r="B1053" s="43" t="str">
        <f t="shared" si="951"/>
        <v>Oflats</v>
      </c>
      <c r="C1053" s="4" t="str">
        <f t="shared" si="968"/>
        <v>BSAI</v>
      </c>
      <c r="D1053" s="15">
        <f t="shared" si="940"/>
        <v>2000</v>
      </c>
      <c r="E1053" s="181">
        <v>90000</v>
      </c>
      <c r="F1053" s="54">
        <v>73500</v>
      </c>
      <c r="G1053" s="54">
        <v>52652</v>
      </c>
      <c r="H1053" s="54">
        <v>44755</v>
      </c>
      <c r="I1053" s="66">
        <v>3948</v>
      </c>
    </row>
    <row r="1054" spans="1:9">
      <c r="A1054" s="4" t="str">
        <f t="shared" ref="A1054:C1054" si="969">A1000</f>
        <v>Alaska Plaice</v>
      </c>
      <c r="B1054" s="43" t="str">
        <f t="shared" si="951"/>
        <v>Oflats</v>
      </c>
      <c r="C1054" s="4" t="str">
        <f t="shared" si="969"/>
        <v>BSAI</v>
      </c>
      <c r="D1054" s="15">
        <f t="shared" si="940"/>
        <v>2000</v>
      </c>
      <c r="E1054" s="183"/>
      <c r="F1054" s="81"/>
      <c r="G1054" s="81"/>
      <c r="H1054" s="81"/>
      <c r="I1054" s="82"/>
    </row>
    <row r="1055" spans="1:9">
      <c r="A1055" s="4" t="str">
        <f t="shared" ref="A1055:C1055" si="970">A1001</f>
        <v>Other Flatfish</v>
      </c>
      <c r="B1055" s="43" t="str">
        <f t="shared" si="951"/>
        <v>Oflats</v>
      </c>
      <c r="C1055" s="4" t="str">
        <f t="shared" si="970"/>
        <v>BSAI</v>
      </c>
      <c r="D1055" s="15">
        <f t="shared" si="940"/>
        <v>2000</v>
      </c>
      <c r="E1055" s="181">
        <v>141000</v>
      </c>
      <c r="F1055" s="54">
        <v>117000</v>
      </c>
      <c r="G1055" s="54">
        <v>83813</v>
      </c>
      <c r="H1055" s="54">
        <v>71242</v>
      </c>
      <c r="I1055" s="66">
        <v>6285</v>
      </c>
    </row>
    <row r="1056" spans="1:9">
      <c r="A1056" s="4" t="str">
        <f t="shared" ref="A1056:C1056" si="971">A1002</f>
        <v>Pacific Ocean Perch</v>
      </c>
      <c r="B1056" s="43" t="str">
        <f t="shared" si="951"/>
        <v>Others</v>
      </c>
      <c r="C1056" s="4" t="str">
        <f t="shared" si="971"/>
        <v>BSAI Total</v>
      </c>
      <c r="D1056" s="15">
        <f t="shared" si="940"/>
        <v>2000</v>
      </c>
      <c r="E1056" s="78"/>
      <c r="F1056" s="16"/>
      <c r="G1056" s="16"/>
      <c r="H1056" s="16"/>
      <c r="I1056" s="17"/>
    </row>
    <row r="1057" spans="1:9">
      <c r="A1057" s="4" t="str">
        <f t="shared" ref="A1057:C1057" si="972">A1003</f>
        <v>Pacific Ocean Perch</v>
      </c>
      <c r="B1057" s="43" t="str">
        <f t="shared" si="951"/>
        <v>Others</v>
      </c>
      <c r="C1057" s="4" t="str">
        <f t="shared" si="972"/>
        <v>BS</v>
      </c>
      <c r="D1057" s="15">
        <f t="shared" si="940"/>
        <v>2000</v>
      </c>
      <c r="E1057" s="178">
        <v>3100</v>
      </c>
      <c r="F1057" s="38">
        <v>2600</v>
      </c>
      <c r="G1057" s="38">
        <v>2600</v>
      </c>
      <c r="H1057" s="38">
        <v>2210</v>
      </c>
      <c r="I1057" s="39">
        <v>195</v>
      </c>
    </row>
    <row r="1058" spans="1:9">
      <c r="A1058" s="4" t="str">
        <f t="shared" ref="A1058:C1058" si="973">A1004</f>
        <v>Pacific Ocean Perch</v>
      </c>
      <c r="B1058" s="43" t="str">
        <f t="shared" si="951"/>
        <v>Others</v>
      </c>
      <c r="C1058" s="4" t="str">
        <f t="shared" si="973"/>
        <v>AI Total</v>
      </c>
      <c r="D1058" s="15">
        <f t="shared" si="940"/>
        <v>2000</v>
      </c>
      <c r="E1058" s="178">
        <v>14400</v>
      </c>
      <c r="F1058" s="38">
        <v>12300</v>
      </c>
      <c r="G1058" s="38">
        <v>12300</v>
      </c>
      <c r="H1058" s="38">
        <v>10456</v>
      </c>
      <c r="I1058" s="39">
        <v>922</v>
      </c>
    </row>
    <row r="1059" spans="1:9">
      <c r="A1059" s="4" t="str">
        <f t="shared" ref="A1059:C1059" si="974">A1005</f>
        <v>Pacific Ocean Perch</v>
      </c>
      <c r="B1059" s="43" t="str">
        <f t="shared" si="951"/>
        <v>Others</v>
      </c>
      <c r="C1059" s="4" t="str">
        <f t="shared" si="974"/>
        <v>EAI</v>
      </c>
      <c r="D1059" s="15">
        <f t="shared" si="940"/>
        <v>2000</v>
      </c>
      <c r="E1059" s="40" t="s">
        <v>17</v>
      </c>
      <c r="F1059" s="38">
        <v>3120</v>
      </c>
      <c r="G1059" s="38">
        <v>3120</v>
      </c>
      <c r="H1059" s="38">
        <v>2652</v>
      </c>
      <c r="I1059" s="39">
        <v>234</v>
      </c>
    </row>
    <row r="1060" spans="1:9">
      <c r="A1060" s="4" t="str">
        <f t="shared" ref="A1060:C1060" si="975">A1006</f>
        <v>Pacific Ocean Perch</v>
      </c>
      <c r="B1060" s="43" t="str">
        <f t="shared" si="951"/>
        <v>Others</v>
      </c>
      <c r="C1060" s="4" t="str">
        <f t="shared" si="975"/>
        <v>CAI</v>
      </c>
      <c r="D1060" s="15">
        <f t="shared" si="940"/>
        <v>2000</v>
      </c>
      <c r="E1060" s="40" t="s">
        <v>17</v>
      </c>
      <c r="F1060" s="38">
        <v>3510</v>
      </c>
      <c r="G1060" s="38">
        <v>3510</v>
      </c>
      <c r="H1060" s="38">
        <v>2984</v>
      </c>
      <c r="I1060" s="39">
        <v>263</v>
      </c>
    </row>
    <row r="1061" spans="1:9">
      <c r="A1061" s="4" t="str">
        <f t="shared" ref="A1061:C1061" si="976">A1007</f>
        <v>Pacific Ocean Perch</v>
      </c>
      <c r="B1061" s="43" t="str">
        <f t="shared" si="951"/>
        <v>Others</v>
      </c>
      <c r="C1061" s="4" t="str">
        <f t="shared" si="976"/>
        <v>WAI</v>
      </c>
      <c r="D1061" s="15">
        <f t="shared" si="940"/>
        <v>2000</v>
      </c>
      <c r="E1061" s="62" t="s">
        <v>17</v>
      </c>
      <c r="F1061" s="48">
        <v>5670</v>
      </c>
      <c r="G1061" s="48">
        <v>5670</v>
      </c>
      <c r="H1061" s="48">
        <v>4820</v>
      </c>
      <c r="I1061" s="65">
        <v>425</v>
      </c>
    </row>
    <row r="1062" spans="1:9">
      <c r="A1062" s="4" t="str">
        <f t="shared" ref="A1062:C1062" si="977">A1008</f>
        <v>Sharpchin/Northern</v>
      </c>
      <c r="B1062" s="43" t="str">
        <f t="shared" si="951"/>
        <v>Others</v>
      </c>
      <c r="C1062" s="4" t="str">
        <f t="shared" si="977"/>
        <v>BSAI</v>
      </c>
      <c r="D1062" s="15">
        <f t="shared" si="940"/>
        <v>2000</v>
      </c>
      <c r="E1062" s="78"/>
      <c r="F1062" s="16"/>
      <c r="G1062" s="16"/>
      <c r="H1062" s="16"/>
      <c r="I1062" s="17"/>
    </row>
    <row r="1063" spans="1:9">
      <c r="A1063" s="4" t="str">
        <f t="shared" ref="A1063:C1063" si="978">A1009</f>
        <v>Sharpchin/Northern</v>
      </c>
      <c r="B1063" s="43" t="str">
        <f t="shared" si="951"/>
        <v>Others</v>
      </c>
      <c r="C1063" s="4" t="str">
        <f t="shared" si="978"/>
        <v>BS</v>
      </c>
      <c r="D1063" s="15">
        <f t="shared" si="940"/>
        <v>2000</v>
      </c>
      <c r="E1063" s="78"/>
      <c r="F1063" s="16"/>
      <c r="G1063" s="16"/>
      <c r="H1063" s="16"/>
      <c r="I1063" s="17"/>
    </row>
    <row r="1064" spans="1:9">
      <c r="A1064" s="4" t="str">
        <f t="shared" ref="A1064:C1064" si="979">A1010</f>
        <v>Sharpchin/Northern</v>
      </c>
      <c r="B1064" s="43" t="str">
        <f t="shared" si="951"/>
        <v>Others</v>
      </c>
      <c r="C1064" s="4" t="str">
        <f t="shared" si="979"/>
        <v>AI</v>
      </c>
      <c r="D1064" s="15">
        <f t="shared" si="940"/>
        <v>2000</v>
      </c>
      <c r="E1064" s="178">
        <v>6870</v>
      </c>
      <c r="F1064" s="38">
        <v>5150</v>
      </c>
      <c r="G1064" s="38">
        <v>5150</v>
      </c>
      <c r="H1064" s="38">
        <v>4378</v>
      </c>
      <c r="I1064" s="39">
        <v>386</v>
      </c>
    </row>
    <row r="1065" spans="1:9">
      <c r="A1065" s="4" t="str">
        <f t="shared" ref="A1065:C1065" si="980">A1011</f>
        <v>Northern Rockfish</v>
      </c>
      <c r="B1065" s="43" t="str">
        <f t="shared" si="951"/>
        <v>Others</v>
      </c>
      <c r="C1065" s="4" t="str">
        <f t="shared" si="980"/>
        <v>BSAI</v>
      </c>
      <c r="D1065" s="15">
        <f t="shared" si="940"/>
        <v>2000</v>
      </c>
      <c r="E1065" s="89"/>
      <c r="F1065" s="87"/>
      <c r="G1065" s="87"/>
      <c r="H1065" s="87"/>
      <c r="I1065" s="94"/>
    </row>
    <row r="1066" spans="1:9">
      <c r="A1066" s="4" t="str">
        <f t="shared" ref="A1066:C1066" si="981">A1012</f>
        <v>Northern Rockfish</v>
      </c>
      <c r="B1066" s="43" t="str">
        <f t="shared" si="951"/>
        <v>Others</v>
      </c>
      <c r="C1066" s="4" t="str">
        <f t="shared" si="981"/>
        <v>BS</v>
      </c>
      <c r="D1066" s="15">
        <f t="shared" si="940"/>
        <v>2000</v>
      </c>
      <c r="E1066" s="78"/>
      <c r="F1066" s="16"/>
      <c r="G1066" s="16"/>
      <c r="H1066" s="16"/>
      <c r="I1066" s="17"/>
    </row>
    <row r="1067" spans="1:9">
      <c r="A1067" s="4" t="str">
        <f t="shared" ref="A1067:C1067" si="982">A1013</f>
        <v>Northern Rockfish</v>
      </c>
      <c r="B1067" s="43" t="str">
        <f t="shared" si="951"/>
        <v>Others</v>
      </c>
      <c r="C1067" s="4" t="str">
        <f t="shared" si="982"/>
        <v>AI</v>
      </c>
      <c r="D1067" s="15">
        <f t="shared" si="940"/>
        <v>2000</v>
      </c>
      <c r="E1067" s="180"/>
      <c r="F1067" s="71"/>
      <c r="G1067" s="71"/>
      <c r="H1067" s="71"/>
      <c r="I1067" s="72"/>
    </row>
    <row r="1068" spans="1:9">
      <c r="A1068" s="4" t="str">
        <f t="shared" ref="A1068:C1068" si="983">A1014</f>
        <v>Blackspotted/Rougheye Rockfish</v>
      </c>
      <c r="B1068" s="43" t="str">
        <f t="shared" si="951"/>
        <v>Others</v>
      </c>
      <c r="C1068" s="4" t="str">
        <f t="shared" si="983"/>
        <v>BSAI Total</v>
      </c>
      <c r="D1068" s="15">
        <f t="shared" si="940"/>
        <v>2000</v>
      </c>
      <c r="E1068" s="78"/>
      <c r="F1068" s="16"/>
      <c r="G1068" s="16"/>
      <c r="H1068" s="16"/>
      <c r="I1068" s="17"/>
    </row>
    <row r="1069" spans="1:9">
      <c r="A1069" s="4" t="str">
        <f t="shared" ref="A1069:C1069" si="984">A1015</f>
        <v>Blackspotted/Rougheye Rockfish</v>
      </c>
      <c r="B1069" s="43" t="str">
        <f t="shared" si="951"/>
        <v>Others</v>
      </c>
      <c r="C1069" s="4" t="str">
        <f t="shared" si="984"/>
        <v>EBS/EAI</v>
      </c>
      <c r="D1069" s="15">
        <f t="shared" si="940"/>
        <v>2000</v>
      </c>
      <c r="E1069" s="78"/>
      <c r="F1069" s="16"/>
      <c r="G1069" s="16"/>
      <c r="H1069" s="16"/>
      <c r="I1069" s="17"/>
    </row>
    <row r="1070" spans="1:9">
      <c r="A1070" s="4" t="str">
        <f t="shared" ref="A1070:C1070" si="985">A1016</f>
        <v>Blackspotted/Rougheye Rockfish</v>
      </c>
      <c r="B1070" s="43" t="str">
        <f t="shared" si="951"/>
        <v>Others</v>
      </c>
      <c r="C1070" s="4" t="str">
        <f t="shared" si="985"/>
        <v>CAI/WAI</v>
      </c>
      <c r="D1070" s="15">
        <f t="shared" si="940"/>
        <v>2000</v>
      </c>
      <c r="E1070" s="180"/>
      <c r="F1070" s="71"/>
      <c r="G1070" s="71"/>
      <c r="H1070" s="71"/>
      <c r="I1070" s="72"/>
    </row>
    <row r="1071" spans="1:9">
      <c r="A1071" s="4" t="str">
        <f t="shared" ref="A1071:C1071" si="986">A1017</f>
        <v>Shortraker Rockfish</v>
      </c>
      <c r="B1071" s="43" t="str">
        <f t="shared" si="951"/>
        <v>Others</v>
      </c>
      <c r="C1071" s="4" t="str">
        <f t="shared" si="986"/>
        <v>BSAI</v>
      </c>
      <c r="D1071" s="15">
        <f t="shared" si="940"/>
        <v>2000</v>
      </c>
      <c r="E1071" s="89"/>
      <c r="F1071" s="16"/>
      <c r="G1071" s="16"/>
      <c r="H1071" s="16"/>
      <c r="I1071" s="17"/>
    </row>
    <row r="1072" spans="1:9">
      <c r="A1072" s="4" t="str">
        <f t="shared" ref="A1072:C1072" si="987">A1018</f>
        <v>Shortraker/Rougheye Rockfish</v>
      </c>
      <c r="B1072" s="43" t="str">
        <f t="shared" si="951"/>
        <v>Others</v>
      </c>
      <c r="C1072" s="4" t="str">
        <f t="shared" si="987"/>
        <v>BSAI</v>
      </c>
      <c r="D1072" s="15">
        <f t="shared" si="940"/>
        <v>2000</v>
      </c>
      <c r="E1072" s="89"/>
      <c r="F1072" s="87"/>
      <c r="G1072" s="87"/>
      <c r="H1072" s="87"/>
      <c r="I1072" s="94"/>
    </row>
    <row r="1073" spans="1:9">
      <c r="A1073" s="4" t="str">
        <f t="shared" ref="A1073:C1073" si="988">A1019</f>
        <v>Shortraker/Rougheye Rockfish</v>
      </c>
      <c r="B1073" s="43" t="str">
        <f t="shared" si="951"/>
        <v>Others</v>
      </c>
      <c r="C1073" s="4" t="str">
        <f t="shared" si="988"/>
        <v>BS</v>
      </c>
      <c r="D1073" s="15">
        <f t="shared" si="940"/>
        <v>2000</v>
      </c>
      <c r="E1073" s="78"/>
      <c r="F1073" s="16"/>
      <c r="G1073" s="16"/>
      <c r="H1073" s="16"/>
      <c r="I1073" s="17"/>
    </row>
    <row r="1074" spans="1:9">
      <c r="A1074" s="4" t="str">
        <f t="shared" ref="A1074:C1074" si="989">A1020</f>
        <v>Shortraker/Rougheye Rockfish</v>
      </c>
      <c r="B1074" s="43" t="str">
        <f t="shared" si="951"/>
        <v>Others</v>
      </c>
      <c r="C1074" s="4">
        <f t="shared" si="989"/>
        <v>2043000</v>
      </c>
      <c r="D1074" s="15">
        <f t="shared" si="940"/>
        <v>1424981</v>
      </c>
      <c r="E1074" s="179">
        <v>1180</v>
      </c>
      <c r="F1074" s="48">
        <v>885</v>
      </c>
      <c r="G1074" s="48">
        <v>885</v>
      </c>
      <c r="H1074" s="48">
        <v>753</v>
      </c>
      <c r="I1074" s="65">
        <v>66</v>
      </c>
    </row>
    <row r="1075" spans="1:9">
      <c r="A1075" s="4" t="str">
        <f t="shared" ref="A1075:C1075" si="990">A1021</f>
        <v>Other Red Rockfish</v>
      </c>
      <c r="B1075" s="43" t="str">
        <f t="shared" si="951"/>
        <v>Others</v>
      </c>
      <c r="C1075" s="4">
        <f t="shared" si="990"/>
        <v>191386</v>
      </c>
      <c r="D1075" s="15">
        <f t="shared" si="940"/>
        <v>155854</v>
      </c>
      <c r="E1075" s="68">
        <v>259</v>
      </c>
      <c r="F1075" s="41">
        <v>194</v>
      </c>
      <c r="G1075" s="41">
        <v>194</v>
      </c>
      <c r="H1075" s="41">
        <v>165</v>
      </c>
      <c r="I1075" s="42">
        <v>14</v>
      </c>
    </row>
    <row r="1076" spans="1:9">
      <c r="A1076" s="4" t="str">
        <f t="shared" ref="A1076:C1076" si="991">A1022</f>
        <v>Other Red Rockfish</v>
      </c>
      <c r="B1076" s="43" t="str">
        <f t="shared" si="951"/>
        <v>Others</v>
      </c>
      <c r="C1076" s="4">
        <f t="shared" si="991"/>
        <v>27400</v>
      </c>
      <c r="D1076" s="15">
        <f t="shared" si="940"/>
        <v>20581</v>
      </c>
      <c r="E1076" s="180"/>
      <c r="F1076" s="71"/>
      <c r="G1076" s="71"/>
      <c r="H1076" s="71"/>
      <c r="I1076" s="72"/>
    </row>
    <row r="1077" spans="1:9">
      <c r="A1077" s="4" t="str">
        <f t="shared" ref="A1077:C1077" si="992">A1023</f>
        <v>Other Rockfish</v>
      </c>
      <c r="B1077" s="43" t="str">
        <f t="shared" si="951"/>
        <v>Others</v>
      </c>
      <c r="C1077" s="4">
        <f t="shared" si="992"/>
        <v>287307</v>
      </c>
      <c r="D1077" s="15">
        <f t="shared" si="940"/>
        <v>260899</v>
      </c>
      <c r="E1077" s="78"/>
      <c r="F1077" s="16"/>
      <c r="G1077" s="16"/>
      <c r="H1077" s="16"/>
      <c r="I1077" s="17"/>
    </row>
    <row r="1078" spans="1:9">
      <c r="A1078" s="4" t="str">
        <f t="shared" ref="A1078:C1078" si="993">A1024</f>
        <v>Other Rockfish</v>
      </c>
      <c r="B1078" s="43" t="str">
        <f t="shared" si="951"/>
        <v>Others</v>
      </c>
      <c r="C1078" s="4">
        <f t="shared" si="993"/>
        <v>84057</v>
      </c>
      <c r="D1078" s="15">
        <f t="shared" si="940"/>
        <v>71599</v>
      </c>
      <c r="E1078" s="178">
        <v>492</v>
      </c>
      <c r="F1078" s="38">
        <v>369</v>
      </c>
      <c r="G1078" s="38">
        <v>369</v>
      </c>
      <c r="H1078" s="38">
        <v>314</v>
      </c>
      <c r="I1078" s="39">
        <v>27</v>
      </c>
    </row>
    <row r="1079" spans="1:9">
      <c r="A1079" s="4" t="str">
        <f t="shared" ref="A1079:C1079" si="994">A1025</f>
        <v>Other Rockfish</v>
      </c>
      <c r="B1079" s="43" t="str">
        <f t="shared" si="951"/>
        <v>Others</v>
      </c>
      <c r="C1079" s="4">
        <f t="shared" si="994"/>
        <v>157300</v>
      </c>
      <c r="D1079" s="15">
        <f t="shared" si="940"/>
        <v>153281</v>
      </c>
      <c r="E1079" s="179">
        <v>913</v>
      </c>
      <c r="F1079" s="48">
        <v>685</v>
      </c>
      <c r="G1079" s="48">
        <v>685</v>
      </c>
      <c r="H1079" s="48">
        <v>583</v>
      </c>
      <c r="I1079" s="65">
        <v>51</v>
      </c>
    </row>
    <row r="1080" spans="1:9">
      <c r="A1080" s="4" t="str">
        <f t="shared" ref="A1080:C1080" si="995">A1026</f>
        <v>Atka Mackerel</v>
      </c>
      <c r="B1080" s="43" t="str">
        <f t="shared" si="951"/>
        <v>Atka</v>
      </c>
      <c r="C1080" s="4">
        <f t="shared" si="995"/>
        <v>82810</v>
      </c>
      <c r="D1080" s="15">
        <f t="shared" si="940"/>
        <v>68115</v>
      </c>
      <c r="E1080" s="178">
        <v>119000</v>
      </c>
      <c r="F1080" s="38">
        <v>70800</v>
      </c>
      <c r="G1080" s="38">
        <v>70800</v>
      </c>
      <c r="H1080" s="38">
        <v>60180</v>
      </c>
      <c r="I1080" s="39">
        <v>5309</v>
      </c>
    </row>
    <row r="1081" spans="1:9">
      <c r="A1081" s="4" t="str">
        <f t="shared" ref="A1081:C1081" si="996">A1027</f>
        <v>Atka Mackerel</v>
      </c>
      <c r="B1081" s="43" t="str">
        <f t="shared" si="951"/>
        <v>Atka</v>
      </c>
      <c r="C1081" s="4">
        <f t="shared" si="996"/>
        <v>19751</v>
      </c>
      <c r="D1081" s="15">
        <f t="shared" si="940"/>
        <v>16224</v>
      </c>
      <c r="E1081" s="40" t="s">
        <v>17</v>
      </c>
      <c r="F1081" s="38">
        <v>16400</v>
      </c>
      <c r="G1081" s="38">
        <v>16400</v>
      </c>
      <c r="H1081" s="38">
        <v>13940</v>
      </c>
      <c r="I1081" s="39">
        <v>1230</v>
      </c>
    </row>
    <row r="1082" spans="1:9">
      <c r="A1082" s="4" t="str">
        <f t="shared" ref="A1082:C1082" si="997">A1028</f>
        <v>Atka Mackerel</v>
      </c>
      <c r="B1082" s="43" t="str">
        <f t="shared" si="951"/>
        <v>Atka</v>
      </c>
      <c r="C1082" s="4">
        <f t="shared" si="997"/>
        <v>81200</v>
      </c>
      <c r="D1082" s="15">
        <f t="shared" si="940"/>
        <v>70081</v>
      </c>
      <c r="E1082" s="40" t="s">
        <v>17</v>
      </c>
      <c r="F1082" s="38">
        <v>24700</v>
      </c>
      <c r="G1082" s="38">
        <v>24700</v>
      </c>
      <c r="H1082" s="38">
        <v>20995</v>
      </c>
      <c r="I1082" s="39">
        <v>1852</v>
      </c>
    </row>
    <row r="1083" spans="1:9">
      <c r="A1083" s="4" t="str">
        <f t="shared" ref="A1083:C1083" si="998">A1029</f>
        <v>Atka Mackerel</v>
      </c>
      <c r="B1083" s="43" t="str">
        <f t="shared" si="951"/>
        <v>Atka</v>
      </c>
      <c r="C1083" s="4" t="str">
        <f t="shared" si="998"/>
        <v>WAI</v>
      </c>
      <c r="D1083" s="15">
        <f t="shared" si="940"/>
        <v>2000</v>
      </c>
      <c r="E1083" s="62" t="s">
        <v>17</v>
      </c>
      <c r="F1083" s="48">
        <v>29700</v>
      </c>
      <c r="G1083" s="48">
        <v>29700</v>
      </c>
      <c r="H1083" s="48">
        <v>25245</v>
      </c>
      <c r="I1083" s="65">
        <v>2227</v>
      </c>
    </row>
    <row r="1084" spans="1:9">
      <c r="A1084" s="4" t="str">
        <f t="shared" ref="A1084:C1084" si="999">A1030</f>
        <v>Skates</v>
      </c>
      <c r="B1084" s="43" t="str">
        <f t="shared" si="951"/>
        <v>Others</v>
      </c>
      <c r="C1084" s="4" t="str">
        <f t="shared" si="999"/>
        <v>BSAI</v>
      </c>
      <c r="D1084" s="15">
        <f t="shared" si="940"/>
        <v>2000</v>
      </c>
      <c r="E1084" s="183"/>
      <c r="F1084" s="81"/>
      <c r="G1084" s="81"/>
      <c r="H1084" s="81"/>
      <c r="I1084" s="82"/>
    </row>
    <row r="1085" spans="1:9">
      <c r="A1085" s="4" t="str">
        <f t="shared" ref="A1085:C1085" si="1000">A1031</f>
        <v>Sculpins</v>
      </c>
      <c r="B1085" s="43" t="str">
        <f t="shared" si="951"/>
        <v>Others</v>
      </c>
      <c r="C1085" s="4" t="str">
        <f t="shared" si="1000"/>
        <v>BSAI</v>
      </c>
      <c r="D1085" s="15">
        <f t="shared" si="940"/>
        <v>2000</v>
      </c>
      <c r="E1085" s="183"/>
      <c r="F1085" s="81"/>
      <c r="G1085" s="81"/>
      <c r="H1085" s="81"/>
      <c r="I1085" s="82"/>
    </row>
    <row r="1086" spans="1:9">
      <c r="A1086" s="4" t="str">
        <f t="shared" ref="A1086:C1086" si="1001">A1032</f>
        <v>Sharks</v>
      </c>
      <c r="B1086" s="43" t="str">
        <f t="shared" si="951"/>
        <v>Others</v>
      </c>
      <c r="C1086" s="4" t="str">
        <f t="shared" si="1001"/>
        <v>BSAI</v>
      </c>
      <c r="D1086" s="15">
        <f t="shared" si="940"/>
        <v>2000</v>
      </c>
      <c r="E1086" s="183"/>
      <c r="F1086" s="81"/>
      <c r="G1086" s="81"/>
      <c r="H1086" s="81"/>
      <c r="I1086" s="82"/>
    </row>
    <row r="1087" spans="1:9">
      <c r="A1087" s="4" t="str">
        <f t="shared" ref="A1087:C1087" si="1002">A1033</f>
        <v>Squids</v>
      </c>
      <c r="B1087" s="43" t="str">
        <f t="shared" si="951"/>
        <v>Others</v>
      </c>
      <c r="C1087" s="4" t="str">
        <f t="shared" si="1002"/>
        <v>BSAI</v>
      </c>
      <c r="D1087" s="15">
        <f t="shared" si="940"/>
        <v>2000</v>
      </c>
      <c r="E1087" s="181">
        <v>2620</v>
      </c>
      <c r="F1087" s="54">
        <v>1970</v>
      </c>
      <c r="G1087" s="54">
        <v>1970</v>
      </c>
      <c r="H1087" s="54">
        <v>1675</v>
      </c>
      <c r="I1087" s="134" t="s">
        <v>64</v>
      </c>
    </row>
    <row r="1088" spans="1:9">
      <c r="A1088" s="4" t="str">
        <f t="shared" ref="A1088:C1088" si="1003">A1034</f>
        <v>Octopuses</v>
      </c>
      <c r="B1088" s="43" t="str">
        <f t="shared" si="951"/>
        <v>Others</v>
      </c>
      <c r="C1088" s="4" t="str">
        <f t="shared" si="1003"/>
        <v>BSAI</v>
      </c>
      <c r="D1088" s="15">
        <f t="shared" si="940"/>
        <v>2000</v>
      </c>
      <c r="E1088" s="183"/>
      <c r="F1088" s="81"/>
      <c r="G1088" s="81"/>
      <c r="H1088" s="81"/>
      <c r="I1088" s="82"/>
    </row>
    <row r="1089" spans="1:9">
      <c r="A1089" s="4" t="str">
        <f t="shared" ref="A1089:C1089" si="1004">A1035</f>
        <v>Other Species</v>
      </c>
      <c r="B1089" s="43" t="str">
        <f t="shared" si="951"/>
        <v>Others</v>
      </c>
      <c r="C1089" s="4" t="str">
        <f t="shared" si="1004"/>
        <v>BSAI</v>
      </c>
      <c r="D1089" s="15">
        <f t="shared" si="940"/>
        <v>2000</v>
      </c>
      <c r="E1089" s="179">
        <v>71500</v>
      </c>
      <c r="F1089" s="48">
        <v>31360</v>
      </c>
      <c r="G1089" s="48">
        <v>31360</v>
      </c>
      <c r="H1089" s="48">
        <v>26656</v>
      </c>
      <c r="I1089" s="65">
        <v>2352</v>
      </c>
    </row>
    <row r="1090" spans="1:9">
      <c r="A1090" s="4" t="str">
        <f t="shared" ref="A1090:C1090" si="1005">A1036</f>
        <v>Total</v>
      </c>
      <c r="B1090" s="43" t="str">
        <f t="shared" si="951"/>
        <v>Others</v>
      </c>
      <c r="C1090" s="4" t="str">
        <f t="shared" si="1005"/>
        <v>Total</v>
      </c>
      <c r="D1090" s="15">
        <f t="shared" ref="D1090:D1153" si="1006">D1036-1</f>
        <v>2000</v>
      </c>
      <c r="E1090" s="179">
        <v>3139274</v>
      </c>
      <c r="F1090" s="48">
        <v>2260113</v>
      </c>
      <c r="G1090" s="48">
        <v>2000000</v>
      </c>
      <c r="H1090" s="48">
        <v>1703677</v>
      </c>
      <c r="I1090" s="65">
        <v>178862</v>
      </c>
    </row>
    <row r="1091" spans="1:9">
      <c r="A1091" s="4" t="str">
        <f t="shared" ref="A1091:C1091" si="1007">A1037</f>
        <v>Pollock</v>
      </c>
      <c r="B1091" s="43" t="str">
        <f t="shared" si="951"/>
        <v>Pollock</v>
      </c>
      <c r="C1091" s="4" t="str">
        <f t="shared" si="1007"/>
        <v>BS</v>
      </c>
      <c r="D1091" s="15">
        <f t="shared" si="1006"/>
        <v>1999</v>
      </c>
      <c r="E1091" s="68">
        <v>1720000</v>
      </c>
      <c r="F1091" s="41">
        <v>992000</v>
      </c>
      <c r="G1091" s="41">
        <v>992000</v>
      </c>
      <c r="H1091" s="41">
        <v>892800</v>
      </c>
      <c r="I1091" s="42">
        <v>99200</v>
      </c>
    </row>
    <row r="1092" spans="1:9">
      <c r="A1092" s="4" t="str">
        <f t="shared" ref="A1092:C1092" si="1008">A1038</f>
        <v>Pollock</v>
      </c>
      <c r="B1092" s="43" t="str">
        <f t="shared" si="951"/>
        <v>Pollock</v>
      </c>
      <c r="C1092" s="4" t="str">
        <f t="shared" si="1008"/>
        <v>AI</v>
      </c>
      <c r="D1092" s="15">
        <f t="shared" si="1006"/>
        <v>1999</v>
      </c>
      <c r="E1092" s="178">
        <v>31700</v>
      </c>
      <c r="F1092" s="38">
        <v>23800</v>
      </c>
      <c r="G1092" s="38">
        <v>2000</v>
      </c>
      <c r="H1092" s="38">
        <v>1800</v>
      </c>
      <c r="I1092" s="39">
        <v>200</v>
      </c>
    </row>
    <row r="1093" spans="1:9">
      <c r="A1093" s="4" t="str">
        <f t="shared" ref="A1093:C1093" si="1009">A1039</f>
        <v>Pollock</v>
      </c>
      <c r="B1093" s="43" t="str">
        <f t="shared" si="951"/>
        <v>Pollock</v>
      </c>
      <c r="C1093" s="4" t="str">
        <f t="shared" si="1009"/>
        <v>Bogslof</v>
      </c>
      <c r="D1093" s="15">
        <f t="shared" si="1006"/>
        <v>1999</v>
      </c>
      <c r="E1093" s="179">
        <v>21000</v>
      </c>
      <c r="F1093" s="48">
        <v>15300</v>
      </c>
      <c r="G1093" s="48">
        <v>1000</v>
      </c>
      <c r="H1093" s="48">
        <v>900</v>
      </c>
      <c r="I1093" s="65">
        <v>100</v>
      </c>
    </row>
    <row r="1094" spans="1:9">
      <c r="A1094" s="4" t="str">
        <f t="shared" ref="A1094:C1094" si="1010">A1040</f>
        <v>Pacific cod</v>
      </c>
      <c r="B1094" s="43" t="str">
        <f t="shared" si="951"/>
        <v>Pcod</v>
      </c>
      <c r="C1094" s="4" t="str">
        <f t="shared" si="1010"/>
        <v>BSAI</v>
      </c>
      <c r="D1094" s="15">
        <f t="shared" si="1006"/>
        <v>1999</v>
      </c>
      <c r="E1094" s="178">
        <v>264000</v>
      </c>
      <c r="F1094" s="38">
        <v>177000</v>
      </c>
      <c r="G1094" s="38">
        <v>177000</v>
      </c>
      <c r="H1094" s="38">
        <v>150450</v>
      </c>
      <c r="I1094" s="39">
        <v>13275</v>
      </c>
    </row>
    <row r="1095" spans="1:9">
      <c r="A1095" s="4" t="str">
        <f t="shared" ref="A1095:C1095" si="1011">A1041</f>
        <v>Pacific cod</v>
      </c>
      <c r="B1095" s="43" t="str">
        <f t="shared" si="951"/>
        <v>Pcod</v>
      </c>
      <c r="C1095" s="4" t="str">
        <f t="shared" si="1011"/>
        <v>BS</v>
      </c>
      <c r="D1095" s="15">
        <f t="shared" si="1006"/>
        <v>1999</v>
      </c>
      <c r="E1095" s="78"/>
      <c r="F1095" s="16"/>
      <c r="G1095" s="16"/>
      <c r="H1095" s="16"/>
      <c r="I1095" s="17"/>
    </row>
    <row r="1096" spans="1:9">
      <c r="A1096" s="4" t="str">
        <f t="shared" ref="A1096:C1096" si="1012">A1042</f>
        <v>Pacific cod</v>
      </c>
      <c r="B1096" s="43" t="str">
        <f t="shared" si="951"/>
        <v>Pcod</v>
      </c>
      <c r="C1096" s="4" t="str">
        <f t="shared" si="1012"/>
        <v>AI</v>
      </c>
      <c r="D1096" s="15">
        <f t="shared" si="1006"/>
        <v>1999</v>
      </c>
      <c r="E1096" s="180"/>
      <c r="F1096" s="71"/>
      <c r="G1096" s="71"/>
      <c r="H1096" s="71"/>
      <c r="I1096" s="72"/>
    </row>
    <row r="1097" spans="1:9">
      <c r="A1097" s="4" t="str">
        <f t="shared" ref="A1097:C1097" si="1013">A1043</f>
        <v>Sablefish</v>
      </c>
      <c r="B1097" s="43" t="str">
        <f t="shared" si="951"/>
        <v>Others</v>
      </c>
      <c r="C1097" s="4" t="str">
        <f t="shared" si="1013"/>
        <v>BSAI Total</v>
      </c>
      <c r="D1097" s="15">
        <f t="shared" si="1006"/>
        <v>1999</v>
      </c>
      <c r="E1097" s="78"/>
      <c r="F1097" s="16"/>
      <c r="G1097" s="16"/>
      <c r="H1097" s="16"/>
      <c r="I1097" s="17"/>
    </row>
    <row r="1098" spans="1:9">
      <c r="A1098" s="4" t="str">
        <f t="shared" ref="A1098:C1098" si="1014">A1044</f>
        <v>Sablefish</v>
      </c>
      <c r="B1098" s="43" t="str">
        <f t="shared" si="951"/>
        <v>Others</v>
      </c>
      <c r="C1098" s="4" t="str">
        <f t="shared" si="1014"/>
        <v>BS</v>
      </c>
      <c r="D1098" s="15">
        <f t="shared" si="1006"/>
        <v>1999</v>
      </c>
      <c r="E1098" s="178">
        <v>2090</v>
      </c>
      <c r="F1098" s="38">
        <v>1340</v>
      </c>
      <c r="G1098" s="38">
        <v>1340</v>
      </c>
      <c r="H1098" s="38">
        <v>569</v>
      </c>
      <c r="I1098" s="39">
        <v>184</v>
      </c>
    </row>
    <row r="1099" spans="1:9">
      <c r="A1099" s="4" t="str">
        <f t="shared" ref="A1099:C1099" si="1015">A1045</f>
        <v>Sablefish</v>
      </c>
      <c r="B1099" s="43" t="str">
        <f t="shared" si="951"/>
        <v>Others</v>
      </c>
      <c r="C1099" s="4" t="str">
        <f t="shared" si="1015"/>
        <v>AI</v>
      </c>
      <c r="D1099" s="15">
        <f t="shared" si="1006"/>
        <v>1999</v>
      </c>
      <c r="E1099" s="179">
        <v>2890</v>
      </c>
      <c r="F1099" s="48">
        <v>1860</v>
      </c>
      <c r="G1099" s="48">
        <v>1380</v>
      </c>
      <c r="H1099" s="48">
        <v>293</v>
      </c>
      <c r="I1099" s="65">
        <v>232</v>
      </c>
    </row>
    <row r="1100" spans="1:9">
      <c r="A1100" s="4" t="str">
        <f t="shared" ref="A1100:C1100" si="1016">A1046</f>
        <v>Yellowfin Sole</v>
      </c>
      <c r="B1100" s="43" t="str">
        <f t="shared" ref="B1100:B1163" si="1017">VLOOKUP(A1100,$O$6:$Q$32,3)</f>
        <v>Yfin</v>
      </c>
      <c r="C1100" s="4" t="str">
        <f t="shared" si="1016"/>
        <v>BSAI</v>
      </c>
      <c r="D1100" s="15">
        <f t="shared" si="1006"/>
        <v>1999</v>
      </c>
      <c r="E1100" s="181">
        <v>308000</v>
      </c>
      <c r="F1100" s="54">
        <v>212000</v>
      </c>
      <c r="G1100" s="54">
        <v>207980</v>
      </c>
      <c r="H1100" s="54">
        <v>176783</v>
      </c>
      <c r="I1100" s="66">
        <v>15598</v>
      </c>
    </row>
    <row r="1101" spans="1:9">
      <c r="A1101" s="4" t="str">
        <f t="shared" ref="A1101:C1101" si="1018">A1047</f>
        <v>Greenland Trubot</v>
      </c>
      <c r="B1101" s="43" t="str">
        <f t="shared" si="1017"/>
        <v>Oflats</v>
      </c>
      <c r="C1101" s="4" t="str">
        <f t="shared" si="1018"/>
        <v>BSAI Total</v>
      </c>
      <c r="D1101" s="15">
        <f t="shared" si="1006"/>
        <v>1999</v>
      </c>
      <c r="E1101" s="178">
        <v>29700</v>
      </c>
      <c r="F1101" s="45">
        <v>14200</v>
      </c>
      <c r="G1101" s="38">
        <v>9000</v>
      </c>
      <c r="H1101" s="38">
        <v>7651</v>
      </c>
      <c r="I1101" s="39">
        <v>674</v>
      </c>
    </row>
    <row r="1102" spans="1:9">
      <c r="A1102" s="4" t="str">
        <f t="shared" ref="A1102:C1102" si="1019">A1048</f>
        <v>Greenland Trubot</v>
      </c>
      <c r="B1102" s="43" t="str">
        <f t="shared" si="1017"/>
        <v>Oflats</v>
      </c>
      <c r="C1102" s="4" t="str">
        <f t="shared" si="1019"/>
        <v>BS</v>
      </c>
      <c r="D1102" s="15">
        <f t="shared" si="1006"/>
        <v>1999</v>
      </c>
      <c r="E1102" s="40" t="s">
        <v>17</v>
      </c>
      <c r="F1102" s="45">
        <v>9514</v>
      </c>
      <c r="G1102" s="38">
        <v>6030</v>
      </c>
      <c r="H1102" s="38">
        <v>5126</v>
      </c>
      <c r="I1102" s="39">
        <v>452</v>
      </c>
    </row>
    <row r="1103" spans="1:9">
      <c r="A1103" s="4" t="str">
        <f t="shared" ref="A1103:C1103" si="1020">A1049</f>
        <v>Greenland Trubot</v>
      </c>
      <c r="B1103" s="43" t="str">
        <f t="shared" si="1017"/>
        <v>Oflats</v>
      </c>
      <c r="C1103" s="4" t="str">
        <f t="shared" si="1020"/>
        <v>AI</v>
      </c>
      <c r="D1103" s="15">
        <f t="shared" si="1006"/>
        <v>1999</v>
      </c>
      <c r="E1103" s="184" t="s">
        <v>17</v>
      </c>
      <c r="F1103" s="97">
        <v>4686</v>
      </c>
      <c r="G1103" s="56">
        <v>2970</v>
      </c>
      <c r="H1103" s="56">
        <v>2525</v>
      </c>
      <c r="I1103" s="67">
        <v>222</v>
      </c>
    </row>
    <row r="1104" spans="1:9">
      <c r="A1104" s="4" t="str">
        <f t="shared" ref="A1104:C1104" si="1021">A1050</f>
        <v>Arrowtooth Flounder</v>
      </c>
      <c r="B1104" s="43" t="str">
        <f t="shared" si="1017"/>
        <v>Oflats</v>
      </c>
      <c r="C1104" s="4" t="str">
        <f t="shared" si="1021"/>
        <v>BSAI</v>
      </c>
      <c r="D1104" s="15">
        <f t="shared" si="1006"/>
        <v>1999</v>
      </c>
      <c r="E1104" s="181">
        <v>219000</v>
      </c>
      <c r="F1104" s="75">
        <v>140000</v>
      </c>
      <c r="G1104" s="54">
        <v>134354</v>
      </c>
      <c r="H1104" s="54">
        <v>114201</v>
      </c>
      <c r="I1104" s="66">
        <v>10076</v>
      </c>
    </row>
    <row r="1105" spans="1:9">
      <c r="A1105" s="4" t="str">
        <f t="shared" ref="A1105:C1105" si="1022">A1051</f>
        <v>Kamchatka Flounder</v>
      </c>
      <c r="B1105" s="43" t="str">
        <f t="shared" si="1017"/>
        <v>Oflats</v>
      </c>
      <c r="C1105" s="4" t="str">
        <f t="shared" si="1022"/>
        <v>BSAI</v>
      </c>
      <c r="D1105" s="15">
        <f t="shared" si="1006"/>
        <v>1999</v>
      </c>
      <c r="E1105" s="183"/>
      <c r="F1105" s="81"/>
      <c r="G1105" s="81"/>
      <c r="H1105" s="81"/>
      <c r="I1105" s="82"/>
    </row>
    <row r="1106" spans="1:9">
      <c r="A1106" s="4" t="str">
        <f t="shared" ref="A1106:C1106" si="1023">A1052</f>
        <v>Rock Sole</v>
      </c>
      <c r="B1106" s="43" t="str">
        <f t="shared" si="1017"/>
        <v>RockSole</v>
      </c>
      <c r="C1106" s="4" t="str">
        <f t="shared" si="1023"/>
        <v>BSAI</v>
      </c>
      <c r="D1106" s="15">
        <f t="shared" si="1006"/>
        <v>1999</v>
      </c>
      <c r="E1106" s="181">
        <v>444000</v>
      </c>
      <c r="F1106" s="54">
        <v>309000</v>
      </c>
      <c r="G1106" s="54">
        <v>120000</v>
      </c>
      <c r="H1106" s="54">
        <v>102000</v>
      </c>
      <c r="I1106" s="66">
        <v>9000</v>
      </c>
    </row>
    <row r="1107" spans="1:9">
      <c r="A1107" s="4" t="str">
        <f t="shared" ref="A1107:C1107" si="1024">A1053</f>
        <v>Flathead Sole</v>
      </c>
      <c r="B1107" s="43" t="str">
        <f t="shared" si="1017"/>
        <v>Oflats</v>
      </c>
      <c r="C1107" s="4" t="str">
        <f t="shared" si="1024"/>
        <v>BSAI</v>
      </c>
      <c r="D1107" s="15">
        <f t="shared" si="1006"/>
        <v>1999</v>
      </c>
      <c r="E1107" s="181">
        <v>118000</v>
      </c>
      <c r="F1107" s="54">
        <v>77300</v>
      </c>
      <c r="G1107" s="54">
        <v>77300</v>
      </c>
      <c r="H1107" s="54">
        <v>65705</v>
      </c>
      <c r="I1107" s="66">
        <v>5797</v>
      </c>
    </row>
    <row r="1108" spans="1:9">
      <c r="A1108" s="4" t="str">
        <f t="shared" ref="A1108:C1108" si="1025">A1054</f>
        <v>Alaska Plaice</v>
      </c>
      <c r="B1108" s="43" t="str">
        <f t="shared" si="1017"/>
        <v>Oflats</v>
      </c>
      <c r="C1108" s="4" t="str">
        <f t="shared" si="1025"/>
        <v>BSAI</v>
      </c>
      <c r="D1108" s="15">
        <f t="shared" si="1006"/>
        <v>1999</v>
      </c>
      <c r="E1108" s="183"/>
      <c r="F1108" s="81"/>
      <c r="G1108" s="81"/>
      <c r="H1108" s="81"/>
      <c r="I1108" s="82"/>
    </row>
    <row r="1109" spans="1:9">
      <c r="A1109" s="4" t="str">
        <f t="shared" ref="A1109:C1109" si="1026">A1055</f>
        <v>Other Flatfish</v>
      </c>
      <c r="B1109" s="43" t="str">
        <f t="shared" si="1017"/>
        <v>Oflats</v>
      </c>
      <c r="C1109" s="4" t="str">
        <f t="shared" si="1026"/>
        <v>BSAI</v>
      </c>
      <c r="D1109" s="15">
        <f t="shared" si="1006"/>
        <v>1999</v>
      </c>
      <c r="E1109" s="181">
        <v>248000</v>
      </c>
      <c r="F1109" s="54">
        <v>154000</v>
      </c>
      <c r="G1109" s="54">
        <v>154000</v>
      </c>
      <c r="H1109" s="54">
        <v>130900</v>
      </c>
      <c r="I1109" s="66">
        <v>11550</v>
      </c>
    </row>
    <row r="1110" spans="1:9">
      <c r="A1110" s="4" t="str">
        <f t="shared" ref="A1110:C1110" si="1027">A1056</f>
        <v>Pacific Ocean Perch</v>
      </c>
      <c r="B1110" s="43" t="str">
        <f t="shared" si="1017"/>
        <v>Others</v>
      </c>
      <c r="C1110" s="4" t="str">
        <f t="shared" si="1027"/>
        <v>BSAI Total</v>
      </c>
      <c r="D1110" s="15">
        <f t="shared" si="1006"/>
        <v>1999</v>
      </c>
      <c r="E1110" s="78"/>
      <c r="F1110" s="16"/>
      <c r="G1110" s="16"/>
      <c r="H1110" s="16"/>
      <c r="I1110" s="17"/>
    </row>
    <row r="1111" spans="1:9">
      <c r="A1111" s="4" t="str">
        <f t="shared" ref="A1111:C1111" si="1028">A1057</f>
        <v>Pacific Ocean Perch</v>
      </c>
      <c r="B1111" s="43" t="str">
        <f t="shared" si="1017"/>
        <v>Others</v>
      </c>
      <c r="C1111" s="4" t="str">
        <f t="shared" si="1028"/>
        <v>BS</v>
      </c>
      <c r="D1111" s="15">
        <f t="shared" si="1006"/>
        <v>1999</v>
      </c>
      <c r="E1111" s="178">
        <v>3600</v>
      </c>
      <c r="F1111" s="38">
        <v>1900</v>
      </c>
      <c r="G1111" s="38">
        <v>1400</v>
      </c>
      <c r="H1111" s="38">
        <v>1190</v>
      </c>
      <c r="I1111" s="39">
        <v>105</v>
      </c>
    </row>
    <row r="1112" spans="1:9">
      <c r="A1112" s="4" t="str">
        <f t="shared" ref="A1112:C1112" si="1029">A1058</f>
        <v>Pacific Ocean Perch</v>
      </c>
      <c r="B1112" s="43" t="str">
        <f t="shared" si="1017"/>
        <v>Others</v>
      </c>
      <c r="C1112" s="4" t="str">
        <f t="shared" si="1029"/>
        <v>AI Total</v>
      </c>
      <c r="D1112" s="15">
        <f t="shared" si="1006"/>
        <v>1999</v>
      </c>
      <c r="E1112" s="178">
        <v>19100</v>
      </c>
      <c r="F1112" s="38">
        <v>13500</v>
      </c>
      <c r="G1112" s="38">
        <v>13500</v>
      </c>
      <c r="H1112" s="38">
        <v>11476</v>
      </c>
      <c r="I1112" s="39">
        <v>1011</v>
      </c>
    </row>
    <row r="1113" spans="1:9">
      <c r="A1113" s="4" t="str">
        <f t="shared" ref="A1113:C1113" si="1030">A1059</f>
        <v>Pacific Ocean Perch</v>
      </c>
      <c r="B1113" s="43" t="str">
        <f t="shared" si="1017"/>
        <v>Others</v>
      </c>
      <c r="C1113" s="4" t="str">
        <f t="shared" si="1030"/>
        <v>EAI</v>
      </c>
      <c r="D1113" s="15">
        <f t="shared" si="1006"/>
        <v>1999</v>
      </c>
      <c r="E1113" s="40" t="s">
        <v>17</v>
      </c>
      <c r="F1113" s="38">
        <v>3430</v>
      </c>
      <c r="G1113" s="38">
        <v>3430</v>
      </c>
      <c r="H1113" s="38">
        <v>2916</v>
      </c>
      <c r="I1113" s="39">
        <v>257</v>
      </c>
    </row>
    <row r="1114" spans="1:9">
      <c r="A1114" s="4" t="str">
        <f t="shared" ref="A1114:C1114" si="1031">A1060</f>
        <v>Pacific Ocean Perch</v>
      </c>
      <c r="B1114" s="43" t="str">
        <f t="shared" si="1017"/>
        <v>Others</v>
      </c>
      <c r="C1114" s="4" t="str">
        <f t="shared" si="1031"/>
        <v>CAI</v>
      </c>
      <c r="D1114" s="15">
        <f t="shared" si="1006"/>
        <v>1999</v>
      </c>
      <c r="E1114" s="40" t="s">
        <v>17</v>
      </c>
      <c r="F1114" s="38">
        <v>3850</v>
      </c>
      <c r="G1114" s="38">
        <v>3850</v>
      </c>
      <c r="H1114" s="38">
        <v>3273</v>
      </c>
      <c r="I1114" s="39">
        <v>288</v>
      </c>
    </row>
    <row r="1115" spans="1:9">
      <c r="A1115" s="4" t="str">
        <f t="shared" ref="A1115:C1115" si="1032">A1061</f>
        <v>Pacific Ocean Perch</v>
      </c>
      <c r="B1115" s="43" t="str">
        <f t="shared" si="1017"/>
        <v>Others</v>
      </c>
      <c r="C1115" s="4" t="str">
        <f t="shared" si="1032"/>
        <v>WAI</v>
      </c>
      <c r="D1115" s="15">
        <f t="shared" si="1006"/>
        <v>1999</v>
      </c>
      <c r="E1115" s="62" t="s">
        <v>17</v>
      </c>
      <c r="F1115" s="48">
        <v>6220</v>
      </c>
      <c r="G1115" s="48">
        <v>6220</v>
      </c>
      <c r="H1115" s="48">
        <v>5287</v>
      </c>
      <c r="I1115" s="65">
        <v>466</v>
      </c>
    </row>
    <row r="1116" spans="1:9">
      <c r="A1116" s="4" t="str">
        <f t="shared" ref="A1116:C1116" si="1033">A1062</f>
        <v>Sharpchin/Northern</v>
      </c>
      <c r="B1116" s="43" t="str">
        <f t="shared" si="1017"/>
        <v>Others</v>
      </c>
      <c r="C1116" s="4" t="str">
        <f t="shared" si="1033"/>
        <v>BSAI</v>
      </c>
      <c r="D1116" s="15">
        <f t="shared" si="1006"/>
        <v>1999</v>
      </c>
      <c r="E1116" s="78"/>
      <c r="F1116" s="16"/>
      <c r="G1116" s="16"/>
      <c r="H1116" s="16"/>
      <c r="I1116" s="17"/>
    </row>
    <row r="1117" spans="1:9">
      <c r="A1117" s="4" t="str">
        <f t="shared" ref="A1117:C1117" si="1034">A1063</f>
        <v>Sharpchin/Northern</v>
      </c>
      <c r="B1117" s="43" t="str">
        <f t="shared" si="1017"/>
        <v>Others</v>
      </c>
      <c r="C1117" s="4" t="str">
        <f t="shared" si="1034"/>
        <v>BS</v>
      </c>
      <c r="D1117" s="15">
        <f t="shared" si="1006"/>
        <v>1999</v>
      </c>
      <c r="E1117" s="78"/>
      <c r="F1117" s="16"/>
      <c r="G1117" s="16"/>
      <c r="H1117" s="16"/>
      <c r="I1117" s="17"/>
    </row>
    <row r="1118" spans="1:9">
      <c r="A1118" s="4" t="str">
        <f t="shared" ref="A1118:C1118" si="1035">A1064</f>
        <v>Sharpchin/Northern</v>
      </c>
      <c r="B1118" s="43" t="str">
        <f t="shared" si="1017"/>
        <v>Others</v>
      </c>
      <c r="C1118" s="4" t="str">
        <f t="shared" si="1035"/>
        <v>AI</v>
      </c>
      <c r="D1118" s="15">
        <f t="shared" si="1006"/>
        <v>1999</v>
      </c>
      <c r="E1118" s="178">
        <v>5640</v>
      </c>
      <c r="F1118" s="38">
        <v>4230</v>
      </c>
      <c r="G1118" s="38">
        <v>4230</v>
      </c>
      <c r="H1118" s="38">
        <v>3596</v>
      </c>
      <c r="I1118" s="39">
        <v>317</v>
      </c>
    </row>
    <row r="1119" spans="1:9">
      <c r="A1119" s="4" t="str">
        <f t="shared" ref="A1119:C1119" si="1036">A1065</f>
        <v>Northern Rockfish</v>
      </c>
      <c r="B1119" s="43" t="str">
        <f t="shared" si="1017"/>
        <v>Others</v>
      </c>
      <c r="C1119" s="4" t="str">
        <f t="shared" si="1036"/>
        <v>BSAI</v>
      </c>
      <c r="D1119" s="15">
        <f t="shared" si="1006"/>
        <v>1999</v>
      </c>
      <c r="E1119" s="89"/>
      <c r="F1119" s="87"/>
      <c r="G1119" s="87"/>
      <c r="H1119" s="87"/>
      <c r="I1119" s="94"/>
    </row>
    <row r="1120" spans="1:9">
      <c r="A1120" s="4" t="str">
        <f t="shared" ref="A1120:C1120" si="1037">A1066</f>
        <v>Northern Rockfish</v>
      </c>
      <c r="B1120" s="43" t="str">
        <f t="shared" si="1017"/>
        <v>Others</v>
      </c>
      <c r="C1120" s="4" t="str">
        <f t="shared" si="1037"/>
        <v>BS</v>
      </c>
      <c r="D1120" s="15">
        <f t="shared" si="1006"/>
        <v>1999</v>
      </c>
      <c r="E1120" s="78"/>
      <c r="F1120" s="16"/>
      <c r="G1120" s="16"/>
      <c r="H1120" s="16"/>
      <c r="I1120" s="16"/>
    </row>
    <row r="1121" spans="1:9">
      <c r="A1121" s="4" t="str">
        <f t="shared" ref="A1121:C1121" si="1038">A1067</f>
        <v>Northern Rockfish</v>
      </c>
      <c r="B1121" s="43" t="str">
        <f t="shared" si="1017"/>
        <v>Others</v>
      </c>
      <c r="C1121" s="4" t="str">
        <f t="shared" si="1038"/>
        <v>AI</v>
      </c>
      <c r="D1121" s="15">
        <f t="shared" si="1006"/>
        <v>1999</v>
      </c>
      <c r="E1121" s="180"/>
      <c r="F1121" s="71"/>
      <c r="G1121" s="71"/>
      <c r="H1121" s="71"/>
      <c r="I1121" s="72"/>
    </row>
    <row r="1122" spans="1:9">
      <c r="A1122" s="4" t="str">
        <f t="shared" ref="A1122:C1122" si="1039">A1068</f>
        <v>Blackspotted/Rougheye Rockfish</v>
      </c>
      <c r="B1122" s="43" t="str">
        <f t="shared" si="1017"/>
        <v>Others</v>
      </c>
      <c r="C1122" s="4" t="str">
        <f t="shared" si="1039"/>
        <v>BSAI Total</v>
      </c>
      <c r="D1122" s="15">
        <f t="shared" si="1006"/>
        <v>1999</v>
      </c>
      <c r="E1122" s="78"/>
      <c r="F1122" s="16"/>
      <c r="G1122" s="16"/>
      <c r="H1122" s="16"/>
      <c r="I1122" s="17"/>
    </row>
    <row r="1123" spans="1:9">
      <c r="A1123" s="4" t="str">
        <f t="shared" ref="A1123:C1123" si="1040">A1069</f>
        <v>Blackspotted/Rougheye Rockfish</v>
      </c>
      <c r="B1123" s="43" t="str">
        <f t="shared" si="1017"/>
        <v>Others</v>
      </c>
      <c r="C1123" s="4" t="str">
        <f t="shared" si="1040"/>
        <v>EBS/EAI</v>
      </c>
      <c r="D1123" s="15">
        <f t="shared" si="1006"/>
        <v>1999</v>
      </c>
      <c r="E1123" s="78"/>
      <c r="F1123" s="16"/>
      <c r="G1123" s="16"/>
      <c r="H1123" s="16"/>
      <c r="I1123" s="17"/>
    </row>
    <row r="1124" spans="1:9">
      <c r="A1124" s="4" t="str">
        <f t="shared" ref="A1124:C1124" si="1041">A1070</f>
        <v>Blackspotted/Rougheye Rockfish</v>
      </c>
      <c r="B1124" s="43" t="str">
        <f t="shared" si="1017"/>
        <v>Others</v>
      </c>
      <c r="C1124" s="4" t="str">
        <f t="shared" si="1041"/>
        <v>CAI/WAI</v>
      </c>
      <c r="D1124" s="15">
        <f t="shared" si="1006"/>
        <v>1999</v>
      </c>
      <c r="E1124" s="180"/>
      <c r="F1124" s="71"/>
      <c r="G1124" s="71"/>
      <c r="H1124" s="71"/>
      <c r="I1124" s="72"/>
    </row>
    <row r="1125" spans="1:9">
      <c r="A1125" s="4" t="str">
        <f t="shared" ref="A1125:C1125" si="1042">A1071</f>
        <v>Shortraker Rockfish</v>
      </c>
      <c r="B1125" s="43" t="str">
        <f t="shared" si="1017"/>
        <v>Others</v>
      </c>
      <c r="C1125" s="4" t="str">
        <f t="shared" si="1042"/>
        <v>BSAI</v>
      </c>
      <c r="D1125" s="15">
        <f t="shared" si="1006"/>
        <v>1999</v>
      </c>
      <c r="E1125" s="78"/>
      <c r="F1125" s="16"/>
      <c r="G1125" s="16"/>
      <c r="H1125" s="16"/>
      <c r="I1125" s="17"/>
    </row>
    <row r="1126" spans="1:9">
      <c r="A1126" s="4" t="str">
        <f t="shared" ref="A1126:C1126" si="1043">A1072</f>
        <v>Shortraker/Rougheye Rockfish</v>
      </c>
      <c r="B1126" s="43" t="str">
        <f t="shared" si="1017"/>
        <v>Others</v>
      </c>
      <c r="C1126" s="4" t="str">
        <f t="shared" si="1043"/>
        <v>BSAI</v>
      </c>
      <c r="D1126" s="15">
        <f t="shared" si="1006"/>
        <v>1999</v>
      </c>
      <c r="E1126" s="89"/>
      <c r="F1126" s="87"/>
      <c r="G1126" s="87"/>
      <c r="H1126" s="87"/>
      <c r="I1126" s="87"/>
    </row>
    <row r="1127" spans="1:9">
      <c r="A1127" s="4" t="str">
        <f t="shared" ref="A1127:C1127" si="1044">A1073</f>
        <v>Shortraker/Rougheye Rockfish</v>
      </c>
      <c r="B1127" s="43" t="str">
        <f t="shared" si="1017"/>
        <v>Others</v>
      </c>
      <c r="C1127" s="4" t="str">
        <f t="shared" si="1044"/>
        <v>BS</v>
      </c>
      <c r="D1127" s="15">
        <f t="shared" si="1006"/>
        <v>1999</v>
      </c>
      <c r="E1127" s="78"/>
      <c r="F1127" s="16"/>
      <c r="G1127" s="16"/>
      <c r="H1127" s="16"/>
      <c r="I1127" s="17"/>
    </row>
    <row r="1128" spans="1:9">
      <c r="A1128" s="4" t="str">
        <f t="shared" ref="A1128:C1128" si="1045">A1074</f>
        <v>Shortraker/Rougheye Rockfish</v>
      </c>
      <c r="B1128" s="43" t="str">
        <f t="shared" si="1017"/>
        <v>Others</v>
      </c>
      <c r="C1128" s="4">
        <f t="shared" si="1045"/>
        <v>2043000</v>
      </c>
      <c r="D1128" s="15">
        <f t="shared" si="1006"/>
        <v>1424980</v>
      </c>
      <c r="E1128" s="179">
        <v>1290</v>
      </c>
      <c r="F1128" s="48">
        <v>965</v>
      </c>
      <c r="G1128" s="48">
        <v>965</v>
      </c>
      <c r="H1128" s="48">
        <v>821</v>
      </c>
      <c r="I1128" s="65">
        <v>72</v>
      </c>
    </row>
    <row r="1129" spans="1:9">
      <c r="A1129" s="4" t="str">
        <f t="shared" ref="A1129:C1129" si="1046">A1075</f>
        <v>Other Red Rockfish</v>
      </c>
      <c r="B1129" s="43" t="str">
        <f t="shared" si="1017"/>
        <v>Others</v>
      </c>
      <c r="C1129" s="4">
        <f t="shared" si="1046"/>
        <v>191386</v>
      </c>
      <c r="D1129" s="15">
        <f t="shared" si="1006"/>
        <v>155853</v>
      </c>
      <c r="E1129" s="68">
        <v>356</v>
      </c>
      <c r="F1129" s="41">
        <v>267</v>
      </c>
      <c r="G1129" s="41">
        <v>267</v>
      </c>
      <c r="H1129" s="41">
        <v>227</v>
      </c>
      <c r="I1129" s="42">
        <v>20</v>
      </c>
    </row>
    <row r="1130" spans="1:9">
      <c r="A1130" s="4" t="str">
        <f t="shared" ref="A1130:C1130" si="1047">A1076</f>
        <v>Other Red Rockfish</v>
      </c>
      <c r="B1130" s="43" t="str">
        <f t="shared" si="1017"/>
        <v>Others</v>
      </c>
      <c r="C1130" s="4">
        <f t="shared" si="1047"/>
        <v>27400</v>
      </c>
      <c r="D1130" s="15">
        <f t="shared" si="1006"/>
        <v>20580</v>
      </c>
      <c r="E1130" s="180"/>
      <c r="F1130" s="71"/>
      <c r="G1130" s="71"/>
      <c r="H1130" s="71"/>
      <c r="I1130" s="71"/>
    </row>
    <row r="1131" spans="1:9">
      <c r="A1131" s="4" t="str">
        <f t="shared" ref="A1131:C1131" si="1048">A1077</f>
        <v>Other Rockfish</v>
      </c>
      <c r="B1131" s="43" t="str">
        <f t="shared" si="1017"/>
        <v>Others</v>
      </c>
      <c r="C1131" s="4">
        <f t="shared" si="1048"/>
        <v>287307</v>
      </c>
      <c r="D1131" s="15">
        <f t="shared" si="1006"/>
        <v>260898</v>
      </c>
      <c r="E1131" s="78"/>
      <c r="F1131" s="16"/>
      <c r="G1131" s="16"/>
      <c r="H1131" s="16"/>
      <c r="I1131" s="17"/>
    </row>
    <row r="1132" spans="1:9">
      <c r="A1132" s="4" t="str">
        <f t="shared" ref="A1132:C1132" si="1049">A1078</f>
        <v>Other Rockfish</v>
      </c>
      <c r="B1132" s="43" t="str">
        <f t="shared" si="1017"/>
        <v>Others</v>
      </c>
      <c r="C1132" s="4">
        <f t="shared" si="1049"/>
        <v>84057</v>
      </c>
      <c r="D1132" s="15">
        <f t="shared" si="1006"/>
        <v>71598</v>
      </c>
      <c r="E1132" s="178">
        <v>492</v>
      </c>
      <c r="F1132" s="38">
        <v>369</v>
      </c>
      <c r="G1132" s="38">
        <v>369</v>
      </c>
      <c r="H1132" s="38">
        <v>314</v>
      </c>
      <c r="I1132" s="39">
        <v>27</v>
      </c>
    </row>
    <row r="1133" spans="1:9">
      <c r="A1133" s="4" t="str">
        <f t="shared" ref="A1133:C1133" si="1050">A1079</f>
        <v>Other Rockfish</v>
      </c>
      <c r="B1133" s="43" t="str">
        <f t="shared" si="1017"/>
        <v>Others</v>
      </c>
      <c r="C1133" s="4">
        <f t="shared" si="1050"/>
        <v>157300</v>
      </c>
      <c r="D1133" s="15">
        <f t="shared" si="1006"/>
        <v>153280</v>
      </c>
      <c r="E1133" s="179">
        <v>913</v>
      </c>
      <c r="F1133" s="48">
        <v>685</v>
      </c>
      <c r="G1133" s="48">
        <v>685</v>
      </c>
      <c r="H1133" s="48">
        <v>583</v>
      </c>
      <c r="I1133" s="65">
        <v>51</v>
      </c>
    </row>
    <row r="1134" spans="1:9">
      <c r="A1134" s="4" t="str">
        <f t="shared" ref="A1134:C1134" si="1051">A1080</f>
        <v>Atka Mackerel</v>
      </c>
      <c r="B1134" s="43" t="str">
        <f t="shared" si="1017"/>
        <v>Atka</v>
      </c>
      <c r="C1134" s="4">
        <f t="shared" si="1051"/>
        <v>82810</v>
      </c>
      <c r="D1134" s="15">
        <f t="shared" si="1006"/>
        <v>68114</v>
      </c>
      <c r="E1134" s="178">
        <v>148000</v>
      </c>
      <c r="F1134" s="38">
        <v>73300</v>
      </c>
      <c r="G1134" s="38">
        <v>66400</v>
      </c>
      <c r="H1134" s="38">
        <v>56440</v>
      </c>
      <c r="I1134" s="39">
        <v>4980</v>
      </c>
    </row>
    <row r="1135" spans="1:9">
      <c r="A1135" s="4" t="str">
        <f t="shared" ref="A1135:C1135" si="1052">A1081</f>
        <v>Atka Mackerel</v>
      </c>
      <c r="B1135" s="43" t="str">
        <f t="shared" si="1017"/>
        <v>Atka</v>
      </c>
      <c r="C1135" s="4">
        <f t="shared" si="1052"/>
        <v>19751</v>
      </c>
      <c r="D1135" s="15">
        <f t="shared" si="1006"/>
        <v>16223</v>
      </c>
      <c r="E1135" s="40" t="s">
        <v>17</v>
      </c>
      <c r="F1135" s="38">
        <v>17000</v>
      </c>
      <c r="G1135" s="38">
        <v>17000</v>
      </c>
      <c r="H1135" s="38">
        <v>14450</v>
      </c>
      <c r="I1135" s="39">
        <v>1275</v>
      </c>
    </row>
    <row r="1136" spans="1:9">
      <c r="A1136" s="4" t="str">
        <f t="shared" ref="A1136:C1136" si="1053">A1082</f>
        <v>Atka Mackerel</v>
      </c>
      <c r="B1136" s="43" t="str">
        <f t="shared" si="1017"/>
        <v>Atka</v>
      </c>
      <c r="C1136" s="4">
        <f t="shared" si="1053"/>
        <v>81200</v>
      </c>
      <c r="D1136" s="15">
        <f t="shared" si="1006"/>
        <v>70080</v>
      </c>
      <c r="E1136" s="40" t="s">
        <v>17</v>
      </c>
      <c r="F1136" s="38">
        <v>25600</v>
      </c>
      <c r="G1136" s="38">
        <v>22400</v>
      </c>
      <c r="H1136" s="38">
        <v>19040</v>
      </c>
      <c r="I1136" s="39">
        <v>1680</v>
      </c>
    </row>
    <row r="1137" spans="1:9">
      <c r="A1137" s="4" t="str">
        <f t="shared" ref="A1137:C1137" si="1054">A1083</f>
        <v>Atka Mackerel</v>
      </c>
      <c r="B1137" s="43" t="str">
        <f t="shared" si="1017"/>
        <v>Atka</v>
      </c>
      <c r="C1137" s="4" t="str">
        <f t="shared" si="1054"/>
        <v>WAI</v>
      </c>
      <c r="D1137" s="15">
        <f t="shared" si="1006"/>
        <v>1999</v>
      </c>
      <c r="E1137" s="62" t="s">
        <v>17</v>
      </c>
      <c r="F1137" s="48">
        <v>30700</v>
      </c>
      <c r="G1137" s="48">
        <v>27000</v>
      </c>
      <c r="H1137" s="48">
        <v>22950</v>
      </c>
      <c r="I1137" s="65">
        <v>2025</v>
      </c>
    </row>
    <row r="1138" spans="1:9">
      <c r="A1138" s="4" t="str">
        <f t="shared" ref="A1138:C1138" si="1055">A1084</f>
        <v>Skates</v>
      </c>
      <c r="B1138" s="43" t="str">
        <f t="shared" si="1017"/>
        <v>Others</v>
      </c>
      <c r="C1138" s="4" t="str">
        <f t="shared" si="1055"/>
        <v>BSAI</v>
      </c>
      <c r="D1138" s="15">
        <f t="shared" si="1006"/>
        <v>1999</v>
      </c>
      <c r="E1138" s="183"/>
      <c r="F1138" s="81"/>
      <c r="G1138" s="81"/>
      <c r="H1138" s="81"/>
      <c r="I1138" s="82"/>
    </row>
    <row r="1139" spans="1:9">
      <c r="A1139" s="4" t="str">
        <f t="shared" ref="A1139:C1139" si="1056">A1085</f>
        <v>Sculpins</v>
      </c>
      <c r="B1139" s="43" t="str">
        <f t="shared" si="1017"/>
        <v>Others</v>
      </c>
      <c r="C1139" s="4" t="str">
        <f t="shared" si="1056"/>
        <v>BSAI</v>
      </c>
      <c r="D1139" s="15">
        <f t="shared" si="1006"/>
        <v>1999</v>
      </c>
      <c r="E1139" s="183"/>
      <c r="F1139" s="81"/>
      <c r="G1139" s="81"/>
      <c r="H1139" s="81"/>
      <c r="I1139" s="82"/>
    </row>
    <row r="1140" spans="1:9">
      <c r="A1140" s="4" t="str">
        <f t="shared" ref="A1140:C1140" si="1057">A1086</f>
        <v>Sharks</v>
      </c>
      <c r="B1140" s="43" t="str">
        <f t="shared" si="1017"/>
        <v>Others</v>
      </c>
      <c r="C1140" s="4" t="str">
        <f t="shared" si="1057"/>
        <v>BSAI</v>
      </c>
      <c r="D1140" s="15">
        <f t="shared" si="1006"/>
        <v>1999</v>
      </c>
      <c r="E1140" s="183"/>
      <c r="F1140" s="81"/>
      <c r="G1140" s="81"/>
      <c r="H1140" s="81"/>
      <c r="I1140" s="82"/>
    </row>
    <row r="1141" spans="1:9">
      <c r="A1141" s="4" t="str">
        <f t="shared" ref="A1141:C1141" si="1058">A1087</f>
        <v>Squids</v>
      </c>
      <c r="B1141" s="43" t="str">
        <f t="shared" si="1017"/>
        <v>Others</v>
      </c>
      <c r="C1141" s="4" t="str">
        <f t="shared" si="1058"/>
        <v>BSAI</v>
      </c>
      <c r="D1141" s="15">
        <f t="shared" si="1006"/>
        <v>1999</v>
      </c>
      <c r="E1141" s="181">
        <v>2620</v>
      </c>
      <c r="F1141" s="54">
        <v>1970</v>
      </c>
      <c r="G1141" s="54">
        <v>1970</v>
      </c>
      <c r="H1141" s="54">
        <v>1675</v>
      </c>
      <c r="I1141" s="66">
        <v>0</v>
      </c>
    </row>
    <row r="1142" spans="1:9">
      <c r="A1142" s="4" t="str">
        <f t="shared" ref="A1142:C1142" si="1059">A1088</f>
        <v>Octopuses</v>
      </c>
      <c r="B1142" s="43" t="str">
        <f t="shared" si="1017"/>
        <v>Others</v>
      </c>
      <c r="C1142" s="4" t="str">
        <f t="shared" si="1059"/>
        <v>BSAI</v>
      </c>
      <c r="D1142" s="15">
        <f t="shared" si="1006"/>
        <v>1999</v>
      </c>
      <c r="E1142" s="183"/>
      <c r="F1142" s="81"/>
      <c r="G1142" s="81"/>
      <c r="H1142" s="81"/>
      <c r="I1142" s="82"/>
    </row>
    <row r="1143" spans="1:9">
      <c r="A1143" s="4" t="str">
        <f t="shared" ref="A1143:C1143" si="1060">A1089</f>
        <v>Other Species</v>
      </c>
      <c r="B1143" s="43" t="str">
        <f t="shared" si="1017"/>
        <v>Others</v>
      </c>
      <c r="C1143" s="4" t="str">
        <f t="shared" si="1060"/>
        <v>BSAI</v>
      </c>
      <c r="D1143" s="15">
        <f t="shared" si="1006"/>
        <v>1999</v>
      </c>
      <c r="E1143" s="179">
        <v>129000</v>
      </c>
      <c r="F1143" s="48">
        <v>32860</v>
      </c>
      <c r="G1143" s="48">
        <v>32860</v>
      </c>
      <c r="H1143" s="48">
        <v>27931</v>
      </c>
      <c r="I1143" s="65">
        <v>2464</v>
      </c>
    </row>
    <row r="1144" spans="1:9">
      <c r="A1144" s="4" t="str">
        <f t="shared" ref="A1144:C1144" si="1061">A1090</f>
        <v>Total</v>
      </c>
      <c r="B1144" s="43" t="str">
        <f t="shared" si="1017"/>
        <v>Others</v>
      </c>
      <c r="C1144" s="4" t="str">
        <f t="shared" si="1061"/>
        <v>Total</v>
      </c>
      <c r="D1144" s="15">
        <f t="shared" si="1006"/>
        <v>1999</v>
      </c>
      <c r="E1144" s="179">
        <v>3719391</v>
      </c>
      <c r="F1144" s="48">
        <v>2247846</v>
      </c>
      <c r="G1144" s="48">
        <v>2000000</v>
      </c>
      <c r="H1144" s="48">
        <v>1748305</v>
      </c>
      <c r="I1144" s="65">
        <v>174933</v>
      </c>
    </row>
    <row r="1145" spans="1:9">
      <c r="A1145" s="4" t="str">
        <f t="shared" ref="A1145:C1145" si="1062">A1091</f>
        <v>Pollock</v>
      </c>
      <c r="B1145" s="43" t="str">
        <f t="shared" si="1017"/>
        <v>Pollock</v>
      </c>
      <c r="C1145" s="4" t="str">
        <f t="shared" si="1062"/>
        <v>BS</v>
      </c>
      <c r="D1145" s="15">
        <f t="shared" si="1006"/>
        <v>1998</v>
      </c>
      <c r="E1145" s="69">
        <v>2060000</v>
      </c>
      <c r="F1145" s="41">
        <v>1110000</v>
      </c>
      <c r="G1145" s="41">
        <v>1110000</v>
      </c>
      <c r="H1145" s="41">
        <v>943500</v>
      </c>
      <c r="I1145" s="42">
        <v>83250</v>
      </c>
    </row>
    <row r="1146" spans="1:9">
      <c r="A1146" s="4" t="str">
        <f t="shared" ref="A1146:C1146" si="1063">A1092</f>
        <v>Pollock</v>
      </c>
      <c r="B1146" s="43" t="str">
        <f t="shared" si="1017"/>
        <v>Pollock</v>
      </c>
      <c r="C1146" s="4" t="str">
        <f t="shared" si="1063"/>
        <v>AI</v>
      </c>
      <c r="D1146" s="15">
        <f t="shared" si="1006"/>
        <v>1998</v>
      </c>
      <c r="E1146" s="45">
        <v>31700</v>
      </c>
      <c r="F1146" s="38">
        <v>23800</v>
      </c>
      <c r="G1146" s="38">
        <v>23800</v>
      </c>
      <c r="H1146" s="38">
        <v>20230</v>
      </c>
      <c r="I1146" s="39">
        <v>1785</v>
      </c>
    </row>
    <row r="1147" spans="1:9">
      <c r="A1147" s="4" t="str">
        <f t="shared" ref="A1147:C1147" si="1064">A1093</f>
        <v>Pollock</v>
      </c>
      <c r="B1147" s="43" t="str">
        <f t="shared" si="1017"/>
        <v>Pollock</v>
      </c>
      <c r="C1147" s="4" t="str">
        <f t="shared" si="1064"/>
        <v>Bogslof</v>
      </c>
      <c r="D1147" s="15">
        <f t="shared" si="1006"/>
        <v>1998</v>
      </c>
      <c r="E1147" s="57">
        <v>8750</v>
      </c>
      <c r="F1147" s="48">
        <v>6410</v>
      </c>
      <c r="G1147" s="48">
        <v>1000</v>
      </c>
      <c r="H1147" s="48">
        <v>850</v>
      </c>
      <c r="I1147" s="65">
        <v>75</v>
      </c>
    </row>
    <row r="1148" spans="1:9">
      <c r="A1148" s="4" t="str">
        <f t="shared" ref="A1148:C1148" si="1065">A1094</f>
        <v>Pacific cod</v>
      </c>
      <c r="B1148" s="43" t="str">
        <f t="shared" si="1017"/>
        <v>Pcod</v>
      </c>
      <c r="C1148" s="4" t="str">
        <f t="shared" si="1065"/>
        <v>BSAI</v>
      </c>
      <c r="D1148" s="15">
        <f t="shared" si="1006"/>
        <v>1998</v>
      </c>
      <c r="E1148" s="45">
        <v>336000</v>
      </c>
      <c r="F1148" s="38">
        <v>210000</v>
      </c>
      <c r="G1148" s="38">
        <v>210000</v>
      </c>
      <c r="H1148" s="38">
        <v>178500</v>
      </c>
      <c r="I1148" s="39">
        <v>15750</v>
      </c>
    </row>
    <row r="1149" spans="1:9">
      <c r="A1149" s="4" t="str">
        <f t="shared" ref="A1149:C1149" si="1066">A1095</f>
        <v>Pacific cod</v>
      </c>
      <c r="B1149" s="43" t="str">
        <f t="shared" si="1017"/>
        <v>Pcod</v>
      </c>
      <c r="C1149" s="4" t="str">
        <f t="shared" si="1066"/>
        <v>BS</v>
      </c>
      <c r="D1149" s="15">
        <f t="shared" si="1006"/>
        <v>1998</v>
      </c>
      <c r="E1149" s="73"/>
      <c r="F1149" s="16"/>
      <c r="G1149" s="16"/>
      <c r="H1149" s="16"/>
      <c r="I1149" s="17"/>
    </row>
    <row r="1150" spans="1:9">
      <c r="A1150" s="4" t="str">
        <f t="shared" ref="A1150:C1150" si="1067">A1096</f>
        <v>Pacific cod</v>
      </c>
      <c r="B1150" s="43" t="str">
        <f t="shared" si="1017"/>
        <v>Pcod</v>
      </c>
      <c r="C1150" s="4" t="str">
        <f t="shared" si="1067"/>
        <v>AI</v>
      </c>
      <c r="D1150" s="15">
        <f t="shared" si="1006"/>
        <v>1998</v>
      </c>
      <c r="E1150" s="74"/>
      <c r="F1150" s="71"/>
      <c r="G1150" s="71"/>
      <c r="H1150" s="71"/>
      <c r="I1150" s="72"/>
    </row>
    <row r="1151" spans="1:9">
      <c r="A1151" s="4" t="str">
        <f t="shared" ref="A1151:C1151" si="1068">A1097</f>
        <v>Sablefish</v>
      </c>
      <c r="B1151" s="43" t="str">
        <f t="shared" si="1017"/>
        <v>Others</v>
      </c>
      <c r="C1151" s="4" t="str">
        <f t="shared" si="1068"/>
        <v>BSAI Total</v>
      </c>
      <c r="D1151" s="15">
        <f t="shared" si="1006"/>
        <v>1998</v>
      </c>
      <c r="E1151" s="73"/>
      <c r="F1151" s="16"/>
      <c r="G1151" s="16"/>
      <c r="H1151" s="16"/>
      <c r="I1151" s="17"/>
    </row>
    <row r="1152" spans="1:9">
      <c r="A1152" s="4" t="str">
        <f t="shared" ref="A1152:C1152" si="1069">A1098</f>
        <v>Sablefish</v>
      </c>
      <c r="B1152" s="43" t="str">
        <f t="shared" si="1017"/>
        <v>Others</v>
      </c>
      <c r="C1152" s="4" t="str">
        <f t="shared" si="1069"/>
        <v>BS</v>
      </c>
      <c r="D1152" s="15">
        <f t="shared" si="1006"/>
        <v>1998</v>
      </c>
      <c r="E1152" s="45">
        <v>2160</v>
      </c>
      <c r="F1152" s="38">
        <v>1300</v>
      </c>
      <c r="G1152" s="38">
        <v>1300</v>
      </c>
      <c r="H1152" s="38">
        <v>553</v>
      </c>
      <c r="I1152" s="39">
        <v>179</v>
      </c>
    </row>
    <row r="1153" spans="1:9">
      <c r="A1153" s="4" t="str">
        <f t="shared" ref="A1153:C1153" si="1070">A1099</f>
        <v>Sablefish</v>
      </c>
      <c r="B1153" s="43" t="str">
        <f t="shared" si="1017"/>
        <v>Others</v>
      </c>
      <c r="C1153" s="4" t="str">
        <f t="shared" si="1070"/>
        <v>AI</v>
      </c>
      <c r="D1153" s="15">
        <f t="shared" si="1006"/>
        <v>1998</v>
      </c>
      <c r="E1153" s="57">
        <v>2230</v>
      </c>
      <c r="F1153" s="48">
        <v>1380</v>
      </c>
      <c r="G1153" s="48">
        <v>1380</v>
      </c>
      <c r="H1153" s="48">
        <v>293</v>
      </c>
      <c r="I1153" s="65">
        <v>233</v>
      </c>
    </row>
    <row r="1154" spans="1:9">
      <c r="A1154" s="4" t="str">
        <f t="shared" ref="A1154:C1154" si="1071">A1100</f>
        <v>Yellowfin Sole</v>
      </c>
      <c r="B1154" s="43" t="str">
        <f t="shared" si="1017"/>
        <v>Yfin</v>
      </c>
      <c r="C1154" s="4" t="str">
        <f t="shared" si="1071"/>
        <v>BSAI</v>
      </c>
      <c r="D1154" s="15">
        <f t="shared" ref="D1154:D1217" si="1072">D1100-1</f>
        <v>1998</v>
      </c>
      <c r="E1154" s="75">
        <v>314000</v>
      </c>
      <c r="F1154" s="54">
        <v>220000</v>
      </c>
      <c r="G1154" s="54">
        <v>220000</v>
      </c>
      <c r="H1154" s="54">
        <v>187000</v>
      </c>
      <c r="I1154" s="66">
        <v>16500</v>
      </c>
    </row>
    <row r="1155" spans="1:9">
      <c r="A1155" s="4" t="str">
        <f t="shared" ref="A1155:C1155" si="1073">A1101</f>
        <v>Greenland Trubot</v>
      </c>
      <c r="B1155" s="43" t="str">
        <f t="shared" si="1017"/>
        <v>Oflats</v>
      </c>
      <c r="C1155" s="4" t="str">
        <f t="shared" si="1073"/>
        <v>BSAI Total</v>
      </c>
      <c r="D1155" s="15">
        <f t="shared" si="1072"/>
        <v>1998</v>
      </c>
      <c r="E1155" s="45">
        <v>22300</v>
      </c>
      <c r="F1155" s="45">
        <v>15000</v>
      </c>
      <c r="G1155" s="38">
        <v>15000</v>
      </c>
      <c r="H1155" s="38">
        <v>12750</v>
      </c>
      <c r="I1155" s="39">
        <v>1125</v>
      </c>
    </row>
    <row r="1156" spans="1:9">
      <c r="A1156" s="4" t="str">
        <f t="shared" ref="A1156:C1156" si="1074">A1102</f>
        <v>Greenland Trubot</v>
      </c>
      <c r="B1156" s="43" t="str">
        <f t="shared" si="1017"/>
        <v>Oflats</v>
      </c>
      <c r="C1156" s="4" t="str">
        <f t="shared" si="1074"/>
        <v>BS</v>
      </c>
      <c r="D1156" s="15">
        <f t="shared" si="1072"/>
        <v>1998</v>
      </c>
      <c r="E1156" s="44" t="s">
        <v>17</v>
      </c>
      <c r="F1156" s="44" t="s">
        <v>17</v>
      </c>
      <c r="G1156" s="38">
        <v>10050</v>
      </c>
      <c r="H1156" s="38">
        <v>8543</v>
      </c>
      <c r="I1156" s="39">
        <v>754</v>
      </c>
    </row>
    <row r="1157" spans="1:9">
      <c r="A1157" s="4" t="str">
        <f t="shared" ref="A1157:C1157" si="1075">A1103</f>
        <v>Greenland Trubot</v>
      </c>
      <c r="B1157" s="43" t="str">
        <f t="shared" si="1017"/>
        <v>Oflats</v>
      </c>
      <c r="C1157" s="4" t="str">
        <f t="shared" si="1075"/>
        <v>AI</v>
      </c>
      <c r="D1157" s="15">
        <f t="shared" si="1072"/>
        <v>1998</v>
      </c>
      <c r="E1157" s="55" t="s">
        <v>17</v>
      </c>
      <c r="F1157" s="55" t="s">
        <v>17</v>
      </c>
      <c r="G1157" s="56">
        <v>4950</v>
      </c>
      <c r="H1157" s="56">
        <v>4208</v>
      </c>
      <c r="I1157" s="67">
        <v>371</v>
      </c>
    </row>
    <row r="1158" spans="1:9">
      <c r="A1158" s="4" t="str">
        <f t="shared" ref="A1158:C1158" si="1076">A1104</f>
        <v>Arrowtooth Flounder</v>
      </c>
      <c r="B1158" s="43" t="str">
        <f t="shared" si="1017"/>
        <v>Oflats</v>
      </c>
      <c r="C1158" s="4" t="str">
        <f t="shared" si="1076"/>
        <v>BSAI</v>
      </c>
      <c r="D1158" s="15">
        <f t="shared" si="1072"/>
        <v>1998</v>
      </c>
      <c r="E1158" s="75">
        <v>230000</v>
      </c>
      <c r="F1158" s="53">
        <v>147000</v>
      </c>
      <c r="G1158" s="54">
        <v>16000</v>
      </c>
      <c r="H1158" s="54">
        <v>13600</v>
      </c>
      <c r="I1158" s="66">
        <v>1200</v>
      </c>
    </row>
    <row r="1159" spans="1:9">
      <c r="A1159" s="4" t="str">
        <f t="shared" ref="A1159:C1159" si="1077">A1105</f>
        <v>Kamchatka Flounder</v>
      </c>
      <c r="B1159" s="43" t="str">
        <f t="shared" si="1017"/>
        <v>Oflats</v>
      </c>
      <c r="C1159" s="4" t="str">
        <f t="shared" si="1077"/>
        <v>BSAI</v>
      </c>
      <c r="D1159" s="15">
        <f t="shared" si="1072"/>
        <v>1998</v>
      </c>
      <c r="E1159" s="80"/>
      <c r="F1159" s="81"/>
      <c r="G1159" s="81"/>
      <c r="H1159" s="81"/>
      <c r="I1159" s="82"/>
    </row>
    <row r="1160" spans="1:9">
      <c r="A1160" s="4" t="str">
        <f t="shared" ref="A1160:C1160" si="1078">A1106</f>
        <v>Rock Sole</v>
      </c>
      <c r="B1160" s="43" t="str">
        <f t="shared" si="1017"/>
        <v>RockSole</v>
      </c>
      <c r="C1160" s="4" t="str">
        <f t="shared" si="1078"/>
        <v>BSAI</v>
      </c>
      <c r="D1160" s="15">
        <f t="shared" si="1072"/>
        <v>1998</v>
      </c>
      <c r="E1160" s="75">
        <v>449000</v>
      </c>
      <c r="F1160" s="54">
        <v>312000</v>
      </c>
      <c r="G1160" s="54">
        <v>100000</v>
      </c>
      <c r="H1160" s="54">
        <v>85000</v>
      </c>
      <c r="I1160" s="66">
        <v>7500</v>
      </c>
    </row>
    <row r="1161" spans="1:9">
      <c r="A1161" s="4" t="str">
        <f t="shared" ref="A1161:C1161" si="1079">A1107</f>
        <v>Flathead Sole</v>
      </c>
      <c r="B1161" s="43" t="str">
        <f t="shared" si="1017"/>
        <v>Oflats</v>
      </c>
      <c r="C1161" s="4" t="str">
        <f t="shared" si="1079"/>
        <v>BSAI</v>
      </c>
      <c r="D1161" s="15">
        <f t="shared" si="1072"/>
        <v>1998</v>
      </c>
      <c r="E1161" s="75">
        <v>190000</v>
      </c>
      <c r="F1161" s="54">
        <v>132000</v>
      </c>
      <c r="G1161" s="54">
        <v>100000</v>
      </c>
      <c r="H1161" s="54">
        <v>85000</v>
      </c>
      <c r="I1161" s="66">
        <v>7500</v>
      </c>
    </row>
    <row r="1162" spans="1:9">
      <c r="A1162" s="4" t="str">
        <f t="shared" ref="A1162:C1162" si="1080">A1108</f>
        <v>Alaska Plaice</v>
      </c>
      <c r="B1162" s="43" t="str">
        <f t="shared" si="1017"/>
        <v>Oflats</v>
      </c>
      <c r="C1162" s="4" t="str">
        <f t="shared" si="1080"/>
        <v>BSAI</v>
      </c>
      <c r="D1162" s="15">
        <f t="shared" si="1072"/>
        <v>1998</v>
      </c>
      <c r="E1162" s="80"/>
      <c r="F1162" s="81"/>
      <c r="G1162" s="81"/>
      <c r="H1162" s="81"/>
      <c r="I1162" s="82"/>
    </row>
    <row r="1163" spans="1:9">
      <c r="A1163" s="4" t="str">
        <f t="shared" ref="A1163:C1163" si="1081">A1109</f>
        <v>Other Flatfish</v>
      </c>
      <c r="B1163" s="43" t="str">
        <f t="shared" si="1017"/>
        <v>Oflats</v>
      </c>
      <c r="C1163" s="4" t="str">
        <f t="shared" si="1081"/>
        <v>BSAI</v>
      </c>
      <c r="D1163" s="15">
        <f t="shared" si="1072"/>
        <v>1998</v>
      </c>
      <c r="E1163" s="75">
        <v>253000</v>
      </c>
      <c r="F1163" s="54">
        <v>164000</v>
      </c>
      <c r="G1163" s="54">
        <v>89434</v>
      </c>
      <c r="H1163" s="54">
        <v>76019</v>
      </c>
      <c r="I1163" s="66">
        <v>6708</v>
      </c>
    </row>
    <row r="1164" spans="1:9">
      <c r="A1164" s="4" t="str">
        <f t="shared" ref="A1164:C1164" si="1082">A1110</f>
        <v>Pacific Ocean Perch</v>
      </c>
      <c r="B1164" s="43" t="str">
        <f t="shared" ref="B1164:B1227" si="1083">VLOOKUP(A1164,$O$6:$Q$32,3)</f>
        <v>Others</v>
      </c>
      <c r="C1164" s="4" t="str">
        <f t="shared" si="1082"/>
        <v>BSAI Total</v>
      </c>
      <c r="D1164" s="15">
        <f t="shared" si="1072"/>
        <v>1998</v>
      </c>
      <c r="E1164" s="73"/>
      <c r="F1164" s="16"/>
      <c r="G1164" s="16"/>
      <c r="H1164" s="16"/>
      <c r="I1164" s="17"/>
    </row>
    <row r="1165" spans="1:9">
      <c r="A1165" s="4" t="str">
        <f t="shared" ref="A1165:C1165" si="1084">A1111</f>
        <v>Pacific Ocean Perch</v>
      </c>
      <c r="B1165" s="43" t="str">
        <f t="shared" si="1083"/>
        <v>Others</v>
      </c>
      <c r="C1165" s="4" t="str">
        <f t="shared" si="1084"/>
        <v>BS</v>
      </c>
      <c r="D1165" s="15">
        <f t="shared" si="1072"/>
        <v>1998</v>
      </c>
      <c r="E1165" s="45">
        <v>3300</v>
      </c>
      <c r="F1165" s="38">
        <v>1400</v>
      </c>
      <c r="G1165" s="38">
        <v>1400</v>
      </c>
      <c r="H1165" s="38">
        <v>1190</v>
      </c>
      <c r="I1165" s="39">
        <v>105</v>
      </c>
    </row>
    <row r="1166" spans="1:9">
      <c r="A1166" s="4" t="str">
        <f t="shared" ref="A1166:C1166" si="1085">A1112</f>
        <v>Pacific Ocean Perch</v>
      </c>
      <c r="B1166" s="43" t="str">
        <f t="shared" si="1083"/>
        <v>Others</v>
      </c>
      <c r="C1166" s="4" t="str">
        <f t="shared" si="1085"/>
        <v>AI Total</v>
      </c>
      <c r="D1166" s="15">
        <f t="shared" si="1072"/>
        <v>1998</v>
      </c>
      <c r="E1166" s="45">
        <v>20700</v>
      </c>
      <c r="F1166" s="38">
        <v>12100</v>
      </c>
      <c r="G1166" s="38">
        <v>12100</v>
      </c>
      <c r="H1166" s="38">
        <v>10285</v>
      </c>
      <c r="I1166" s="39">
        <v>908</v>
      </c>
    </row>
    <row r="1167" spans="1:9">
      <c r="A1167" s="4" t="str">
        <f t="shared" ref="A1167:C1167" si="1086">A1113</f>
        <v>Pacific Ocean Perch</v>
      </c>
      <c r="B1167" s="43" t="str">
        <f t="shared" si="1083"/>
        <v>Others</v>
      </c>
      <c r="C1167" s="4" t="str">
        <f t="shared" si="1086"/>
        <v>EAI</v>
      </c>
      <c r="D1167" s="15">
        <f t="shared" si="1072"/>
        <v>1998</v>
      </c>
      <c r="E1167" s="44" t="s">
        <v>17</v>
      </c>
      <c r="F1167" s="38">
        <v>3070</v>
      </c>
      <c r="G1167" s="38">
        <v>3070</v>
      </c>
      <c r="H1167" s="38">
        <v>2610</v>
      </c>
      <c r="I1167" s="39">
        <v>230</v>
      </c>
    </row>
    <row r="1168" spans="1:9">
      <c r="A1168" s="4" t="str">
        <f t="shared" ref="A1168:C1168" si="1087">A1114</f>
        <v>Pacific Ocean Perch</v>
      </c>
      <c r="B1168" s="43" t="str">
        <f t="shared" si="1083"/>
        <v>Others</v>
      </c>
      <c r="C1168" s="4" t="str">
        <f t="shared" si="1087"/>
        <v>CAI</v>
      </c>
      <c r="D1168" s="15">
        <f t="shared" si="1072"/>
        <v>1998</v>
      </c>
      <c r="E1168" s="44" t="s">
        <v>17</v>
      </c>
      <c r="F1168" s="38">
        <v>3450</v>
      </c>
      <c r="G1168" s="38">
        <v>3450</v>
      </c>
      <c r="H1168" s="38">
        <v>2933</v>
      </c>
      <c r="I1168" s="39">
        <v>259</v>
      </c>
    </row>
    <row r="1169" spans="1:9">
      <c r="A1169" s="4" t="str">
        <f t="shared" ref="A1169:C1169" si="1088">A1115</f>
        <v>Pacific Ocean Perch</v>
      </c>
      <c r="B1169" s="43" t="str">
        <f t="shared" si="1083"/>
        <v>Others</v>
      </c>
      <c r="C1169" s="4" t="str">
        <f t="shared" si="1088"/>
        <v>WAI</v>
      </c>
      <c r="D1169" s="15">
        <f t="shared" si="1072"/>
        <v>1998</v>
      </c>
      <c r="E1169" s="49" t="s">
        <v>17</v>
      </c>
      <c r="F1169" s="48">
        <v>5580</v>
      </c>
      <c r="G1169" s="48">
        <v>5580</v>
      </c>
      <c r="H1169" s="48">
        <v>4743</v>
      </c>
      <c r="I1169" s="65">
        <v>419</v>
      </c>
    </row>
    <row r="1170" spans="1:9">
      <c r="A1170" s="4" t="str">
        <f t="shared" ref="A1170:C1170" si="1089">A1116</f>
        <v>Sharpchin/Northern</v>
      </c>
      <c r="B1170" s="43" t="str">
        <f t="shared" si="1083"/>
        <v>Others</v>
      </c>
      <c r="C1170" s="4" t="str">
        <f t="shared" si="1089"/>
        <v>BSAI</v>
      </c>
      <c r="D1170" s="15">
        <f t="shared" si="1072"/>
        <v>1998</v>
      </c>
      <c r="E1170" s="73"/>
      <c r="F1170" s="16"/>
      <c r="G1170" s="16"/>
      <c r="H1170" s="16"/>
      <c r="I1170" s="17"/>
    </row>
    <row r="1171" spans="1:9">
      <c r="A1171" s="4" t="str">
        <f t="shared" ref="A1171:C1171" si="1090">A1117</f>
        <v>Sharpchin/Northern</v>
      </c>
      <c r="B1171" s="43" t="str">
        <f t="shared" si="1083"/>
        <v>Others</v>
      </c>
      <c r="C1171" s="4" t="str">
        <f t="shared" si="1090"/>
        <v>BS</v>
      </c>
      <c r="D1171" s="15">
        <f t="shared" si="1072"/>
        <v>1998</v>
      </c>
      <c r="E1171" s="73"/>
      <c r="F1171" s="16"/>
      <c r="G1171" s="16"/>
      <c r="H1171" s="16"/>
      <c r="I1171" s="17"/>
    </row>
    <row r="1172" spans="1:9">
      <c r="A1172" s="4" t="str">
        <f t="shared" ref="A1172:C1172" si="1091">A1118</f>
        <v>Sharpchin/Northern</v>
      </c>
      <c r="B1172" s="43" t="str">
        <f t="shared" si="1083"/>
        <v>Others</v>
      </c>
      <c r="C1172" s="4" t="str">
        <f t="shared" si="1091"/>
        <v>AI</v>
      </c>
      <c r="D1172" s="15">
        <f t="shared" si="1072"/>
        <v>1998</v>
      </c>
      <c r="E1172" s="45">
        <v>5640</v>
      </c>
      <c r="F1172" s="38">
        <v>4230</v>
      </c>
      <c r="G1172" s="38">
        <v>4230</v>
      </c>
      <c r="H1172" s="38">
        <v>3596</v>
      </c>
      <c r="I1172" s="39">
        <v>317</v>
      </c>
    </row>
    <row r="1173" spans="1:9">
      <c r="A1173" s="4" t="str">
        <f t="shared" ref="A1173:C1173" si="1092">A1119</f>
        <v>Northern Rockfish</v>
      </c>
      <c r="B1173" s="43" t="str">
        <f t="shared" si="1083"/>
        <v>Others</v>
      </c>
      <c r="C1173" s="4" t="str">
        <f t="shared" si="1092"/>
        <v>BSAI</v>
      </c>
      <c r="D1173" s="15">
        <f t="shared" si="1072"/>
        <v>1998</v>
      </c>
      <c r="E1173" s="96"/>
      <c r="F1173" s="87"/>
      <c r="G1173" s="87"/>
      <c r="H1173" s="87"/>
      <c r="I1173" s="94"/>
    </row>
    <row r="1174" spans="1:9">
      <c r="A1174" s="4" t="str">
        <f t="shared" ref="A1174:C1174" si="1093">A1120</f>
        <v>Northern Rockfish</v>
      </c>
      <c r="B1174" s="43" t="str">
        <f t="shared" si="1083"/>
        <v>Others</v>
      </c>
      <c r="C1174" s="4" t="str">
        <f t="shared" si="1093"/>
        <v>BS</v>
      </c>
      <c r="D1174" s="15">
        <f t="shared" si="1072"/>
        <v>1998</v>
      </c>
      <c r="E1174" s="78"/>
      <c r="F1174" s="16"/>
      <c r="G1174" s="16"/>
      <c r="H1174" s="16"/>
      <c r="I1174" s="16"/>
    </row>
    <row r="1175" spans="1:9">
      <c r="A1175" s="4" t="str">
        <f t="shared" ref="A1175:C1175" si="1094">A1121</f>
        <v>Northern Rockfish</v>
      </c>
      <c r="B1175" s="43" t="str">
        <f t="shared" si="1083"/>
        <v>Others</v>
      </c>
      <c r="C1175" s="4" t="str">
        <f t="shared" si="1094"/>
        <v>AI</v>
      </c>
      <c r="D1175" s="15">
        <f t="shared" si="1072"/>
        <v>1998</v>
      </c>
      <c r="E1175" s="74"/>
      <c r="F1175" s="71"/>
      <c r="G1175" s="71"/>
      <c r="H1175" s="71"/>
      <c r="I1175" s="72"/>
    </row>
    <row r="1176" spans="1:9">
      <c r="A1176" s="4" t="str">
        <f t="shared" ref="A1176:C1176" si="1095">A1122</f>
        <v>Blackspotted/Rougheye Rockfish</v>
      </c>
      <c r="B1176" s="43" t="str">
        <f t="shared" si="1083"/>
        <v>Others</v>
      </c>
      <c r="C1176" s="4" t="str">
        <f t="shared" si="1095"/>
        <v>BSAI Total</v>
      </c>
      <c r="D1176" s="15">
        <f t="shared" si="1072"/>
        <v>1998</v>
      </c>
      <c r="E1176" s="73"/>
      <c r="F1176" s="16"/>
      <c r="G1176" s="16"/>
      <c r="H1176" s="16"/>
      <c r="I1176" s="17"/>
    </row>
    <row r="1177" spans="1:9">
      <c r="A1177" s="4" t="str">
        <f t="shared" ref="A1177:C1177" si="1096">A1123</f>
        <v>Blackspotted/Rougheye Rockfish</v>
      </c>
      <c r="B1177" s="43" t="str">
        <f t="shared" si="1083"/>
        <v>Others</v>
      </c>
      <c r="C1177" s="4" t="str">
        <f t="shared" si="1096"/>
        <v>EBS/EAI</v>
      </c>
      <c r="D1177" s="15">
        <f t="shared" si="1072"/>
        <v>1998</v>
      </c>
      <c r="E1177" s="73"/>
      <c r="F1177" s="16"/>
      <c r="G1177" s="16"/>
      <c r="H1177" s="16"/>
      <c r="I1177" s="17"/>
    </row>
    <row r="1178" spans="1:9">
      <c r="A1178" s="4" t="str">
        <f t="shared" ref="A1178:C1178" si="1097">A1124</f>
        <v>Blackspotted/Rougheye Rockfish</v>
      </c>
      <c r="B1178" s="43" t="str">
        <f t="shared" si="1083"/>
        <v>Others</v>
      </c>
      <c r="C1178" s="4" t="str">
        <f t="shared" si="1097"/>
        <v>CAI/WAI</v>
      </c>
      <c r="D1178" s="15">
        <f t="shared" si="1072"/>
        <v>1998</v>
      </c>
      <c r="E1178" s="74"/>
      <c r="F1178" s="71"/>
      <c r="G1178" s="71"/>
      <c r="H1178" s="71"/>
      <c r="I1178" s="72"/>
    </row>
    <row r="1179" spans="1:9">
      <c r="A1179" s="4" t="str">
        <f t="shared" ref="A1179:C1179" si="1098">A1125</f>
        <v>Shortraker Rockfish</v>
      </c>
      <c r="B1179" s="43" t="str">
        <f t="shared" si="1083"/>
        <v>Others</v>
      </c>
      <c r="C1179" s="4" t="str">
        <f t="shared" si="1098"/>
        <v>BSAI</v>
      </c>
      <c r="D1179" s="15">
        <f t="shared" si="1072"/>
        <v>1998</v>
      </c>
      <c r="E1179" s="73"/>
      <c r="F1179" s="16"/>
      <c r="G1179" s="16"/>
      <c r="H1179" s="16"/>
      <c r="I1179" s="17"/>
    </row>
    <row r="1180" spans="1:9">
      <c r="A1180" s="4" t="str">
        <f t="shared" ref="A1180:C1180" si="1099">A1126</f>
        <v>Shortraker/Rougheye Rockfish</v>
      </c>
      <c r="B1180" s="43" t="str">
        <f t="shared" si="1083"/>
        <v>Others</v>
      </c>
      <c r="C1180" s="4" t="str">
        <f t="shared" si="1099"/>
        <v>BSAI</v>
      </c>
      <c r="D1180" s="15">
        <f t="shared" si="1072"/>
        <v>1998</v>
      </c>
      <c r="E1180" s="89"/>
      <c r="F1180" s="87"/>
      <c r="G1180" s="87"/>
      <c r="H1180" s="87"/>
      <c r="I1180" s="87"/>
    </row>
    <row r="1181" spans="1:9">
      <c r="A1181" s="4" t="str">
        <f t="shared" ref="A1181:C1181" si="1100">A1127</f>
        <v>Shortraker/Rougheye Rockfish</v>
      </c>
      <c r="B1181" s="43" t="str">
        <f t="shared" si="1083"/>
        <v>Others</v>
      </c>
      <c r="C1181" s="4" t="str">
        <f t="shared" si="1100"/>
        <v>BS</v>
      </c>
      <c r="D1181" s="15">
        <f t="shared" si="1072"/>
        <v>1998</v>
      </c>
      <c r="E1181" s="73"/>
      <c r="F1181" s="16"/>
      <c r="G1181" s="16"/>
      <c r="H1181" s="16"/>
      <c r="I1181" s="17"/>
    </row>
    <row r="1182" spans="1:9">
      <c r="A1182" s="4" t="str">
        <f t="shared" ref="A1182:C1182" si="1101">A1128</f>
        <v>Shortraker/Rougheye Rockfish</v>
      </c>
      <c r="B1182" s="43" t="str">
        <f t="shared" si="1083"/>
        <v>Others</v>
      </c>
      <c r="C1182" s="4">
        <f t="shared" si="1101"/>
        <v>2043000</v>
      </c>
      <c r="D1182" s="15">
        <f t="shared" si="1072"/>
        <v>1424979</v>
      </c>
      <c r="E1182" s="57">
        <v>1290</v>
      </c>
      <c r="F1182" s="48">
        <v>965</v>
      </c>
      <c r="G1182" s="48">
        <v>965</v>
      </c>
      <c r="H1182" s="48">
        <v>820</v>
      </c>
      <c r="I1182" s="65">
        <v>72</v>
      </c>
    </row>
    <row r="1183" spans="1:9">
      <c r="A1183" s="4" t="str">
        <f t="shared" ref="A1183:C1183" si="1102">A1129</f>
        <v>Other Red Rockfish</v>
      </c>
      <c r="B1183" s="43" t="str">
        <f t="shared" si="1083"/>
        <v>Others</v>
      </c>
      <c r="C1183" s="4">
        <f t="shared" si="1102"/>
        <v>191386</v>
      </c>
      <c r="D1183" s="15">
        <f t="shared" si="1072"/>
        <v>155852</v>
      </c>
      <c r="E1183" s="69">
        <v>356</v>
      </c>
      <c r="F1183" s="41">
        <v>267</v>
      </c>
      <c r="G1183" s="41">
        <v>267</v>
      </c>
      <c r="H1183" s="41">
        <v>227</v>
      </c>
      <c r="I1183" s="42">
        <v>20</v>
      </c>
    </row>
    <row r="1184" spans="1:9">
      <c r="A1184" s="4" t="str">
        <f t="shared" ref="A1184:C1184" si="1103">A1130</f>
        <v>Other Red Rockfish</v>
      </c>
      <c r="B1184" s="43" t="str">
        <f t="shared" si="1083"/>
        <v>Others</v>
      </c>
      <c r="C1184" s="4">
        <f t="shared" si="1103"/>
        <v>27400</v>
      </c>
      <c r="D1184" s="15">
        <f t="shared" si="1072"/>
        <v>20579</v>
      </c>
      <c r="E1184" s="74"/>
      <c r="F1184" s="71"/>
      <c r="G1184" s="71"/>
      <c r="H1184" s="71"/>
      <c r="I1184" s="72"/>
    </row>
    <row r="1185" spans="1:9">
      <c r="A1185" s="4" t="str">
        <f t="shared" ref="A1185:C1185" si="1104">A1131</f>
        <v>Other Rockfish</v>
      </c>
      <c r="B1185" s="43" t="str">
        <f t="shared" si="1083"/>
        <v>Others</v>
      </c>
      <c r="C1185" s="4">
        <f t="shared" si="1104"/>
        <v>287307</v>
      </c>
      <c r="D1185" s="15">
        <f t="shared" si="1072"/>
        <v>260897</v>
      </c>
      <c r="E1185" s="73"/>
      <c r="F1185" s="16"/>
      <c r="G1185" s="16"/>
      <c r="H1185" s="16"/>
      <c r="I1185" s="17"/>
    </row>
    <row r="1186" spans="1:9">
      <c r="A1186" s="4" t="str">
        <f t="shared" ref="A1186:C1186" si="1105">A1132</f>
        <v>Other Rockfish</v>
      </c>
      <c r="B1186" s="43" t="str">
        <f t="shared" si="1083"/>
        <v>Others</v>
      </c>
      <c r="C1186" s="4">
        <f t="shared" si="1105"/>
        <v>84057</v>
      </c>
      <c r="D1186" s="15">
        <f t="shared" si="1072"/>
        <v>71597</v>
      </c>
      <c r="E1186" s="45">
        <v>492</v>
      </c>
      <c r="F1186" s="38">
        <v>369</v>
      </c>
      <c r="G1186" s="38">
        <v>369</v>
      </c>
      <c r="H1186" s="38">
        <v>314</v>
      </c>
      <c r="I1186" s="39">
        <v>28</v>
      </c>
    </row>
    <row r="1187" spans="1:9">
      <c r="A1187" s="4" t="str">
        <f t="shared" ref="A1187:C1187" si="1106">A1133</f>
        <v>Other Rockfish</v>
      </c>
      <c r="B1187" s="43" t="str">
        <f t="shared" si="1083"/>
        <v>Others</v>
      </c>
      <c r="C1187" s="4">
        <f t="shared" si="1106"/>
        <v>157300</v>
      </c>
      <c r="D1187" s="15">
        <f t="shared" si="1072"/>
        <v>153279</v>
      </c>
      <c r="E1187" s="57">
        <v>913</v>
      </c>
      <c r="F1187" s="48">
        <v>685</v>
      </c>
      <c r="G1187" s="48">
        <v>685</v>
      </c>
      <c r="H1187" s="48">
        <v>582</v>
      </c>
      <c r="I1187" s="65">
        <v>51</v>
      </c>
    </row>
    <row r="1188" spans="1:9">
      <c r="A1188" s="4" t="str">
        <f t="shared" ref="A1188:C1188" si="1107">A1134</f>
        <v>Atka Mackerel</v>
      </c>
      <c r="B1188" s="43" t="str">
        <f t="shared" si="1083"/>
        <v>Atka</v>
      </c>
      <c r="C1188" s="4">
        <f t="shared" si="1107"/>
        <v>82810</v>
      </c>
      <c r="D1188" s="15">
        <f t="shared" si="1072"/>
        <v>68113</v>
      </c>
      <c r="E1188" s="45">
        <v>134000</v>
      </c>
      <c r="F1188" s="38">
        <v>64300</v>
      </c>
      <c r="G1188" s="38">
        <v>64300</v>
      </c>
      <c r="H1188" s="38">
        <v>54655</v>
      </c>
      <c r="I1188" s="39">
        <v>4823</v>
      </c>
    </row>
    <row r="1189" spans="1:9">
      <c r="A1189" s="4" t="str">
        <f t="shared" ref="A1189:C1189" si="1108">A1135</f>
        <v>Atka Mackerel</v>
      </c>
      <c r="B1189" s="43" t="str">
        <f t="shared" si="1083"/>
        <v>Atka</v>
      </c>
      <c r="C1189" s="4">
        <f t="shared" si="1108"/>
        <v>19751</v>
      </c>
      <c r="D1189" s="15">
        <f t="shared" si="1072"/>
        <v>16222</v>
      </c>
      <c r="E1189" s="44" t="s">
        <v>17</v>
      </c>
      <c r="F1189" s="38">
        <v>14900</v>
      </c>
      <c r="G1189" s="38">
        <v>14900</v>
      </c>
      <c r="H1189" s="38">
        <v>12665</v>
      </c>
      <c r="I1189" s="39">
        <v>1118</v>
      </c>
    </row>
    <row r="1190" spans="1:9">
      <c r="A1190" s="4" t="str">
        <f t="shared" ref="A1190:C1190" si="1109">A1136</f>
        <v>Atka Mackerel</v>
      </c>
      <c r="B1190" s="43" t="str">
        <f t="shared" si="1083"/>
        <v>Atka</v>
      </c>
      <c r="C1190" s="4">
        <f t="shared" si="1109"/>
        <v>81200</v>
      </c>
      <c r="D1190" s="15">
        <f t="shared" si="1072"/>
        <v>70079</v>
      </c>
      <c r="E1190" s="44" t="s">
        <v>17</v>
      </c>
      <c r="F1190" s="38">
        <v>22400</v>
      </c>
      <c r="G1190" s="38">
        <v>22400</v>
      </c>
      <c r="H1190" s="38">
        <v>19040</v>
      </c>
      <c r="I1190" s="39">
        <v>1680</v>
      </c>
    </row>
    <row r="1191" spans="1:9">
      <c r="A1191" s="4" t="str">
        <f t="shared" ref="A1191:C1191" si="1110">A1137</f>
        <v>Atka Mackerel</v>
      </c>
      <c r="B1191" s="43" t="str">
        <f t="shared" si="1083"/>
        <v>Atka</v>
      </c>
      <c r="C1191" s="4" t="str">
        <f t="shared" si="1110"/>
        <v>WAI</v>
      </c>
      <c r="D1191" s="15">
        <f t="shared" si="1072"/>
        <v>1998</v>
      </c>
      <c r="E1191" s="49" t="s">
        <v>17</v>
      </c>
      <c r="F1191" s="48">
        <v>27000</v>
      </c>
      <c r="G1191" s="48">
        <v>27000</v>
      </c>
      <c r="H1191" s="48">
        <v>22950</v>
      </c>
      <c r="I1191" s="65">
        <v>2025</v>
      </c>
    </row>
    <row r="1192" spans="1:9">
      <c r="A1192" s="4" t="str">
        <f t="shared" ref="A1192:C1192" si="1111">A1138</f>
        <v>Skates</v>
      </c>
      <c r="B1192" s="43" t="str">
        <f t="shared" si="1083"/>
        <v>Others</v>
      </c>
      <c r="C1192" s="4" t="str">
        <f t="shared" si="1111"/>
        <v>BSAI</v>
      </c>
      <c r="D1192" s="15">
        <f t="shared" si="1072"/>
        <v>1998</v>
      </c>
      <c r="E1192" s="80"/>
      <c r="F1192" s="81"/>
      <c r="G1192" s="81"/>
      <c r="H1192" s="81"/>
      <c r="I1192" s="82"/>
    </row>
    <row r="1193" spans="1:9">
      <c r="A1193" s="4" t="str">
        <f t="shared" ref="A1193:C1193" si="1112">A1139</f>
        <v>Sculpins</v>
      </c>
      <c r="B1193" s="43" t="str">
        <f t="shared" si="1083"/>
        <v>Others</v>
      </c>
      <c r="C1193" s="4" t="str">
        <f t="shared" si="1112"/>
        <v>BSAI</v>
      </c>
      <c r="D1193" s="15">
        <f t="shared" si="1072"/>
        <v>1998</v>
      </c>
      <c r="E1193" s="80"/>
      <c r="F1193" s="81"/>
      <c r="G1193" s="81"/>
      <c r="H1193" s="81"/>
      <c r="I1193" s="82"/>
    </row>
    <row r="1194" spans="1:9">
      <c r="A1194" s="4" t="str">
        <f t="shared" ref="A1194:C1194" si="1113">A1140</f>
        <v>Sharks</v>
      </c>
      <c r="B1194" s="43" t="str">
        <f t="shared" si="1083"/>
        <v>Others</v>
      </c>
      <c r="C1194" s="4" t="str">
        <f t="shared" si="1113"/>
        <v>BSAI</v>
      </c>
      <c r="D1194" s="15">
        <f t="shared" si="1072"/>
        <v>1998</v>
      </c>
      <c r="E1194" s="80"/>
      <c r="F1194" s="81"/>
      <c r="G1194" s="81"/>
      <c r="H1194" s="81"/>
      <c r="I1194" s="82"/>
    </row>
    <row r="1195" spans="1:9">
      <c r="A1195" s="4" t="str">
        <f t="shared" ref="A1195:C1195" si="1114">A1141</f>
        <v>Squids</v>
      </c>
      <c r="B1195" s="43" t="str">
        <f t="shared" si="1083"/>
        <v>Others</v>
      </c>
      <c r="C1195" s="4" t="str">
        <f t="shared" si="1114"/>
        <v>BSAI</v>
      </c>
      <c r="D1195" s="15">
        <f t="shared" si="1072"/>
        <v>1998</v>
      </c>
      <c r="E1195" s="75">
        <v>2620</v>
      </c>
      <c r="F1195" s="54">
        <v>1970</v>
      </c>
      <c r="G1195" s="54">
        <v>1970</v>
      </c>
      <c r="H1195" s="54">
        <v>1675</v>
      </c>
      <c r="I1195" s="66">
        <v>148</v>
      </c>
    </row>
    <row r="1196" spans="1:9">
      <c r="A1196" s="4" t="str">
        <f t="shared" ref="A1196:C1196" si="1115">A1142</f>
        <v>Octopuses</v>
      </c>
      <c r="B1196" s="43" t="str">
        <f t="shared" si="1083"/>
        <v>Others</v>
      </c>
      <c r="C1196" s="4" t="str">
        <f t="shared" si="1115"/>
        <v>BSAI</v>
      </c>
      <c r="D1196" s="15">
        <f t="shared" si="1072"/>
        <v>1998</v>
      </c>
      <c r="E1196" s="80"/>
      <c r="F1196" s="81"/>
      <c r="G1196" s="81"/>
      <c r="H1196" s="81"/>
      <c r="I1196" s="82"/>
    </row>
    <row r="1197" spans="1:9">
      <c r="A1197" s="4" t="str">
        <f t="shared" ref="A1197:C1197" si="1116">A1143</f>
        <v>Other Species</v>
      </c>
      <c r="B1197" s="43" t="str">
        <f t="shared" si="1083"/>
        <v>Others</v>
      </c>
      <c r="C1197" s="4" t="str">
        <f t="shared" si="1116"/>
        <v>BSAI</v>
      </c>
      <c r="D1197" s="15">
        <f t="shared" si="1072"/>
        <v>1998</v>
      </c>
      <c r="E1197" s="57">
        <v>134000</v>
      </c>
      <c r="F1197" s="48">
        <v>25800</v>
      </c>
      <c r="G1197" s="48">
        <v>25800</v>
      </c>
      <c r="H1197" s="48">
        <v>21930</v>
      </c>
      <c r="I1197" s="65">
        <v>1935</v>
      </c>
    </row>
    <row r="1198" spans="1:9">
      <c r="A1198" s="4" t="str">
        <f t="shared" ref="A1198:C1198" si="1117">A1144</f>
        <v>Total</v>
      </c>
      <c r="B1198" s="43" t="str">
        <f t="shared" si="1083"/>
        <v>Others</v>
      </c>
      <c r="C1198" s="4" t="str">
        <f t="shared" si="1117"/>
        <v>Total</v>
      </c>
      <c r="D1198" s="15">
        <f t="shared" si="1072"/>
        <v>1998</v>
      </c>
      <c r="E1198" s="57">
        <v>4202451</v>
      </c>
      <c r="F1198" s="48">
        <v>2454976</v>
      </c>
      <c r="G1198" s="48">
        <v>2000000</v>
      </c>
      <c r="H1198" s="48">
        <v>1698568</v>
      </c>
      <c r="I1198" s="65">
        <v>150211</v>
      </c>
    </row>
    <row r="1199" spans="1:9">
      <c r="A1199" s="4" t="str">
        <f t="shared" ref="A1199:C1199" si="1118">A1145</f>
        <v>Pollock</v>
      </c>
      <c r="B1199" s="43" t="str">
        <f t="shared" si="1083"/>
        <v>Pollock</v>
      </c>
      <c r="C1199" s="4" t="str">
        <f t="shared" si="1118"/>
        <v>BS</v>
      </c>
      <c r="D1199" s="15">
        <f t="shared" si="1072"/>
        <v>1997</v>
      </c>
      <c r="E1199" s="69">
        <v>1980000</v>
      </c>
      <c r="F1199" s="41">
        <v>1130000</v>
      </c>
      <c r="G1199" s="41">
        <v>1130000</v>
      </c>
      <c r="H1199" s="41">
        <v>960500</v>
      </c>
      <c r="I1199" s="155">
        <v>84750</v>
      </c>
    </row>
    <row r="1200" spans="1:9">
      <c r="A1200" s="4" t="str">
        <f t="shared" ref="A1200:C1200" si="1119">A1146</f>
        <v>Pollock</v>
      </c>
      <c r="B1200" s="43" t="str">
        <f t="shared" si="1083"/>
        <v>Pollock</v>
      </c>
      <c r="C1200" s="4" t="str">
        <f t="shared" si="1119"/>
        <v>AI</v>
      </c>
      <c r="D1200" s="15">
        <f t="shared" si="1072"/>
        <v>1997</v>
      </c>
      <c r="E1200" s="45">
        <v>38000</v>
      </c>
      <c r="F1200" s="38">
        <v>28000</v>
      </c>
      <c r="G1200" s="38">
        <v>28000</v>
      </c>
      <c r="H1200" s="38">
        <v>23800</v>
      </c>
      <c r="I1200" s="156">
        <v>2100</v>
      </c>
    </row>
    <row r="1201" spans="1:9">
      <c r="A1201" s="4" t="str">
        <f t="shared" ref="A1201:C1201" si="1120">A1147</f>
        <v>Pollock</v>
      </c>
      <c r="B1201" s="43" t="str">
        <f t="shared" si="1083"/>
        <v>Pollock</v>
      </c>
      <c r="C1201" s="4" t="str">
        <f t="shared" si="1120"/>
        <v>Bogslof</v>
      </c>
      <c r="D1201" s="15">
        <f t="shared" si="1072"/>
        <v>1997</v>
      </c>
      <c r="E1201" s="57">
        <v>43800</v>
      </c>
      <c r="F1201" s="48">
        <v>32100</v>
      </c>
      <c r="G1201" s="48">
        <v>1000</v>
      </c>
      <c r="H1201" s="48">
        <v>850</v>
      </c>
      <c r="I1201" s="85">
        <v>75</v>
      </c>
    </row>
    <row r="1202" spans="1:9">
      <c r="A1202" s="4" t="str">
        <f t="shared" ref="A1202:C1202" si="1121">A1148</f>
        <v>Pacific cod</v>
      </c>
      <c r="B1202" s="43" t="str">
        <f t="shared" si="1083"/>
        <v>Pcod</v>
      </c>
      <c r="C1202" s="4" t="str">
        <f t="shared" si="1121"/>
        <v>BSAI</v>
      </c>
      <c r="D1202" s="15">
        <f t="shared" si="1072"/>
        <v>1997</v>
      </c>
      <c r="E1202" s="45">
        <v>418000</v>
      </c>
      <c r="F1202" s="38">
        <v>306000</v>
      </c>
      <c r="G1202" s="38">
        <v>270000</v>
      </c>
      <c r="H1202" s="38">
        <v>229500</v>
      </c>
      <c r="I1202" s="79" t="s">
        <v>17</v>
      </c>
    </row>
    <row r="1203" spans="1:9">
      <c r="A1203" s="4" t="str">
        <f t="shared" ref="A1203:C1203" si="1122">A1149</f>
        <v>Pacific cod</v>
      </c>
      <c r="B1203" s="43" t="str">
        <f t="shared" si="1083"/>
        <v>Pcod</v>
      </c>
      <c r="C1203" s="4" t="str">
        <f t="shared" si="1122"/>
        <v>BS</v>
      </c>
      <c r="D1203" s="15">
        <f t="shared" si="1072"/>
        <v>1997</v>
      </c>
      <c r="E1203" s="73"/>
      <c r="F1203" s="16"/>
      <c r="G1203" s="16"/>
      <c r="H1203" s="16"/>
      <c r="I1203" s="91"/>
    </row>
    <row r="1204" spans="1:9">
      <c r="A1204" s="4" t="str">
        <f t="shared" ref="A1204:C1204" si="1123">A1150</f>
        <v>Pacific cod</v>
      </c>
      <c r="B1204" s="43" t="str">
        <f t="shared" si="1083"/>
        <v>Pcod</v>
      </c>
      <c r="C1204" s="4" t="str">
        <f t="shared" si="1123"/>
        <v>AI</v>
      </c>
      <c r="D1204" s="15">
        <f t="shared" si="1072"/>
        <v>1997</v>
      </c>
      <c r="E1204" s="74"/>
      <c r="F1204" s="71"/>
      <c r="G1204" s="71"/>
      <c r="H1204" s="71"/>
      <c r="I1204" s="92"/>
    </row>
    <row r="1205" spans="1:9">
      <c r="A1205" s="4" t="str">
        <f t="shared" ref="A1205:C1205" si="1124">A1151</f>
        <v>Sablefish</v>
      </c>
      <c r="B1205" s="43" t="str">
        <f t="shared" si="1083"/>
        <v>Others</v>
      </c>
      <c r="C1205" s="4" t="str">
        <f t="shared" si="1124"/>
        <v>BSAI Total</v>
      </c>
      <c r="D1205" s="15">
        <f t="shared" si="1072"/>
        <v>1997</v>
      </c>
      <c r="E1205" s="73"/>
      <c r="F1205" s="16"/>
      <c r="G1205" s="16"/>
      <c r="H1205" s="16"/>
      <c r="I1205" s="91"/>
    </row>
    <row r="1206" spans="1:9">
      <c r="A1206" s="4" t="str">
        <f t="shared" ref="A1206:C1206" si="1125">A1152</f>
        <v>Sablefish</v>
      </c>
      <c r="B1206" s="43" t="str">
        <f t="shared" si="1083"/>
        <v>Others</v>
      </c>
      <c r="C1206" s="4" t="str">
        <f t="shared" si="1125"/>
        <v>BS</v>
      </c>
      <c r="D1206" s="15">
        <f t="shared" si="1072"/>
        <v>1997</v>
      </c>
      <c r="E1206" s="45">
        <v>2750</v>
      </c>
      <c r="F1206" s="38">
        <v>1308</v>
      </c>
      <c r="G1206" s="38">
        <v>1100</v>
      </c>
      <c r="H1206" s="38">
        <v>468</v>
      </c>
      <c r="I1206" s="79" t="s">
        <v>17</v>
      </c>
    </row>
    <row r="1207" spans="1:9">
      <c r="A1207" s="4" t="str">
        <f t="shared" ref="A1207:C1207" si="1126">A1153</f>
        <v>Sablefish</v>
      </c>
      <c r="B1207" s="43" t="str">
        <f t="shared" si="1083"/>
        <v>Others</v>
      </c>
      <c r="C1207" s="4" t="str">
        <f t="shared" si="1126"/>
        <v>AI</v>
      </c>
      <c r="D1207" s="15">
        <f t="shared" si="1072"/>
        <v>1997</v>
      </c>
      <c r="E1207" s="57">
        <v>2860</v>
      </c>
      <c r="F1207" s="48">
        <v>1367</v>
      </c>
      <c r="G1207" s="48">
        <v>1200</v>
      </c>
      <c r="H1207" s="48">
        <v>255</v>
      </c>
      <c r="I1207" s="111" t="s">
        <v>17</v>
      </c>
    </row>
    <row r="1208" spans="1:9">
      <c r="A1208" s="4" t="str">
        <f t="shared" ref="A1208:C1208" si="1127">A1154</f>
        <v>Yellowfin Sole</v>
      </c>
      <c r="B1208" s="43" t="str">
        <f t="shared" si="1083"/>
        <v>Yfin</v>
      </c>
      <c r="C1208" s="4" t="str">
        <f t="shared" si="1127"/>
        <v>BSAI</v>
      </c>
      <c r="D1208" s="15">
        <f t="shared" si="1072"/>
        <v>1997</v>
      </c>
      <c r="E1208" s="75">
        <v>339000</v>
      </c>
      <c r="F1208" s="54">
        <v>233000</v>
      </c>
      <c r="G1208" s="54">
        <v>230000</v>
      </c>
      <c r="H1208" s="54">
        <v>195500</v>
      </c>
      <c r="I1208" s="112" t="s">
        <v>17</v>
      </c>
    </row>
    <row r="1209" spans="1:9">
      <c r="A1209" s="4" t="str">
        <f t="shared" ref="A1209:C1209" si="1128">A1155</f>
        <v>Greenland Trubot</v>
      </c>
      <c r="B1209" s="43" t="str">
        <f t="shared" si="1083"/>
        <v>Oflats</v>
      </c>
      <c r="C1209" s="4" t="str">
        <f t="shared" si="1128"/>
        <v>BSAI Total</v>
      </c>
      <c r="D1209" s="15">
        <f t="shared" si="1072"/>
        <v>1997</v>
      </c>
      <c r="E1209" s="45">
        <v>22600</v>
      </c>
      <c r="F1209" s="38">
        <v>12350</v>
      </c>
      <c r="G1209" s="38">
        <v>9000</v>
      </c>
      <c r="H1209" s="38">
        <v>7650</v>
      </c>
      <c r="I1209" s="79" t="s">
        <v>17</v>
      </c>
    </row>
    <row r="1210" spans="1:9">
      <c r="A1210" s="4" t="str">
        <f t="shared" ref="A1210:C1210" si="1129">A1156</f>
        <v>Greenland Trubot</v>
      </c>
      <c r="B1210" s="43" t="str">
        <f t="shared" si="1083"/>
        <v>Oflats</v>
      </c>
      <c r="C1210" s="4" t="str">
        <f t="shared" si="1129"/>
        <v>BS</v>
      </c>
      <c r="D1210" s="15">
        <f t="shared" si="1072"/>
        <v>1997</v>
      </c>
      <c r="E1210" s="44" t="s">
        <v>17</v>
      </c>
      <c r="F1210" s="38">
        <v>8275</v>
      </c>
      <c r="G1210" s="38">
        <v>6030</v>
      </c>
      <c r="H1210" s="38">
        <v>5125</v>
      </c>
      <c r="I1210" s="79" t="s">
        <v>17</v>
      </c>
    </row>
    <row r="1211" spans="1:9">
      <c r="A1211" s="4" t="str">
        <f t="shared" ref="A1211:C1211" si="1130">A1157</f>
        <v>Greenland Trubot</v>
      </c>
      <c r="B1211" s="43" t="str">
        <f t="shared" si="1083"/>
        <v>Oflats</v>
      </c>
      <c r="C1211" s="4" t="str">
        <f t="shared" si="1130"/>
        <v>AI</v>
      </c>
      <c r="D1211" s="15">
        <f t="shared" si="1072"/>
        <v>1997</v>
      </c>
      <c r="E1211" s="55" t="s">
        <v>17</v>
      </c>
      <c r="F1211" s="56">
        <v>4075</v>
      </c>
      <c r="G1211" s="56">
        <v>2970</v>
      </c>
      <c r="H1211" s="56">
        <v>2525</v>
      </c>
      <c r="I1211" s="113" t="s">
        <v>17</v>
      </c>
    </row>
    <row r="1212" spans="1:9">
      <c r="A1212" s="4" t="str">
        <f t="shared" ref="A1212:C1212" si="1131">A1158</f>
        <v>Arrowtooth Flounder</v>
      </c>
      <c r="B1212" s="43" t="str">
        <f t="shared" si="1083"/>
        <v>Oflats</v>
      </c>
      <c r="C1212" s="4" t="str">
        <f t="shared" si="1131"/>
        <v>BSAI</v>
      </c>
      <c r="D1212" s="15">
        <f t="shared" si="1072"/>
        <v>1997</v>
      </c>
      <c r="E1212" s="75">
        <v>167000</v>
      </c>
      <c r="F1212" s="54">
        <v>108000</v>
      </c>
      <c r="G1212" s="54">
        <v>20760</v>
      </c>
      <c r="H1212" s="54">
        <v>17646</v>
      </c>
      <c r="I1212" s="112" t="s">
        <v>17</v>
      </c>
    </row>
    <row r="1213" spans="1:9">
      <c r="A1213" s="4" t="str">
        <f t="shared" ref="A1213:C1213" si="1132">A1159</f>
        <v>Kamchatka Flounder</v>
      </c>
      <c r="B1213" s="43" t="str">
        <f t="shared" si="1083"/>
        <v>Oflats</v>
      </c>
      <c r="C1213" s="4" t="str">
        <f t="shared" si="1132"/>
        <v>BSAI</v>
      </c>
      <c r="D1213" s="15">
        <f t="shared" si="1072"/>
        <v>1997</v>
      </c>
      <c r="E1213" s="80"/>
      <c r="F1213" s="81"/>
      <c r="G1213" s="81"/>
      <c r="H1213" s="81"/>
      <c r="I1213" s="114"/>
    </row>
    <row r="1214" spans="1:9">
      <c r="A1214" s="4" t="str">
        <f t="shared" ref="A1214:C1214" si="1133">A1160</f>
        <v>Rock Sole</v>
      </c>
      <c r="B1214" s="43" t="str">
        <f t="shared" si="1083"/>
        <v>RockSole</v>
      </c>
      <c r="C1214" s="4" t="str">
        <f t="shared" si="1133"/>
        <v>BSAI</v>
      </c>
      <c r="D1214" s="15">
        <f t="shared" si="1072"/>
        <v>1997</v>
      </c>
      <c r="E1214" s="75">
        <v>427000</v>
      </c>
      <c r="F1214" s="54">
        <v>296000</v>
      </c>
      <c r="G1214" s="54">
        <v>97185</v>
      </c>
      <c r="H1214" s="54">
        <v>82607</v>
      </c>
      <c r="I1214" s="112" t="s">
        <v>17</v>
      </c>
    </row>
    <row r="1215" spans="1:9">
      <c r="A1215" s="4" t="str">
        <f t="shared" ref="A1215:C1215" si="1134">A1161</f>
        <v>Flathead Sole</v>
      </c>
      <c r="B1215" s="43" t="str">
        <f t="shared" si="1083"/>
        <v>Oflats</v>
      </c>
      <c r="C1215" s="4" t="str">
        <f t="shared" si="1134"/>
        <v>BSAI</v>
      </c>
      <c r="D1215" s="15">
        <f t="shared" si="1072"/>
        <v>1997</v>
      </c>
      <c r="E1215" s="75">
        <v>145000</v>
      </c>
      <c r="F1215" s="54">
        <v>101000</v>
      </c>
      <c r="G1215" s="54">
        <v>43500</v>
      </c>
      <c r="H1215" s="54">
        <v>36975</v>
      </c>
      <c r="I1215" s="112" t="s">
        <v>17</v>
      </c>
    </row>
    <row r="1216" spans="1:9">
      <c r="A1216" s="4" t="str">
        <f t="shared" ref="A1216:C1216" si="1135">A1162</f>
        <v>Alaska Plaice</v>
      </c>
      <c r="B1216" s="43" t="str">
        <f t="shared" si="1083"/>
        <v>Oflats</v>
      </c>
      <c r="C1216" s="4" t="str">
        <f t="shared" si="1135"/>
        <v>BSAI</v>
      </c>
      <c r="D1216" s="15">
        <f t="shared" si="1072"/>
        <v>1997</v>
      </c>
      <c r="E1216" s="80"/>
      <c r="F1216" s="81"/>
      <c r="G1216" s="81"/>
      <c r="H1216" s="81"/>
      <c r="I1216" s="114"/>
    </row>
    <row r="1217" spans="1:9">
      <c r="A1217" s="4" t="str">
        <f t="shared" ref="A1217:C1217" si="1136">A1163</f>
        <v>Other Flatfish</v>
      </c>
      <c r="B1217" s="43" t="str">
        <f t="shared" si="1083"/>
        <v>Oflats</v>
      </c>
      <c r="C1217" s="4" t="str">
        <f t="shared" si="1136"/>
        <v>BSAI</v>
      </c>
      <c r="D1217" s="15">
        <f t="shared" si="1072"/>
        <v>1997</v>
      </c>
      <c r="E1217" s="75">
        <v>150000</v>
      </c>
      <c r="F1217" s="54">
        <v>97500</v>
      </c>
      <c r="G1217" s="54">
        <v>50750</v>
      </c>
      <c r="H1217" s="54">
        <v>43138</v>
      </c>
      <c r="I1217" s="112" t="s">
        <v>17</v>
      </c>
    </row>
    <row r="1218" spans="1:9">
      <c r="A1218" s="4" t="str">
        <f t="shared" ref="A1218:C1218" si="1137">A1164</f>
        <v>Pacific Ocean Perch</v>
      </c>
      <c r="B1218" s="43" t="str">
        <f t="shared" si="1083"/>
        <v>Others</v>
      </c>
      <c r="C1218" s="4" t="str">
        <f t="shared" si="1137"/>
        <v>BSAI Total</v>
      </c>
      <c r="D1218" s="15">
        <f t="shared" ref="D1218:D1281" si="1138">D1164-1</f>
        <v>1997</v>
      </c>
      <c r="E1218" s="73"/>
      <c r="F1218" s="16"/>
      <c r="G1218" s="16"/>
      <c r="H1218" s="16"/>
      <c r="I1218" s="91"/>
    </row>
    <row r="1219" spans="1:9">
      <c r="A1219" s="4" t="str">
        <f t="shared" ref="A1219:C1219" si="1139">A1165</f>
        <v>Pacific Ocean Perch</v>
      </c>
      <c r="B1219" s="43" t="str">
        <f t="shared" si="1083"/>
        <v>Others</v>
      </c>
      <c r="C1219" s="4" t="str">
        <f t="shared" si="1139"/>
        <v>BS</v>
      </c>
      <c r="D1219" s="15">
        <f t="shared" si="1138"/>
        <v>1997</v>
      </c>
      <c r="E1219" s="45">
        <v>5400</v>
      </c>
      <c r="F1219" s="38">
        <v>2800</v>
      </c>
      <c r="G1219" s="38">
        <v>2800</v>
      </c>
      <c r="H1219" s="38">
        <v>2380</v>
      </c>
      <c r="I1219" s="79" t="s">
        <v>17</v>
      </c>
    </row>
    <row r="1220" spans="1:9">
      <c r="A1220" s="4" t="str">
        <f t="shared" ref="A1220:C1220" si="1140">A1166</f>
        <v>Pacific Ocean Perch</v>
      </c>
      <c r="B1220" s="43" t="str">
        <f t="shared" si="1083"/>
        <v>Others</v>
      </c>
      <c r="C1220" s="4" t="str">
        <f t="shared" si="1140"/>
        <v>AI Total</v>
      </c>
      <c r="D1220" s="15">
        <f t="shared" si="1138"/>
        <v>1997</v>
      </c>
      <c r="E1220" s="45">
        <v>25300</v>
      </c>
      <c r="F1220" s="38">
        <v>12800</v>
      </c>
      <c r="G1220" s="38">
        <v>12800</v>
      </c>
      <c r="H1220" s="38">
        <v>10880</v>
      </c>
      <c r="I1220" s="79" t="s">
        <v>17</v>
      </c>
    </row>
    <row r="1221" spans="1:9">
      <c r="A1221" s="4" t="str">
        <f t="shared" ref="A1221:C1221" si="1141">A1167</f>
        <v>Pacific Ocean Perch</v>
      </c>
      <c r="B1221" s="43" t="str">
        <f t="shared" si="1083"/>
        <v>Others</v>
      </c>
      <c r="C1221" s="4" t="str">
        <f t="shared" si="1141"/>
        <v>EAI</v>
      </c>
      <c r="D1221" s="15">
        <f t="shared" si="1138"/>
        <v>1997</v>
      </c>
      <c r="E1221" s="44" t="s">
        <v>17</v>
      </c>
      <c r="F1221" s="38">
        <v>3240</v>
      </c>
      <c r="G1221" s="38">
        <v>3240</v>
      </c>
      <c r="H1221" s="38">
        <v>2754</v>
      </c>
      <c r="I1221" s="79" t="s">
        <v>17</v>
      </c>
    </row>
    <row r="1222" spans="1:9">
      <c r="A1222" s="4" t="str">
        <f t="shared" ref="A1222:C1222" si="1142">A1168</f>
        <v>Pacific Ocean Perch</v>
      </c>
      <c r="B1222" s="43" t="str">
        <f t="shared" si="1083"/>
        <v>Others</v>
      </c>
      <c r="C1222" s="4" t="str">
        <f t="shared" si="1142"/>
        <v>CAI</v>
      </c>
      <c r="D1222" s="15">
        <f t="shared" si="1138"/>
        <v>1997</v>
      </c>
      <c r="E1222" s="44" t="s">
        <v>17</v>
      </c>
      <c r="F1222" s="38">
        <v>3170</v>
      </c>
      <c r="G1222" s="38">
        <v>3170</v>
      </c>
      <c r="H1222" s="38">
        <v>2695</v>
      </c>
      <c r="I1222" s="79" t="s">
        <v>17</v>
      </c>
    </row>
    <row r="1223" spans="1:9">
      <c r="A1223" s="4" t="str">
        <f t="shared" ref="A1223:C1223" si="1143">A1169</f>
        <v>Pacific Ocean Perch</v>
      </c>
      <c r="B1223" s="43" t="str">
        <f t="shared" si="1083"/>
        <v>Others</v>
      </c>
      <c r="C1223" s="4" t="str">
        <f t="shared" si="1143"/>
        <v>WAI</v>
      </c>
      <c r="D1223" s="15">
        <f t="shared" si="1138"/>
        <v>1997</v>
      </c>
      <c r="E1223" s="49" t="s">
        <v>17</v>
      </c>
      <c r="F1223" s="48">
        <v>6390</v>
      </c>
      <c r="G1223" s="48">
        <v>6390</v>
      </c>
      <c r="H1223" s="48">
        <v>5431</v>
      </c>
      <c r="I1223" s="111" t="s">
        <v>17</v>
      </c>
    </row>
    <row r="1224" spans="1:9">
      <c r="A1224" s="4" t="str">
        <f t="shared" ref="A1224:C1224" si="1144">A1170</f>
        <v>Sharpchin/Northern</v>
      </c>
      <c r="B1224" s="43" t="str">
        <f t="shared" si="1083"/>
        <v>Others</v>
      </c>
      <c r="C1224" s="4" t="str">
        <f t="shared" si="1144"/>
        <v>BSAI</v>
      </c>
      <c r="D1224" s="15">
        <f t="shared" si="1138"/>
        <v>1997</v>
      </c>
      <c r="E1224" s="73"/>
      <c r="F1224" s="16"/>
      <c r="G1224" s="16"/>
      <c r="H1224" s="16"/>
      <c r="I1224" s="91"/>
    </row>
    <row r="1225" spans="1:9">
      <c r="A1225" s="4" t="str">
        <f t="shared" ref="A1225:C1225" si="1145">A1171</f>
        <v>Sharpchin/Northern</v>
      </c>
      <c r="B1225" s="43" t="str">
        <f t="shared" si="1083"/>
        <v>Others</v>
      </c>
      <c r="C1225" s="4" t="str">
        <f t="shared" si="1145"/>
        <v>BS</v>
      </c>
      <c r="D1225" s="15">
        <f t="shared" si="1138"/>
        <v>1997</v>
      </c>
      <c r="E1225" s="73"/>
      <c r="F1225" s="16"/>
      <c r="G1225" s="16"/>
      <c r="H1225" s="16"/>
      <c r="I1225" s="91"/>
    </row>
    <row r="1226" spans="1:9">
      <c r="A1226" s="4" t="str">
        <f t="shared" ref="A1226:C1226" si="1146">A1172</f>
        <v>Sharpchin/Northern</v>
      </c>
      <c r="B1226" s="43" t="str">
        <f t="shared" si="1083"/>
        <v>Others</v>
      </c>
      <c r="C1226" s="4" t="str">
        <f t="shared" si="1146"/>
        <v>AI</v>
      </c>
      <c r="D1226" s="15">
        <f t="shared" si="1138"/>
        <v>1997</v>
      </c>
      <c r="E1226" s="45">
        <v>5810</v>
      </c>
      <c r="F1226" s="38">
        <v>4360</v>
      </c>
      <c r="G1226" s="38">
        <v>4360</v>
      </c>
      <c r="H1226" s="38">
        <v>3706</v>
      </c>
      <c r="I1226" s="79" t="s">
        <v>17</v>
      </c>
    </row>
    <row r="1227" spans="1:9">
      <c r="A1227" s="4" t="str">
        <f t="shared" ref="A1227:C1227" si="1147">A1173</f>
        <v>Northern Rockfish</v>
      </c>
      <c r="B1227" s="43" t="str">
        <f t="shared" si="1083"/>
        <v>Others</v>
      </c>
      <c r="C1227" s="4" t="str">
        <f t="shared" si="1147"/>
        <v>BSAI</v>
      </c>
      <c r="D1227" s="15">
        <f t="shared" si="1138"/>
        <v>1997</v>
      </c>
      <c r="E1227" s="96"/>
      <c r="F1227" s="87"/>
      <c r="G1227" s="87"/>
      <c r="H1227" s="87"/>
      <c r="I1227" s="115"/>
    </row>
    <row r="1228" spans="1:9">
      <c r="A1228" s="4" t="str">
        <f t="shared" ref="A1228:C1228" si="1148">A1174</f>
        <v>Northern Rockfish</v>
      </c>
      <c r="B1228" s="43" t="str">
        <f t="shared" ref="B1228:B1291" si="1149">VLOOKUP(A1228,$O$6:$Q$32,3)</f>
        <v>Others</v>
      </c>
      <c r="C1228" s="4" t="str">
        <f t="shared" si="1148"/>
        <v>BS</v>
      </c>
      <c r="D1228" s="15">
        <f t="shared" si="1138"/>
        <v>1997</v>
      </c>
      <c r="E1228" s="78"/>
      <c r="F1228" s="16"/>
      <c r="G1228" s="16"/>
      <c r="H1228" s="16"/>
      <c r="I1228" s="76"/>
    </row>
    <row r="1229" spans="1:9">
      <c r="A1229" s="4" t="str">
        <f t="shared" ref="A1229:C1229" si="1150">A1175</f>
        <v>Northern Rockfish</v>
      </c>
      <c r="B1229" s="43" t="str">
        <f t="shared" si="1149"/>
        <v>Others</v>
      </c>
      <c r="C1229" s="4" t="str">
        <f t="shared" si="1150"/>
        <v>AI</v>
      </c>
      <c r="D1229" s="15">
        <f t="shared" si="1138"/>
        <v>1997</v>
      </c>
      <c r="E1229" s="74"/>
      <c r="F1229" s="71"/>
      <c r="G1229" s="71"/>
      <c r="H1229" s="71"/>
      <c r="I1229" s="92"/>
    </row>
    <row r="1230" spans="1:9">
      <c r="A1230" s="4" t="str">
        <f t="shared" ref="A1230:C1230" si="1151">A1176</f>
        <v>Blackspotted/Rougheye Rockfish</v>
      </c>
      <c r="B1230" s="43" t="str">
        <f t="shared" si="1149"/>
        <v>Others</v>
      </c>
      <c r="C1230" s="4" t="str">
        <f t="shared" si="1151"/>
        <v>BSAI Total</v>
      </c>
      <c r="D1230" s="15">
        <f t="shared" si="1138"/>
        <v>1997</v>
      </c>
      <c r="E1230" s="73"/>
      <c r="F1230" s="16"/>
      <c r="G1230" s="16"/>
      <c r="H1230" s="16"/>
      <c r="I1230" s="91"/>
    </row>
    <row r="1231" spans="1:9">
      <c r="A1231" s="4" t="str">
        <f t="shared" ref="A1231:C1231" si="1152">A1177</f>
        <v>Blackspotted/Rougheye Rockfish</v>
      </c>
      <c r="B1231" s="43" t="str">
        <f t="shared" si="1149"/>
        <v>Others</v>
      </c>
      <c r="C1231" s="4" t="str">
        <f t="shared" si="1152"/>
        <v>EBS/EAI</v>
      </c>
      <c r="D1231" s="15">
        <f t="shared" si="1138"/>
        <v>1997</v>
      </c>
      <c r="E1231" s="73"/>
      <c r="F1231" s="16"/>
      <c r="G1231" s="16"/>
      <c r="H1231" s="16"/>
      <c r="I1231" s="91"/>
    </row>
    <row r="1232" spans="1:9">
      <c r="A1232" s="4" t="str">
        <f t="shared" ref="A1232:C1232" si="1153">A1178</f>
        <v>Blackspotted/Rougheye Rockfish</v>
      </c>
      <c r="B1232" s="43" t="str">
        <f t="shared" si="1149"/>
        <v>Others</v>
      </c>
      <c r="C1232" s="4" t="str">
        <f t="shared" si="1153"/>
        <v>CAI/WAI</v>
      </c>
      <c r="D1232" s="15">
        <f t="shared" si="1138"/>
        <v>1997</v>
      </c>
      <c r="E1232" s="74"/>
      <c r="F1232" s="71"/>
      <c r="G1232" s="71"/>
      <c r="H1232" s="71"/>
      <c r="I1232" s="92"/>
    </row>
    <row r="1233" spans="1:9">
      <c r="A1233" s="4" t="str">
        <f t="shared" ref="A1233:C1233" si="1154">A1179</f>
        <v>Shortraker Rockfish</v>
      </c>
      <c r="B1233" s="43" t="str">
        <f t="shared" si="1149"/>
        <v>Others</v>
      </c>
      <c r="C1233" s="4" t="str">
        <f t="shared" si="1154"/>
        <v>BSAI</v>
      </c>
      <c r="D1233" s="15">
        <f t="shared" si="1138"/>
        <v>1997</v>
      </c>
      <c r="E1233" s="73"/>
      <c r="F1233" s="16"/>
      <c r="G1233" s="16"/>
      <c r="H1233" s="16"/>
      <c r="I1233" s="91"/>
    </row>
    <row r="1234" spans="1:9">
      <c r="A1234" s="4" t="str">
        <f t="shared" ref="A1234:C1234" si="1155">A1180</f>
        <v>Shortraker/Rougheye Rockfish</v>
      </c>
      <c r="B1234" s="43" t="str">
        <f t="shared" si="1149"/>
        <v>Others</v>
      </c>
      <c r="C1234" s="4" t="str">
        <f t="shared" si="1155"/>
        <v>BSAI</v>
      </c>
      <c r="D1234" s="15">
        <f t="shared" si="1138"/>
        <v>1997</v>
      </c>
      <c r="E1234" s="89"/>
      <c r="F1234" s="87"/>
      <c r="G1234" s="87"/>
      <c r="H1234" s="87"/>
      <c r="I1234" s="93"/>
    </row>
    <row r="1235" spans="1:9">
      <c r="A1235" s="4" t="str">
        <f t="shared" ref="A1235:C1235" si="1156">A1181</f>
        <v>Shortraker/Rougheye Rockfish</v>
      </c>
      <c r="B1235" s="43" t="str">
        <f t="shared" si="1149"/>
        <v>Others</v>
      </c>
      <c r="C1235" s="4" t="str">
        <f t="shared" si="1156"/>
        <v>BS</v>
      </c>
      <c r="D1235" s="15">
        <f t="shared" si="1138"/>
        <v>1997</v>
      </c>
      <c r="E1235" s="73"/>
      <c r="F1235" s="16"/>
      <c r="G1235" s="16"/>
      <c r="H1235" s="16"/>
      <c r="I1235" s="91"/>
    </row>
    <row r="1236" spans="1:9">
      <c r="A1236" s="4" t="str">
        <f t="shared" ref="A1236:C1236" si="1157">A1182</f>
        <v>Shortraker/Rougheye Rockfish</v>
      </c>
      <c r="B1236" s="43" t="str">
        <f t="shared" si="1149"/>
        <v>Others</v>
      </c>
      <c r="C1236" s="4">
        <f t="shared" si="1157"/>
        <v>2043000</v>
      </c>
      <c r="D1236" s="15">
        <f t="shared" si="1138"/>
        <v>1424978</v>
      </c>
      <c r="E1236" s="57">
        <v>1250</v>
      </c>
      <c r="F1236" s="48">
        <v>938</v>
      </c>
      <c r="G1236" s="48">
        <v>938</v>
      </c>
      <c r="H1236" s="48">
        <v>797</v>
      </c>
      <c r="I1236" s="111" t="s">
        <v>17</v>
      </c>
    </row>
    <row r="1237" spans="1:9">
      <c r="A1237" s="4" t="str">
        <f t="shared" ref="A1237:C1237" si="1158">A1183</f>
        <v>Other Red Rockfish</v>
      </c>
      <c r="B1237" s="43" t="str">
        <f t="shared" si="1149"/>
        <v>Others</v>
      </c>
      <c r="C1237" s="4">
        <f t="shared" si="1158"/>
        <v>191386</v>
      </c>
      <c r="D1237" s="15">
        <f t="shared" si="1138"/>
        <v>155851</v>
      </c>
      <c r="E1237" s="69">
        <v>1400</v>
      </c>
      <c r="F1237" s="41">
        <v>1050</v>
      </c>
      <c r="G1237" s="41">
        <v>1050</v>
      </c>
      <c r="H1237" s="41">
        <v>893</v>
      </c>
      <c r="I1237" s="90" t="s">
        <v>17</v>
      </c>
    </row>
    <row r="1238" spans="1:9">
      <c r="A1238" s="4" t="str">
        <f t="shared" ref="A1238:C1238" si="1159">A1184</f>
        <v>Other Red Rockfish</v>
      </c>
      <c r="B1238" s="43" t="str">
        <f t="shared" si="1149"/>
        <v>Others</v>
      </c>
      <c r="C1238" s="4">
        <f t="shared" si="1159"/>
        <v>27400</v>
      </c>
      <c r="D1238" s="15">
        <f t="shared" si="1138"/>
        <v>20578</v>
      </c>
      <c r="E1238" s="74"/>
      <c r="F1238" s="71"/>
      <c r="G1238" s="71"/>
      <c r="H1238" s="71"/>
      <c r="I1238" s="92"/>
    </row>
    <row r="1239" spans="1:9">
      <c r="A1239" s="4" t="str">
        <f t="shared" ref="A1239:C1239" si="1160">A1185</f>
        <v>Other Rockfish</v>
      </c>
      <c r="B1239" s="43" t="str">
        <f t="shared" si="1149"/>
        <v>Others</v>
      </c>
      <c r="C1239" s="4">
        <f t="shared" si="1160"/>
        <v>287307</v>
      </c>
      <c r="D1239" s="15">
        <f t="shared" si="1138"/>
        <v>260896</v>
      </c>
      <c r="E1239" s="73"/>
      <c r="F1239" s="16"/>
      <c r="G1239" s="16"/>
      <c r="H1239" s="16"/>
      <c r="I1239" s="91"/>
    </row>
    <row r="1240" spans="1:9">
      <c r="A1240" s="4" t="str">
        <f t="shared" ref="A1240:C1240" si="1161">A1186</f>
        <v>Other Rockfish</v>
      </c>
      <c r="B1240" s="43" t="str">
        <f t="shared" si="1149"/>
        <v>Others</v>
      </c>
      <c r="C1240" s="4">
        <f t="shared" si="1161"/>
        <v>84057</v>
      </c>
      <c r="D1240" s="15">
        <f t="shared" si="1138"/>
        <v>71596</v>
      </c>
      <c r="E1240" s="45">
        <v>497</v>
      </c>
      <c r="F1240" s="38">
        <v>373</v>
      </c>
      <c r="G1240" s="38">
        <v>373</v>
      </c>
      <c r="H1240" s="38">
        <v>317</v>
      </c>
      <c r="I1240" s="79" t="s">
        <v>17</v>
      </c>
    </row>
    <row r="1241" spans="1:9">
      <c r="A1241" s="4" t="str">
        <f t="shared" ref="A1241:C1241" si="1162">A1187</f>
        <v>Other Rockfish</v>
      </c>
      <c r="B1241" s="43" t="str">
        <f t="shared" si="1149"/>
        <v>Others</v>
      </c>
      <c r="C1241" s="4">
        <f t="shared" si="1162"/>
        <v>157300</v>
      </c>
      <c r="D1241" s="15">
        <f t="shared" si="1138"/>
        <v>153278</v>
      </c>
      <c r="E1241" s="57">
        <v>952</v>
      </c>
      <c r="F1241" s="48">
        <v>714</v>
      </c>
      <c r="G1241" s="48">
        <v>714</v>
      </c>
      <c r="H1241" s="48">
        <v>607</v>
      </c>
      <c r="I1241" s="111" t="s">
        <v>17</v>
      </c>
    </row>
    <row r="1242" spans="1:9">
      <c r="A1242" s="4" t="str">
        <f t="shared" ref="A1242:C1242" si="1163">A1188</f>
        <v>Atka Mackerel</v>
      </c>
      <c r="B1242" s="43" t="str">
        <f t="shared" si="1149"/>
        <v>Atka</v>
      </c>
      <c r="C1242" s="4">
        <f t="shared" si="1163"/>
        <v>82810</v>
      </c>
      <c r="D1242" s="15">
        <f t="shared" si="1138"/>
        <v>68112</v>
      </c>
      <c r="E1242" s="45">
        <v>81600</v>
      </c>
      <c r="F1242" s="38">
        <v>66700</v>
      </c>
      <c r="G1242" s="38">
        <v>66700</v>
      </c>
      <c r="H1242" s="38">
        <v>56695</v>
      </c>
      <c r="I1242" s="79" t="s">
        <v>17</v>
      </c>
    </row>
    <row r="1243" spans="1:9">
      <c r="A1243" s="4" t="str">
        <f t="shared" ref="A1243:C1243" si="1164">A1189</f>
        <v>Atka Mackerel</v>
      </c>
      <c r="B1243" s="43" t="str">
        <f t="shared" si="1149"/>
        <v>Atka</v>
      </c>
      <c r="C1243" s="4">
        <f t="shared" si="1164"/>
        <v>19751</v>
      </c>
      <c r="D1243" s="15">
        <f t="shared" si="1138"/>
        <v>16221</v>
      </c>
      <c r="E1243" s="44" t="s">
        <v>17</v>
      </c>
      <c r="F1243" s="38">
        <v>15000</v>
      </c>
      <c r="G1243" s="38">
        <v>15000</v>
      </c>
      <c r="H1243" s="38">
        <v>12750</v>
      </c>
      <c r="I1243" s="79" t="s">
        <v>17</v>
      </c>
    </row>
    <row r="1244" spans="1:9">
      <c r="A1244" s="4" t="str">
        <f t="shared" ref="A1244:C1244" si="1165">A1190</f>
        <v>Atka Mackerel</v>
      </c>
      <c r="B1244" s="43" t="str">
        <f t="shared" si="1149"/>
        <v>Atka</v>
      </c>
      <c r="C1244" s="4">
        <f t="shared" si="1165"/>
        <v>81200</v>
      </c>
      <c r="D1244" s="15">
        <f t="shared" si="1138"/>
        <v>70078</v>
      </c>
      <c r="E1244" s="44" t="s">
        <v>17</v>
      </c>
      <c r="F1244" s="38">
        <v>19500</v>
      </c>
      <c r="G1244" s="38">
        <v>19500</v>
      </c>
      <c r="H1244" s="38">
        <v>16575</v>
      </c>
      <c r="I1244" s="79" t="s">
        <v>17</v>
      </c>
    </row>
    <row r="1245" spans="1:9">
      <c r="A1245" s="4" t="str">
        <f t="shared" ref="A1245:C1245" si="1166">A1191</f>
        <v>Atka Mackerel</v>
      </c>
      <c r="B1245" s="43" t="str">
        <f t="shared" si="1149"/>
        <v>Atka</v>
      </c>
      <c r="C1245" s="4" t="str">
        <f t="shared" si="1166"/>
        <v>WAI</v>
      </c>
      <c r="D1245" s="15">
        <f t="shared" si="1138"/>
        <v>1997</v>
      </c>
      <c r="E1245" s="49" t="s">
        <v>17</v>
      </c>
      <c r="F1245" s="48">
        <v>32200</v>
      </c>
      <c r="G1245" s="48">
        <v>32200</v>
      </c>
      <c r="H1245" s="48">
        <v>27370</v>
      </c>
      <c r="I1245" s="111" t="s">
        <v>17</v>
      </c>
    </row>
    <row r="1246" spans="1:9">
      <c r="A1246" s="4" t="str">
        <f t="shared" ref="A1246:C1246" si="1167">A1192</f>
        <v>Skates</v>
      </c>
      <c r="B1246" s="43" t="str">
        <f t="shared" si="1149"/>
        <v>Others</v>
      </c>
      <c r="C1246" s="4" t="str">
        <f t="shared" si="1167"/>
        <v>BSAI</v>
      </c>
      <c r="D1246" s="15">
        <f t="shared" si="1138"/>
        <v>1997</v>
      </c>
      <c r="E1246" s="80"/>
      <c r="F1246" s="81"/>
      <c r="G1246" s="81"/>
      <c r="H1246" s="81"/>
      <c r="I1246" s="114"/>
    </row>
    <row r="1247" spans="1:9">
      <c r="A1247" s="4" t="str">
        <f t="shared" ref="A1247:C1247" si="1168">A1193</f>
        <v>Sculpins</v>
      </c>
      <c r="B1247" s="43" t="str">
        <f t="shared" si="1149"/>
        <v>Others</v>
      </c>
      <c r="C1247" s="4" t="str">
        <f t="shared" si="1168"/>
        <v>BSAI</v>
      </c>
      <c r="D1247" s="15">
        <f t="shared" si="1138"/>
        <v>1997</v>
      </c>
      <c r="E1247" s="80"/>
      <c r="F1247" s="81"/>
      <c r="G1247" s="81"/>
      <c r="H1247" s="81"/>
      <c r="I1247" s="114"/>
    </row>
    <row r="1248" spans="1:9">
      <c r="A1248" s="4" t="str">
        <f t="shared" ref="A1248:C1248" si="1169">A1194</f>
        <v>Sharks</v>
      </c>
      <c r="B1248" s="43" t="str">
        <f t="shared" si="1149"/>
        <v>Others</v>
      </c>
      <c r="C1248" s="4" t="str">
        <f t="shared" si="1169"/>
        <v>BSAI</v>
      </c>
      <c r="D1248" s="15">
        <f t="shared" si="1138"/>
        <v>1997</v>
      </c>
      <c r="E1248" s="80"/>
      <c r="F1248" s="81"/>
      <c r="G1248" s="81"/>
      <c r="H1248" s="81"/>
      <c r="I1248" s="114"/>
    </row>
    <row r="1249" spans="1:9">
      <c r="A1249" s="4" t="str">
        <f t="shared" ref="A1249:C1249" si="1170">A1195</f>
        <v>Squids</v>
      </c>
      <c r="B1249" s="43" t="str">
        <f t="shared" si="1149"/>
        <v>Others</v>
      </c>
      <c r="C1249" s="4" t="str">
        <f t="shared" si="1170"/>
        <v>BSAI</v>
      </c>
      <c r="D1249" s="15">
        <f t="shared" si="1138"/>
        <v>1997</v>
      </c>
      <c r="E1249" s="75">
        <v>2620</v>
      </c>
      <c r="F1249" s="54">
        <v>1970</v>
      </c>
      <c r="G1249" s="54">
        <v>1970</v>
      </c>
      <c r="H1249" s="54">
        <v>1675</v>
      </c>
      <c r="I1249" s="112" t="s">
        <v>17</v>
      </c>
    </row>
    <row r="1250" spans="1:9">
      <c r="A1250" s="4" t="str">
        <f t="shared" ref="A1250:C1250" si="1171">A1196</f>
        <v>Octopuses</v>
      </c>
      <c r="B1250" s="43" t="str">
        <f t="shared" si="1149"/>
        <v>Others</v>
      </c>
      <c r="C1250" s="4" t="str">
        <f t="shared" si="1171"/>
        <v>BSAI</v>
      </c>
      <c r="D1250" s="15">
        <f t="shared" si="1138"/>
        <v>1997</v>
      </c>
      <c r="E1250" s="80"/>
      <c r="F1250" s="81"/>
      <c r="G1250" s="81"/>
      <c r="H1250" s="81"/>
      <c r="I1250" s="114"/>
    </row>
    <row r="1251" spans="1:9">
      <c r="A1251" s="4" t="str">
        <f t="shared" ref="A1251:C1251" si="1172">A1197</f>
        <v>Other Species</v>
      </c>
      <c r="B1251" s="43" t="str">
        <f t="shared" si="1149"/>
        <v>Others</v>
      </c>
      <c r="C1251" s="4" t="str">
        <f t="shared" si="1172"/>
        <v>BSAI</v>
      </c>
      <c r="D1251" s="15">
        <f t="shared" si="1138"/>
        <v>1997</v>
      </c>
      <c r="E1251" s="57">
        <v>138000</v>
      </c>
      <c r="F1251" s="48">
        <v>25800</v>
      </c>
      <c r="G1251" s="48">
        <v>25800</v>
      </c>
      <c r="H1251" s="48">
        <v>21930</v>
      </c>
      <c r="I1251" s="111" t="s">
        <v>17</v>
      </c>
    </row>
    <row r="1252" spans="1:9">
      <c r="A1252" s="4" t="str">
        <f t="shared" ref="A1252:C1252" si="1173">A1198</f>
        <v>Total</v>
      </c>
      <c r="B1252" s="43" t="str">
        <f t="shared" si="1149"/>
        <v>Others</v>
      </c>
      <c r="C1252" s="4" t="str">
        <f t="shared" si="1173"/>
        <v>Total</v>
      </c>
      <c r="D1252" s="15">
        <f t="shared" si="1138"/>
        <v>1997</v>
      </c>
      <c r="E1252" s="57">
        <v>3998839</v>
      </c>
      <c r="F1252" s="48">
        <v>2464130</v>
      </c>
      <c r="G1252" s="48">
        <v>2000000</v>
      </c>
      <c r="H1252" s="48">
        <v>1698769</v>
      </c>
      <c r="I1252" s="111" t="s">
        <v>17</v>
      </c>
    </row>
    <row r="1253" spans="1:9">
      <c r="A1253" s="4" t="str">
        <f t="shared" ref="A1253:C1253" si="1174">A1199</f>
        <v>Pollock</v>
      </c>
      <c r="B1253" s="43" t="str">
        <f t="shared" si="1149"/>
        <v>Pollock</v>
      </c>
      <c r="C1253" s="4" t="str">
        <f t="shared" si="1174"/>
        <v>BS</v>
      </c>
      <c r="D1253" s="15">
        <f t="shared" si="1138"/>
        <v>1996</v>
      </c>
      <c r="E1253" s="68">
        <v>1460000</v>
      </c>
      <c r="F1253" s="41">
        <v>1190000</v>
      </c>
      <c r="G1253" s="41">
        <v>1190000</v>
      </c>
      <c r="H1253" s="41">
        <v>1011500</v>
      </c>
      <c r="I1253" s="155">
        <v>89250</v>
      </c>
    </row>
    <row r="1254" spans="1:9">
      <c r="A1254" s="4" t="str">
        <f t="shared" ref="A1254:C1254" si="1175">A1200</f>
        <v>Pollock</v>
      </c>
      <c r="B1254" s="43" t="str">
        <f t="shared" si="1149"/>
        <v>Pollock</v>
      </c>
      <c r="C1254" s="4" t="str">
        <f t="shared" si="1175"/>
        <v>AI</v>
      </c>
      <c r="D1254" s="15">
        <f t="shared" si="1138"/>
        <v>1996</v>
      </c>
      <c r="E1254" s="178">
        <v>47000</v>
      </c>
      <c r="F1254" s="38">
        <v>35600</v>
      </c>
      <c r="G1254" s="38">
        <v>35600</v>
      </c>
      <c r="H1254" s="38">
        <v>30260</v>
      </c>
      <c r="I1254" s="156">
        <v>2670</v>
      </c>
    </row>
    <row r="1255" spans="1:9">
      <c r="A1255" s="4" t="str">
        <f t="shared" ref="A1255:C1255" si="1176">A1201</f>
        <v>Pollock</v>
      </c>
      <c r="B1255" s="43" t="str">
        <f t="shared" si="1149"/>
        <v>Pollock</v>
      </c>
      <c r="C1255" s="4" t="str">
        <f t="shared" si="1176"/>
        <v>Bogslof</v>
      </c>
      <c r="D1255" s="15">
        <f t="shared" si="1138"/>
        <v>1996</v>
      </c>
      <c r="E1255" s="179">
        <v>121000</v>
      </c>
      <c r="F1255" s="48">
        <v>121000</v>
      </c>
      <c r="G1255" s="48">
        <v>1000</v>
      </c>
      <c r="H1255" s="48">
        <v>850</v>
      </c>
      <c r="I1255" s="85">
        <v>75</v>
      </c>
    </row>
    <row r="1256" spans="1:9">
      <c r="A1256" s="4" t="str">
        <f t="shared" ref="A1256:C1256" si="1177">A1202</f>
        <v>Pacific cod</v>
      </c>
      <c r="B1256" s="43" t="str">
        <f t="shared" si="1149"/>
        <v>Pcod</v>
      </c>
      <c r="C1256" s="4" t="str">
        <f t="shared" si="1177"/>
        <v>BSAI</v>
      </c>
      <c r="D1256" s="15">
        <f t="shared" si="1138"/>
        <v>1996</v>
      </c>
      <c r="E1256" s="178">
        <v>420000</v>
      </c>
      <c r="F1256" s="38">
        <v>305000</v>
      </c>
      <c r="G1256" s="38">
        <v>270000</v>
      </c>
      <c r="H1256" s="38">
        <v>229500</v>
      </c>
      <c r="I1256" s="79" t="s">
        <v>17</v>
      </c>
    </row>
    <row r="1257" spans="1:9">
      <c r="A1257" s="4" t="str">
        <f t="shared" ref="A1257:C1257" si="1178">A1203</f>
        <v>Pacific cod</v>
      </c>
      <c r="B1257" s="43" t="str">
        <f t="shared" si="1149"/>
        <v>Pcod</v>
      </c>
      <c r="C1257" s="4" t="str">
        <f t="shared" si="1178"/>
        <v>BS</v>
      </c>
      <c r="D1257" s="15">
        <f t="shared" si="1138"/>
        <v>1996</v>
      </c>
      <c r="E1257" s="78"/>
      <c r="F1257" s="16"/>
      <c r="G1257" s="16"/>
      <c r="H1257" s="16"/>
      <c r="I1257" s="91"/>
    </row>
    <row r="1258" spans="1:9">
      <c r="A1258" s="4" t="str">
        <f t="shared" ref="A1258:C1258" si="1179">A1204</f>
        <v>Pacific cod</v>
      </c>
      <c r="B1258" s="43" t="str">
        <f t="shared" si="1149"/>
        <v>Pcod</v>
      </c>
      <c r="C1258" s="4" t="str">
        <f t="shared" si="1179"/>
        <v>AI</v>
      </c>
      <c r="D1258" s="15">
        <f t="shared" si="1138"/>
        <v>1996</v>
      </c>
      <c r="E1258" s="180"/>
      <c r="F1258" s="71"/>
      <c r="G1258" s="71"/>
      <c r="H1258" s="71"/>
      <c r="I1258" s="92"/>
    </row>
    <row r="1259" spans="1:9">
      <c r="A1259" s="4" t="str">
        <f t="shared" ref="A1259:C1259" si="1180">A1205</f>
        <v>Sablefish</v>
      </c>
      <c r="B1259" s="43" t="str">
        <f t="shared" si="1149"/>
        <v>Others</v>
      </c>
      <c r="C1259" s="4" t="str">
        <f t="shared" si="1180"/>
        <v>BSAI Total</v>
      </c>
      <c r="D1259" s="15">
        <f t="shared" si="1138"/>
        <v>1996</v>
      </c>
      <c r="E1259" s="178">
        <v>3300</v>
      </c>
      <c r="F1259" s="38">
        <v>2500</v>
      </c>
      <c r="G1259" s="38">
        <v>2300</v>
      </c>
      <c r="H1259" s="38">
        <v>723</v>
      </c>
      <c r="I1259" s="79" t="s">
        <v>17</v>
      </c>
    </row>
    <row r="1260" spans="1:9">
      <c r="A1260" s="4" t="str">
        <f t="shared" ref="A1260:C1260" si="1181">A1206</f>
        <v>Sablefish</v>
      </c>
      <c r="B1260" s="43" t="str">
        <f t="shared" si="1149"/>
        <v>Others</v>
      </c>
      <c r="C1260" s="4" t="str">
        <f t="shared" si="1181"/>
        <v>BS</v>
      </c>
      <c r="D1260" s="15">
        <f t="shared" si="1138"/>
        <v>1996</v>
      </c>
      <c r="E1260" s="40" t="s">
        <v>17</v>
      </c>
      <c r="F1260" s="38">
        <v>1200</v>
      </c>
      <c r="G1260" s="38">
        <v>1100</v>
      </c>
      <c r="H1260" s="38">
        <v>468</v>
      </c>
      <c r="I1260" s="79" t="s">
        <v>17</v>
      </c>
    </row>
    <row r="1261" spans="1:9">
      <c r="A1261" s="4" t="str">
        <f t="shared" ref="A1261:C1261" si="1182">A1207</f>
        <v>Sablefish</v>
      </c>
      <c r="B1261" s="43" t="str">
        <f t="shared" si="1149"/>
        <v>Others</v>
      </c>
      <c r="C1261" s="4" t="str">
        <f t="shared" si="1182"/>
        <v>AI</v>
      </c>
      <c r="D1261" s="15">
        <f t="shared" si="1138"/>
        <v>1996</v>
      </c>
      <c r="E1261" s="62" t="s">
        <v>17</v>
      </c>
      <c r="F1261" s="48">
        <v>1300</v>
      </c>
      <c r="G1261" s="48">
        <v>1200</v>
      </c>
      <c r="H1261" s="48">
        <v>255</v>
      </c>
      <c r="I1261" s="111" t="s">
        <v>17</v>
      </c>
    </row>
    <row r="1262" spans="1:9">
      <c r="A1262" s="4" t="str">
        <f t="shared" ref="A1262:C1262" si="1183">A1208</f>
        <v>Yellowfin Sole</v>
      </c>
      <c r="B1262" s="43" t="str">
        <f t="shared" si="1149"/>
        <v>Yfin</v>
      </c>
      <c r="C1262" s="4" t="str">
        <f t="shared" si="1183"/>
        <v>BSAI</v>
      </c>
      <c r="D1262" s="15">
        <f t="shared" si="1138"/>
        <v>1996</v>
      </c>
      <c r="E1262" s="181">
        <v>342000</v>
      </c>
      <c r="F1262" s="54">
        <v>278000</v>
      </c>
      <c r="G1262" s="54">
        <v>200000</v>
      </c>
      <c r="H1262" s="54">
        <v>170000</v>
      </c>
      <c r="I1262" s="112" t="s">
        <v>17</v>
      </c>
    </row>
    <row r="1263" spans="1:9">
      <c r="A1263" s="4" t="str">
        <f t="shared" ref="A1263:C1263" si="1184">A1209</f>
        <v>Greenland Trubot</v>
      </c>
      <c r="B1263" s="43" t="str">
        <f t="shared" si="1149"/>
        <v>Oflats</v>
      </c>
      <c r="C1263" s="4" t="str">
        <f t="shared" si="1184"/>
        <v>BSAI Total</v>
      </c>
      <c r="D1263" s="15">
        <f t="shared" si="1138"/>
        <v>1996</v>
      </c>
      <c r="E1263" s="178">
        <v>25100</v>
      </c>
      <c r="F1263" s="38">
        <v>10300</v>
      </c>
      <c r="G1263" s="38">
        <v>7000</v>
      </c>
      <c r="H1263" s="38">
        <v>5950</v>
      </c>
      <c r="I1263" s="79" t="s">
        <v>17</v>
      </c>
    </row>
    <row r="1264" spans="1:9">
      <c r="A1264" s="4" t="str">
        <f t="shared" ref="A1264:C1264" si="1185">A1210</f>
        <v>Greenland Trubot</v>
      </c>
      <c r="B1264" s="43" t="str">
        <f t="shared" si="1149"/>
        <v>Oflats</v>
      </c>
      <c r="C1264" s="4" t="str">
        <f t="shared" si="1185"/>
        <v>BS</v>
      </c>
      <c r="D1264" s="15">
        <f t="shared" si="1138"/>
        <v>1996</v>
      </c>
      <c r="E1264" s="40" t="s">
        <v>17</v>
      </c>
      <c r="F1264" s="38">
        <v>6900</v>
      </c>
      <c r="G1264" s="38">
        <v>4667</v>
      </c>
      <c r="H1264" s="38">
        <v>3967</v>
      </c>
      <c r="I1264" s="79" t="s">
        <v>17</v>
      </c>
    </row>
    <row r="1265" spans="1:9">
      <c r="A1265" s="4" t="str">
        <f t="shared" ref="A1265:C1265" si="1186">A1211</f>
        <v>Greenland Trubot</v>
      </c>
      <c r="B1265" s="43" t="str">
        <f t="shared" si="1149"/>
        <v>Oflats</v>
      </c>
      <c r="C1265" s="4" t="str">
        <f t="shared" si="1186"/>
        <v>AI</v>
      </c>
      <c r="D1265" s="15">
        <f t="shared" si="1138"/>
        <v>1996</v>
      </c>
      <c r="E1265" s="184" t="s">
        <v>17</v>
      </c>
      <c r="F1265" s="56">
        <v>3400</v>
      </c>
      <c r="G1265" s="56">
        <v>2333</v>
      </c>
      <c r="H1265" s="56">
        <v>1983</v>
      </c>
      <c r="I1265" s="113" t="s">
        <v>17</v>
      </c>
    </row>
    <row r="1266" spans="1:9">
      <c r="A1266" s="4" t="str">
        <f t="shared" ref="A1266:C1266" si="1187">A1212</f>
        <v>Arrowtooth Flounder</v>
      </c>
      <c r="B1266" s="43" t="str">
        <f t="shared" si="1149"/>
        <v>Oflats</v>
      </c>
      <c r="C1266" s="4" t="str">
        <f t="shared" si="1187"/>
        <v>BSAI</v>
      </c>
      <c r="D1266" s="15">
        <f t="shared" si="1138"/>
        <v>1996</v>
      </c>
      <c r="E1266" s="181">
        <v>162000</v>
      </c>
      <c r="F1266" s="54">
        <v>129000</v>
      </c>
      <c r="G1266" s="54">
        <v>9000</v>
      </c>
      <c r="H1266" s="54">
        <v>7650</v>
      </c>
      <c r="I1266" s="112" t="s">
        <v>17</v>
      </c>
    </row>
    <row r="1267" spans="1:9">
      <c r="A1267" s="4" t="str">
        <f t="shared" ref="A1267:C1267" si="1188">A1213</f>
        <v>Kamchatka Flounder</v>
      </c>
      <c r="B1267" s="43" t="str">
        <f t="shared" si="1149"/>
        <v>Oflats</v>
      </c>
      <c r="C1267" s="4" t="str">
        <f t="shared" si="1188"/>
        <v>BSAI</v>
      </c>
      <c r="D1267" s="15">
        <f t="shared" si="1138"/>
        <v>1996</v>
      </c>
      <c r="E1267" s="183"/>
      <c r="F1267" s="81"/>
      <c r="G1267" s="81"/>
      <c r="H1267" s="81"/>
      <c r="I1267" s="114"/>
    </row>
    <row r="1268" spans="1:9">
      <c r="A1268" s="4" t="str">
        <f t="shared" ref="A1268:C1268" si="1189">A1214</f>
        <v>Rock Sole</v>
      </c>
      <c r="B1268" s="43" t="str">
        <f t="shared" si="1149"/>
        <v>RockSole</v>
      </c>
      <c r="C1268" s="4" t="str">
        <f t="shared" si="1189"/>
        <v>BSAI</v>
      </c>
      <c r="D1268" s="15">
        <f t="shared" si="1138"/>
        <v>1996</v>
      </c>
      <c r="E1268" s="181">
        <v>420000</v>
      </c>
      <c r="F1268" s="54">
        <v>361000</v>
      </c>
      <c r="G1268" s="54">
        <v>70000</v>
      </c>
      <c r="H1268" s="54">
        <v>59500</v>
      </c>
      <c r="I1268" s="112" t="s">
        <v>17</v>
      </c>
    </row>
    <row r="1269" spans="1:9">
      <c r="A1269" s="4" t="str">
        <f t="shared" ref="A1269:C1269" si="1190">A1215</f>
        <v>Flathead Sole</v>
      </c>
      <c r="B1269" s="43" t="str">
        <f t="shared" si="1149"/>
        <v>Oflats</v>
      </c>
      <c r="C1269" s="4" t="str">
        <f t="shared" si="1190"/>
        <v>BSAI</v>
      </c>
      <c r="D1269" s="15">
        <f t="shared" si="1138"/>
        <v>1996</v>
      </c>
      <c r="E1269" s="181">
        <v>140000</v>
      </c>
      <c r="F1269" s="54">
        <v>116000</v>
      </c>
      <c r="G1269" s="54">
        <v>30000</v>
      </c>
      <c r="H1269" s="54">
        <v>25500</v>
      </c>
      <c r="I1269" s="112" t="s">
        <v>17</v>
      </c>
    </row>
    <row r="1270" spans="1:9">
      <c r="A1270" s="4" t="str">
        <f t="shared" ref="A1270:C1270" si="1191">A1216</f>
        <v>Alaska Plaice</v>
      </c>
      <c r="B1270" s="43" t="str">
        <f t="shared" si="1149"/>
        <v>Oflats</v>
      </c>
      <c r="C1270" s="4" t="str">
        <f t="shared" si="1191"/>
        <v>BSAI</v>
      </c>
      <c r="D1270" s="15">
        <f t="shared" si="1138"/>
        <v>1996</v>
      </c>
      <c r="E1270" s="183"/>
      <c r="F1270" s="81"/>
      <c r="G1270" s="81"/>
      <c r="H1270" s="81"/>
      <c r="I1270" s="114"/>
    </row>
    <row r="1271" spans="1:9">
      <c r="A1271" s="4" t="str">
        <f t="shared" ref="A1271:C1271" si="1192">A1217</f>
        <v>Other Flatfish</v>
      </c>
      <c r="B1271" s="43" t="str">
        <f t="shared" si="1149"/>
        <v>Oflats</v>
      </c>
      <c r="C1271" s="4" t="str">
        <f t="shared" si="1192"/>
        <v>BSAI</v>
      </c>
      <c r="D1271" s="15">
        <f t="shared" si="1138"/>
        <v>1996</v>
      </c>
      <c r="E1271" s="181">
        <v>120000</v>
      </c>
      <c r="F1271" s="54">
        <v>102000</v>
      </c>
      <c r="G1271" s="54">
        <v>35000</v>
      </c>
      <c r="H1271" s="54">
        <v>29750</v>
      </c>
      <c r="I1271" s="112" t="s">
        <v>17</v>
      </c>
    </row>
    <row r="1272" spans="1:9">
      <c r="A1272" s="4" t="str">
        <f t="shared" ref="A1272:C1272" si="1193">A1218</f>
        <v>Pacific Ocean Perch</v>
      </c>
      <c r="B1272" s="43" t="str">
        <f t="shared" si="1149"/>
        <v>Others</v>
      </c>
      <c r="C1272" s="4" t="str">
        <f t="shared" si="1193"/>
        <v>BSAI Total</v>
      </c>
      <c r="D1272" s="15">
        <f t="shared" si="1138"/>
        <v>1996</v>
      </c>
      <c r="E1272" s="78"/>
      <c r="F1272" s="16"/>
      <c r="G1272" s="16"/>
      <c r="H1272" s="16"/>
      <c r="I1272" s="91"/>
    </row>
    <row r="1273" spans="1:9">
      <c r="A1273" s="4" t="str">
        <f t="shared" ref="A1273:C1273" si="1194">A1219</f>
        <v>Pacific Ocean Perch</v>
      </c>
      <c r="B1273" s="43" t="str">
        <f t="shared" si="1149"/>
        <v>Others</v>
      </c>
      <c r="C1273" s="4" t="str">
        <f t="shared" si="1194"/>
        <v>BS</v>
      </c>
      <c r="D1273" s="15">
        <f t="shared" si="1138"/>
        <v>1996</v>
      </c>
      <c r="E1273" s="178">
        <v>2860</v>
      </c>
      <c r="F1273" s="38">
        <v>1800</v>
      </c>
      <c r="G1273" s="38">
        <v>1800</v>
      </c>
      <c r="H1273" s="38">
        <v>1530</v>
      </c>
      <c r="I1273" s="79" t="s">
        <v>17</v>
      </c>
    </row>
    <row r="1274" spans="1:9">
      <c r="A1274" s="4" t="str">
        <f t="shared" ref="A1274:C1274" si="1195">A1220</f>
        <v>Pacific Ocean Perch</v>
      </c>
      <c r="B1274" s="43" t="str">
        <f t="shared" si="1149"/>
        <v>Others</v>
      </c>
      <c r="C1274" s="4" t="str">
        <f t="shared" si="1195"/>
        <v>AI Total</v>
      </c>
      <c r="D1274" s="15">
        <f t="shared" si="1138"/>
        <v>1996</v>
      </c>
      <c r="E1274" s="178">
        <v>25200</v>
      </c>
      <c r="F1274" s="38">
        <v>12100</v>
      </c>
      <c r="G1274" s="38">
        <v>12100</v>
      </c>
      <c r="H1274" s="38">
        <v>10285</v>
      </c>
      <c r="I1274" s="79" t="s">
        <v>17</v>
      </c>
    </row>
    <row r="1275" spans="1:9">
      <c r="A1275" s="4" t="str">
        <f t="shared" ref="A1275:C1275" si="1196">A1221</f>
        <v>Pacific Ocean Perch</v>
      </c>
      <c r="B1275" s="43" t="str">
        <f t="shared" si="1149"/>
        <v>Others</v>
      </c>
      <c r="C1275" s="4" t="str">
        <f t="shared" si="1196"/>
        <v>EAI</v>
      </c>
      <c r="D1275" s="15">
        <f t="shared" si="1138"/>
        <v>1996</v>
      </c>
      <c r="E1275" s="40" t="s">
        <v>17</v>
      </c>
      <c r="F1275" s="38">
        <v>3025</v>
      </c>
      <c r="G1275" s="38">
        <v>3025</v>
      </c>
      <c r="H1275" s="38">
        <v>2571</v>
      </c>
      <c r="I1275" s="79" t="s">
        <v>17</v>
      </c>
    </row>
    <row r="1276" spans="1:9">
      <c r="A1276" s="4" t="str">
        <f t="shared" ref="A1276:C1276" si="1197">A1222</f>
        <v>Pacific Ocean Perch</v>
      </c>
      <c r="B1276" s="43" t="str">
        <f t="shared" si="1149"/>
        <v>Others</v>
      </c>
      <c r="C1276" s="4" t="str">
        <f t="shared" si="1197"/>
        <v>CAI</v>
      </c>
      <c r="D1276" s="15">
        <f t="shared" si="1138"/>
        <v>1996</v>
      </c>
      <c r="E1276" s="40" t="s">
        <v>17</v>
      </c>
      <c r="F1276" s="38">
        <v>3025</v>
      </c>
      <c r="G1276" s="38">
        <v>3025</v>
      </c>
      <c r="H1276" s="38">
        <v>2571</v>
      </c>
      <c r="I1276" s="79" t="s">
        <v>17</v>
      </c>
    </row>
    <row r="1277" spans="1:9">
      <c r="A1277" s="4" t="str">
        <f t="shared" ref="A1277:C1277" si="1198">A1223</f>
        <v>Pacific Ocean Perch</v>
      </c>
      <c r="B1277" s="43" t="str">
        <f t="shared" si="1149"/>
        <v>Others</v>
      </c>
      <c r="C1277" s="4" t="str">
        <f t="shared" si="1198"/>
        <v>WAI</v>
      </c>
      <c r="D1277" s="15">
        <f t="shared" si="1138"/>
        <v>1996</v>
      </c>
      <c r="E1277" s="62" t="s">
        <v>17</v>
      </c>
      <c r="F1277" s="48">
        <v>6050</v>
      </c>
      <c r="G1277" s="48">
        <v>6050</v>
      </c>
      <c r="H1277" s="48">
        <v>5143</v>
      </c>
      <c r="I1277" s="111" t="s">
        <v>17</v>
      </c>
    </row>
    <row r="1278" spans="1:9">
      <c r="A1278" s="4" t="str">
        <f t="shared" ref="A1278:C1278" si="1199">A1224</f>
        <v>Sharpchin/Northern</v>
      </c>
      <c r="B1278" s="43" t="str">
        <f t="shared" si="1149"/>
        <v>Others</v>
      </c>
      <c r="C1278" s="4" t="str">
        <f t="shared" si="1199"/>
        <v>BSAI</v>
      </c>
      <c r="D1278" s="15">
        <f t="shared" si="1138"/>
        <v>1996</v>
      </c>
      <c r="E1278" s="78"/>
      <c r="F1278" s="16"/>
      <c r="G1278" s="16"/>
      <c r="H1278" s="16"/>
      <c r="I1278" s="91"/>
    </row>
    <row r="1279" spans="1:9">
      <c r="A1279" s="4" t="str">
        <f t="shared" ref="A1279:C1279" si="1200">A1225</f>
        <v>Sharpchin/Northern</v>
      </c>
      <c r="B1279" s="43" t="str">
        <f t="shared" si="1149"/>
        <v>Others</v>
      </c>
      <c r="C1279" s="4" t="str">
        <f t="shared" si="1200"/>
        <v>BS</v>
      </c>
      <c r="D1279" s="15">
        <f t="shared" si="1138"/>
        <v>1996</v>
      </c>
      <c r="E1279" s="78"/>
      <c r="F1279" s="16"/>
      <c r="G1279" s="16"/>
      <c r="H1279" s="16"/>
      <c r="I1279" s="91"/>
    </row>
    <row r="1280" spans="1:9">
      <c r="A1280" s="4" t="str">
        <f t="shared" ref="A1280:C1280" si="1201">A1226</f>
        <v>Sharpchin/Northern</v>
      </c>
      <c r="B1280" s="43" t="str">
        <f t="shared" si="1149"/>
        <v>Others</v>
      </c>
      <c r="C1280" s="4" t="str">
        <f t="shared" si="1201"/>
        <v>AI</v>
      </c>
      <c r="D1280" s="15">
        <f t="shared" si="1138"/>
        <v>1996</v>
      </c>
      <c r="E1280" s="178">
        <v>5810</v>
      </c>
      <c r="F1280" s="38">
        <v>5810</v>
      </c>
      <c r="G1280" s="38">
        <v>5229</v>
      </c>
      <c r="H1280" s="38">
        <v>4445</v>
      </c>
      <c r="I1280" s="79" t="s">
        <v>17</v>
      </c>
    </row>
    <row r="1281" spans="1:9">
      <c r="A1281" s="4" t="str">
        <f t="shared" ref="A1281:C1281" si="1202">A1227</f>
        <v>Northern Rockfish</v>
      </c>
      <c r="B1281" s="43" t="str">
        <f t="shared" si="1149"/>
        <v>Others</v>
      </c>
      <c r="C1281" s="4" t="str">
        <f t="shared" si="1202"/>
        <v>BSAI</v>
      </c>
      <c r="D1281" s="15">
        <f t="shared" si="1138"/>
        <v>1996</v>
      </c>
      <c r="E1281" s="89"/>
      <c r="F1281" s="87"/>
      <c r="G1281" s="87"/>
      <c r="H1281" s="87"/>
      <c r="I1281" s="115"/>
    </row>
    <row r="1282" spans="1:9">
      <c r="A1282" s="4" t="str">
        <f t="shared" ref="A1282:C1282" si="1203">A1228</f>
        <v>Northern Rockfish</v>
      </c>
      <c r="B1282" s="43" t="str">
        <f t="shared" si="1149"/>
        <v>Others</v>
      </c>
      <c r="C1282" s="4" t="str">
        <f t="shared" si="1203"/>
        <v>BS</v>
      </c>
      <c r="D1282" s="15">
        <f t="shared" ref="D1282:D1345" si="1204">D1228-1</f>
        <v>1996</v>
      </c>
      <c r="E1282" s="78"/>
      <c r="F1282" s="16"/>
      <c r="G1282" s="16"/>
      <c r="H1282" s="16"/>
      <c r="I1282" s="91"/>
    </row>
    <row r="1283" spans="1:9">
      <c r="A1283" s="4" t="str">
        <f t="shared" ref="A1283:C1283" si="1205">A1229</f>
        <v>Northern Rockfish</v>
      </c>
      <c r="B1283" s="43" t="str">
        <f t="shared" si="1149"/>
        <v>Others</v>
      </c>
      <c r="C1283" s="4" t="str">
        <f t="shared" si="1205"/>
        <v>AI</v>
      </c>
      <c r="D1283" s="15">
        <f t="shared" si="1204"/>
        <v>1996</v>
      </c>
      <c r="E1283" s="180"/>
      <c r="F1283" s="71"/>
      <c r="G1283" s="71"/>
      <c r="H1283" s="71"/>
      <c r="I1283" s="92"/>
    </row>
    <row r="1284" spans="1:9">
      <c r="A1284" s="4" t="str">
        <f t="shared" ref="A1284:C1284" si="1206">A1230</f>
        <v>Blackspotted/Rougheye Rockfish</v>
      </c>
      <c r="B1284" s="43" t="str">
        <f t="shared" si="1149"/>
        <v>Others</v>
      </c>
      <c r="C1284" s="4" t="str">
        <f t="shared" si="1206"/>
        <v>BSAI Total</v>
      </c>
      <c r="D1284" s="15">
        <f t="shared" si="1204"/>
        <v>1996</v>
      </c>
      <c r="E1284" s="78"/>
      <c r="F1284" s="16"/>
      <c r="G1284" s="16"/>
      <c r="H1284" s="16"/>
      <c r="I1284" s="91"/>
    </row>
    <row r="1285" spans="1:9">
      <c r="A1285" s="4" t="str">
        <f t="shared" ref="A1285:C1285" si="1207">A1231</f>
        <v>Blackspotted/Rougheye Rockfish</v>
      </c>
      <c r="B1285" s="43" t="str">
        <f t="shared" si="1149"/>
        <v>Others</v>
      </c>
      <c r="C1285" s="4" t="str">
        <f t="shared" si="1207"/>
        <v>EBS/EAI</v>
      </c>
      <c r="D1285" s="15">
        <f t="shared" si="1204"/>
        <v>1996</v>
      </c>
      <c r="E1285" s="78"/>
      <c r="F1285" s="16"/>
      <c r="G1285" s="16"/>
      <c r="H1285" s="16"/>
      <c r="I1285" s="91"/>
    </row>
    <row r="1286" spans="1:9">
      <c r="A1286" s="4" t="str">
        <f t="shared" ref="A1286:C1286" si="1208">A1232</f>
        <v>Blackspotted/Rougheye Rockfish</v>
      </c>
      <c r="B1286" s="43" t="str">
        <f t="shared" si="1149"/>
        <v>Others</v>
      </c>
      <c r="C1286" s="4" t="str">
        <f t="shared" si="1208"/>
        <v>CAI/WAI</v>
      </c>
      <c r="D1286" s="15">
        <f t="shared" si="1204"/>
        <v>1996</v>
      </c>
      <c r="E1286" s="180"/>
      <c r="F1286" s="71"/>
      <c r="G1286" s="71"/>
      <c r="H1286" s="71"/>
      <c r="I1286" s="92"/>
    </row>
    <row r="1287" spans="1:9">
      <c r="A1287" s="4" t="str">
        <f t="shared" ref="A1287:C1287" si="1209">A1233</f>
        <v>Shortraker Rockfish</v>
      </c>
      <c r="B1287" s="43" t="str">
        <f t="shared" si="1149"/>
        <v>Others</v>
      </c>
      <c r="C1287" s="4" t="str">
        <f t="shared" si="1209"/>
        <v>BSAI</v>
      </c>
      <c r="D1287" s="15">
        <f t="shared" si="1204"/>
        <v>1996</v>
      </c>
      <c r="E1287" s="78"/>
      <c r="F1287" s="16"/>
      <c r="G1287" s="16"/>
      <c r="H1287" s="16"/>
      <c r="I1287" s="91"/>
    </row>
    <row r="1288" spans="1:9">
      <c r="A1288" s="4" t="str">
        <f t="shared" ref="A1288:C1288" si="1210">A1234</f>
        <v>Shortraker/Rougheye Rockfish</v>
      </c>
      <c r="B1288" s="43" t="str">
        <f t="shared" si="1149"/>
        <v>Others</v>
      </c>
      <c r="C1288" s="4" t="str">
        <f t="shared" si="1210"/>
        <v>BSAI</v>
      </c>
      <c r="D1288" s="15">
        <f t="shared" si="1204"/>
        <v>1996</v>
      </c>
      <c r="E1288" s="89"/>
      <c r="F1288" s="87"/>
      <c r="G1288" s="87"/>
      <c r="H1288" s="87"/>
      <c r="I1288" s="115"/>
    </row>
    <row r="1289" spans="1:9">
      <c r="A1289" s="4" t="str">
        <f t="shared" ref="A1289:C1289" si="1211">A1235</f>
        <v>Shortraker/Rougheye Rockfish</v>
      </c>
      <c r="B1289" s="43" t="str">
        <f t="shared" si="1149"/>
        <v>Others</v>
      </c>
      <c r="C1289" s="4" t="str">
        <f t="shared" si="1211"/>
        <v>BS</v>
      </c>
      <c r="D1289" s="15">
        <f t="shared" si="1204"/>
        <v>1996</v>
      </c>
      <c r="E1289" s="78"/>
      <c r="F1289" s="16"/>
      <c r="G1289" s="16"/>
      <c r="H1289" s="16"/>
      <c r="I1289" s="91"/>
    </row>
    <row r="1290" spans="1:9">
      <c r="A1290" s="4" t="str">
        <f t="shared" ref="A1290:C1290" si="1212">A1236</f>
        <v>Shortraker/Rougheye Rockfish</v>
      </c>
      <c r="B1290" s="43" t="str">
        <f t="shared" si="1149"/>
        <v>Others</v>
      </c>
      <c r="C1290" s="4">
        <f t="shared" si="1212"/>
        <v>2043000</v>
      </c>
      <c r="D1290" s="15">
        <f t="shared" si="1204"/>
        <v>1424977</v>
      </c>
      <c r="E1290" s="179">
        <v>1250</v>
      </c>
      <c r="F1290" s="48">
        <v>1250</v>
      </c>
      <c r="G1290" s="48">
        <v>1125</v>
      </c>
      <c r="H1290" s="48">
        <v>956</v>
      </c>
      <c r="I1290" s="111" t="s">
        <v>17</v>
      </c>
    </row>
    <row r="1291" spans="1:9">
      <c r="A1291" s="4" t="str">
        <f t="shared" ref="A1291:C1291" si="1213">A1237</f>
        <v>Other Red Rockfish</v>
      </c>
      <c r="B1291" s="43" t="str">
        <f t="shared" si="1149"/>
        <v>Others</v>
      </c>
      <c r="C1291" s="4">
        <f t="shared" si="1213"/>
        <v>191386</v>
      </c>
      <c r="D1291" s="15">
        <f t="shared" si="1204"/>
        <v>155850</v>
      </c>
      <c r="E1291" s="68">
        <v>1400</v>
      </c>
      <c r="F1291" s="41">
        <v>1400</v>
      </c>
      <c r="G1291" s="41">
        <v>1260</v>
      </c>
      <c r="H1291" s="41">
        <v>1071</v>
      </c>
      <c r="I1291" s="90" t="s">
        <v>17</v>
      </c>
    </row>
    <row r="1292" spans="1:9">
      <c r="A1292" s="4" t="str">
        <f t="shared" ref="A1292:C1292" si="1214">A1238</f>
        <v>Other Red Rockfish</v>
      </c>
      <c r="B1292" s="43" t="str">
        <f t="shared" ref="B1292:B1355" si="1215">VLOOKUP(A1292,$O$6:$Q$32,3)</f>
        <v>Others</v>
      </c>
      <c r="C1292" s="4">
        <f t="shared" si="1214"/>
        <v>27400</v>
      </c>
      <c r="D1292" s="15">
        <f t="shared" si="1204"/>
        <v>20577</v>
      </c>
      <c r="E1292" s="180"/>
      <c r="F1292" s="71"/>
      <c r="G1292" s="71"/>
      <c r="H1292" s="71"/>
      <c r="I1292" s="92"/>
    </row>
    <row r="1293" spans="1:9">
      <c r="A1293" s="4" t="str">
        <f t="shared" ref="A1293:C1293" si="1216">A1239</f>
        <v>Other Rockfish</v>
      </c>
      <c r="B1293" s="43" t="str">
        <f t="shared" si="1215"/>
        <v>Others</v>
      </c>
      <c r="C1293" s="4">
        <f t="shared" si="1216"/>
        <v>287307</v>
      </c>
      <c r="D1293" s="15">
        <f t="shared" si="1204"/>
        <v>260895</v>
      </c>
      <c r="E1293" s="78"/>
      <c r="F1293" s="16"/>
      <c r="G1293" s="16"/>
      <c r="H1293" s="16"/>
      <c r="I1293" s="91"/>
    </row>
    <row r="1294" spans="1:9">
      <c r="A1294" s="4" t="str">
        <f t="shared" ref="A1294:C1294" si="1217">A1240</f>
        <v>Other Rockfish</v>
      </c>
      <c r="B1294" s="43" t="str">
        <f t="shared" si="1215"/>
        <v>Others</v>
      </c>
      <c r="C1294" s="4">
        <f t="shared" si="1217"/>
        <v>84057</v>
      </c>
      <c r="D1294" s="15">
        <f t="shared" si="1204"/>
        <v>71595</v>
      </c>
      <c r="E1294" s="178">
        <v>497</v>
      </c>
      <c r="F1294" s="38">
        <v>497</v>
      </c>
      <c r="G1294" s="38">
        <v>447</v>
      </c>
      <c r="H1294" s="38">
        <v>380</v>
      </c>
      <c r="I1294" s="79" t="s">
        <v>17</v>
      </c>
    </row>
    <row r="1295" spans="1:9">
      <c r="A1295" s="4" t="str">
        <f t="shared" ref="A1295:C1295" si="1218">A1241</f>
        <v>Other Rockfish</v>
      </c>
      <c r="B1295" s="43" t="str">
        <f t="shared" si="1215"/>
        <v>Others</v>
      </c>
      <c r="C1295" s="4">
        <f t="shared" si="1218"/>
        <v>157300</v>
      </c>
      <c r="D1295" s="15">
        <f t="shared" si="1204"/>
        <v>153277</v>
      </c>
      <c r="E1295" s="179">
        <v>952</v>
      </c>
      <c r="F1295" s="48">
        <v>952</v>
      </c>
      <c r="G1295" s="48">
        <v>857</v>
      </c>
      <c r="H1295" s="48">
        <v>728</v>
      </c>
      <c r="I1295" s="111" t="s">
        <v>17</v>
      </c>
    </row>
    <row r="1296" spans="1:9">
      <c r="A1296" s="4" t="str">
        <f t="shared" ref="A1296:C1296" si="1219">A1242</f>
        <v>Atka Mackerel</v>
      </c>
      <c r="B1296" s="43" t="str">
        <f t="shared" si="1215"/>
        <v>Atka</v>
      </c>
      <c r="C1296" s="4">
        <f t="shared" si="1219"/>
        <v>82810</v>
      </c>
      <c r="D1296" s="15">
        <f t="shared" si="1204"/>
        <v>68111</v>
      </c>
      <c r="E1296" s="178">
        <v>164000</v>
      </c>
      <c r="F1296" s="38">
        <v>116000</v>
      </c>
      <c r="G1296" s="38">
        <v>106157</v>
      </c>
      <c r="H1296" s="38">
        <v>90233</v>
      </c>
      <c r="I1296" s="79" t="s">
        <v>17</v>
      </c>
    </row>
    <row r="1297" spans="1:9">
      <c r="A1297" s="4" t="str">
        <f t="shared" ref="A1297:C1297" si="1220">A1243</f>
        <v>Atka Mackerel</v>
      </c>
      <c r="B1297" s="43" t="str">
        <f t="shared" si="1215"/>
        <v>Atka</v>
      </c>
      <c r="C1297" s="4">
        <f t="shared" si="1220"/>
        <v>19751</v>
      </c>
      <c r="D1297" s="15">
        <f t="shared" si="1204"/>
        <v>16220</v>
      </c>
      <c r="E1297" s="40" t="s">
        <v>17</v>
      </c>
      <c r="F1297" s="38">
        <v>26700</v>
      </c>
      <c r="G1297" s="38">
        <v>26700</v>
      </c>
      <c r="H1297" s="38">
        <v>22695</v>
      </c>
      <c r="I1297" s="79" t="s">
        <v>17</v>
      </c>
    </row>
    <row r="1298" spans="1:9">
      <c r="A1298" s="4" t="str">
        <f t="shared" ref="A1298:C1298" si="1221">A1244</f>
        <v>Atka Mackerel</v>
      </c>
      <c r="B1298" s="43" t="str">
        <f t="shared" si="1215"/>
        <v>Atka</v>
      </c>
      <c r="C1298" s="4">
        <f t="shared" si="1221"/>
        <v>81200</v>
      </c>
      <c r="D1298" s="15">
        <f t="shared" si="1204"/>
        <v>70077</v>
      </c>
      <c r="E1298" s="40" t="s">
        <v>17</v>
      </c>
      <c r="F1298" s="38">
        <v>33600</v>
      </c>
      <c r="G1298" s="38">
        <v>33600</v>
      </c>
      <c r="H1298" s="38">
        <v>28560</v>
      </c>
      <c r="I1298" s="79" t="s">
        <v>17</v>
      </c>
    </row>
    <row r="1299" spans="1:9">
      <c r="A1299" s="4" t="str">
        <f t="shared" ref="A1299:C1299" si="1222">A1245</f>
        <v>Atka Mackerel</v>
      </c>
      <c r="B1299" s="43" t="str">
        <f t="shared" si="1215"/>
        <v>Atka</v>
      </c>
      <c r="C1299" s="4" t="str">
        <f t="shared" si="1222"/>
        <v>WAI</v>
      </c>
      <c r="D1299" s="15">
        <f t="shared" si="1204"/>
        <v>1996</v>
      </c>
      <c r="E1299" s="62" t="s">
        <v>17</v>
      </c>
      <c r="F1299" s="48">
        <v>55700</v>
      </c>
      <c r="G1299" s="48">
        <v>45857</v>
      </c>
      <c r="H1299" s="48">
        <v>38978</v>
      </c>
      <c r="I1299" s="111" t="s">
        <v>17</v>
      </c>
    </row>
    <row r="1300" spans="1:9">
      <c r="A1300" s="4" t="str">
        <f t="shared" ref="A1300:C1300" si="1223">A1246</f>
        <v>Skates</v>
      </c>
      <c r="B1300" s="43" t="str">
        <f t="shared" si="1215"/>
        <v>Others</v>
      </c>
      <c r="C1300" s="4" t="str">
        <f t="shared" si="1223"/>
        <v>BSAI</v>
      </c>
      <c r="D1300" s="15">
        <f t="shared" si="1204"/>
        <v>1996</v>
      </c>
      <c r="E1300" s="183"/>
      <c r="F1300" s="81"/>
      <c r="G1300" s="81"/>
      <c r="H1300" s="81"/>
      <c r="I1300" s="114"/>
    </row>
    <row r="1301" spans="1:9">
      <c r="A1301" s="4" t="str">
        <f t="shared" ref="A1301:C1301" si="1224">A1247</f>
        <v>Sculpins</v>
      </c>
      <c r="B1301" s="43" t="str">
        <f t="shared" si="1215"/>
        <v>Others</v>
      </c>
      <c r="C1301" s="4" t="str">
        <f t="shared" si="1224"/>
        <v>BSAI</v>
      </c>
      <c r="D1301" s="15">
        <f t="shared" si="1204"/>
        <v>1996</v>
      </c>
      <c r="E1301" s="183"/>
      <c r="F1301" s="81"/>
      <c r="G1301" s="81"/>
      <c r="H1301" s="81"/>
      <c r="I1301" s="114"/>
    </row>
    <row r="1302" spans="1:9">
      <c r="A1302" s="4" t="str">
        <f t="shared" ref="A1302:C1302" si="1225">A1248</f>
        <v>Sharks</v>
      </c>
      <c r="B1302" s="43" t="str">
        <f t="shared" si="1215"/>
        <v>Others</v>
      </c>
      <c r="C1302" s="4" t="str">
        <f t="shared" si="1225"/>
        <v>BSAI</v>
      </c>
      <c r="D1302" s="15">
        <f t="shared" si="1204"/>
        <v>1996</v>
      </c>
      <c r="E1302" s="183"/>
      <c r="F1302" s="81"/>
      <c r="G1302" s="81"/>
      <c r="H1302" s="81"/>
      <c r="I1302" s="114"/>
    </row>
    <row r="1303" spans="1:9">
      <c r="A1303" s="4" t="str">
        <f t="shared" ref="A1303:C1303" si="1226">A1249</f>
        <v>Squids</v>
      </c>
      <c r="B1303" s="43" t="str">
        <f t="shared" si="1215"/>
        <v>Others</v>
      </c>
      <c r="C1303" s="4" t="str">
        <f t="shared" si="1226"/>
        <v>BSAI</v>
      </c>
      <c r="D1303" s="15">
        <f t="shared" si="1204"/>
        <v>1996</v>
      </c>
      <c r="E1303" s="181">
        <v>3000</v>
      </c>
      <c r="F1303" s="54">
        <v>3000</v>
      </c>
      <c r="G1303" s="54">
        <v>1000</v>
      </c>
      <c r="H1303" s="54">
        <v>850</v>
      </c>
      <c r="I1303" s="112" t="s">
        <v>17</v>
      </c>
    </row>
    <row r="1304" spans="1:9">
      <c r="A1304" s="4" t="str">
        <f t="shared" ref="A1304:C1304" si="1227">A1250</f>
        <v>Octopuses</v>
      </c>
      <c r="B1304" s="43" t="str">
        <f t="shared" si="1215"/>
        <v>Others</v>
      </c>
      <c r="C1304" s="4" t="str">
        <f t="shared" si="1227"/>
        <v>BSAI</v>
      </c>
      <c r="D1304" s="15">
        <f t="shared" si="1204"/>
        <v>1996</v>
      </c>
      <c r="E1304" s="183"/>
      <c r="F1304" s="81"/>
      <c r="G1304" s="81"/>
      <c r="H1304" s="81"/>
      <c r="I1304" s="114"/>
    </row>
    <row r="1305" spans="1:9">
      <c r="A1305" s="4" t="str">
        <f t="shared" ref="A1305:C1305" si="1228">A1251</f>
        <v>Other Species</v>
      </c>
      <c r="B1305" s="43" t="str">
        <f t="shared" si="1215"/>
        <v>Others</v>
      </c>
      <c r="C1305" s="4" t="str">
        <f t="shared" si="1228"/>
        <v>BSAI</v>
      </c>
      <c r="D1305" s="15">
        <f t="shared" si="1204"/>
        <v>1996</v>
      </c>
      <c r="E1305" s="179">
        <v>137000</v>
      </c>
      <c r="F1305" s="48">
        <v>27600</v>
      </c>
      <c r="G1305" s="48">
        <v>20125</v>
      </c>
      <c r="H1305" s="48">
        <v>17106</v>
      </c>
      <c r="I1305" s="111" t="s">
        <v>17</v>
      </c>
    </row>
    <row r="1306" spans="1:9">
      <c r="A1306" s="4" t="str">
        <f t="shared" ref="A1306:C1306" si="1229">A1252</f>
        <v>Total</v>
      </c>
      <c r="B1306" s="43" t="str">
        <f t="shared" si="1215"/>
        <v>Others</v>
      </c>
      <c r="C1306" s="4" t="str">
        <f t="shared" si="1229"/>
        <v>Total</v>
      </c>
      <c r="D1306" s="15">
        <f t="shared" si="1204"/>
        <v>1996</v>
      </c>
      <c r="E1306" s="179">
        <v>3602369</v>
      </c>
      <c r="F1306" s="48">
        <v>2820809</v>
      </c>
      <c r="G1306" s="48">
        <v>2000000</v>
      </c>
      <c r="H1306" s="48">
        <v>1698767</v>
      </c>
      <c r="I1306" s="111" t="s">
        <v>17</v>
      </c>
    </row>
    <row r="1307" spans="1:9">
      <c r="A1307" s="4" t="str">
        <f t="shared" ref="A1307:C1307" si="1230">A1253</f>
        <v>Pollock</v>
      </c>
      <c r="B1307" s="43" t="str">
        <f t="shared" si="1215"/>
        <v>Pollock</v>
      </c>
      <c r="C1307" s="4" t="str">
        <f t="shared" si="1230"/>
        <v>BS</v>
      </c>
      <c r="D1307" s="15">
        <f t="shared" si="1204"/>
        <v>1995</v>
      </c>
      <c r="E1307" s="68">
        <v>1500000</v>
      </c>
      <c r="F1307" s="41">
        <v>1250000</v>
      </c>
      <c r="G1307" s="41">
        <v>1250000</v>
      </c>
      <c r="H1307" s="41">
        <v>1062500</v>
      </c>
      <c r="I1307" s="155">
        <v>93750</v>
      </c>
    </row>
    <row r="1308" spans="1:9">
      <c r="A1308" s="4" t="str">
        <f t="shared" ref="A1308:C1308" si="1231">A1254</f>
        <v>Pollock</v>
      </c>
      <c r="B1308" s="43" t="str">
        <f t="shared" si="1215"/>
        <v>Pollock</v>
      </c>
      <c r="C1308" s="4" t="str">
        <f t="shared" si="1231"/>
        <v>AI</v>
      </c>
      <c r="D1308" s="15">
        <f t="shared" si="1204"/>
        <v>1995</v>
      </c>
      <c r="E1308" s="178">
        <v>60400</v>
      </c>
      <c r="F1308" s="38">
        <v>56600</v>
      </c>
      <c r="G1308" s="38">
        <v>56600</v>
      </c>
      <c r="H1308" s="38">
        <v>48110</v>
      </c>
      <c r="I1308" s="156">
        <v>4245</v>
      </c>
    </row>
    <row r="1309" spans="1:9">
      <c r="A1309" s="4" t="str">
        <f t="shared" ref="A1309:C1309" si="1232">A1255</f>
        <v>Pollock</v>
      </c>
      <c r="B1309" s="43" t="str">
        <f t="shared" si="1215"/>
        <v>Pollock</v>
      </c>
      <c r="C1309" s="4" t="str">
        <f t="shared" si="1232"/>
        <v>Bogslof</v>
      </c>
      <c r="D1309" s="15">
        <f t="shared" si="1204"/>
        <v>1995</v>
      </c>
      <c r="E1309" s="179">
        <v>22100</v>
      </c>
      <c r="F1309" s="48">
        <v>22100</v>
      </c>
      <c r="G1309" s="48">
        <v>1000</v>
      </c>
      <c r="H1309" s="48">
        <v>850</v>
      </c>
      <c r="I1309" s="85">
        <v>75</v>
      </c>
    </row>
    <row r="1310" spans="1:9">
      <c r="A1310" s="4" t="str">
        <f t="shared" ref="A1310:C1310" si="1233">A1256</f>
        <v>Pacific cod</v>
      </c>
      <c r="B1310" s="43" t="str">
        <f t="shared" si="1215"/>
        <v>Pcod</v>
      </c>
      <c r="C1310" s="4" t="str">
        <f t="shared" si="1233"/>
        <v>BSAI</v>
      </c>
      <c r="D1310" s="15">
        <f t="shared" si="1204"/>
        <v>1995</v>
      </c>
      <c r="E1310" s="178">
        <v>390000</v>
      </c>
      <c r="F1310" s="38">
        <v>328000</v>
      </c>
      <c r="G1310" s="38">
        <v>250000</v>
      </c>
      <c r="H1310" s="38">
        <v>212500</v>
      </c>
      <c r="I1310" s="79" t="s">
        <v>17</v>
      </c>
    </row>
    <row r="1311" spans="1:9">
      <c r="A1311" s="4" t="str">
        <f t="shared" ref="A1311:C1311" si="1234">A1257</f>
        <v>Pacific cod</v>
      </c>
      <c r="B1311" s="43" t="str">
        <f t="shared" si="1215"/>
        <v>Pcod</v>
      </c>
      <c r="C1311" s="4" t="str">
        <f t="shared" si="1234"/>
        <v>BS</v>
      </c>
      <c r="D1311" s="15">
        <f t="shared" si="1204"/>
        <v>1995</v>
      </c>
      <c r="E1311" s="78"/>
      <c r="F1311" s="16"/>
      <c r="G1311" s="16"/>
      <c r="H1311" s="16"/>
      <c r="I1311" s="91"/>
    </row>
    <row r="1312" spans="1:9">
      <c r="A1312" s="4" t="str">
        <f t="shared" ref="A1312:C1312" si="1235">A1258</f>
        <v>Pacific cod</v>
      </c>
      <c r="B1312" s="43" t="str">
        <f t="shared" si="1215"/>
        <v>Pcod</v>
      </c>
      <c r="C1312" s="4" t="str">
        <f t="shared" si="1235"/>
        <v>AI</v>
      </c>
      <c r="D1312" s="15">
        <f t="shared" si="1204"/>
        <v>1995</v>
      </c>
      <c r="E1312" s="180"/>
      <c r="F1312" s="71"/>
      <c r="G1312" s="71"/>
      <c r="H1312" s="71"/>
      <c r="I1312" s="92"/>
    </row>
    <row r="1313" spans="1:9">
      <c r="A1313" s="4" t="str">
        <f t="shared" ref="A1313:C1313" si="1236">A1259</f>
        <v>Sablefish</v>
      </c>
      <c r="B1313" s="43" t="str">
        <f t="shared" si="1215"/>
        <v>Others</v>
      </c>
      <c r="C1313" s="4" t="str">
        <f t="shared" si="1236"/>
        <v>BSAI Total</v>
      </c>
      <c r="D1313" s="15">
        <f t="shared" si="1204"/>
        <v>1995</v>
      </c>
      <c r="E1313" s="178">
        <v>4900</v>
      </c>
      <c r="F1313" s="45">
        <v>3800</v>
      </c>
      <c r="G1313" s="45">
        <v>3800</v>
      </c>
      <c r="H1313" s="45">
        <v>3230</v>
      </c>
      <c r="I1313" s="79" t="s">
        <v>17</v>
      </c>
    </row>
    <row r="1314" spans="1:9">
      <c r="A1314" s="4" t="str">
        <f t="shared" ref="A1314:C1314" si="1237">A1260</f>
        <v>Sablefish</v>
      </c>
      <c r="B1314" s="43" t="str">
        <f t="shared" si="1215"/>
        <v>Others</v>
      </c>
      <c r="C1314" s="4" t="str">
        <f t="shared" si="1237"/>
        <v>BS</v>
      </c>
      <c r="D1314" s="15">
        <f t="shared" si="1204"/>
        <v>1995</v>
      </c>
      <c r="E1314" s="40" t="s">
        <v>17</v>
      </c>
      <c r="F1314" s="38">
        <v>1600</v>
      </c>
      <c r="G1314" s="38">
        <v>1600</v>
      </c>
      <c r="H1314" s="38">
        <v>1360</v>
      </c>
      <c r="I1314" s="79" t="s">
        <v>17</v>
      </c>
    </row>
    <row r="1315" spans="1:9">
      <c r="A1315" s="4" t="str">
        <f t="shared" ref="A1315:C1315" si="1238">A1261</f>
        <v>Sablefish</v>
      </c>
      <c r="B1315" s="43" t="str">
        <f t="shared" si="1215"/>
        <v>Others</v>
      </c>
      <c r="C1315" s="4" t="str">
        <f t="shared" si="1238"/>
        <v>AI</v>
      </c>
      <c r="D1315" s="15">
        <f t="shared" si="1204"/>
        <v>1995</v>
      </c>
      <c r="E1315" s="62" t="s">
        <v>17</v>
      </c>
      <c r="F1315" s="48">
        <v>2200</v>
      </c>
      <c r="G1315" s="48">
        <v>2200</v>
      </c>
      <c r="H1315" s="48">
        <v>1870</v>
      </c>
      <c r="I1315" s="111" t="s">
        <v>17</v>
      </c>
    </row>
    <row r="1316" spans="1:9">
      <c r="A1316" s="4" t="str">
        <f t="shared" ref="A1316:C1316" si="1239">A1262</f>
        <v>Yellowfin Sole</v>
      </c>
      <c r="B1316" s="43" t="str">
        <f t="shared" si="1215"/>
        <v>Yfin</v>
      </c>
      <c r="C1316" s="4" t="str">
        <f t="shared" si="1239"/>
        <v>BSAI</v>
      </c>
      <c r="D1316" s="15">
        <f t="shared" si="1204"/>
        <v>1995</v>
      </c>
      <c r="E1316" s="181">
        <v>319000</v>
      </c>
      <c r="F1316" s="54">
        <v>277000</v>
      </c>
      <c r="G1316" s="54">
        <v>190000</v>
      </c>
      <c r="H1316" s="54">
        <v>161500</v>
      </c>
      <c r="I1316" s="112" t="s">
        <v>17</v>
      </c>
    </row>
    <row r="1317" spans="1:9">
      <c r="A1317" s="4" t="str">
        <f t="shared" ref="A1317:C1317" si="1240">A1263</f>
        <v>Greenland Trubot</v>
      </c>
      <c r="B1317" s="43" t="str">
        <f t="shared" si="1215"/>
        <v>Oflats</v>
      </c>
      <c r="C1317" s="4" t="str">
        <f t="shared" si="1240"/>
        <v>BSAI Total</v>
      </c>
      <c r="D1317" s="15">
        <f t="shared" si="1204"/>
        <v>1995</v>
      </c>
      <c r="E1317" s="178">
        <v>27200</v>
      </c>
      <c r="F1317" s="38">
        <v>7000</v>
      </c>
      <c r="G1317" s="38">
        <v>7000</v>
      </c>
      <c r="H1317" s="38">
        <v>5950</v>
      </c>
      <c r="I1317" s="79" t="s">
        <v>17</v>
      </c>
    </row>
    <row r="1318" spans="1:9">
      <c r="A1318" s="4" t="str">
        <f t="shared" ref="A1318:C1318" si="1241">A1264</f>
        <v>Greenland Trubot</v>
      </c>
      <c r="B1318" s="43" t="str">
        <f t="shared" si="1215"/>
        <v>Oflats</v>
      </c>
      <c r="C1318" s="4" t="str">
        <f t="shared" si="1241"/>
        <v>BS</v>
      </c>
      <c r="D1318" s="15">
        <f t="shared" si="1204"/>
        <v>1995</v>
      </c>
      <c r="E1318" s="40" t="s">
        <v>17</v>
      </c>
      <c r="F1318" s="38">
        <v>4669</v>
      </c>
      <c r="G1318" s="38">
        <v>4669</v>
      </c>
      <c r="H1318" s="38">
        <v>3969</v>
      </c>
      <c r="I1318" s="79" t="s">
        <v>17</v>
      </c>
    </row>
    <row r="1319" spans="1:9">
      <c r="A1319" s="4" t="str">
        <f t="shared" ref="A1319:C1319" si="1242">A1265</f>
        <v>Greenland Trubot</v>
      </c>
      <c r="B1319" s="43" t="str">
        <f t="shared" si="1215"/>
        <v>Oflats</v>
      </c>
      <c r="C1319" s="4" t="str">
        <f t="shared" si="1242"/>
        <v>AI</v>
      </c>
      <c r="D1319" s="15">
        <f t="shared" si="1204"/>
        <v>1995</v>
      </c>
      <c r="E1319" s="184" t="s">
        <v>17</v>
      </c>
      <c r="F1319" s="56">
        <v>2331</v>
      </c>
      <c r="G1319" s="56">
        <v>2331</v>
      </c>
      <c r="H1319" s="56">
        <v>1981</v>
      </c>
      <c r="I1319" s="113" t="s">
        <v>17</v>
      </c>
    </row>
    <row r="1320" spans="1:9">
      <c r="A1320" s="4" t="str">
        <f t="shared" ref="A1320:C1320" si="1243">A1266</f>
        <v>Arrowtooth Flounder</v>
      </c>
      <c r="B1320" s="43" t="str">
        <f t="shared" si="1215"/>
        <v>Oflats</v>
      </c>
      <c r="C1320" s="4" t="str">
        <f t="shared" si="1243"/>
        <v>BSAI</v>
      </c>
      <c r="D1320" s="15">
        <f t="shared" si="1204"/>
        <v>1995</v>
      </c>
      <c r="E1320" s="181">
        <v>138000</v>
      </c>
      <c r="F1320" s="54">
        <v>113000</v>
      </c>
      <c r="G1320" s="54">
        <v>10227</v>
      </c>
      <c r="H1320" s="54">
        <v>8693</v>
      </c>
      <c r="I1320" s="112" t="s">
        <v>17</v>
      </c>
    </row>
    <row r="1321" spans="1:9">
      <c r="A1321" s="4" t="str">
        <f t="shared" ref="A1321:C1321" si="1244">A1267</f>
        <v>Kamchatka Flounder</v>
      </c>
      <c r="B1321" s="43" t="str">
        <f t="shared" si="1215"/>
        <v>Oflats</v>
      </c>
      <c r="C1321" s="4" t="str">
        <f t="shared" si="1244"/>
        <v>BSAI</v>
      </c>
      <c r="D1321" s="15">
        <f t="shared" si="1204"/>
        <v>1995</v>
      </c>
      <c r="E1321" s="183"/>
      <c r="F1321" s="81"/>
      <c r="G1321" s="81"/>
      <c r="H1321" s="81"/>
      <c r="I1321" s="114"/>
    </row>
    <row r="1322" spans="1:9">
      <c r="A1322" s="4" t="str">
        <f t="shared" ref="A1322:C1322" si="1245">A1268</f>
        <v>Rock Sole</v>
      </c>
      <c r="B1322" s="43" t="str">
        <f t="shared" si="1215"/>
        <v>RockSole</v>
      </c>
      <c r="C1322" s="4" t="str">
        <f t="shared" si="1245"/>
        <v>BSAI</v>
      </c>
      <c r="D1322" s="15">
        <f t="shared" si="1204"/>
        <v>1995</v>
      </c>
      <c r="E1322" s="181">
        <v>388000</v>
      </c>
      <c r="F1322" s="54">
        <v>347000</v>
      </c>
      <c r="G1322" s="54">
        <v>60000</v>
      </c>
      <c r="H1322" s="54">
        <v>51000</v>
      </c>
      <c r="I1322" s="112" t="s">
        <v>17</v>
      </c>
    </row>
    <row r="1323" spans="1:9">
      <c r="A1323" s="4" t="str">
        <f t="shared" ref="A1323:C1323" si="1246">A1269</f>
        <v>Flathead Sole</v>
      </c>
      <c r="B1323" s="43" t="str">
        <f t="shared" si="1215"/>
        <v>Oflats</v>
      </c>
      <c r="C1323" s="4" t="str">
        <f t="shared" si="1246"/>
        <v>BSAI</v>
      </c>
      <c r="D1323" s="15">
        <f t="shared" si="1204"/>
        <v>1995</v>
      </c>
      <c r="E1323" s="181">
        <v>167000</v>
      </c>
      <c r="F1323" s="54">
        <v>138000</v>
      </c>
      <c r="G1323" s="54">
        <v>30000</v>
      </c>
      <c r="H1323" s="54">
        <v>25500</v>
      </c>
      <c r="I1323" s="112" t="s">
        <v>17</v>
      </c>
    </row>
    <row r="1324" spans="1:9">
      <c r="A1324" s="4" t="str">
        <f t="shared" ref="A1324:C1324" si="1247">A1270</f>
        <v>Alaska Plaice</v>
      </c>
      <c r="B1324" s="43" t="str">
        <f t="shared" si="1215"/>
        <v>Oflats</v>
      </c>
      <c r="C1324" s="4" t="str">
        <f t="shared" si="1247"/>
        <v>BSAI</v>
      </c>
      <c r="D1324" s="15">
        <f t="shared" si="1204"/>
        <v>1995</v>
      </c>
      <c r="E1324" s="183"/>
      <c r="F1324" s="81"/>
      <c r="G1324" s="81"/>
      <c r="H1324" s="81"/>
      <c r="I1324" s="114"/>
    </row>
    <row r="1325" spans="1:9">
      <c r="A1325" s="4" t="str">
        <f t="shared" ref="A1325:C1325" si="1248">A1271</f>
        <v>Other Flatfish</v>
      </c>
      <c r="B1325" s="43" t="str">
        <f t="shared" si="1215"/>
        <v>Oflats</v>
      </c>
      <c r="C1325" s="4" t="str">
        <f t="shared" si="1248"/>
        <v>BSAI</v>
      </c>
      <c r="D1325" s="15">
        <f t="shared" si="1204"/>
        <v>1995</v>
      </c>
      <c r="E1325" s="181">
        <v>137000</v>
      </c>
      <c r="F1325" s="54">
        <v>117000</v>
      </c>
      <c r="G1325" s="54">
        <v>19540</v>
      </c>
      <c r="H1325" s="54">
        <v>16609</v>
      </c>
      <c r="I1325" s="112" t="s">
        <v>17</v>
      </c>
    </row>
    <row r="1326" spans="1:9">
      <c r="A1326" s="4" t="str">
        <f t="shared" ref="A1326:C1326" si="1249">A1272</f>
        <v>Pacific Ocean Perch</v>
      </c>
      <c r="B1326" s="43" t="str">
        <f t="shared" si="1215"/>
        <v>Others</v>
      </c>
      <c r="C1326" s="4" t="str">
        <f t="shared" si="1249"/>
        <v>BSAI Total</v>
      </c>
      <c r="D1326" s="15">
        <f t="shared" si="1204"/>
        <v>1995</v>
      </c>
      <c r="E1326" s="78"/>
      <c r="F1326" s="16"/>
      <c r="G1326" s="16"/>
      <c r="H1326" s="16"/>
      <c r="I1326" s="91"/>
    </row>
    <row r="1327" spans="1:9">
      <c r="A1327" s="4" t="str">
        <f t="shared" ref="A1327:C1327" si="1250">A1273</f>
        <v>Pacific Ocean Perch</v>
      </c>
      <c r="B1327" s="43" t="str">
        <f t="shared" si="1215"/>
        <v>Others</v>
      </c>
      <c r="C1327" s="4" t="str">
        <f t="shared" si="1250"/>
        <v>BS</v>
      </c>
      <c r="D1327" s="15">
        <f t="shared" si="1204"/>
        <v>1995</v>
      </c>
      <c r="E1327" s="178">
        <v>2910</v>
      </c>
      <c r="F1327" s="38">
        <v>1850</v>
      </c>
      <c r="G1327" s="38">
        <v>1850</v>
      </c>
      <c r="H1327" s="38">
        <v>1573</v>
      </c>
      <c r="I1327" s="79" t="s">
        <v>17</v>
      </c>
    </row>
    <row r="1328" spans="1:9">
      <c r="A1328" s="4" t="str">
        <f t="shared" ref="A1328:C1328" si="1251">A1274</f>
        <v>Pacific Ocean Perch</v>
      </c>
      <c r="B1328" s="43" t="str">
        <f t="shared" si="1215"/>
        <v>Others</v>
      </c>
      <c r="C1328" s="4" t="str">
        <f t="shared" si="1251"/>
        <v>AI Total</v>
      </c>
      <c r="D1328" s="15">
        <f t="shared" si="1204"/>
        <v>1995</v>
      </c>
      <c r="E1328" s="178">
        <v>15900</v>
      </c>
      <c r="F1328" s="38">
        <v>10500</v>
      </c>
      <c r="G1328" s="38">
        <v>10500</v>
      </c>
      <c r="H1328" s="38">
        <v>8925</v>
      </c>
      <c r="I1328" s="79" t="s">
        <v>17</v>
      </c>
    </row>
    <row r="1329" spans="1:9">
      <c r="A1329" s="4" t="str">
        <f t="shared" ref="A1329:C1329" si="1252">A1275</f>
        <v>Pacific Ocean Perch</v>
      </c>
      <c r="B1329" s="43" t="str">
        <f t="shared" si="1215"/>
        <v>Others</v>
      </c>
      <c r="C1329" s="4" t="str">
        <f t="shared" si="1252"/>
        <v>EAI</v>
      </c>
      <c r="D1329" s="15">
        <f t="shared" si="1204"/>
        <v>1995</v>
      </c>
      <c r="E1329" s="37"/>
      <c r="F1329" s="16"/>
      <c r="G1329" s="16"/>
      <c r="H1329" s="16"/>
      <c r="I1329" s="91"/>
    </row>
    <row r="1330" spans="1:9">
      <c r="A1330" s="4" t="str">
        <f t="shared" ref="A1330:C1330" si="1253">A1276</f>
        <v>Pacific Ocean Perch</v>
      </c>
      <c r="B1330" s="43" t="str">
        <f t="shared" si="1215"/>
        <v>Others</v>
      </c>
      <c r="C1330" s="4" t="str">
        <f t="shared" si="1253"/>
        <v>CAI</v>
      </c>
      <c r="D1330" s="15">
        <f t="shared" si="1204"/>
        <v>1995</v>
      </c>
      <c r="E1330" s="37"/>
      <c r="F1330" s="16"/>
      <c r="G1330" s="16"/>
      <c r="H1330" s="16"/>
      <c r="I1330" s="91"/>
    </row>
    <row r="1331" spans="1:9">
      <c r="A1331" s="4" t="str">
        <f t="shared" ref="A1331:C1331" si="1254">A1277</f>
        <v>Pacific Ocean Perch</v>
      </c>
      <c r="B1331" s="43" t="str">
        <f t="shared" si="1215"/>
        <v>Others</v>
      </c>
      <c r="C1331" s="4" t="str">
        <f t="shared" si="1254"/>
        <v>WAI</v>
      </c>
      <c r="D1331" s="15">
        <f t="shared" si="1204"/>
        <v>1995</v>
      </c>
      <c r="E1331" s="70"/>
      <c r="F1331" s="71"/>
      <c r="G1331" s="71"/>
      <c r="H1331" s="71"/>
      <c r="I1331" s="92"/>
    </row>
    <row r="1332" spans="1:9">
      <c r="A1332" s="4" t="str">
        <f t="shared" ref="A1332:C1332" si="1255">A1278</f>
        <v>Sharpchin/Northern</v>
      </c>
      <c r="B1332" s="43" t="str">
        <f t="shared" si="1215"/>
        <v>Others</v>
      </c>
      <c r="C1332" s="4" t="str">
        <f t="shared" si="1255"/>
        <v>BSAI</v>
      </c>
      <c r="D1332" s="15">
        <f t="shared" si="1204"/>
        <v>1995</v>
      </c>
      <c r="E1332" s="78"/>
      <c r="F1332" s="16"/>
      <c r="G1332" s="16"/>
      <c r="H1332" s="16"/>
      <c r="I1332" s="91"/>
    </row>
    <row r="1333" spans="1:9">
      <c r="A1333" s="4" t="str">
        <f t="shared" ref="A1333:C1333" si="1256">A1279</f>
        <v>Sharpchin/Northern</v>
      </c>
      <c r="B1333" s="43" t="str">
        <f t="shared" si="1215"/>
        <v>Others</v>
      </c>
      <c r="C1333" s="4" t="str">
        <f t="shared" si="1256"/>
        <v>BS</v>
      </c>
      <c r="D1333" s="15">
        <f t="shared" si="1204"/>
        <v>1995</v>
      </c>
      <c r="E1333" s="78"/>
      <c r="F1333" s="16"/>
      <c r="G1333" s="16"/>
      <c r="H1333" s="16"/>
      <c r="I1333" s="91"/>
    </row>
    <row r="1334" spans="1:9">
      <c r="A1334" s="4" t="str">
        <f t="shared" ref="A1334:C1334" si="1257">A1280</f>
        <v>Sharpchin/Northern</v>
      </c>
      <c r="B1334" s="43" t="str">
        <f t="shared" si="1215"/>
        <v>Others</v>
      </c>
      <c r="C1334" s="4" t="str">
        <f t="shared" si="1257"/>
        <v>AI</v>
      </c>
      <c r="D1334" s="15">
        <f t="shared" si="1204"/>
        <v>1995</v>
      </c>
      <c r="E1334" s="178">
        <v>5670</v>
      </c>
      <c r="F1334" s="38">
        <v>5670</v>
      </c>
      <c r="G1334" s="38">
        <v>5103</v>
      </c>
      <c r="H1334" s="38">
        <v>4338</v>
      </c>
      <c r="I1334" s="79" t="s">
        <v>17</v>
      </c>
    </row>
    <row r="1335" spans="1:9">
      <c r="A1335" s="4" t="str">
        <f t="shared" ref="A1335:C1335" si="1258">A1281</f>
        <v>Northern Rockfish</v>
      </c>
      <c r="B1335" s="43" t="str">
        <f t="shared" si="1215"/>
        <v>Others</v>
      </c>
      <c r="C1335" s="4" t="str">
        <f t="shared" si="1258"/>
        <v>BSAI</v>
      </c>
      <c r="D1335" s="15">
        <f t="shared" si="1204"/>
        <v>1995</v>
      </c>
      <c r="E1335" s="89"/>
      <c r="F1335" s="87"/>
      <c r="G1335" s="87"/>
      <c r="H1335" s="87"/>
      <c r="I1335" s="115"/>
    </row>
    <row r="1336" spans="1:9">
      <c r="A1336" s="4" t="str">
        <f t="shared" ref="A1336:C1336" si="1259">A1282</f>
        <v>Northern Rockfish</v>
      </c>
      <c r="B1336" s="43" t="str">
        <f t="shared" si="1215"/>
        <v>Others</v>
      </c>
      <c r="C1336" s="4" t="str">
        <f t="shared" si="1259"/>
        <v>BS</v>
      </c>
      <c r="D1336" s="15">
        <f t="shared" si="1204"/>
        <v>1995</v>
      </c>
      <c r="E1336" s="78"/>
      <c r="F1336" s="16"/>
      <c r="G1336" s="16"/>
      <c r="H1336" s="16"/>
      <c r="I1336" s="91"/>
    </row>
    <row r="1337" spans="1:9">
      <c r="A1337" s="4" t="str">
        <f t="shared" ref="A1337:C1337" si="1260">A1283</f>
        <v>Northern Rockfish</v>
      </c>
      <c r="B1337" s="43" t="str">
        <f t="shared" si="1215"/>
        <v>Others</v>
      </c>
      <c r="C1337" s="4" t="str">
        <f t="shared" si="1260"/>
        <v>AI</v>
      </c>
      <c r="D1337" s="15">
        <f t="shared" si="1204"/>
        <v>1995</v>
      </c>
      <c r="E1337" s="180"/>
      <c r="F1337" s="71"/>
      <c r="G1337" s="71"/>
      <c r="H1337" s="71"/>
      <c r="I1337" s="92"/>
    </row>
    <row r="1338" spans="1:9">
      <c r="A1338" s="4" t="str">
        <f t="shared" ref="A1338:C1338" si="1261">A1284</f>
        <v>Blackspotted/Rougheye Rockfish</v>
      </c>
      <c r="B1338" s="43" t="str">
        <f t="shared" si="1215"/>
        <v>Others</v>
      </c>
      <c r="C1338" s="4" t="str">
        <f t="shared" si="1261"/>
        <v>BSAI Total</v>
      </c>
      <c r="D1338" s="15">
        <f t="shared" si="1204"/>
        <v>1995</v>
      </c>
      <c r="E1338" s="78"/>
      <c r="F1338" s="16"/>
      <c r="G1338" s="16"/>
      <c r="H1338" s="16"/>
      <c r="I1338" s="91"/>
    </row>
    <row r="1339" spans="1:9">
      <c r="A1339" s="4" t="str">
        <f t="shared" ref="A1339:C1339" si="1262">A1285</f>
        <v>Blackspotted/Rougheye Rockfish</v>
      </c>
      <c r="B1339" s="43" t="str">
        <f t="shared" si="1215"/>
        <v>Others</v>
      </c>
      <c r="C1339" s="4" t="str">
        <f t="shared" si="1262"/>
        <v>EBS/EAI</v>
      </c>
      <c r="D1339" s="15">
        <f t="shared" si="1204"/>
        <v>1995</v>
      </c>
      <c r="E1339" s="78"/>
      <c r="F1339" s="16"/>
      <c r="G1339" s="16"/>
      <c r="H1339" s="16"/>
      <c r="I1339" s="91"/>
    </row>
    <row r="1340" spans="1:9">
      <c r="A1340" s="4" t="str">
        <f t="shared" ref="A1340:C1340" si="1263">A1286</f>
        <v>Blackspotted/Rougheye Rockfish</v>
      </c>
      <c r="B1340" s="43" t="str">
        <f t="shared" si="1215"/>
        <v>Others</v>
      </c>
      <c r="C1340" s="4" t="str">
        <f t="shared" si="1263"/>
        <v>CAI/WAI</v>
      </c>
      <c r="D1340" s="15">
        <f t="shared" si="1204"/>
        <v>1995</v>
      </c>
      <c r="E1340" s="180"/>
      <c r="F1340" s="71"/>
      <c r="G1340" s="71"/>
      <c r="H1340" s="71"/>
      <c r="I1340" s="92"/>
    </row>
    <row r="1341" spans="1:9">
      <c r="A1341" s="4" t="str">
        <f t="shared" ref="A1341:C1341" si="1264">A1287</f>
        <v>Shortraker Rockfish</v>
      </c>
      <c r="B1341" s="43" t="str">
        <f t="shared" si="1215"/>
        <v>Others</v>
      </c>
      <c r="C1341" s="4" t="str">
        <f t="shared" si="1264"/>
        <v>BSAI</v>
      </c>
      <c r="D1341" s="15">
        <f t="shared" si="1204"/>
        <v>1995</v>
      </c>
      <c r="E1341" s="78"/>
      <c r="F1341" s="16"/>
      <c r="G1341" s="16"/>
      <c r="H1341" s="16"/>
      <c r="I1341" s="91"/>
    </row>
    <row r="1342" spans="1:9">
      <c r="A1342" s="4" t="str">
        <f t="shared" ref="A1342:C1342" si="1265">A1288</f>
        <v>Shortraker/Rougheye Rockfish</v>
      </c>
      <c r="B1342" s="43" t="str">
        <f t="shared" si="1215"/>
        <v>Others</v>
      </c>
      <c r="C1342" s="4" t="str">
        <f t="shared" si="1265"/>
        <v>BSAI</v>
      </c>
      <c r="D1342" s="15">
        <f t="shared" si="1204"/>
        <v>1995</v>
      </c>
      <c r="E1342" s="89"/>
      <c r="F1342" s="87"/>
      <c r="G1342" s="87"/>
      <c r="H1342" s="87"/>
      <c r="I1342" s="115"/>
    </row>
    <row r="1343" spans="1:9">
      <c r="A1343" s="4" t="str">
        <f t="shared" ref="A1343:C1343" si="1266">A1289</f>
        <v>Shortraker/Rougheye Rockfish</v>
      </c>
      <c r="B1343" s="43" t="str">
        <f t="shared" si="1215"/>
        <v>Others</v>
      </c>
      <c r="C1343" s="4" t="str">
        <f t="shared" si="1266"/>
        <v>BS</v>
      </c>
      <c r="D1343" s="15">
        <f t="shared" si="1204"/>
        <v>1995</v>
      </c>
      <c r="E1343" s="78"/>
      <c r="F1343" s="16"/>
      <c r="G1343" s="16"/>
      <c r="H1343" s="16"/>
      <c r="I1343" s="91"/>
    </row>
    <row r="1344" spans="1:9">
      <c r="A1344" s="4" t="str">
        <f t="shared" ref="A1344:C1344" si="1267">A1290</f>
        <v>Shortraker/Rougheye Rockfish</v>
      </c>
      <c r="B1344" s="43" t="str">
        <f t="shared" si="1215"/>
        <v>Others</v>
      </c>
      <c r="C1344" s="4">
        <f t="shared" si="1267"/>
        <v>2043000</v>
      </c>
      <c r="D1344" s="15">
        <f t="shared" si="1204"/>
        <v>1424976</v>
      </c>
      <c r="E1344" s="179">
        <v>1220</v>
      </c>
      <c r="F1344" s="48">
        <v>1220</v>
      </c>
      <c r="G1344" s="48">
        <v>1098</v>
      </c>
      <c r="H1344" s="48">
        <v>933</v>
      </c>
      <c r="I1344" s="111" t="s">
        <v>17</v>
      </c>
    </row>
    <row r="1345" spans="1:9">
      <c r="A1345" s="4" t="str">
        <f t="shared" ref="A1345:C1345" si="1268">A1291</f>
        <v>Other Red Rockfish</v>
      </c>
      <c r="B1345" s="43" t="str">
        <f t="shared" si="1215"/>
        <v>Others</v>
      </c>
      <c r="C1345" s="4">
        <f t="shared" si="1268"/>
        <v>191386</v>
      </c>
      <c r="D1345" s="15">
        <f t="shared" si="1204"/>
        <v>155849</v>
      </c>
      <c r="E1345" s="68">
        <v>1400</v>
      </c>
      <c r="F1345" s="41">
        <v>1400</v>
      </c>
      <c r="G1345" s="41">
        <v>1260</v>
      </c>
      <c r="H1345" s="41">
        <v>1070</v>
      </c>
      <c r="I1345" s="90" t="s">
        <v>17</v>
      </c>
    </row>
    <row r="1346" spans="1:9">
      <c r="A1346" s="4" t="str">
        <f t="shared" ref="A1346:C1346" si="1269">A1292</f>
        <v>Other Red Rockfish</v>
      </c>
      <c r="B1346" s="43" t="str">
        <f t="shared" si="1215"/>
        <v>Others</v>
      </c>
      <c r="C1346" s="4">
        <f t="shared" si="1269"/>
        <v>27400</v>
      </c>
      <c r="D1346" s="15">
        <f t="shared" ref="D1346:D1409" si="1270">D1292-1</f>
        <v>20576</v>
      </c>
      <c r="E1346" s="180"/>
      <c r="F1346" s="71"/>
      <c r="G1346" s="71"/>
      <c r="H1346" s="71"/>
      <c r="I1346" s="92"/>
    </row>
    <row r="1347" spans="1:9">
      <c r="A1347" s="4" t="str">
        <f t="shared" ref="A1347:C1347" si="1271">A1293</f>
        <v>Other Rockfish</v>
      </c>
      <c r="B1347" s="43" t="str">
        <f t="shared" si="1215"/>
        <v>Others</v>
      </c>
      <c r="C1347" s="4">
        <f t="shared" si="1271"/>
        <v>287307</v>
      </c>
      <c r="D1347" s="15">
        <f t="shared" si="1270"/>
        <v>260894</v>
      </c>
      <c r="E1347" s="78"/>
      <c r="F1347" s="16"/>
      <c r="G1347" s="16"/>
      <c r="H1347" s="16"/>
      <c r="I1347" s="91"/>
    </row>
    <row r="1348" spans="1:9">
      <c r="A1348" s="4" t="str">
        <f t="shared" ref="A1348:C1348" si="1272">A1294</f>
        <v>Other Rockfish</v>
      </c>
      <c r="B1348" s="43" t="str">
        <f t="shared" si="1215"/>
        <v>Others</v>
      </c>
      <c r="C1348" s="4">
        <f t="shared" si="1272"/>
        <v>84057</v>
      </c>
      <c r="D1348" s="15">
        <f t="shared" si="1270"/>
        <v>71594</v>
      </c>
      <c r="E1348" s="178">
        <v>365</v>
      </c>
      <c r="F1348" s="38">
        <v>365</v>
      </c>
      <c r="G1348" s="38">
        <v>329</v>
      </c>
      <c r="H1348" s="38">
        <v>280</v>
      </c>
      <c r="I1348" s="79" t="s">
        <v>17</v>
      </c>
    </row>
    <row r="1349" spans="1:9">
      <c r="A1349" s="4" t="str">
        <f t="shared" ref="A1349:C1349" si="1273">A1295</f>
        <v>Other Rockfish</v>
      </c>
      <c r="B1349" s="43" t="str">
        <f t="shared" si="1215"/>
        <v>Others</v>
      </c>
      <c r="C1349" s="4">
        <f t="shared" si="1273"/>
        <v>157300</v>
      </c>
      <c r="D1349" s="15">
        <f t="shared" si="1270"/>
        <v>153276</v>
      </c>
      <c r="E1349" s="179">
        <v>770</v>
      </c>
      <c r="F1349" s="48">
        <v>770</v>
      </c>
      <c r="G1349" s="48">
        <v>693</v>
      </c>
      <c r="H1349" s="48">
        <v>589</v>
      </c>
      <c r="I1349" s="111" t="s">
        <v>17</v>
      </c>
    </row>
    <row r="1350" spans="1:9">
      <c r="A1350" s="4" t="str">
        <f t="shared" ref="A1350:C1350" si="1274">A1296</f>
        <v>Atka Mackerel</v>
      </c>
      <c r="B1350" s="43" t="str">
        <f t="shared" si="1215"/>
        <v>Atka</v>
      </c>
      <c r="C1350" s="4">
        <f t="shared" si="1274"/>
        <v>82810</v>
      </c>
      <c r="D1350" s="15">
        <f t="shared" si="1270"/>
        <v>68110</v>
      </c>
      <c r="E1350" s="178">
        <v>335000</v>
      </c>
      <c r="F1350" s="38">
        <v>125000</v>
      </c>
      <c r="G1350" s="38">
        <v>80000</v>
      </c>
      <c r="H1350" s="38">
        <v>68000</v>
      </c>
      <c r="I1350" s="79" t="s">
        <v>17</v>
      </c>
    </row>
    <row r="1351" spans="1:9">
      <c r="A1351" s="4" t="str">
        <f t="shared" ref="A1351:C1351" si="1275">A1297</f>
        <v>Atka Mackerel</v>
      </c>
      <c r="B1351" s="43" t="str">
        <f t="shared" si="1215"/>
        <v>Atka</v>
      </c>
      <c r="C1351" s="4">
        <f t="shared" si="1275"/>
        <v>19751</v>
      </c>
      <c r="D1351" s="15">
        <f t="shared" si="1270"/>
        <v>16219</v>
      </c>
      <c r="E1351" s="40" t="s">
        <v>17</v>
      </c>
      <c r="F1351" s="38">
        <v>13500</v>
      </c>
      <c r="G1351" s="38">
        <v>13500</v>
      </c>
      <c r="H1351" s="38">
        <v>11475</v>
      </c>
      <c r="I1351" s="79" t="s">
        <v>17</v>
      </c>
    </row>
    <row r="1352" spans="1:9">
      <c r="A1352" s="4" t="str">
        <f t="shared" ref="A1352:C1352" si="1276">A1298</f>
        <v>Atka Mackerel</v>
      </c>
      <c r="B1352" s="43" t="str">
        <f t="shared" si="1215"/>
        <v>Atka</v>
      </c>
      <c r="C1352" s="4">
        <f t="shared" si="1276"/>
        <v>81200</v>
      </c>
      <c r="D1352" s="15">
        <f t="shared" si="1270"/>
        <v>70076</v>
      </c>
      <c r="E1352" s="40" t="s">
        <v>17</v>
      </c>
      <c r="F1352" s="38">
        <v>55900</v>
      </c>
      <c r="G1352" s="38">
        <v>50000</v>
      </c>
      <c r="H1352" s="38">
        <v>42500</v>
      </c>
      <c r="I1352" s="79" t="s">
        <v>17</v>
      </c>
    </row>
    <row r="1353" spans="1:9">
      <c r="A1353" s="4" t="str">
        <f t="shared" ref="A1353:C1353" si="1277">A1299</f>
        <v>Atka Mackerel</v>
      </c>
      <c r="B1353" s="43" t="str">
        <f t="shared" si="1215"/>
        <v>Atka</v>
      </c>
      <c r="C1353" s="4" t="str">
        <f t="shared" si="1277"/>
        <v>WAI</v>
      </c>
      <c r="D1353" s="15">
        <f t="shared" si="1270"/>
        <v>1995</v>
      </c>
      <c r="E1353" s="62" t="s">
        <v>17</v>
      </c>
      <c r="F1353" s="48">
        <v>55600</v>
      </c>
      <c r="G1353" s="48">
        <v>16500</v>
      </c>
      <c r="H1353" s="48">
        <v>14025</v>
      </c>
      <c r="I1353" s="111" t="s">
        <v>17</v>
      </c>
    </row>
    <row r="1354" spans="1:9">
      <c r="A1354" s="4" t="str">
        <f t="shared" ref="A1354:C1354" si="1278">A1300</f>
        <v>Skates</v>
      </c>
      <c r="B1354" s="43" t="str">
        <f t="shared" si="1215"/>
        <v>Others</v>
      </c>
      <c r="C1354" s="4" t="str">
        <f t="shared" si="1278"/>
        <v>BSAI</v>
      </c>
      <c r="D1354" s="15">
        <f t="shared" si="1270"/>
        <v>1995</v>
      </c>
      <c r="E1354" s="183"/>
      <c r="F1354" s="81"/>
      <c r="G1354" s="81"/>
      <c r="H1354" s="81"/>
      <c r="I1354" s="114"/>
    </row>
    <row r="1355" spans="1:9">
      <c r="A1355" s="4" t="str">
        <f t="shared" ref="A1355:C1355" si="1279">A1301</f>
        <v>Sculpins</v>
      </c>
      <c r="B1355" s="43" t="str">
        <f t="shared" si="1215"/>
        <v>Others</v>
      </c>
      <c r="C1355" s="4" t="str">
        <f t="shared" si="1279"/>
        <v>BSAI</v>
      </c>
      <c r="D1355" s="15">
        <f t="shared" si="1270"/>
        <v>1995</v>
      </c>
      <c r="E1355" s="183"/>
      <c r="F1355" s="81"/>
      <c r="G1355" s="81"/>
      <c r="H1355" s="81"/>
      <c r="I1355" s="114"/>
    </row>
    <row r="1356" spans="1:9">
      <c r="A1356" s="4" t="str">
        <f t="shared" ref="A1356:C1356" si="1280">A1302</f>
        <v>Sharks</v>
      </c>
      <c r="B1356" s="43" t="str">
        <f t="shared" ref="B1356:B1419" si="1281">VLOOKUP(A1356,$O$6:$Q$32,3)</f>
        <v>Others</v>
      </c>
      <c r="C1356" s="4" t="str">
        <f t="shared" si="1280"/>
        <v>BSAI</v>
      </c>
      <c r="D1356" s="15">
        <f t="shared" si="1270"/>
        <v>1995</v>
      </c>
      <c r="E1356" s="183"/>
      <c r="F1356" s="81"/>
      <c r="G1356" s="81"/>
      <c r="H1356" s="81"/>
      <c r="I1356" s="114"/>
    </row>
    <row r="1357" spans="1:9">
      <c r="A1357" s="4" t="str">
        <f t="shared" ref="A1357:C1357" si="1282">A1303</f>
        <v>Squids</v>
      </c>
      <c r="B1357" s="43" t="str">
        <f t="shared" si="1281"/>
        <v>Others</v>
      </c>
      <c r="C1357" s="4" t="str">
        <f t="shared" si="1282"/>
        <v>BSAI</v>
      </c>
      <c r="D1357" s="15">
        <f t="shared" si="1270"/>
        <v>1995</v>
      </c>
      <c r="E1357" s="181">
        <v>3110</v>
      </c>
      <c r="F1357" s="54">
        <v>3110</v>
      </c>
      <c r="G1357" s="54">
        <v>1000</v>
      </c>
      <c r="H1357" s="54">
        <v>850</v>
      </c>
      <c r="I1357" s="112" t="s">
        <v>17</v>
      </c>
    </row>
    <row r="1358" spans="1:9">
      <c r="A1358" s="4" t="str">
        <f t="shared" ref="A1358:C1358" si="1283">A1304</f>
        <v>Octopuses</v>
      </c>
      <c r="B1358" s="43" t="str">
        <f t="shared" si="1281"/>
        <v>Others</v>
      </c>
      <c r="C1358" s="4" t="str">
        <f t="shared" si="1283"/>
        <v>BSAI</v>
      </c>
      <c r="D1358" s="15">
        <f t="shared" si="1270"/>
        <v>1995</v>
      </c>
      <c r="E1358" s="183"/>
      <c r="F1358" s="81"/>
      <c r="G1358" s="81"/>
      <c r="H1358" s="81"/>
      <c r="I1358" s="114"/>
    </row>
    <row r="1359" spans="1:9">
      <c r="A1359" s="4" t="str">
        <f t="shared" ref="A1359:C1359" si="1284">A1305</f>
        <v>Other Species</v>
      </c>
      <c r="B1359" s="43" t="str">
        <f t="shared" si="1281"/>
        <v>Others</v>
      </c>
      <c r="C1359" s="4" t="str">
        <f t="shared" si="1284"/>
        <v>BSAI</v>
      </c>
      <c r="D1359" s="15">
        <f t="shared" si="1270"/>
        <v>1995</v>
      </c>
      <c r="E1359" s="179">
        <v>136000</v>
      </c>
      <c r="F1359" s="48">
        <v>27600</v>
      </c>
      <c r="G1359" s="48">
        <v>20000</v>
      </c>
      <c r="H1359" s="48">
        <v>17000</v>
      </c>
      <c r="I1359" s="111" t="s">
        <v>17</v>
      </c>
    </row>
    <row r="1360" spans="1:9">
      <c r="A1360" s="4" t="str">
        <f t="shared" ref="A1360:C1360" si="1285">A1306</f>
        <v>Total</v>
      </c>
      <c r="B1360" s="43" t="str">
        <f t="shared" si="1281"/>
        <v>Others</v>
      </c>
      <c r="C1360" s="4" t="str">
        <f t="shared" si="1285"/>
        <v>Total</v>
      </c>
      <c r="D1360" s="15">
        <f t="shared" si="1270"/>
        <v>1995</v>
      </c>
      <c r="E1360" s="179">
        <v>3655945</v>
      </c>
      <c r="F1360" s="48">
        <v>2836985</v>
      </c>
      <c r="G1360" s="48">
        <v>2000000</v>
      </c>
      <c r="H1360" s="48">
        <v>1700000</v>
      </c>
      <c r="I1360" s="111" t="s">
        <v>17</v>
      </c>
    </row>
    <row r="1361" spans="1:9">
      <c r="A1361" s="4" t="str">
        <f t="shared" ref="A1361:C1361" si="1286">A1307</f>
        <v>Pollock</v>
      </c>
      <c r="B1361" s="43" t="str">
        <f t="shared" si="1281"/>
        <v>Pollock</v>
      </c>
      <c r="C1361" s="4" t="str">
        <f t="shared" si="1286"/>
        <v>BS</v>
      </c>
      <c r="D1361" s="15">
        <f t="shared" si="1270"/>
        <v>1994</v>
      </c>
      <c r="E1361" s="69">
        <v>1590000</v>
      </c>
      <c r="F1361" s="41">
        <v>1330000</v>
      </c>
      <c r="G1361" s="41">
        <v>1330000</v>
      </c>
      <c r="H1361" s="41">
        <v>1130500</v>
      </c>
      <c r="I1361" s="155">
        <v>99750</v>
      </c>
    </row>
    <row r="1362" spans="1:9">
      <c r="A1362" s="4" t="str">
        <f t="shared" ref="A1362:C1362" si="1287">A1308</f>
        <v>Pollock</v>
      </c>
      <c r="B1362" s="43" t="str">
        <f t="shared" si="1281"/>
        <v>Pollock</v>
      </c>
      <c r="C1362" s="4" t="str">
        <f t="shared" si="1287"/>
        <v>AI</v>
      </c>
      <c r="D1362" s="15">
        <f t="shared" si="1270"/>
        <v>1994</v>
      </c>
      <c r="E1362" s="45">
        <v>60400</v>
      </c>
      <c r="F1362" s="38">
        <v>56600</v>
      </c>
      <c r="G1362" s="38">
        <v>56600</v>
      </c>
      <c r="H1362" s="38">
        <v>48110</v>
      </c>
      <c r="I1362" s="156">
        <v>4245</v>
      </c>
    </row>
    <row r="1363" spans="1:9">
      <c r="A1363" s="4" t="str">
        <f t="shared" ref="A1363:C1363" si="1288">A1309</f>
        <v>Pollock</v>
      </c>
      <c r="B1363" s="43" t="str">
        <f t="shared" si="1281"/>
        <v>Pollock</v>
      </c>
      <c r="C1363" s="4" t="str">
        <f t="shared" si="1288"/>
        <v>Bogslof</v>
      </c>
      <c r="D1363" s="15">
        <f t="shared" si="1270"/>
        <v>1994</v>
      </c>
      <c r="E1363" s="57">
        <v>31750</v>
      </c>
      <c r="F1363" s="48">
        <v>31750</v>
      </c>
      <c r="G1363" s="48">
        <v>1000</v>
      </c>
      <c r="H1363" s="48">
        <v>850</v>
      </c>
      <c r="I1363" s="85">
        <v>75</v>
      </c>
    </row>
    <row r="1364" spans="1:9">
      <c r="A1364" s="4" t="str">
        <f t="shared" ref="A1364:C1364" si="1289">A1310</f>
        <v>Pacific cod</v>
      </c>
      <c r="B1364" s="43" t="str">
        <f t="shared" si="1281"/>
        <v>Pcod</v>
      </c>
      <c r="C1364" s="4" t="str">
        <f t="shared" si="1289"/>
        <v>BSAI</v>
      </c>
      <c r="D1364" s="15">
        <f t="shared" si="1270"/>
        <v>1994</v>
      </c>
      <c r="E1364" s="45">
        <v>228000</v>
      </c>
      <c r="F1364" s="38">
        <v>191000</v>
      </c>
      <c r="G1364" s="38">
        <v>191000</v>
      </c>
      <c r="H1364" s="38">
        <v>162350</v>
      </c>
      <c r="I1364" s="79" t="s">
        <v>17</v>
      </c>
    </row>
    <row r="1365" spans="1:9">
      <c r="A1365" s="4" t="str">
        <f t="shared" ref="A1365:C1365" si="1290">A1311</f>
        <v>Pacific cod</v>
      </c>
      <c r="B1365" s="43" t="str">
        <f t="shared" si="1281"/>
        <v>Pcod</v>
      </c>
      <c r="C1365" s="4" t="str">
        <f t="shared" si="1290"/>
        <v>BS</v>
      </c>
      <c r="D1365" s="15">
        <f t="shared" si="1270"/>
        <v>1994</v>
      </c>
      <c r="E1365" s="73"/>
      <c r="F1365" s="16"/>
      <c r="G1365" s="16"/>
      <c r="H1365" s="16"/>
      <c r="I1365" s="91"/>
    </row>
    <row r="1366" spans="1:9">
      <c r="A1366" s="4" t="str">
        <f t="shared" ref="A1366:C1366" si="1291">A1312</f>
        <v>Pacific cod</v>
      </c>
      <c r="B1366" s="43" t="str">
        <f t="shared" si="1281"/>
        <v>Pcod</v>
      </c>
      <c r="C1366" s="4" t="str">
        <f t="shared" si="1291"/>
        <v>AI</v>
      </c>
      <c r="D1366" s="15">
        <f t="shared" si="1270"/>
        <v>1994</v>
      </c>
      <c r="E1366" s="74"/>
      <c r="F1366" s="71"/>
      <c r="G1366" s="71"/>
      <c r="H1366" s="71"/>
      <c r="I1366" s="92"/>
    </row>
    <row r="1367" spans="1:9">
      <c r="A1367" s="4" t="str">
        <f t="shared" ref="A1367:C1367" si="1292">A1313</f>
        <v>Sablefish</v>
      </c>
      <c r="B1367" s="43" t="str">
        <f t="shared" si="1281"/>
        <v>Others</v>
      </c>
      <c r="C1367" s="4" t="str">
        <f t="shared" si="1292"/>
        <v>BSAI Total</v>
      </c>
      <c r="D1367" s="15">
        <f t="shared" si="1270"/>
        <v>1994</v>
      </c>
      <c r="E1367" s="73"/>
      <c r="F1367" s="16"/>
      <c r="G1367" s="16"/>
      <c r="H1367" s="16"/>
      <c r="I1367" s="91"/>
    </row>
    <row r="1368" spans="1:9">
      <c r="A1368" s="4" t="str">
        <f t="shared" ref="A1368:C1368" si="1293">A1314</f>
        <v>Sablefish</v>
      </c>
      <c r="B1368" s="43" t="str">
        <f t="shared" si="1281"/>
        <v>Others</v>
      </c>
      <c r="C1368" s="4" t="str">
        <f t="shared" si="1293"/>
        <v>BS</v>
      </c>
      <c r="D1368" s="15">
        <f t="shared" si="1270"/>
        <v>1994</v>
      </c>
      <c r="E1368" s="45">
        <v>670</v>
      </c>
      <c r="F1368" s="38">
        <v>540</v>
      </c>
      <c r="G1368" s="38">
        <v>540</v>
      </c>
      <c r="H1368" s="38">
        <v>459</v>
      </c>
      <c r="I1368" s="79" t="s">
        <v>17</v>
      </c>
    </row>
    <row r="1369" spans="1:9">
      <c r="A1369" s="4" t="str">
        <f t="shared" ref="A1369:C1369" si="1294">A1315</f>
        <v>Sablefish</v>
      </c>
      <c r="B1369" s="43" t="str">
        <f t="shared" si="1281"/>
        <v>Others</v>
      </c>
      <c r="C1369" s="4" t="str">
        <f t="shared" si="1294"/>
        <v>AI</v>
      </c>
      <c r="D1369" s="15">
        <f t="shared" si="1270"/>
        <v>1994</v>
      </c>
      <c r="E1369" s="57">
        <v>3490</v>
      </c>
      <c r="F1369" s="48">
        <v>2800</v>
      </c>
      <c r="G1369" s="48">
        <v>2800</v>
      </c>
      <c r="H1369" s="48">
        <v>2380</v>
      </c>
      <c r="I1369" s="111" t="s">
        <v>17</v>
      </c>
    </row>
    <row r="1370" spans="1:9">
      <c r="A1370" s="4" t="str">
        <f t="shared" ref="A1370:C1370" si="1295">A1316</f>
        <v>Yellowfin Sole</v>
      </c>
      <c r="B1370" s="43" t="str">
        <f t="shared" si="1281"/>
        <v>Yfin</v>
      </c>
      <c r="C1370" s="4" t="str">
        <f t="shared" si="1295"/>
        <v>BSAI</v>
      </c>
      <c r="D1370" s="15">
        <f t="shared" si="1270"/>
        <v>1994</v>
      </c>
      <c r="E1370" s="75">
        <v>269000</v>
      </c>
      <c r="F1370" s="54">
        <v>230000</v>
      </c>
      <c r="G1370" s="54">
        <v>150325</v>
      </c>
      <c r="H1370" s="54">
        <v>127776</v>
      </c>
      <c r="I1370" s="112" t="s">
        <v>17</v>
      </c>
    </row>
    <row r="1371" spans="1:9">
      <c r="A1371" s="4" t="str">
        <f t="shared" ref="A1371:C1371" si="1296">A1317</f>
        <v>Greenland Trubot</v>
      </c>
      <c r="B1371" s="43" t="str">
        <f t="shared" si="1281"/>
        <v>Oflats</v>
      </c>
      <c r="C1371" s="4" t="str">
        <f t="shared" si="1296"/>
        <v>BSAI Total</v>
      </c>
      <c r="D1371" s="15">
        <f t="shared" si="1270"/>
        <v>1994</v>
      </c>
      <c r="E1371" s="45">
        <v>24800</v>
      </c>
      <c r="F1371" s="38">
        <v>7000</v>
      </c>
      <c r="G1371" s="38">
        <v>7000</v>
      </c>
      <c r="H1371" s="38">
        <v>5950</v>
      </c>
      <c r="I1371" s="79" t="s">
        <v>17</v>
      </c>
    </row>
    <row r="1372" spans="1:9">
      <c r="A1372" s="4" t="str">
        <f t="shared" ref="A1372:C1372" si="1297">A1318</f>
        <v>Greenland Trubot</v>
      </c>
      <c r="B1372" s="43" t="str">
        <f t="shared" si="1281"/>
        <v>Oflats</v>
      </c>
      <c r="C1372" s="4" t="str">
        <f t="shared" si="1297"/>
        <v>BS</v>
      </c>
      <c r="D1372" s="15">
        <f t="shared" si="1270"/>
        <v>1994</v>
      </c>
      <c r="E1372" s="44" t="s">
        <v>17</v>
      </c>
      <c r="F1372" s="44" t="s">
        <v>17</v>
      </c>
      <c r="G1372" s="38">
        <v>4667</v>
      </c>
      <c r="H1372" s="38">
        <v>3967</v>
      </c>
      <c r="I1372" s="79" t="s">
        <v>17</v>
      </c>
    </row>
    <row r="1373" spans="1:9">
      <c r="A1373" s="4" t="str">
        <f t="shared" ref="A1373:C1373" si="1298">A1319</f>
        <v>Greenland Trubot</v>
      </c>
      <c r="B1373" s="43" t="str">
        <f t="shared" si="1281"/>
        <v>Oflats</v>
      </c>
      <c r="C1373" s="4" t="str">
        <f t="shared" si="1298"/>
        <v>AI</v>
      </c>
      <c r="D1373" s="15">
        <f t="shared" si="1270"/>
        <v>1994</v>
      </c>
      <c r="E1373" s="55" t="s">
        <v>17</v>
      </c>
      <c r="F1373" s="55" t="s">
        <v>17</v>
      </c>
      <c r="G1373" s="56">
        <v>2333</v>
      </c>
      <c r="H1373" s="56">
        <v>1983</v>
      </c>
      <c r="I1373" s="113" t="s">
        <v>17</v>
      </c>
    </row>
    <row r="1374" spans="1:9">
      <c r="A1374" s="4" t="str">
        <f t="shared" ref="A1374:C1374" si="1299">A1320</f>
        <v>Arrowtooth Flounder</v>
      </c>
      <c r="B1374" s="43" t="str">
        <f t="shared" si="1281"/>
        <v>Oflats</v>
      </c>
      <c r="C1374" s="4" t="str">
        <f t="shared" si="1299"/>
        <v>BSAI</v>
      </c>
      <c r="D1374" s="15">
        <f t="shared" si="1270"/>
        <v>1994</v>
      </c>
      <c r="E1374" s="75">
        <v>130000</v>
      </c>
      <c r="F1374" s="54">
        <v>93400</v>
      </c>
      <c r="G1374" s="54">
        <v>10000</v>
      </c>
      <c r="H1374" s="54">
        <v>8500</v>
      </c>
      <c r="I1374" s="112" t="s">
        <v>17</v>
      </c>
    </row>
    <row r="1375" spans="1:9">
      <c r="A1375" s="4" t="str">
        <f t="shared" ref="A1375:C1375" si="1300">A1321</f>
        <v>Kamchatka Flounder</v>
      </c>
      <c r="B1375" s="43" t="str">
        <f t="shared" si="1281"/>
        <v>Oflats</v>
      </c>
      <c r="C1375" s="4" t="str">
        <f t="shared" si="1300"/>
        <v>BSAI</v>
      </c>
      <c r="D1375" s="15">
        <f t="shared" si="1270"/>
        <v>1994</v>
      </c>
      <c r="E1375" s="80"/>
      <c r="F1375" s="81"/>
      <c r="G1375" s="81"/>
      <c r="H1375" s="81"/>
      <c r="I1375" s="114"/>
    </row>
    <row r="1376" spans="1:9">
      <c r="A1376" s="4" t="str">
        <f t="shared" ref="A1376:C1376" si="1301">A1322</f>
        <v>Rock Sole</v>
      </c>
      <c r="B1376" s="43" t="str">
        <f t="shared" si="1281"/>
        <v>RockSole</v>
      </c>
      <c r="C1376" s="4" t="str">
        <f t="shared" si="1301"/>
        <v>BSAI</v>
      </c>
      <c r="D1376" s="15">
        <f t="shared" si="1270"/>
        <v>1994</v>
      </c>
      <c r="E1376" s="75">
        <v>363000</v>
      </c>
      <c r="F1376" s="54">
        <v>313000</v>
      </c>
      <c r="G1376" s="54">
        <v>75000</v>
      </c>
      <c r="H1376" s="54">
        <v>63750</v>
      </c>
      <c r="I1376" s="112" t="s">
        <v>17</v>
      </c>
    </row>
    <row r="1377" spans="1:9">
      <c r="A1377" s="4" t="str">
        <f t="shared" ref="A1377:C1377" si="1302">A1323</f>
        <v>Flathead Sole</v>
      </c>
      <c r="B1377" s="43" t="str">
        <f t="shared" si="1281"/>
        <v>Oflats</v>
      </c>
      <c r="C1377" s="4" t="str">
        <f t="shared" si="1302"/>
        <v>BSAI</v>
      </c>
      <c r="D1377" s="15">
        <f t="shared" si="1270"/>
        <v>1994</v>
      </c>
      <c r="E1377" s="80"/>
      <c r="F1377" s="81"/>
      <c r="G1377" s="81"/>
      <c r="H1377" s="81"/>
      <c r="I1377" s="114"/>
    </row>
    <row r="1378" spans="1:9">
      <c r="A1378" s="4" t="str">
        <f t="shared" ref="A1378:C1378" si="1303">A1324</f>
        <v>Alaska Plaice</v>
      </c>
      <c r="B1378" s="43" t="str">
        <f t="shared" si="1281"/>
        <v>Oflats</v>
      </c>
      <c r="C1378" s="4" t="str">
        <f t="shared" si="1303"/>
        <v>BSAI</v>
      </c>
      <c r="D1378" s="15">
        <f t="shared" si="1270"/>
        <v>1994</v>
      </c>
      <c r="E1378" s="80"/>
      <c r="F1378" s="81"/>
      <c r="G1378" s="81"/>
      <c r="H1378" s="81"/>
      <c r="I1378" s="114"/>
    </row>
    <row r="1379" spans="1:9">
      <c r="A1379" s="4" t="str">
        <f t="shared" ref="A1379:C1379" si="1304">A1325</f>
        <v>Other Flatfish</v>
      </c>
      <c r="B1379" s="43" t="str">
        <f t="shared" si="1281"/>
        <v>Oflats</v>
      </c>
      <c r="C1379" s="4" t="str">
        <f t="shared" si="1304"/>
        <v>BSAI</v>
      </c>
      <c r="D1379" s="15">
        <f t="shared" si="1270"/>
        <v>1994</v>
      </c>
      <c r="E1379" s="75">
        <v>270000</v>
      </c>
      <c r="F1379" s="54">
        <v>225000</v>
      </c>
      <c r="G1379" s="54">
        <v>56000</v>
      </c>
      <c r="H1379" s="54">
        <v>47600</v>
      </c>
      <c r="I1379" s="112" t="s">
        <v>17</v>
      </c>
    </row>
    <row r="1380" spans="1:9">
      <c r="A1380" s="4" t="str">
        <f t="shared" ref="A1380:C1380" si="1305">A1326</f>
        <v>Pacific Ocean Perch</v>
      </c>
      <c r="B1380" s="43" t="str">
        <f t="shared" si="1281"/>
        <v>Others</v>
      </c>
      <c r="C1380" s="4" t="str">
        <f t="shared" si="1305"/>
        <v>BSAI Total</v>
      </c>
      <c r="D1380" s="15">
        <f t="shared" si="1270"/>
        <v>1994</v>
      </c>
      <c r="E1380" s="73"/>
      <c r="F1380" s="16"/>
      <c r="G1380" s="16"/>
      <c r="H1380" s="16"/>
      <c r="I1380" s="91"/>
    </row>
    <row r="1381" spans="1:9">
      <c r="A1381" s="4" t="str">
        <f t="shared" ref="A1381:C1381" si="1306">A1327</f>
        <v>Pacific Ocean Perch</v>
      </c>
      <c r="B1381" s="43" t="str">
        <f t="shared" si="1281"/>
        <v>Others</v>
      </c>
      <c r="C1381" s="4" t="str">
        <f t="shared" si="1306"/>
        <v>BS</v>
      </c>
      <c r="D1381" s="15">
        <f t="shared" si="1270"/>
        <v>1994</v>
      </c>
      <c r="E1381" s="45">
        <v>2920</v>
      </c>
      <c r="F1381" s="38">
        <v>1910</v>
      </c>
      <c r="G1381" s="38">
        <v>1910</v>
      </c>
      <c r="H1381" s="38">
        <v>1624</v>
      </c>
      <c r="I1381" s="79" t="s">
        <v>17</v>
      </c>
    </row>
    <row r="1382" spans="1:9">
      <c r="A1382" s="4" t="str">
        <f t="shared" ref="A1382:C1382" si="1307">A1328</f>
        <v>Pacific Ocean Perch</v>
      </c>
      <c r="B1382" s="43" t="str">
        <f t="shared" si="1281"/>
        <v>Others</v>
      </c>
      <c r="C1382" s="4" t="str">
        <f t="shared" si="1307"/>
        <v>AI Total</v>
      </c>
      <c r="D1382" s="15">
        <f t="shared" si="1270"/>
        <v>1994</v>
      </c>
      <c r="E1382" s="45">
        <v>16600</v>
      </c>
      <c r="F1382" s="38">
        <v>10900</v>
      </c>
      <c r="G1382" s="38">
        <v>10900</v>
      </c>
      <c r="H1382" s="38">
        <v>9265</v>
      </c>
      <c r="I1382" s="79" t="s">
        <v>17</v>
      </c>
    </row>
    <row r="1383" spans="1:9">
      <c r="A1383" s="4" t="str">
        <f t="shared" ref="A1383:C1383" si="1308">A1329</f>
        <v>Pacific Ocean Perch</v>
      </c>
      <c r="B1383" s="43" t="str">
        <f t="shared" si="1281"/>
        <v>Others</v>
      </c>
      <c r="C1383" s="4" t="str">
        <f t="shared" si="1308"/>
        <v>EAI</v>
      </c>
      <c r="D1383" s="15">
        <f t="shared" si="1270"/>
        <v>1994</v>
      </c>
      <c r="E1383" s="73"/>
      <c r="F1383" s="16"/>
      <c r="G1383" s="16"/>
      <c r="H1383" s="16"/>
      <c r="I1383" s="91"/>
    </row>
    <row r="1384" spans="1:9">
      <c r="A1384" s="4" t="str">
        <f t="shared" ref="A1384:C1384" si="1309">A1330</f>
        <v>Pacific Ocean Perch</v>
      </c>
      <c r="B1384" s="43" t="str">
        <f t="shared" si="1281"/>
        <v>Others</v>
      </c>
      <c r="C1384" s="4" t="str">
        <f t="shared" si="1309"/>
        <v>CAI</v>
      </c>
      <c r="D1384" s="15">
        <f t="shared" si="1270"/>
        <v>1994</v>
      </c>
      <c r="E1384" s="73"/>
      <c r="F1384" s="16"/>
      <c r="G1384" s="16"/>
      <c r="H1384" s="16"/>
      <c r="I1384" s="91"/>
    </row>
    <row r="1385" spans="1:9">
      <c r="A1385" s="4" t="str">
        <f t="shared" ref="A1385:C1385" si="1310">A1331</f>
        <v>Pacific Ocean Perch</v>
      </c>
      <c r="B1385" s="43" t="str">
        <f t="shared" si="1281"/>
        <v>Others</v>
      </c>
      <c r="C1385" s="4" t="str">
        <f t="shared" si="1310"/>
        <v>WAI</v>
      </c>
      <c r="D1385" s="15">
        <f t="shared" si="1270"/>
        <v>1994</v>
      </c>
      <c r="E1385" s="74"/>
      <c r="F1385" s="71"/>
      <c r="G1385" s="71"/>
      <c r="H1385" s="71"/>
      <c r="I1385" s="92"/>
    </row>
    <row r="1386" spans="1:9">
      <c r="A1386" s="4" t="str">
        <f t="shared" ref="A1386:C1386" si="1311">A1332</f>
        <v>Sharpchin/Northern</v>
      </c>
      <c r="B1386" s="43" t="str">
        <f t="shared" si="1281"/>
        <v>Others</v>
      </c>
      <c r="C1386" s="4" t="str">
        <f t="shared" si="1311"/>
        <v>BSAI</v>
      </c>
      <c r="D1386" s="15">
        <f t="shared" si="1270"/>
        <v>1994</v>
      </c>
      <c r="E1386" s="73"/>
      <c r="F1386" s="16"/>
      <c r="G1386" s="16"/>
      <c r="H1386" s="16"/>
      <c r="I1386" s="91"/>
    </row>
    <row r="1387" spans="1:9">
      <c r="A1387" s="4" t="str">
        <f t="shared" ref="A1387:C1387" si="1312">A1333</f>
        <v>Sharpchin/Northern</v>
      </c>
      <c r="B1387" s="43" t="str">
        <f t="shared" si="1281"/>
        <v>Others</v>
      </c>
      <c r="C1387" s="4" t="str">
        <f t="shared" si="1312"/>
        <v>BS</v>
      </c>
      <c r="D1387" s="15">
        <f t="shared" si="1270"/>
        <v>1994</v>
      </c>
      <c r="E1387" s="73"/>
      <c r="F1387" s="16"/>
      <c r="G1387" s="16"/>
      <c r="H1387" s="16"/>
      <c r="I1387" s="91"/>
    </row>
    <row r="1388" spans="1:9">
      <c r="A1388" s="4" t="str">
        <f t="shared" ref="A1388:C1388" si="1313">A1334</f>
        <v>Sharpchin/Northern</v>
      </c>
      <c r="B1388" s="43" t="str">
        <f t="shared" si="1281"/>
        <v>Others</v>
      </c>
      <c r="C1388" s="4" t="str">
        <f t="shared" si="1313"/>
        <v>AI</v>
      </c>
      <c r="D1388" s="15">
        <f t="shared" si="1270"/>
        <v>1994</v>
      </c>
      <c r="E1388" s="45">
        <v>5670</v>
      </c>
      <c r="F1388" s="38">
        <v>5670</v>
      </c>
      <c r="G1388" s="38">
        <v>5670</v>
      </c>
      <c r="H1388" s="38">
        <v>4820</v>
      </c>
      <c r="I1388" s="79" t="s">
        <v>17</v>
      </c>
    </row>
    <row r="1389" spans="1:9">
      <c r="A1389" s="4" t="str">
        <f t="shared" ref="A1389:C1389" si="1314">A1335</f>
        <v>Northern Rockfish</v>
      </c>
      <c r="B1389" s="43" t="str">
        <f t="shared" si="1281"/>
        <v>Others</v>
      </c>
      <c r="C1389" s="4" t="str">
        <f t="shared" si="1314"/>
        <v>BSAI</v>
      </c>
      <c r="D1389" s="15">
        <f t="shared" si="1270"/>
        <v>1994</v>
      </c>
      <c r="E1389" s="96"/>
      <c r="F1389" s="87"/>
      <c r="G1389" s="87"/>
      <c r="H1389" s="87"/>
      <c r="I1389" s="115"/>
    </row>
    <row r="1390" spans="1:9">
      <c r="A1390" s="4" t="str">
        <f t="shared" ref="A1390:C1390" si="1315">A1336</f>
        <v>Northern Rockfish</v>
      </c>
      <c r="B1390" s="43" t="str">
        <f t="shared" si="1281"/>
        <v>Others</v>
      </c>
      <c r="C1390" s="4" t="str">
        <f t="shared" si="1315"/>
        <v>BS</v>
      </c>
      <c r="D1390" s="15">
        <f t="shared" si="1270"/>
        <v>1994</v>
      </c>
      <c r="E1390" s="78"/>
      <c r="F1390" s="16"/>
      <c r="G1390" s="16"/>
      <c r="H1390" s="16"/>
      <c r="I1390" s="76"/>
    </row>
    <row r="1391" spans="1:9">
      <c r="A1391" s="4" t="str">
        <f t="shared" ref="A1391:C1391" si="1316">A1337</f>
        <v>Northern Rockfish</v>
      </c>
      <c r="B1391" s="43" t="str">
        <f t="shared" si="1281"/>
        <v>Others</v>
      </c>
      <c r="C1391" s="4" t="str">
        <f t="shared" si="1316"/>
        <v>AI</v>
      </c>
      <c r="D1391" s="15">
        <f t="shared" si="1270"/>
        <v>1994</v>
      </c>
      <c r="E1391" s="74"/>
      <c r="F1391" s="71"/>
      <c r="G1391" s="71"/>
      <c r="H1391" s="71"/>
      <c r="I1391" s="92"/>
    </row>
    <row r="1392" spans="1:9">
      <c r="A1392" s="4" t="str">
        <f t="shared" ref="A1392:C1392" si="1317">A1338</f>
        <v>Blackspotted/Rougheye Rockfish</v>
      </c>
      <c r="B1392" s="43" t="str">
        <f t="shared" si="1281"/>
        <v>Others</v>
      </c>
      <c r="C1392" s="4" t="str">
        <f t="shared" si="1317"/>
        <v>BSAI Total</v>
      </c>
      <c r="D1392" s="15">
        <f t="shared" si="1270"/>
        <v>1994</v>
      </c>
      <c r="E1392" s="73"/>
      <c r="F1392" s="16"/>
      <c r="G1392" s="16"/>
      <c r="H1392" s="16"/>
      <c r="I1392" s="91"/>
    </row>
    <row r="1393" spans="1:9">
      <c r="A1393" s="4" t="str">
        <f t="shared" ref="A1393:C1393" si="1318">A1339</f>
        <v>Blackspotted/Rougheye Rockfish</v>
      </c>
      <c r="B1393" s="43" t="str">
        <f t="shared" si="1281"/>
        <v>Others</v>
      </c>
      <c r="C1393" s="4" t="str">
        <f t="shared" si="1318"/>
        <v>EBS/EAI</v>
      </c>
      <c r="D1393" s="15">
        <f t="shared" si="1270"/>
        <v>1994</v>
      </c>
      <c r="E1393" s="73"/>
      <c r="F1393" s="16"/>
      <c r="G1393" s="16"/>
      <c r="H1393" s="16"/>
      <c r="I1393" s="91"/>
    </row>
    <row r="1394" spans="1:9">
      <c r="A1394" s="4" t="str">
        <f t="shared" ref="A1394:C1394" si="1319">A1340</f>
        <v>Blackspotted/Rougheye Rockfish</v>
      </c>
      <c r="B1394" s="43" t="str">
        <f t="shared" si="1281"/>
        <v>Others</v>
      </c>
      <c r="C1394" s="4" t="str">
        <f t="shared" si="1319"/>
        <v>CAI/WAI</v>
      </c>
      <c r="D1394" s="15">
        <f t="shared" si="1270"/>
        <v>1994</v>
      </c>
      <c r="E1394" s="74"/>
      <c r="F1394" s="71"/>
      <c r="G1394" s="71"/>
      <c r="H1394" s="71"/>
      <c r="I1394" s="92"/>
    </row>
    <row r="1395" spans="1:9">
      <c r="A1395" s="4" t="str">
        <f t="shared" ref="A1395:C1395" si="1320">A1341</f>
        <v>Shortraker Rockfish</v>
      </c>
      <c r="B1395" s="43" t="str">
        <f t="shared" si="1281"/>
        <v>Others</v>
      </c>
      <c r="C1395" s="4" t="str">
        <f t="shared" si="1320"/>
        <v>BSAI</v>
      </c>
      <c r="D1395" s="15">
        <f t="shared" si="1270"/>
        <v>1994</v>
      </c>
      <c r="E1395" s="73"/>
      <c r="F1395" s="16"/>
      <c r="G1395" s="16"/>
      <c r="H1395" s="16"/>
      <c r="I1395" s="76"/>
    </row>
    <row r="1396" spans="1:9">
      <c r="A1396" s="4" t="str">
        <f t="shared" ref="A1396:C1396" si="1321">A1342</f>
        <v>Shortraker/Rougheye Rockfish</v>
      </c>
      <c r="B1396" s="43" t="str">
        <f t="shared" si="1281"/>
        <v>Others</v>
      </c>
      <c r="C1396" s="4" t="str">
        <f t="shared" si="1321"/>
        <v>BSAI</v>
      </c>
      <c r="D1396" s="15">
        <f t="shared" si="1270"/>
        <v>1994</v>
      </c>
      <c r="E1396" s="89"/>
      <c r="F1396" s="87"/>
      <c r="G1396" s="87"/>
      <c r="H1396" s="87"/>
      <c r="I1396" s="93"/>
    </row>
    <row r="1397" spans="1:9">
      <c r="A1397" s="4" t="str">
        <f t="shared" ref="A1397:C1397" si="1322">A1343</f>
        <v>Shortraker/Rougheye Rockfish</v>
      </c>
      <c r="B1397" s="43" t="str">
        <f t="shared" si="1281"/>
        <v>Others</v>
      </c>
      <c r="C1397" s="4" t="str">
        <f t="shared" si="1322"/>
        <v>BS</v>
      </c>
      <c r="D1397" s="15">
        <f t="shared" si="1270"/>
        <v>1994</v>
      </c>
      <c r="E1397" s="73"/>
      <c r="F1397" s="16"/>
      <c r="G1397" s="16"/>
      <c r="H1397" s="16"/>
      <c r="I1397" s="91"/>
    </row>
    <row r="1398" spans="1:9">
      <c r="A1398" s="4" t="str">
        <f t="shared" ref="A1398:C1398" si="1323">A1344</f>
        <v>Shortraker/Rougheye Rockfish</v>
      </c>
      <c r="B1398" s="43" t="str">
        <f t="shared" si="1281"/>
        <v>Others</v>
      </c>
      <c r="C1398" s="4">
        <f t="shared" si="1323"/>
        <v>2043000</v>
      </c>
      <c r="D1398" s="15">
        <f t="shared" si="1270"/>
        <v>1424975</v>
      </c>
      <c r="E1398" s="57">
        <v>1220</v>
      </c>
      <c r="F1398" s="48">
        <v>1220</v>
      </c>
      <c r="G1398" s="48">
        <v>1220</v>
      </c>
      <c r="H1398" s="48">
        <v>1037</v>
      </c>
      <c r="I1398" s="111" t="s">
        <v>17</v>
      </c>
    </row>
    <row r="1399" spans="1:9">
      <c r="A1399" s="4" t="str">
        <f t="shared" ref="A1399:C1399" si="1324">A1345</f>
        <v>Other Red Rockfish</v>
      </c>
      <c r="B1399" s="43" t="str">
        <f t="shared" si="1281"/>
        <v>Others</v>
      </c>
      <c r="C1399" s="4">
        <f t="shared" si="1324"/>
        <v>191386</v>
      </c>
      <c r="D1399" s="15">
        <f t="shared" si="1270"/>
        <v>155848</v>
      </c>
      <c r="E1399" s="69">
        <v>1400</v>
      </c>
      <c r="F1399" s="41">
        <v>1400</v>
      </c>
      <c r="G1399" s="41">
        <v>1400</v>
      </c>
      <c r="H1399" s="41">
        <v>1190</v>
      </c>
      <c r="I1399" s="90" t="s">
        <v>17</v>
      </c>
    </row>
    <row r="1400" spans="1:9">
      <c r="A1400" s="4" t="str">
        <f t="shared" ref="A1400:C1400" si="1325">A1346</f>
        <v>Other Red Rockfish</v>
      </c>
      <c r="B1400" s="43" t="str">
        <f t="shared" si="1281"/>
        <v>Others</v>
      </c>
      <c r="C1400" s="4">
        <f t="shared" si="1325"/>
        <v>27400</v>
      </c>
      <c r="D1400" s="15">
        <f t="shared" si="1270"/>
        <v>20575</v>
      </c>
      <c r="E1400" s="74"/>
      <c r="F1400" s="71"/>
      <c r="G1400" s="71"/>
      <c r="H1400" s="71"/>
      <c r="I1400" s="92"/>
    </row>
    <row r="1401" spans="1:9">
      <c r="A1401" s="4" t="str">
        <f t="shared" ref="A1401:C1401" si="1326">A1347</f>
        <v>Other Rockfish</v>
      </c>
      <c r="B1401" s="43" t="str">
        <f t="shared" si="1281"/>
        <v>Others</v>
      </c>
      <c r="C1401" s="4">
        <f t="shared" si="1326"/>
        <v>287307</v>
      </c>
      <c r="D1401" s="15">
        <f t="shared" si="1270"/>
        <v>260893</v>
      </c>
      <c r="E1401" s="73"/>
      <c r="F1401" s="16"/>
      <c r="G1401" s="16"/>
      <c r="H1401" s="16"/>
      <c r="I1401" s="91"/>
    </row>
    <row r="1402" spans="1:9">
      <c r="A1402" s="4" t="str">
        <f t="shared" ref="A1402:C1402" si="1327">A1348</f>
        <v>Other Rockfish</v>
      </c>
      <c r="B1402" s="43" t="str">
        <f t="shared" si="1281"/>
        <v>Others</v>
      </c>
      <c r="C1402" s="4">
        <f t="shared" si="1327"/>
        <v>84057</v>
      </c>
      <c r="D1402" s="15">
        <f t="shared" si="1270"/>
        <v>71593</v>
      </c>
      <c r="E1402" s="45">
        <v>365</v>
      </c>
      <c r="F1402" s="38">
        <v>365</v>
      </c>
      <c r="G1402" s="38">
        <v>365</v>
      </c>
      <c r="H1402" s="38">
        <v>310</v>
      </c>
      <c r="I1402" s="79" t="s">
        <v>17</v>
      </c>
    </row>
    <row r="1403" spans="1:9">
      <c r="A1403" s="4" t="str">
        <f t="shared" ref="A1403:C1403" si="1328">A1349</f>
        <v>Other Rockfish</v>
      </c>
      <c r="B1403" s="43" t="str">
        <f t="shared" si="1281"/>
        <v>Others</v>
      </c>
      <c r="C1403" s="4">
        <f t="shared" si="1328"/>
        <v>157300</v>
      </c>
      <c r="D1403" s="15">
        <f t="shared" si="1270"/>
        <v>153275</v>
      </c>
      <c r="E1403" s="57">
        <v>770</v>
      </c>
      <c r="F1403" s="48">
        <v>770</v>
      </c>
      <c r="G1403" s="48">
        <v>770</v>
      </c>
      <c r="H1403" s="48">
        <v>655</v>
      </c>
      <c r="I1403" s="111" t="s">
        <v>17</v>
      </c>
    </row>
    <row r="1404" spans="1:9">
      <c r="A1404" s="4" t="str">
        <f t="shared" ref="A1404:C1404" si="1329">A1350</f>
        <v>Atka Mackerel</v>
      </c>
      <c r="B1404" s="43" t="str">
        <f t="shared" si="1281"/>
        <v>Atka</v>
      </c>
      <c r="C1404" s="4">
        <f t="shared" si="1329"/>
        <v>82810</v>
      </c>
      <c r="D1404" s="15">
        <f t="shared" si="1270"/>
        <v>68109</v>
      </c>
      <c r="E1404" s="45">
        <v>484000</v>
      </c>
      <c r="F1404" s="38">
        <v>122500</v>
      </c>
      <c r="G1404" s="38">
        <v>68000</v>
      </c>
      <c r="H1404" s="38">
        <v>57800</v>
      </c>
      <c r="I1404" s="79" t="s">
        <v>17</v>
      </c>
    </row>
    <row r="1405" spans="1:9">
      <c r="A1405" s="4" t="str">
        <f t="shared" ref="A1405:C1405" si="1330">A1351</f>
        <v>Atka Mackerel</v>
      </c>
      <c r="B1405" s="43" t="str">
        <f t="shared" si="1281"/>
        <v>Atka</v>
      </c>
      <c r="C1405" s="4">
        <f t="shared" si="1330"/>
        <v>19751</v>
      </c>
      <c r="D1405" s="15">
        <f t="shared" si="1270"/>
        <v>16218</v>
      </c>
      <c r="E1405" s="44" t="s">
        <v>17</v>
      </c>
      <c r="F1405" s="38">
        <v>13475</v>
      </c>
      <c r="G1405" s="38">
        <v>13475</v>
      </c>
      <c r="H1405" s="38">
        <v>11454</v>
      </c>
      <c r="I1405" s="79" t="s">
        <v>17</v>
      </c>
    </row>
    <row r="1406" spans="1:9">
      <c r="A1406" s="4" t="str">
        <f t="shared" ref="A1406:C1406" si="1331">A1352</f>
        <v>Atka Mackerel</v>
      </c>
      <c r="B1406" s="43" t="str">
        <f t="shared" si="1281"/>
        <v>Atka</v>
      </c>
      <c r="C1406" s="4">
        <f t="shared" si="1331"/>
        <v>81200</v>
      </c>
      <c r="D1406" s="15">
        <f t="shared" si="1270"/>
        <v>70075</v>
      </c>
      <c r="E1406" s="44" t="s">
        <v>17</v>
      </c>
      <c r="F1406" s="38">
        <v>55125</v>
      </c>
      <c r="G1406" s="38">
        <v>44525</v>
      </c>
      <c r="H1406" s="38">
        <v>37846</v>
      </c>
      <c r="I1406" s="79" t="s">
        <v>17</v>
      </c>
    </row>
    <row r="1407" spans="1:9">
      <c r="A1407" s="4" t="str">
        <f t="shared" ref="A1407:C1407" si="1332">A1353</f>
        <v>Atka Mackerel</v>
      </c>
      <c r="B1407" s="43" t="str">
        <f t="shared" si="1281"/>
        <v>Atka</v>
      </c>
      <c r="C1407" s="4" t="str">
        <f t="shared" si="1332"/>
        <v>WAI</v>
      </c>
      <c r="D1407" s="15">
        <f t="shared" si="1270"/>
        <v>1994</v>
      </c>
      <c r="E1407" s="49" t="s">
        <v>17</v>
      </c>
      <c r="F1407" s="48">
        <v>53900</v>
      </c>
      <c r="G1407" s="48">
        <v>10000</v>
      </c>
      <c r="H1407" s="48">
        <v>8500</v>
      </c>
      <c r="I1407" s="111" t="s">
        <v>17</v>
      </c>
    </row>
    <row r="1408" spans="1:9">
      <c r="A1408" s="4" t="str">
        <f t="shared" ref="A1408:C1408" si="1333">A1354</f>
        <v>Skates</v>
      </c>
      <c r="B1408" s="43" t="str">
        <f t="shared" si="1281"/>
        <v>Others</v>
      </c>
      <c r="C1408" s="4" t="str">
        <f t="shared" si="1333"/>
        <v>BSAI</v>
      </c>
      <c r="D1408" s="15">
        <f t="shared" si="1270"/>
        <v>1994</v>
      </c>
      <c r="E1408" s="80"/>
      <c r="F1408" s="81"/>
      <c r="G1408" s="81"/>
      <c r="H1408" s="81"/>
      <c r="I1408" s="114"/>
    </row>
    <row r="1409" spans="1:9">
      <c r="A1409" s="4" t="str">
        <f t="shared" ref="A1409:C1409" si="1334">A1355</f>
        <v>Sculpins</v>
      </c>
      <c r="B1409" s="43" t="str">
        <f t="shared" si="1281"/>
        <v>Others</v>
      </c>
      <c r="C1409" s="4" t="str">
        <f t="shared" si="1334"/>
        <v>BSAI</v>
      </c>
      <c r="D1409" s="15">
        <f t="shared" si="1270"/>
        <v>1994</v>
      </c>
      <c r="E1409" s="80"/>
      <c r="F1409" s="81"/>
      <c r="G1409" s="81"/>
      <c r="H1409" s="81"/>
      <c r="I1409" s="114"/>
    </row>
    <row r="1410" spans="1:9">
      <c r="A1410" s="4" t="str">
        <f t="shared" ref="A1410:C1410" si="1335">A1356</f>
        <v>Sharks</v>
      </c>
      <c r="B1410" s="43" t="str">
        <f t="shared" si="1281"/>
        <v>Others</v>
      </c>
      <c r="C1410" s="4" t="str">
        <f t="shared" si="1335"/>
        <v>BSAI</v>
      </c>
      <c r="D1410" s="15">
        <f t="shared" ref="D1410:D1473" si="1336">D1356-1</f>
        <v>1994</v>
      </c>
      <c r="E1410" s="80"/>
      <c r="F1410" s="81"/>
      <c r="G1410" s="81"/>
      <c r="H1410" s="81"/>
      <c r="I1410" s="114"/>
    </row>
    <row r="1411" spans="1:9">
      <c r="A1411" s="4" t="str">
        <f t="shared" ref="A1411:C1411" si="1337">A1357</f>
        <v>Squids</v>
      </c>
      <c r="B1411" s="43" t="str">
        <f t="shared" si="1281"/>
        <v>Others</v>
      </c>
      <c r="C1411" s="4" t="str">
        <f t="shared" si="1337"/>
        <v>BSAI</v>
      </c>
      <c r="D1411" s="15">
        <f t="shared" si="1336"/>
        <v>1994</v>
      </c>
      <c r="E1411" s="75">
        <v>3110</v>
      </c>
      <c r="F1411" s="54">
        <v>3110</v>
      </c>
      <c r="G1411" s="54">
        <v>3110</v>
      </c>
      <c r="H1411" s="54">
        <v>2644</v>
      </c>
      <c r="I1411" s="112" t="s">
        <v>17</v>
      </c>
    </row>
    <row r="1412" spans="1:9">
      <c r="A1412" s="4" t="str">
        <f t="shared" ref="A1412:C1412" si="1338">A1358</f>
        <v>Octopuses</v>
      </c>
      <c r="B1412" s="43" t="str">
        <f t="shared" si="1281"/>
        <v>Others</v>
      </c>
      <c r="C1412" s="4" t="str">
        <f t="shared" si="1338"/>
        <v>BSAI</v>
      </c>
      <c r="D1412" s="15">
        <f t="shared" si="1336"/>
        <v>1994</v>
      </c>
      <c r="E1412" s="80"/>
      <c r="F1412" s="81"/>
      <c r="G1412" s="81"/>
      <c r="H1412" s="81"/>
      <c r="I1412" s="114"/>
    </row>
    <row r="1413" spans="1:9">
      <c r="A1413" s="4" t="str">
        <f t="shared" ref="A1413:C1413" si="1339">A1359</f>
        <v>Other Species</v>
      </c>
      <c r="B1413" s="43" t="str">
        <f t="shared" si="1281"/>
        <v>Others</v>
      </c>
      <c r="C1413" s="4" t="str">
        <f t="shared" si="1339"/>
        <v>BSAI</v>
      </c>
      <c r="D1413" s="15">
        <f t="shared" si="1336"/>
        <v>1994</v>
      </c>
      <c r="E1413" s="57">
        <v>141000</v>
      </c>
      <c r="F1413" s="48">
        <v>27500</v>
      </c>
      <c r="G1413" s="48">
        <v>26390</v>
      </c>
      <c r="H1413" s="48">
        <v>22432</v>
      </c>
      <c r="I1413" s="111" t="s">
        <v>17</v>
      </c>
    </row>
    <row r="1414" spans="1:9">
      <c r="A1414" s="4" t="str">
        <f t="shared" ref="A1414:C1414" si="1340">A1360</f>
        <v>Total</v>
      </c>
      <c r="B1414" s="43" t="str">
        <f t="shared" si="1281"/>
        <v>Others</v>
      </c>
      <c r="C1414" s="4" t="str">
        <f t="shared" si="1340"/>
        <v>Total</v>
      </c>
      <c r="D1414" s="15">
        <f t="shared" si="1336"/>
        <v>1994</v>
      </c>
      <c r="E1414" s="57">
        <v>3628165</v>
      </c>
      <c r="F1414" s="48">
        <v>2656435</v>
      </c>
      <c r="G1414" s="48">
        <v>2000000</v>
      </c>
      <c r="H1414" s="48">
        <v>1700000</v>
      </c>
      <c r="I1414" s="111" t="s">
        <v>17</v>
      </c>
    </row>
    <row r="1415" spans="1:9">
      <c r="A1415" s="4" t="str">
        <f t="shared" ref="A1415:C1415" si="1341">A1361</f>
        <v>Pollock</v>
      </c>
      <c r="B1415" s="43" t="str">
        <f t="shared" si="1281"/>
        <v>Pollock</v>
      </c>
      <c r="C1415" s="4" t="str">
        <f t="shared" si="1341"/>
        <v>BS</v>
      </c>
      <c r="D1415" s="15">
        <f t="shared" si="1336"/>
        <v>1993</v>
      </c>
      <c r="E1415" s="41">
        <v>1340000</v>
      </c>
      <c r="F1415" s="41">
        <v>1340000</v>
      </c>
      <c r="G1415" s="41">
        <v>1300000</v>
      </c>
      <c r="H1415" s="41">
        <v>1105000</v>
      </c>
      <c r="I1415" s="155">
        <v>97500</v>
      </c>
    </row>
    <row r="1416" spans="1:9">
      <c r="A1416" s="4" t="str">
        <f t="shared" ref="A1416:C1416" si="1342">A1362</f>
        <v>Pollock</v>
      </c>
      <c r="B1416" s="43" t="str">
        <f t="shared" si="1281"/>
        <v>Pollock</v>
      </c>
      <c r="C1416" s="4" t="str">
        <f t="shared" si="1342"/>
        <v>AI</v>
      </c>
      <c r="D1416" s="15">
        <f t="shared" si="1336"/>
        <v>1993</v>
      </c>
      <c r="E1416" s="44">
        <v>62600</v>
      </c>
      <c r="F1416" s="38">
        <v>58700</v>
      </c>
      <c r="G1416" s="38">
        <v>51600</v>
      </c>
      <c r="H1416" s="38">
        <v>43860</v>
      </c>
      <c r="I1416" s="156">
        <v>3870</v>
      </c>
    </row>
    <row r="1417" spans="1:9">
      <c r="A1417" s="4" t="str">
        <f t="shared" ref="A1417:C1417" si="1343">A1363</f>
        <v>Pollock</v>
      </c>
      <c r="B1417" s="43" t="str">
        <f t="shared" si="1281"/>
        <v>Pollock</v>
      </c>
      <c r="C1417" s="4" t="str">
        <f t="shared" si="1343"/>
        <v>Bogslof</v>
      </c>
      <c r="D1417" s="15">
        <f t="shared" si="1336"/>
        <v>1993</v>
      </c>
      <c r="E1417" s="48">
        <v>42000</v>
      </c>
      <c r="F1417" s="48">
        <v>42000</v>
      </c>
      <c r="G1417" s="48">
        <v>1000</v>
      </c>
      <c r="H1417" s="48">
        <v>850</v>
      </c>
      <c r="I1417" s="85">
        <v>75</v>
      </c>
    </row>
    <row r="1418" spans="1:9">
      <c r="A1418" s="4" t="str">
        <f t="shared" ref="A1418:C1418" si="1344">A1364</f>
        <v>Pacific cod</v>
      </c>
      <c r="B1418" s="43" t="str">
        <f t="shared" si="1281"/>
        <v>Pcod</v>
      </c>
      <c r="C1418" s="4" t="str">
        <f t="shared" si="1344"/>
        <v>BSAI</v>
      </c>
      <c r="D1418" s="15">
        <f t="shared" si="1336"/>
        <v>1993</v>
      </c>
      <c r="E1418" s="44">
        <v>192000</v>
      </c>
      <c r="F1418" s="38">
        <v>164500</v>
      </c>
      <c r="G1418" s="38">
        <v>164500</v>
      </c>
      <c r="H1418" s="38">
        <v>139825</v>
      </c>
      <c r="I1418" s="79" t="s">
        <v>17</v>
      </c>
    </row>
    <row r="1419" spans="1:9">
      <c r="A1419" s="4" t="str">
        <f t="shared" ref="A1419:C1419" si="1345">A1365</f>
        <v>Pacific cod</v>
      </c>
      <c r="B1419" s="43" t="str">
        <f t="shared" si="1281"/>
        <v>Pcod</v>
      </c>
      <c r="C1419" s="4" t="str">
        <f t="shared" si="1345"/>
        <v>BS</v>
      </c>
      <c r="D1419" s="15">
        <f t="shared" si="1336"/>
        <v>1993</v>
      </c>
      <c r="E1419" s="76"/>
      <c r="F1419" s="16"/>
      <c r="G1419" s="16"/>
      <c r="H1419" s="16"/>
      <c r="I1419" s="91"/>
    </row>
    <row r="1420" spans="1:9">
      <c r="A1420" s="4" t="str">
        <f t="shared" ref="A1420:C1420" si="1346">A1366</f>
        <v>Pacific cod</v>
      </c>
      <c r="B1420" s="43" t="str">
        <f t="shared" ref="B1420:B1483" si="1347">VLOOKUP(A1420,$O$6:$Q$32,3)</f>
        <v>Pcod</v>
      </c>
      <c r="C1420" s="4" t="str">
        <f t="shared" si="1346"/>
        <v>AI</v>
      </c>
      <c r="D1420" s="15">
        <f t="shared" si="1336"/>
        <v>1993</v>
      </c>
      <c r="E1420" s="77"/>
      <c r="F1420" s="71"/>
      <c r="G1420" s="71"/>
      <c r="H1420" s="71"/>
      <c r="I1420" s="92"/>
    </row>
    <row r="1421" spans="1:9">
      <c r="A1421" s="4" t="str">
        <f t="shared" ref="A1421:C1421" si="1348">A1367</f>
        <v>Sablefish</v>
      </c>
      <c r="B1421" s="43" t="str">
        <f t="shared" si="1347"/>
        <v>Others</v>
      </c>
      <c r="C1421" s="4" t="str">
        <f t="shared" si="1348"/>
        <v>BSAI Total</v>
      </c>
      <c r="D1421" s="15">
        <f t="shared" si="1336"/>
        <v>1993</v>
      </c>
      <c r="E1421" s="76"/>
      <c r="F1421" s="16"/>
      <c r="G1421" s="16"/>
      <c r="H1421" s="16"/>
      <c r="I1421" s="91"/>
    </row>
    <row r="1422" spans="1:9">
      <c r="A1422" s="4" t="str">
        <f t="shared" ref="A1422:C1422" si="1349">A1368</f>
        <v>Sablefish</v>
      </c>
      <c r="B1422" s="43" t="str">
        <f t="shared" si="1347"/>
        <v>Others</v>
      </c>
      <c r="C1422" s="4" t="str">
        <f t="shared" si="1349"/>
        <v>BS</v>
      </c>
      <c r="D1422" s="15">
        <f t="shared" si="1336"/>
        <v>1993</v>
      </c>
      <c r="E1422" s="44">
        <v>2000</v>
      </c>
      <c r="F1422" s="38">
        <v>1500</v>
      </c>
      <c r="G1422" s="38">
        <v>1500</v>
      </c>
      <c r="H1422" s="38">
        <v>1275</v>
      </c>
      <c r="I1422" s="79" t="s">
        <v>17</v>
      </c>
    </row>
    <row r="1423" spans="1:9">
      <c r="A1423" s="4" t="str">
        <f t="shared" ref="A1423:C1423" si="1350">A1369</f>
        <v>Sablefish</v>
      </c>
      <c r="B1423" s="43" t="str">
        <f t="shared" si="1347"/>
        <v>Others</v>
      </c>
      <c r="C1423" s="4" t="str">
        <f t="shared" si="1350"/>
        <v>AI</v>
      </c>
      <c r="D1423" s="15">
        <f t="shared" si="1336"/>
        <v>1993</v>
      </c>
      <c r="E1423" s="49">
        <v>3500</v>
      </c>
      <c r="F1423" s="48">
        <v>2600</v>
      </c>
      <c r="G1423" s="48">
        <v>2600</v>
      </c>
      <c r="H1423" s="48">
        <v>2210</v>
      </c>
      <c r="I1423" s="111" t="s">
        <v>17</v>
      </c>
    </row>
    <row r="1424" spans="1:9">
      <c r="A1424" s="4" t="str">
        <f t="shared" ref="A1424:C1424" si="1351">A1370</f>
        <v>Yellowfin Sole</v>
      </c>
      <c r="B1424" s="43" t="str">
        <f t="shared" si="1347"/>
        <v>Yfin</v>
      </c>
      <c r="C1424" s="4" t="str">
        <f t="shared" si="1351"/>
        <v>BSAI</v>
      </c>
      <c r="D1424" s="15">
        <f t="shared" si="1336"/>
        <v>1993</v>
      </c>
      <c r="E1424" s="53">
        <v>275000</v>
      </c>
      <c r="F1424" s="54">
        <v>238000</v>
      </c>
      <c r="G1424" s="54">
        <v>220000</v>
      </c>
      <c r="H1424" s="54">
        <v>187000</v>
      </c>
      <c r="I1424" s="112" t="s">
        <v>17</v>
      </c>
    </row>
    <row r="1425" spans="1:9">
      <c r="A1425" s="4" t="str">
        <f t="shared" ref="A1425:C1425" si="1352">A1371</f>
        <v>Greenland Trubot</v>
      </c>
      <c r="B1425" s="43" t="str">
        <f t="shared" si="1347"/>
        <v>Oflats</v>
      </c>
      <c r="C1425" s="4" t="str">
        <f t="shared" si="1352"/>
        <v>BSAI Total</v>
      </c>
      <c r="D1425" s="15">
        <f t="shared" si="1336"/>
        <v>1993</v>
      </c>
      <c r="E1425" s="44">
        <v>10500</v>
      </c>
      <c r="F1425" s="38">
        <v>7000</v>
      </c>
      <c r="G1425" s="38">
        <v>7000</v>
      </c>
      <c r="H1425" s="38">
        <v>5950</v>
      </c>
      <c r="I1425" s="79" t="s">
        <v>17</v>
      </c>
    </row>
    <row r="1426" spans="1:9">
      <c r="A1426" s="4" t="str">
        <f t="shared" ref="A1426:C1426" si="1353">A1372</f>
        <v>Greenland Trubot</v>
      </c>
      <c r="B1426" s="43" t="str">
        <f t="shared" si="1347"/>
        <v>Oflats</v>
      </c>
      <c r="C1426" s="4" t="str">
        <f t="shared" si="1353"/>
        <v>BS</v>
      </c>
      <c r="D1426" s="15">
        <f t="shared" si="1336"/>
        <v>1993</v>
      </c>
      <c r="E1426" s="76"/>
      <c r="F1426" s="16"/>
      <c r="G1426" s="16"/>
      <c r="H1426" s="16"/>
      <c r="I1426" s="91"/>
    </row>
    <row r="1427" spans="1:9">
      <c r="A1427" s="4" t="str">
        <f t="shared" ref="A1427:C1427" si="1354">A1373</f>
        <v>Greenland Trubot</v>
      </c>
      <c r="B1427" s="43" t="str">
        <f t="shared" si="1347"/>
        <v>Oflats</v>
      </c>
      <c r="C1427" s="4" t="str">
        <f t="shared" si="1354"/>
        <v>AI</v>
      </c>
      <c r="D1427" s="15">
        <f t="shared" si="1336"/>
        <v>1993</v>
      </c>
      <c r="E1427" s="109"/>
      <c r="F1427" s="110"/>
      <c r="G1427" s="110"/>
      <c r="H1427" s="110"/>
      <c r="I1427" s="116"/>
    </row>
    <row r="1428" spans="1:9">
      <c r="A1428" s="4" t="str">
        <f t="shared" ref="A1428:C1428" si="1355">A1374</f>
        <v>Arrowtooth Flounder</v>
      </c>
      <c r="B1428" s="43" t="str">
        <f t="shared" si="1347"/>
        <v>Oflats</v>
      </c>
      <c r="C1428" s="4" t="str">
        <f t="shared" si="1355"/>
        <v>BSAI</v>
      </c>
      <c r="D1428" s="15">
        <f t="shared" si="1336"/>
        <v>1993</v>
      </c>
      <c r="E1428" s="53">
        <v>96000</v>
      </c>
      <c r="F1428" s="54">
        <v>72000</v>
      </c>
      <c r="G1428" s="54">
        <v>10000</v>
      </c>
      <c r="H1428" s="54">
        <v>8500</v>
      </c>
      <c r="I1428" s="112" t="s">
        <v>17</v>
      </c>
    </row>
    <row r="1429" spans="1:9">
      <c r="A1429" s="4" t="str">
        <f t="shared" ref="A1429:C1429" si="1356">A1375</f>
        <v>Kamchatka Flounder</v>
      </c>
      <c r="B1429" s="43" t="str">
        <f t="shared" si="1347"/>
        <v>Oflats</v>
      </c>
      <c r="C1429" s="4" t="str">
        <f t="shared" si="1356"/>
        <v>BSAI</v>
      </c>
      <c r="D1429" s="15">
        <f t="shared" si="1336"/>
        <v>1993</v>
      </c>
      <c r="E1429" s="83"/>
      <c r="F1429" s="81"/>
      <c r="G1429" s="81"/>
      <c r="H1429" s="81"/>
      <c r="I1429" s="114"/>
    </row>
    <row r="1430" spans="1:9">
      <c r="A1430" s="4" t="str">
        <f t="shared" ref="A1430:C1430" si="1357">A1376</f>
        <v>Rock Sole</v>
      </c>
      <c r="B1430" s="43" t="str">
        <f t="shared" si="1347"/>
        <v>RockSole</v>
      </c>
      <c r="C1430" s="4" t="str">
        <f t="shared" si="1357"/>
        <v>BSAI</v>
      </c>
      <c r="D1430" s="15">
        <f t="shared" si="1336"/>
        <v>1993</v>
      </c>
      <c r="E1430" s="53">
        <v>270000</v>
      </c>
      <c r="F1430" s="54">
        <v>185000</v>
      </c>
      <c r="G1430" s="54">
        <v>75000</v>
      </c>
      <c r="H1430" s="54">
        <v>63750</v>
      </c>
      <c r="I1430" s="112" t="s">
        <v>17</v>
      </c>
    </row>
    <row r="1431" spans="1:9">
      <c r="A1431" s="4" t="str">
        <f t="shared" ref="A1431:C1431" si="1358">A1377</f>
        <v>Flathead Sole</v>
      </c>
      <c r="B1431" s="43" t="str">
        <f t="shared" si="1347"/>
        <v>Oflats</v>
      </c>
      <c r="C1431" s="4" t="str">
        <f t="shared" si="1358"/>
        <v>BSAI</v>
      </c>
      <c r="D1431" s="15">
        <f t="shared" si="1336"/>
        <v>1993</v>
      </c>
      <c r="E1431" s="83"/>
      <c r="F1431" s="81"/>
      <c r="G1431" s="81"/>
      <c r="H1431" s="81"/>
      <c r="I1431" s="114"/>
    </row>
    <row r="1432" spans="1:9">
      <c r="A1432" s="4" t="str">
        <f t="shared" ref="A1432:C1432" si="1359">A1378</f>
        <v>Alaska Plaice</v>
      </c>
      <c r="B1432" s="43" t="str">
        <f t="shared" si="1347"/>
        <v>Oflats</v>
      </c>
      <c r="C1432" s="4" t="str">
        <f t="shared" si="1359"/>
        <v>BSAI</v>
      </c>
      <c r="D1432" s="15">
        <f t="shared" si="1336"/>
        <v>1993</v>
      </c>
      <c r="E1432" s="83"/>
      <c r="F1432" s="81"/>
      <c r="G1432" s="81"/>
      <c r="H1432" s="81"/>
      <c r="I1432" s="114"/>
    </row>
    <row r="1433" spans="1:9">
      <c r="A1433" s="4" t="str">
        <f t="shared" ref="A1433:C1433" si="1360">A1379</f>
        <v>Other Flatfish</v>
      </c>
      <c r="B1433" s="43" t="str">
        <f t="shared" si="1347"/>
        <v>Oflats</v>
      </c>
      <c r="C1433" s="4" t="str">
        <f t="shared" si="1360"/>
        <v>BSAI</v>
      </c>
      <c r="D1433" s="15">
        <f t="shared" si="1336"/>
        <v>1993</v>
      </c>
      <c r="E1433" s="53">
        <v>228000</v>
      </c>
      <c r="F1433" s="54">
        <v>191000</v>
      </c>
      <c r="G1433" s="54">
        <v>79000</v>
      </c>
      <c r="H1433" s="54">
        <v>67150</v>
      </c>
      <c r="I1433" s="112" t="s">
        <v>17</v>
      </c>
    </row>
    <row r="1434" spans="1:9">
      <c r="A1434" s="4" t="str">
        <f t="shared" ref="A1434:C1434" si="1361">A1380</f>
        <v>Pacific Ocean Perch</v>
      </c>
      <c r="B1434" s="43" t="str">
        <f t="shared" si="1347"/>
        <v>Others</v>
      </c>
      <c r="C1434" s="4" t="str">
        <f t="shared" si="1361"/>
        <v>BSAI Total</v>
      </c>
      <c r="D1434" s="15">
        <f t="shared" si="1336"/>
        <v>1993</v>
      </c>
      <c r="E1434" s="76"/>
      <c r="F1434" s="16"/>
      <c r="G1434" s="16"/>
      <c r="H1434" s="16"/>
      <c r="I1434" s="91"/>
    </row>
    <row r="1435" spans="1:9">
      <c r="A1435" s="4" t="str">
        <f t="shared" ref="A1435:C1435" si="1362">A1381</f>
        <v>Pacific Ocean Perch</v>
      </c>
      <c r="B1435" s="43" t="str">
        <f t="shared" si="1347"/>
        <v>Others</v>
      </c>
      <c r="C1435" s="4" t="str">
        <f t="shared" si="1362"/>
        <v>BS</v>
      </c>
      <c r="D1435" s="15">
        <f t="shared" si="1336"/>
        <v>1993</v>
      </c>
      <c r="E1435" s="44">
        <v>3750</v>
      </c>
      <c r="F1435" s="38">
        <v>3330</v>
      </c>
      <c r="G1435" s="38">
        <v>3330</v>
      </c>
      <c r="H1435" s="38">
        <v>2831</v>
      </c>
      <c r="I1435" s="79" t="s">
        <v>17</v>
      </c>
    </row>
    <row r="1436" spans="1:9">
      <c r="A1436" s="4" t="str">
        <f t="shared" ref="A1436:C1436" si="1363">A1382</f>
        <v>Pacific Ocean Perch</v>
      </c>
      <c r="B1436" s="43" t="str">
        <f t="shared" si="1347"/>
        <v>Others</v>
      </c>
      <c r="C1436" s="4" t="str">
        <f t="shared" si="1363"/>
        <v>AI Total</v>
      </c>
      <c r="D1436" s="15">
        <f t="shared" si="1336"/>
        <v>1993</v>
      </c>
      <c r="E1436" s="44">
        <v>16800</v>
      </c>
      <c r="F1436" s="38">
        <v>13900</v>
      </c>
      <c r="G1436" s="38">
        <v>13900</v>
      </c>
      <c r="H1436" s="38">
        <v>11815</v>
      </c>
      <c r="I1436" s="79" t="s">
        <v>17</v>
      </c>
    </row>
    <row r="1437" spans="1:9">
      <c r="A1437" s="4" t="str">
        <f t="shared" ref="A1437:C1437" si="1364">A1383</f>
        <v>Pacific Ocean Perch</v>
      </c>
      <c r="B1437" s="43" t="str">
        <f t="shared" si="1347"/>
        <v>Others</v>
      </c>
      <c r="C1437" s="4" t="str">
        <f t="shared" si="1364"/>
        <v>EAI</v>
      </c>
      <c r="D1437" s="15">
        <f t="shared" si="1336"/>
        <v>1993</v>
      </c>
      <c r="E1437" s="76"/>
      <c r="F1437" s="16"/>
      <c r="G1437" s="16"/>
      <c r="H1437" s="16"/>
      <c r="I1437" s="91"/>
    </row>
    <row r="1438" spans="1:9">
      <c r="A1438" s="4" t="str">
        <f t="shared" ref="A1438:C1438" si="1365">A1384</f>
        <v>Pacific Ocean Perch</v>
      </c>
      <c r="B1438" s="43" t="str">
        <f t="shared" si="1347"/>
        <v>Others</v>
      </c>
      <c r="C1438" s="4" t="str">
        <f t="shared" si="1365"/>
        <v>CAI</v>
      </c>
      <c r="D1438" s="15">
        <f t="shared" si="1336"/>
        <v>1993</v>
      </c>
      <c r="E1438" s="76"/>
      <c r="F1438" s="16"/>
      <c r="G1438" s="16"/>
      <c r="H1438" s="16"/>
      <c r="I1438" s="91"/>
    </row>
    <row r="1439" spans="1:9">
      <c r="A1439" s="4" t="str">
        <f t="shared" ref="A1439:C1439" si="1366">A1385</f>
        <v>Pacific Ocean Perch</v>
      </c>
      <c r="B1439" s="43" t="str">
        <f t="shared" si="1347"/>
        <v>Others</v>
      </c>
      <c r="C1439" s="4" t="str">
        <f t="shared" si="1366"/>
        <v>WAI</v>
      </c>
      <c r="D1439" s="15">
        <f t="shared" si="1336"/>
        <v>1993</v>
      </c>
      <c r="E1439" s="77"/>
      <c r="F1439" s="71"/>
      <c r="G1439" s="71"/>
      <c r="H1439" s="71"/>
      <c r="I1439" s="92"/>
    </row>
    <row r="1440" spans="1:9">
      <c r="A1440" s="4" t="str">
        <f t="shared" ref="A1440:C1440" si="1367">A1386</f>
        <v>Sharpchin/Northern</v>
      </c>
      <c r="B1440" s="43" t="str">
        <f t="shared" si="1347"/>
        <v>Others</v>
      </c>
      <c r="C1440" s="4" t="str">
        <f t="shared" si="1367"/>
        <v>BSAI</v>
      </c>
      <c r="D1440" s="15">
        <f t="shared" si="1336"/>
        <v>1993</v>
      </c>
      <c r="E1440" s="76"/>
      <c r="F1440" s="16"/>
      <c r="G1440" s="16"/>
      <c r="H1440" s="16"/>
      <c r="I1440" s="91"/>
    </row>
    <row r="1441" spans="1:9">
      <c r="A1441" s="4" t="str">
        <f t="shared" ref="A1441:C1441" si="1368">A1387</f>
        <v>Sharpchin/Northern</v>
      </c>
      <c r="B1441" s="43" t="str">
        <f t="shared" si="1347"/>
        <v>Others</v>
      </c>
      <c r="C1441" s="4" t="str">
        <f t="shared" si="1368"/>
        <v>BS</v>
      </c>
      <c r="D1441" s="15">
        <f t="shared" si="1336"/>
        <v>1993</v>
      </c>
      <c r="E1441" s="76"/>
      <c r="F1441" s="16"/>
      <c r="G1441" s="16"/>
      <c r="H1441" s="16"/>
      <c r="I1441" s="91"/>
    </row>
    <row r="1442" spans="1:9">
      <c r="A1442" s="4" t="str">
        <f t="shared" ref="A1442:C1442" si="1369">A1388</f>
        <v>Sharpchin/Northern</v>
      </c>
      <c r="B1442" s="43" t="str">
        <f t="shared" si="1347"/>
        <v>Others</v>
      </c>
      <c r="C1442" s="4" t="str">
        <f t="shared" si="1369"/>
        <v>AI</v>
      </c>
      <c r="D1442" s="15">
        <f t="shared" si="1336"/>
        <v>1993</v>
      </c>
      <c r="E1442" s="44">
        <v>5670</v>
      </c>
      <c r="F1442" s="38">
        <v>5670</v>
      </c>
      <c r="G1442" s="38">
        <v>5100</v>
      </c>
      <c r="H1442" s="38">
        <v>4335</v>
      </c>
      <c r="I1442" s="79" t="s">
        <v>17</v>
      </c>
    </row>
    <row r="1443" spans="1:9">
      <c r="A1443" s="4" t="str">
        <f t="shared" ref="A1443:C1443" si="1370">A1389</f>
        <v>Northern Rockfish</v>
      </c>
      <c r="B1443" s="43" t="str">
        <f t="shared" si="1347"/>
        <v>Others</v>
      </c>
      <c r="C1443" s="4" t="str">
        <f t="shared" si="1370"/>
        <v>BSAI</v>
      </c>
      <c r="D1443" s="15">
        <f t="shared" si="1336"/>
        <v>1993</v>
      </c>
      <c r="E1443" s="93"/>
      <c r="F1443" s="87"/>
      <c r="G1443" s="87"/>
      <c r="H1443" s="87"/>
      <c r="I1443" s="115"/>
    </row>
    <row r="1444" spans="1:9">
      <c r="A1444" s="4" t="str">
        <f t="shared" ref="A1444:C1444" si="1371">A1390</f>
        <v>Northern Rockfish</v>
      </c>
      <c r="B1444" s="43" t="str">
        <f t="shared" si="1347"/>
        <v>Others</v>
      </c>
      <c r="C1444" s="4" t="str">
        <f t="shared" si="1371"/>
        <v>BS</v>
      </c>
      <c r="D1444" s="15">
        <f t="shared" si="1336"/>
        <v>1993</v>
      </c>
      <c r="E1444" s="37"/>
      <c r="F1444" s="16"/>
      <c r="G1444" s="16"/>
      <c r="H1444" s="16"/>
      <c r="I1444" s="76"/>
    </row>
    <row r="1445" spans="1:9">
      <c r="A1445" s="4" t="str">
        <f t="shared" ref="A1445:C1445" si="1372">A1391</f>
        <v>Northern Rockfish</v>
      </c>
      <c r="B1445" s="43" t="str">
        <f t="shared" si="1347"/>
        <v>Others</v>
      </c>
      <c r="C1445" s="4" t="str">
        <f t="shared" si="1372"/>
        <v>AI</v>
      </c>
      <c r="D1445" s="15">
        <f t="shared" si="1336"/>
        <v>1993</v>
      </c>
      <c r="E1445" s="77"/>
      <c r="F1445" s="71"/>
      <c r="G1445" s="71"/>
      <c r="H1445" s="71"/>
      <c r="I1445" s="92"/>
    </row>
    <row r="1446" spans="1:9">
      <c r="A1446" s="4" t="str">
        <f t="shared" ref="A1446:C1446" si="1373">A1392</f>
        <v>Blackspotted/Rougheye Rockfish</v>
      </c>
      <c r="B1446" s="43" t="str">
        <f t="shared" si="1347"/>
        <v>Others</v>
      </c>
      <c r="C1446" s="4" t="str">
        <f t="shared" si="1373"/>
        <v>BSAI Total</v>
      </c>
      <c r="D1446" s="15">
        <f t="shared" si="1336"/>
        <v>1993</v>
      </c>
      <c r="E1446" s="76"/>
      <c r="F1446" s="16"/>
      <c r="G1446" s="16"/>
      <c r="H1446" s="16"/>
      <c r="I1446" s="91"/>
    </row>
    <row r="1447" spans="1:9">
      <c r="A1447" s="4" t="str">
        <f t="shared" ref="A1447:C1447" si="1374">A1393</f>
        <v>Blackspotted/Rougheye Rockfish</v>
      </c>
      <c r="B1447" s="43" t="str">
        <f t="shared" si="1347"/>
        <v>Others</v>
      </c>
      <c r="C1447" s="4" t="str">
        <f t="shared" si="1374"/>
        <v>EBS/EAI</v>
      </c>
      <c r="D1447" s="15">
        <f t="shared" si="1336"/>
        <v>1993</v>
      </c>
      <c r="E1447" s="76"/>
      <c r="F1447" s="16"/>
      <c r="G1447" s="16"/>
      <c r="H1447" s="16"/>
      <c r="I1447" s="91"/>
    </row>
    <row r="1448" spans="1:9">
      <c r="A1448" s="4" t="str">
        <f t="shared" ref="A1448:C1448" si="1375">A1394</f>
        <v>Blackspotted/Rougheye Rockfish</v>
      </c>
      <c r="B1448" s="43" t="str">
        <f t="shared" si="1347"/>
        <v>Others</v>
      </c>
      <c r="C1448" s="4" t="str">
        <f t="shared" si="1375"/>
        <v>CAI/WAI</v>
      </c>
      <c r="D1448" s="15">
        <f t="shared" si="1336"/>
        <v>1993</v>
      </c>
      <c r="E1448" s="77"/>
      <c r="F1448" s="71"/>
      <c r="G1448" s="71"/>
      <c r="H1448" s="71"/>
      <c r="I1448" s="92"/>
    </row>
    <row r="1449" spans="1:9">
      <c r="A1449" s="4" t="str">
        <f t="shared" ref="A1449:C1449" si="1376">A1395</f>
        <v>Shortraker Rockfish</v>
      </c>
      <c r="B1449" s="43" t="str">
        <f t="shared" si="1347"/>
        <v>Others</v>
      </c>
      <c r="C1449" s="4" t="str">
        <f t="shared" si="1376"/>
        <v>BSAI</v>
      </c>
      <c r="D1449" s="15">
        <f t="shared" si="1336"/>
        <v>1993</v>
      </c>
      <c r="E1449" s="95"/>
      <c r="F1449" s="16"/>
      <c r="G1449" s="16"/>
      <c r="H1449" s="16"/>
      <c r="I1449" s="91"/>
    </row>
    <row r="1450" spans="1:9">
      <c r="A1450" s="4" t="str">
        <f t="shared" ref="A1450:C1450" si="1377">A1396</f>
        <v>Shortraker/Rougheye Rockfish</v>
      </c>
      <c r="B1450" s="43" t="str">
        <f t="shared" si="1347"/>
        <v>Others</v>
      </c>
      <c r="C1450" s="4" t="str">
        <f t="shared" si="1377"/>
        <v>BSAI</v>
      </c>
      <c r="D1450" s="15">
        <f t="shared" si="1336"/>
        <v>1993</v>
      </c>
      <c r="E1450" s="95"/>
      <c r="F1450" s="87"/>
      <c r="G1450" s="87"/>
      <c r="H1450" s="87"/>
      <c r="I1450" s="93"/>
    </row>
    <row r="1451" spans="1:9">
      <c r="A1451" s="4" t="str">
        <f t="shared" ref="A1451:C1451" si="1378">A1397</f>
        <v>Shortraker/Rougheye Rockfish</v>
      </c>
      <c r="B1451" s="43" t="str">
        <f t="shared" si="1347"/>
        <v>Others</v>
      </c>
      <c r="C1451" s="4" t="str">
        <f t="shared" si="1378"/>
        <v>BS</v>
      </c>
      <c r="D1451" s="15">
        <f t="shared" si="1336"/>
        <v>1993</v>
      </c>
      <c r="E1451" s="76"/>
      <c r="F1451" s="16"/>
      <c r="G1451" s="16"/>
      <c r="H1451" s="16"/>
      <c r="I1451" s="91"/>
    </row>
    <row r="1452" spans="1:9">
      <c r="A1452" s="4" t="str">
        <f t="shared" ref="A1452:C1452" si="1379">A1398</f>
        <v>Shortraker/Rougheye Rockfish</v>
      </c>
      <c r="B1452" s="43" t="str">
        <f t="shared" si="1347"/>
        <v>Others</v>
      </c>
      <c r="C1452" s="4">
        <f t="shared" si="1379"/>
        <v>2043000</v>
      </c>
      <c r="D1452" s="15">
        <f t="shared" si="1336"/>
        <v>1424974</v>
      </c>
      <c r="E1452" s="49">
        <v>1220</v>
      </c>
      <c r="F1452" s="48">
        <v>1220</v>
      </c>
      <c r="G1452" s="48">
        <v>1100</v>
      </c>
      <c r="H1452" s="48">
        <v>935</v>
      </c>
      <c r="I1452" s="111" t="s">
        <v>17</v>
      </c>
    </row>
    <row r="1453" spans="1:9">
      <c r="A1453" s="4" t="str">
        <f t="shared" ref="A1453:C1453" si="1380">A1399</f>
        <v>Other Red Rockfish</v>
      </c>
      <c r="B1453" s="43" t="str">
        <f t="shared" si="1347"/>
        <v>Others</v>
      </c>
      <c r="C1453" s="4">
        <f t="shared" si="1380"/>
        <v>191386</v>
      </c>
      <c r="D1453" s="15">
        <f t="shared" si="1336"/>
        <v>155847</v>
      </c>
      <c r="E1453" s="51">
        <v>1400</v>
      </c>
      <c r="F1453" s="41">
        <v>1400</v>
      </c>
      <c r="G1453" s="41">
        <v>1200</v>
      </c>
      <c r="H1453" s="41">
        <v>1020</v>
      </c>
      <c r="I1453" s="90" t="s">
        <v>17</v>
      </c>
    </row>
    <row r="1454" spans="1:9">
      <c r="A1454" s="4" t="str">
        <f t="shared" ref="A1454:C1454" si="1381">A1400</f>
        <v>Other Red Rockfish</v>
      </c>
      <c r="B1454" s="43" t="str">
        <f t="shared" si="1347"/>
        <v>Others</v>
      </c>
      <c r="C1454" s="4">
        <f t="shared" si="1381"/>
        <v>27400</v>
      </c>
      <c r="D1454" s="15">
        <f t="shared" si="1336"/>
        <v>20574</v>
      </c>
      <c r="E1454" s="77"/>
      <c r="F1454" s="71"/>
      <c r="G1454" s="71"/>
      <c r="H1454" s="71"/>
      <c r="I1454" s="92"/>
    </row>
    <row r="1455" spans="1:9">
      <c r="A1455" s="4" t="str">
        <f t="shared" ref="A1455:C1455" si="1382">A1401</f>
        <v>Other Rockfish</v>
      </c>
      <c r="B1455" s="43" t="str">
        <f t="shared" si="1347"/>
        <v>Others</v>
      </c>
      <c r="C1455" s="4">
        <f t="shared" si="1382"/>
        <v>287307</v>
      </c>
      <c r="D1455" s="15">
        <f t="shared" si="1336"/>
        <v>260892</v>
      </c>
      <c r="E1455" s="76"/>
      <c r="F1455" s="16"/>
      <c r="G1455" s="16"/>
      <c r="H1455" s="16"/>
      <c r="I1455" s="91"/>
    </row>
    <row r="1456" spans="1:9">
      <c r="A1456" s="4" t="str">
        <f t="shared" ref="A1456:C1456" si="1383">A1402</f>
        <v>Other Rockfish</v>
      </c>
      <c r="B1456" s="43" t="str">
        <f t="shared" si="1347"/>
        <v>Others</v>
      </c>
      <c r="C1456" s="4">
        <f t="shared" si="1383"/>
        <v>84057</v>
      </c>
      <c r="D1456" s="15">
        <f t="shared" si="1336"/>
        <v>71592</v>
      </c>
      <c r="E1456" s="44">
        <v>400</v>
      </c>
      <c r="F1456" s="38">
        <v>400</v>
      </c>
      <c r="G1456" s="38">
        <v>360</v>
      </c>
      <c r="H1456" s="38">
        <v>306</v>
      </c>
      <c r="I1456" s="79" t="s">
        <v>17</v>
      </c>
    </row>
    <row r="1457" spans="1:9">
      <c r="A1457" s="4" t="str">
        <f t="shared" ref="A1457:C1457" si="1384">A1403</f>
        <v>Other Rockfish</v>
      </c>
      <c r="B1457" s="43" t="str">
        <f t="shared" si="1347"/>
        <v>Others</v>
      </c>
      <c r="C1457" s="4">
        <f t="shared" si="1384"/>
        <v>157300</v>
      </c>
      <c r="D1457" s="15">
        <f t="shared" si="1336"/>
        <v>153274</v>
      </c>
      <c r="E1457" s="49">
        <v>925</v>
      </c>
      <c r="F1457" s="48">
        <v>925</v>
      </c>
      <c r="G1457" s="48">
        <v>830</v>
      </c>
      <c r="H1457" s="48">
        <v>706</v>
      </c>
      <c r="I1457" s="111" t="s">
        <v>17</v>
      </c>
    </row>
    <row r="1458" spans="1:9">
      <c r="A1458" s="4" t="str">
        <f t="shared" ref="A1458:C1458" si="1385">A1404</f>
        <v>Atka Mackerel</v>
      </c>
      <c r="B1458" s="43" t="str">
        <f t="shared" si="1347"/>
        <v>Atka</v>
      </c>
      <c r="C1458" s="4">
        <f t="shared" si="1385"/>
        <v>82810</v>
      </c>
      <c r="D1458" s="15">
        <f t="shared" si="1336"/>
        <v>68108</v>
      </c>
      <c r="E1458" s="44">
        <v>771000</v>
      </c>
      <c r="F1458" s="38">
        <v>117100</v>
      </c>
      <c r="G1458" s="38">
        <v>32000</v>
      </c>
      <c r="H1458" s="38">
        <v>27200</v>
      </c>
      <c r="I1458" s="79" t="s">
        <v>17</v>
      </c>
    </row>
    <row r="1459" spans="1:9">
      <c r="A1459" s="4" t="str">
        <f t="shared" ref="A1459:C1459" si="1386">A1405</f>
        <v>Atka Mackerel</v>
      </c>
      <c r="B1459" s="43" t="str">
        <f t="shared" si="1347"/>
        <v>Atka</v>
      </c>
      <c r="C1459" s="4">
        <f t="shared" si="1386"/>
        <v>19751</v>
      </c>
      <c r="D1459" s="15">
        <f t="shared" si="1336"/>
        <v>16217</v>
      </c>
      <c r="E1459" s="76"/>
      <c r="F1459" s="16"/>
      <c r="G1459" s="16"/>
      <c r="H1459" s="16"/>
      <c r="I1459" s="91"/>
    </row>
    <row r="1460" spans="1:9">
      <c r="A1460" s="4" t="str">
        <f t="shared" ref="A1460:C1460" si="1387">A1406</f>
        <v>Atka Mackerel</v>
      </c>
      <c r="B1460" s="43" t="str">
        <f t="shared" si="1347"/>
        <v>Atka</v>
      </c>
      <c r="C1460" s="4">
        <f t="shared" si="1387"/>
        <v>81200</v>
      </c>
      <c r="D1460" s="15">
        <f t="shared" si="1336"/>
        <v>70074</v>
      </c>
      <c r="E1460" s="76"/>
      <c r="F1460" s="16"/>
      <c r="G1460" s="16"/>
      <c r="H1460" s="16"/>
      <c r="I1460" s="91"/>
    </row>
    <row r="1461" spans="1:9">
      <c r="A1461" s="4" t="str">
        <f t="shared" ref="A1461:C1461" si="1388">A1407</f>
        <v>Atka Mackerel</v>
      </c>
      <c r="B1461" s="43" t="str">
        <f t="shared" si="1347"/>
        <v>Atka</v>
      </c>
      <c r="C1461" s="4" t="str">
        <f t="shared" si="1388"/>
        <v>WAI</v>
      </c>
      <c r="D1461" s="15">
        <f t="shared" si="1336"/>
        <v>1993</v>
      </c>
      <c r="E1461" s="77"/>
      <c r="F1461" s="71"/>
      <c r="G1461" s="71"/>
      <c r="H1461" s="71"/>
      <c r="I1461" s="92"/>
    </row>
    <row r="1462" spans="1:9">
      <c r="A1462" s="4" t="str">
        <f t="shared" ref="A1462:C1462" si="1389">A1408</f>
        <v>Skates</v>
      </c>
      <c r="B1462" s="43" t="str">
        <f t="shared" si="1347"/>
        <v>Others</v>
      </c>
      <c r="C1462" s="4" t="str">
        <f t="shared" si="1389"/>
        <v>BSAI</v>
      </c>
      <c r="D1462" s="15">
        <f t="shared" si="1336"/>
        <v>1993</v>
      </c>
      <c r="E1462" s="83"/>
      <c r="F1462" s="81"/>
      <c r="G1462" s="81"/>
      <c r="H1462" s="81"/>
      <c r="I1462" s="114"/>
    </row>
    <row r="1463" spans="1:9">
      <c r="A1463" s="4" t="str">
        <f t="shared" ref="A1463:C1463" si="1390">A1409</f>
        <v>Sculpins</v>
      </c>
      <c r="B1463" s="43" t="str">
        <f t="shared" si="1347"/>
        <v>Others</v>
      </c>
      <c r="C1463" s="4" t="str">
        <f t="shared" si="1390"/>
        <v>BSAI</v>
      </c>
      <c r="D1463" s="15">
        <f t="shared" si="1336"/>
        <v>1993</v>
      </c>
      <c r="E1463" s="83"/>
      <c r="F1463" s="81"/>
      <c r="G1463" s="81"/>
      <c r="H1463" s="81"/>
      <c r="I1463" s="114"/>
    </row>
    <row r="1464" spans="1:9">
      <c r="A1464" s="4" t="str">
        <f t="shared" ref="A1464:C1464" si="1391">A1410</f>
        <v>Sharks</v>
      </c>
      <c r="B1464" s="43" t="str">
        <f t="shared" si="1347"/>
        <v>Others</v>
      </c>
      <c r="C1464" s="4" t="str">
        <f t="shared" si="1391"/>
        <v>BSAI</v>
      </c>
      <c r="D1464" s="15">
        <f t="shared" si="1336"/>
        <v>1993</v>
      </c>
      <c r="E1464" s="83"/>
      <c r="F1464" s="81"/>
      <c r="G1464" s="81"/>
      <c r="H1464" s="81"/>
      <c r="I1464" s="114"/>
    </row>
    <row r="1465" spans="1:9">
      <c r="A1465" s="4" t="str">
        <f t="shared" ref="A1465:C1465" si="1392">A1411</f>
        <v>Squids</v>
      </c>
      <c r="B1465" s="43" t="str">
        <f t="shared" si="1347"/>
        <v>Others</v>
      </c>
      <c r="C1465" s="4" t="str">
        <f t="shared" si="1392"/>
        <v>BSAI</v>
      </c>
      <c r="D1465" s="15">
        <f t="shared" si="1336"/>
        <v>1993</v>
      </c>
      <c r="E1465" s="53">
        <v>3400</v>
      </c>
      <c r="F1465" s="54">
        <v>3400</v>
      </c>
      <c r="G1465" s="54">
        <v>2000</v>
      </c>
      <c r="H1465" s="54">
        <v>1700</v>
      </c>
      <c r="I1465" s="112" t="s">
        <v>17</v>
      </c>
    </row>
    <row r="1466" spans="1:9">
      <c r="A1466" s="4" t="str">
        <f t="shared" ref="A1466:C1466" si="1393">A1412</f>
        <v>Octopuses</v>
      </c>
      <c r="B1466" s="43" t="str">
        <f t="shared" si="1347"/>
        <v>Others</v>
      </c>
      <c r="C1466" s="4" t="str">
        <f t="shared" si="1393"/>
        <v>BSAI</v>
      </c>
      <c r="D1466" s="15">
        <f t="shared" si="1336"/>
        <v>1993</v>
      </c>
      <c r="E1466" s="83"/>
      <c r="F1466" s="81"/>
      <c r="G1466" s="81"/>
      <c r="H1466" s="81"/>
      <c r="I1466" s="114"/>
    </row>
    <row r="1467" spans="1:9">
      <c r="A1467" s="4" t="str">
        <f t="shared" ref="A1467:C1467" si="1394">A1413</f>
        <v>Other Species</v>
      </c>
      <c r="B1467" s="43" t="str">
        <f t="shared" si="1347"/>
        <v>Others</v>
      </c>
      <c r="C1467" s="4" t="str">
        <f t="shared" si="1394"/>
        <v>BSAI</v>
      </c>
      <c r="D1467" s="15">
        <f t="shared" si="1336"/>
        <v>1993</v>
      </c>
      <c r="E1467" s="49">
        <v>26600</v>
      </c>
      <c r="F1467" s="48">
        <v>26600</v>
      </c>
      <c r="G1467" s="48">
        <v>26600</v>
      </c>
      <c r="H1467" s="48">
        <v>22610</v>
      </c>
      <c r="I1467" s="111" t="s">
        <v>17</v>
      </c>
    </row>
    <row r="1468" spans="1:9">
      <c r="A1468" s="4" t="str">
        <f t="shared" ref="A1468:C1468" si="1395">A1414</f>
        <v>Total</v>
      </c>
      <c r="B1468" s="43" t="str">
        <f t="shared" si="1347"/>
        <v>Others</v>
      </c>
      <c r="C1468" s="4" t="str">
        <f t="shared" si="1395"/>
        <v>Total</v>
      </c>
      <c r="D1468" s="15">
        <f t="shared" si="1336"/>
        <v>1993</v>
      </c>
      <c r="E1468" s="49">
        <v>3352765</v>
      </c>
      <c r="F1468" s="48">
        <v>2476245</v>
      </c>
      <c r="G1468" s="48">
        <v>1998620</v>
      </c>
      <c r="H1468" s="48">
        <v>1698827</v>
      </c>
      <c r="I1468" s="111" t="s">
        <v>17</v>
      </c>
    </row>
    <row r="1469" spans="1:9">
      <c r="A1469" s="4" t="str">
        <f t="shared" ref="A1469:C1469" si="1396">A1415</f>
        <v>Pollock</v>
      </c>
      <c r="B1469" s="43" t="str">
        <f t="shared" si="1347"/>
        <v>Pollock</v>
      </c>
      <c r="C1469" s="4" t="str">
        <f t="shared" si="1396"/>
        <v>BS</v>
      </c>
      <c r="D1469" s="15">
        <f t="shared" si="1336"/>
        <v>1992</v>
      </c>
      <c r="E1469" s="68">
        <v>1770000</v>
      </c>
      <c r="F1469" s="69">
        <v>1490000</v>
      </c>
      <c r="G1469" s="41">
        <v>1300000</v>
      </c>
      <c r="H1469" s="41">
        <v>1105000</v>
      </c>
      <c r="I1469" s="90" t="s">
        <v>17</v>
      </c>
    </row>
    <row r="1470" spans="1:9">
      <c r="A1470" s="4" t="str">
        <f t="shared" ref="A1470:C1470" si="1397">A1416</f>
        <v>Pollock</v>
      </c>
      <c r="B1470" s="43" t="str">
        <f t="shared" si="1347"/>
        <v>Pollock</v>
      </c>
      <c r="C1470" s="4" t="str">
        <f t="shared" si="1397"/>
        <v>AI</v>
      </c>
      <c r="D1470" s="15">
        <f t="shared" si="1336"/>
        <v>1992</v>
      </c>
      <c r="E1470" s="178">
        <v>62400</v>
      </c>
      <c r="F1470" s="45">
        <v>51600</v>
      </c>
      <c r="G1470" s="38">
        <v>51600</v>
      </c>
      <c r="H1470" s="38">
        <v>43860</v>
      </c>
      <c r="I1470" s="79" t="s">
        <v>17</v>
      </c>
    </row>
    <row r="1471" spans="1:9">
      <c r="A1471" s="4" t="str">
        <f t="shared" ref="A1471:C1471" si="1398">A1417</f>
        <v>Pollock</v>
      </c>
      <c r="B1471" s="43" t="str">
        <f t="shared" si="1347"/>
        <v>Pollock</v>
      </c>
      <c r="C1471" s="4" t="str">
        <f t="shared" si="1398"/>
        <v>Bogslof</v>
      </c>
      <c r="D1471" s="15">
        <f t="shared" si="1336"/>
        <v>1992</v>
      </c>
      <c r="E1471" s="179">
        <v>25000</v>
      </c>
      <c r="F1471" s="57">
        <v>25000</v>
      </c>
      <c r="G1471" s="48">
        <v>1000</v>
      </c>
      <c r="H1471" s="48">
        <v>850</v>
      </c>
      <c r="I1471" s="111" t="s">
        <v>17</v>
      </c>
    </row>
    <row r="1472" spans="1:9">
      <c r="A1472" s="4" t="str">
        <f t="shared" ref="A1472:C1472" si="1399">A1418</f>
        <v>Pacific cod</v>
      </c>
      <c r="B1472" s="43" t="str">
        <f t="shared" si="1347"/>
        <v>Pcod</v>
      </c>
      <c r="C1472" s="4" t="str">
        <f t="shared" si="1399"/>
        <v>BSAI</v>
      </c>
      <c r="D1472" s="15">
        <f t="shared" si="1336"/>
        <v>1992</v>
      </c>
      <c r="E1472" s="178">
        <v>188000</v>
      </c>
      <c r="F1472" s="45">
        <v>182000</v>
      </c>
      <c r="G1472" s="38">
        <v>182000</v>
      </c>
      <c r="H1472" s="38">
        <v>154700</v>
      </c>
      <c r="I1472" s="79" t="s">
        <v>17</v>
      </c>
    </row>
    <row r="1473" spans="1:9">
      <c r="A1473" s="4" t="str">
        <f t="shared" ref="A1473:C1473" si="1400">A1419</f>
        <v>Pacific cod</v>
      </c>
      <c r="B1473" s="43" t="str">
        <f t="shared" si="1347"/>
        <v>Pcod</v>
      </c>
      <c r="C1473" s="4" t="str">
        <f t="shared" si="1400"/>
        <v>BS</v>
      </c>
      <c r="D1473" s="15">
        <f t="shared" si="1336"/>
        <v>1992</v>
      </c>
      <c r="E1473" s="78"/>
      <c r="F1473" s="16"/>
      <c r="G1473" s="16"/>
      <c r="H1473" s="16"/>
      <c r="I1473" s="91"/>
    </row>
    <row r="1474" spans="1:9">
      <c r="A1474" s="4" t="str">
        <f t="shared" ref="A1474:C1474" si="1401">A1420</f>
        <v>Pacific cod</v>
      </c>
      <c r="B1474" s="43" t="str">
        <f t="shared" si="1347"/>
        <v>Pcod</v>
      </c>
      <c r="C1474" s="4" t="str">
        <f t="shared" si="1401"/>
        <v>AI</v>
      </c>
      <c r="D1474" s="15">
        <f t="shared" ref="D1474:D1537" si="1402">D1420-1</f>
        <v>1992</v>
      </c>
      <c r="E1474" s="180"/>
      <c r="F1474" s="71"/>
      <c r="G1474" s="71"/>
      <c r="H1474" s="71"/>
      <c r="I1474" s="92"/>
    </row>
    <row r="1475" spans="1:9">
      <c r="A1475" s="4" t="str">
        <f t="shared" ref="A1475:C1475" si="1403">A1421</f>
        <v>Sablefish</v>
      </c>
      <c r="B1475" s="43" t="str">
        <f t="shared" si="1347"/>
        <v>Others</v>
      </c>
      <c r="C1475" s="4" t="str">
        <f t="shared" si="1403"/>
        <v>BSAI Total</v>
      </c>
      <c r="D1475" s="15">
        <f t="shared" si="1402"/>
        <v>1992</v>
      </c>
      <c r="E1475" s="78"/>
      <c r="F1475" s="16"/>
      <c r="G1475" s="16"/>
      <c r="H1475" s="16"/>
      <c r="I1475" s="91"/>
    </row>
    <row r="1476" spans="1:9">
      <c r="A1476" s="4" t="str">
        <f t="shared" ref="A1476:C1476" si="1404">A1422</f>
        <v>Sablefish</v>
      </c>
      <c r="B1476" s="43" t="str">
        <f t="shared" si="1347"/>
        <v>Others</v>
      </c>
      <c r="C1476" s="4" t="str">
        <f t="shared" si="1404"/>
        <v>BS</v>
      </c>
      <c r="D1476" s="15">
        <f t="shared" si="1402"/>
        <v>1992</v>
      </c>
      <c r="E1476" s="178">
        <v>1840</v>
      </c>
      <c r="F1476" s="38">
        <v>1400</v>
      </c>
      <c r="G1476" s="38">
        <v>1400</v>
      </c>
      <c r="H1476" s="38">
        <v>1190</v>
      </c>
      <c r="I1476" s="79" t="s">
        <v>17</v>
      </c>
    </row>
    <row r="1477" spans="1:9">
      <c r="A1477" s="4" t="str">
        <f t="shared" ref="A1477:C1477" si="1405">A1423</f>
        <v>Sablefish</v>
      </c>
      <c r="B1477" s="43" t="str">
        <f t="shared" si="1347"/>
        <v>Others</v>
      </c>
      <c r="C1477" s="4" t="str">
        <f t="shared" si="1405"/>
        <v>AI</v>
      </c>
      <c r="D1477" s="15">
        <f t="shared" si="1402"/>
        <v>1992</v>
      </c>
      <c r="E1477" s="179">
        <v>4030</v>
      </c>
      <c r="F1477" s="48">
        <v>3000</v>
      </c>
      <c r="G1477" s="48">
        <v>3000</v>
      </c>
      <c r="H1477" s="48">
        <v>2550</v>
      </c>
      <c r="I1477" s="111" t="s">
        <v>17</v>
      </c>
    </row>
    <row r="1478" spans="1:9">
      <c r="A1478" s="4" t="str">
        <f t="shared" ref="A1478:C1478" si="1406">A1424</f>
        <v>Yellowfin Sole</v>
      </c>
      <c r="B1478" s="43" t="str">
        <f t="shared" si="1347"/>
        <v>Yfin</v>
      </c>
      <c r="C1478" s="4" t="str">
        <f t="shared" si="1406"/>
        <v>BSAI</v>
      </c>
      <c r="D1478" s="15">
        <f t="shared" si="1402"/>
        <v>1992</v>
      </c>
      <c r="E1478" s="181">
        <v>452000</v>
      </c>
      <c r="F1478" s="54">
        <v>372000</v>
      </c>
      <c r="G1478" s="54">
        <v>235000</v>
      </c>
      <c r="H1478" s="54">
        <v>199750</v>
      </c>
      <c r="I1478" s="112" t="s">
        <v>17</v>
      </c>
    </row>
    <row r="1479" spans="1:9">
      <c r="A1479" s="4" t="str">
        <f t="shared" ref="A1479:C1479" si="1407">A1425</f>
        <v>Greenland Trubot</v>
      </c>
      <c r="B1479" s="43" t="str">
        <f t="shared" si="1347"/>
        <v>Oflats</v>
      </c>
      <c r="C1479" s="4" t="str">
        <f t="shared" si="1407"/>
        <v>BSAI Total</v>
      </c>
      <c r="D1479" s="15">
        <f t="shared" si="1402"/>
        <v>1992</v>
      </c>
      <c r="E1479" s="178">
        <v>34600</v>
      </c>
      <c r="F1479" s="38">
        <v>7000</v>
      </c>
      <c r="G1479" s="38">
        <v>7000</v>
      </c>
      <c r="H1479" s="38">
        <v>5950</v>
      </c>
      <c r="I1479" s="79" t="s">
        <v>17</v>
      </c>
    </row>
    <row r="1480" spans="1:9">
      <c r="A1480" s="4" t="str">
        <f t="shared" ref="A1480:C1480" si="1408">A1426</f>
        <v>Greenland Trubot</v>
      </c>
      <c r="B1480" s="43" t="str">
        <f t="shared" si="1347"/>
        <v>Oflats</v>
      </c>
      <c r="C1480" s="4" t="str">
        <f t="shared" si="1408"/>
        <v>BS</v>
      </c>
      <c r="D1480" s="15">
        <f t="shared" si="1402"/>
        <v>1992</v>
      </c>
      <c r="E1480" s="78"/>
      <c r="F1480" s="16"/>
      <c r="G1480" s="16"/>
      <c r="H1480" s="16"/>
      <c r="I1480" s="91"/>
    </row>
    <row r="1481" spans="1:9">
      <c r="A1481" s="4" t="str">
        <f t="shared" ref="A1481:C1481" si="1409">A1427</f>
        <v>Greenland Trubot</v>
      </c>
      <c r="B1481" s="43" t="str">
        <f t="shared" si="1347"/>
        <v>Oflats</v>
      </c>
      <c r="C1481" s="4" t="str">
        <f t="shared" si="1409"/>
        <v>AI</v>
      </c>
      <c r="D1481" s="15">
        <f t="shared" si="1402"/>
        <v>1992</v>
      </c>
      <c r="E1481" s="182"/>
      <c r="F1481" s="110"/>
      <c r="G1481" s="110"/>
      <c r="H1481" s="110"/>
      <c r="I1481" s="116"/>
    </row>
    <row r="1482" spans="1:9">
      <c r="A1482" s="4" t="str">
        <f t="shared" ref="A1482:C1482" si="1410">A1428</f>
        <v>Arrowtooth Flounder</v>
      </c>
      <c r="B1482" s="43" t="str">
        <f t="shared" si="1347"/>
        <v>Oflats</v>
      </c>
      <c r="C1482" s="4" t="str">
        <f t="shared" si="1410"/>
        <v>BSAI</v>
      </c>
      <c r="D1482" s="15">
        <f t="shared" si="1402"/>
        <v>1992</v>
      </c>
      <c r="E1482" s="181">
        <v>114000</v>
      </c>
      <c r="F1482" s="54">
        <v>82300</v>
      </c>
      <c r="G1482" s="54">
        <v>10000</v>
      </c>
      <c r="H1482" s="54">
        <v>8500</v>
      </c>
      <c r="I1482" s="112" t="s">
        <v>17</v>
      </c>
    </row>
    <row r="1483" spans="1:9">
      <c r="A1483" s="4" t="str">
        <f t="shared" ref="A1483:C1483" si="1411">A1429</f>
        <v>Kamchatka Flounder</v>
      </c>
      <c r="B1483" s="43" t="str">
        <f t="shared" si="1347"/>
        <v>Oflats</v>
      </c>
      <c r="C1483" s="4" t="str">
        <f t="shared" si="1411"/>
        <v>BSAI</v>
      </c>
      <c r="D1483" s="15">
        <f t="shared" si="1402"/>
        <v>1992</v>
      </c>
      <c r="E1483" s="183"/>
      <c r="F1483" s="81"/>
      <c r="G1483" s="81"/>
      <c r="H1483" s="81"/>
      <c r="I1483" s="114"/>
    </row>
    <row r="1484" spans="1:9">
      <c r="A1484" s="4" t="str">
        <f t="shared" ref="A1484:C1484" si="1412">A1430</f>
        <v>Rock Sole</v>
      </c>
      <c r="B1484" s="43" t="str">
        <f t="shared" ref="B1484:B1547" si="1413">VLOOKUP(A1484,$O$6:$Q$32,3)</f>
        <v>RockSole</v>
      </c>
      <c r="C1484" s="4" t="str">
        <f t="shared" si="1412"/>
        <v>BSAI</v>
      </c>
      <c r="D1484" s="15">
        <f t="shared" si="1402"/>
        <v>1992</v>
      </c>
      <c r="E1484" s="181">
        <v>260800</v>
      </c>
      <c r="F1484" s="54">
        <v>260800</v>
      </c>
      <c r="G1484" s="54">
        <v>40000</v>
      </c>
      <c r="H1484" s="54">
        <v>34000</v>
      </c>
      <c r="I1484" s="112" t="s">
        <v>17</v>
      </c>
    </row>
    <row r="1485" spans="1:9">
      <c r="A1485" s="4" t="str">
        <f t="shared" ref="A1485:C1485" si="1414">A1431</f>
        <v>Flathead Sole</v>
      </c>
      <c r="B1485" s="43" t="str">
        <f t="shared" si="1413"/>
        <v>Oflats</v>
      </c>
      <c r="C1485" s="4" t="str">
        <f t="shared" si="1414"/>
        <v>BSAI</v>
      </c>
      <c r="D1485" s="15">
        <f t="shared" si="1402"/>
        <v>1992</v>
      </c>
      <c r="E1485" s="183"/>
      <c r="F1485" s="81"/>
      <c r="G1485" s="81"/>
      <c r="H1485" s="81"/>
      <c r="I1485" s="114"/>
    </row>
    <row r="1486" spans="1:9">
      <c r="A1486" s="4" t="str">
        <f t="shared" ref="A1486:C1486" si="1415">A1432</f>
        <v>Alaska Plaice</v>
      </c>
      <c r="B1486" s="43" t="str">
        <f t="shared" si="1413"/>
        <v>Oflats</v>
      </c>
      <c r="C1486" s="4" t="str">
        <f t="shared" si="1415"/>
        <v>BSAI</v>
      </c>
      <c r="D1486" s="15">
        <f t="shared" si="1402"/>
        <v>1992</v>
      </c>
      <c r="E1486" s="183"/>
      <c r="F1486" s="81"/>
      <c r="G1486" s="81"/>
      <c r="H1486" s="81"/>
      <c r="I1486" s="114"/>
    </row>
    <row r="1487" spans="1:9">
      <c r="A1487" s="4" t="str">
        <f t="shared" ref="A1487:C1487" si="1416">A1433</f>
        <v>Other Flatfish</v>
      </c>
      <c r="B1487" s="43" t="str">
        <f t="shared" si="1413"/>
        <v>Oflats</v>
      </c>
      <c r="C1487" s="4" t="str">
        <f t="shared" si="1416"/>
        <v>BSAI</v>
      </c>
      <c r="D1487" s="15">
        <f t="shared" si="1402"/>
        <v>1992</v>
      </c>
      <c r="E1487" s="181">
        <v>289000</v>
      </c>
      <c r="F1487" s="54">
        <v>199600</v>
      </c>
      <c r="G1487" s="54">
        <v>79000</v>
      </c>
      <c r="H1487" s="54">
        <v>67150</v>
      </c>
      <c r="I1487" s="112" t="s">
        <v>17</v>
      </c>
    </row>
    <row r="1488" spans="1:9">
      <c r="A1488" s="4" t="str">
        <f t="shared" ref="A1488:C1488" si="1417">A1434</f>
        <v>Pacific Ocean Perch</v>
      </c>
      <c r="B1488" s="43" t="str">
        <f t="shared" si="1413"/>
        <v>Others</v>
      </c>
      <c r="C1488" s="4" t="str">
        <f t="shared" si="1417"/>
        <v>BSAI Total</v>
      </c>
      <c r="D1488" s="15">
        <f t="shared" si="1402"/>
        <v>1992</v>
      </c>
      <c r="E1488" s="78"/>
      <c r="F1488" s="16"/>
      <c r="G1488" s="16"/>
      <c r="H1488" s="16"/>
      <c r="I1488" s="91"/>
    </row>
    <row r="1489" spans="1:9">
      <c r="A1489" s="4" t="str">
        <f t="shared" ref="A1489:C1489" si="1418">A1435</f>
        <v>Pacific Ocean Perch</v>
      </c>
      <c r="B1489" s="43" t="str">
        <f t="shared" si="1413"/>
        <v>Others</v>
      </c>
      <c r="C1489" s="4" t="str">
        <f t="shared" si="1418"/>
        <v>BS</v>
      </c>
      <c r="D1489" s="15">
        <f t="shared" si="1402"/>
        <v>1992</v>
      </c>
      <c r="E1489" s="178">
        <v>3540</v>
      </c>
      <c r="F1489" s="38">
        <v>3540</v>
      </c>
      <c r="G1489" s="38">
        <v>3540</v>
      </c>
      <c r="H1489" s="38">
        <v>3009</v>
      </c>
      <c r="I1489" s="79" t="s">
        <v>17</v>
      </c>
    </row>
    <row r="1490" spans="1:9">
      <c r="A1490" s="4" t="str">
        <f t="shared" ref="A1490:C1490" si="1419">A1436</f>
        <v>Pacific Ocean Perch</v>
      </c>
      <c r="B1490" s="43" t="str">
        <f t="shared" si="1413"/>
        <v>Others</v>
      </c>
      <c r="C1490" s="4" t="str">
        <f t="shared" si="1419"/>
        <v>AI Total</v>
      </c>
      <c r="D1490" s="15">
        <f t="shared" si="1402"/>
        <v>1992</v>
      </c>
      <c r="E1490" s="178">
        <v>11700</v>
      </c>
      <c r="F1490" s="38">
        <v>11700</v>
      </c>
      <c r="G1490" s="38">
        <v>11700</v>
      </c>
      <c r="H1490" s="38">
        <v>9945</v>
      </c>
      <c r="I1490" s="79" t="s">
        <v>17</v>
      </c>
    </row>
    <row r="1491" spans="1:9">
      <c r="A1491" s="4" t="str">
        <f t="shared" ref="A1491:C1491" si="1420">A1437</f>
        <v>Pacific Ocean Perch</v>
      </c>
      <c r="B1491" s="43" t="str">
        <f t="shared" si="1413"/>
        <v>Others</v>
      </c>
      <c r="C1491" s="4" t="str">
        <f t="shared" si="1420"/>
        <v>EAI</v>
      </c>
      <c r="D1491" s="15">
        <f t="shared" si="1402"/>
        <v>1992</v>
      </c>
      <c r="E1491" s="78"/>
      <c r="F1491" s="16"/>
      <c r="G1491" s="16"/>
      <c r="H1491" s="16"/>
      <c r="I1491" s="91"/>
    </row>
    <row r="1492" spans="1:9">
      <c r="A1492" s="4" t="str">
        <f t="shared" ref="A1492:C1492" si="1421">A1438</f>
        <v>Pacific Ocean Perch</v>
      </c>
      <c r="B1492" s="43" t="str">
        <f t="shared" si="1413"/>
        <v>Others</v>
      </c>
      <c r="C1492" s="4" t="str">
        <f t="shared" si="1421"/>
        <v>CAI</v>
      </c>
      <c r="D1492" s="15">
        <f t="shared" si="1402"/>
        <v>1992</v>
      </c>
      <c r="E1492" s="78"/>
      <c r="F1492" s="16"/>
      <c r="G1492" s="16"/>
      <c r="H1492" s="16"/>
      <c r="I1492" s="91"/>
    </row>
    <row r="1493" spans="1:9">
      <c r="A1493" s="4" t="str">
        <f t="shared" ref="A1493:C1493" si="1422">A1439</f>
        <v>Pacific Ocean Perch</v>
      </c>
      <c r="B1493" s="43" t="str">
        <f t="shared" si="1413"/>
        <v>Others</v>
      </c>
      <c r="C1493" s="4" t="str">
        <f t="shared" si="1422"/>
        <v>WAI</v>
      </c>
      <c r="D1493" s="15">
        <f t="shared" si="1402"/>
        <v>1992</v>
      </c>
      <c r="E1493" s="180"/>
      <c r="F1493" s="71"/>
      <c r="G1493" s="71"/>
      <c r="H1493" s="71"/>
      <c r="I1493" s="92"/>
    </row>
    <row r="1494" spans="1:9">
      <c r="A1494" s="4" t="str">
        <f t="shared" ref="A1494:C1494" si="1423">A1440</f>
        <v>Sharpchin/Northern</v>
      </c>
      <c r="B1494" s="43" t="str">
        <f t="shared" si="1413"/>
        <v>Others</v>
      </c>
      <c r="C1494" s="4" t="str">
        <f t="shared" si="1423"/>
        <v>BSAI</v>
      </c>
      <c r="D1494" s="15">
        <f t="shared" si="1402"/>
        <v>1992</v>
      </c>
      <c r="E1494" s="78"/>
      <c r="F1494" s="16"/>
      <c r="G1494" s="16"/>
      <c r="H1494" s="16"/>
      <c r="I1494" s="91"/>
    </row>
    <row r="1495" spans="1:9">
      <c r="A1495" s="4" t="str">
        <f t="shared" ref="A1495:C1495" si="1424">A1441</f>
        <v>Sharpchin/Northern</v>
      </c>
      <c r="B1495" s="43" t="str">
        <f t="shared" si="1413"/>
        <v>Others</v>
      </c>
      <c r="C1495" s="4" t="str">
        <f t="shared" si="1424"/>
        <v>BS</v>
      </c>
      <c r="D1495" s="15">
        <f t="shared" si="1402"/>
        <v>1992</v>
      </c>
      <c r="E1495" s="78"/>
      <c r="F1495" s="16"/>
      <c r="G1495" s="16"/>
      <c r="H1495" s="16"/>
      <c r="I1495" s="91"/>
    </row>
    <row r="1496" spans="1:9">
      <c r="A1496" s="4" t="str">
        <f t="shared" ref="A1496:C1496" si="1425">A1442</f>
        <v>Sharpchin/Northern</v>
      </c>
      <c r="B1496" s="43" t="str">
        <f t="shared" si="1413"/>
        <v>Others</v>
      </c>
      <c r="C1496" s="4" t="str">
        <f t="shared" si="1425"/>
        <v>AI</v>
      </c>
      <c r="D1496" s="15">
        <f t="shared" si="1402"/>
        <v>1992</v>
      </c>
      <c r="E1496" s="178">
        <v>5670</v>
      </c>
      <c r="F1496" s="38">
        <v>5670</v>
      </c>
      <c r="G1496" s="38">
        <v>5670</v>
      </c>
      <c r="H1496" s="38">
        <v>4820</v>
      </c>
      <c r="I1496" s="79" t="s">
        <v>17</v>
      </c>
    </row>
    <row r="1497" spans="1:9">
      <c r="A1497" s="4" t="str">
        <f t="shared" ref="A1497:C1497" si="1426">A1443</f>
        <v>Northern Rockfish</v>
      </c>
      <c r="B1497" s="43" t="str">
        <f t="shared" si="1413"/>
        <v>Others</v>
      </c>
      <c r="C1497" s="4" t="str">
        <f t="shared" si="1426"/>
        <v>BSAI</v>
      </c>
      <c r="D1497" s="15">
        <f t="shared" si="1402"/>
        <v>1992</v>
      </c>
      <c r="E1497" s="89"/>
      <c r="F1497" s="87"/>
      <c r="G1497" s="87"/>
      <c r="H1497" s="87"/>
      <c r="I1497" s="115"/>
    </row>
    <row r="1498" spans="1:9">
      <c r="A1498" s="4" t="str">
        <f t="shared" ref="A1498:C1498" si="1427">A1444</f>
        <v>Northern Rockfish</v>
      </c>
      <c r="B1498" s="43" t="str">
        <f t="shared" si="1413"/>
        <v>Others</v>
      </c>
      <c r="C1498" s="4" t="str">
        <f t="shared" si="1427"/>
        <v>BS</v>
      </c>
      <c r="D1498" s="15">
        <f t="shared" si="1402"/>
        <v>1992</v>
      </c>
      <c r="E1498" s="78"/>
      <c r="F1498" s="16"/>
      <c r="G1498" s="16"/>
      <c r="H1498" s="16"/>
      <c r="I1498" s="91"/>
    </row>
    <row r="1499" spans="1:9">
      <c r="A1499" s="4" t="str">
        <f t="shared" ref="A1499:C1499" si="1428">A1445</f>
        <v>Northern Rockfish</v>
      </c>
      <c r="B1499" s="43" t="str">
        <f t="shared" si="1413"/>
        <v>Others</v>
      </c>
      <c r="C1499" s="4" t="str">
        <f t="shared" si="1428"/>
        <v>AI</v>
      </c>
      <c r="D1499" s="15">
        <f t="shared" si="1402"/>
        <v>1992</v>
      </c>
      <c r="E1499" s="180"/>
      <c r="F1499" s="71"/>
      <c r="G1499" s="71"/>
      <c r="H1499" s="71"/>
      <c r="I1499" s="92"/>
    </row>
    <row r="1500" spans="1:9">
      <c r="A1500" s="4" t="str">
        <f t="shared" ref="A1500:C1500" si="1429">A1446</f>
        <v>Blackspotted/Rougheye Rockfish</v>
      </c>
      <c r="B1500" s="43" t="str">
        <f t="shared" si="1413"/>
        <v>Others</v>
      </c>
      <c r="C1500" s="4" t="str">
        <f t="shared" si="1429"/>
        <v>BSAI Total</v>
      </c>
      <c r="D1500" s="15">
        <f t="shared" si="1402"/>
        <v>1992</v>
      </c>
      <c r="E1500" s="78"/>
      <c r="F1500" s="16"/>
      <c r="G1500" s="16"/>
      <c r="H1500" s="16"/>
      <c r="I1500" s="91"/>
    </row>
    <row r="1501" spans="1:9">
      <c r="A1501" s="4" t="str">
        <f t="shared" ref="A1501:C1501" si="1430">A1447</f>
        <v>Blackspotted/Rougheye Rockfish</v>
      </c>
      <c r="B1501" s="43" t="str">
        <f t="shared" si="1413"/>
        <v>Others</v>
      </c>
      <c r="C1501" s="4" t="str">
        <f t="shared" si="1430"/>
        <v>EBS/EAI</v>
      </c>
      <c r="D1501" s="15">
        <f t="shared" si="1402"/>
        <v>1992</v>
      </c>
      <c r="E1501" s="78"/>
      <c r="F1501" s="16"/>
      <c r="G1501" s="16"/>
      <c r="H1501" s="16"/>
      <c r="I1501" s="91"/>
    </row>
    <row r="1502" spans="1:9">
      <c r="A1502" s="4" t="str">
        <f t="shared" ref="A1502:C1502" si="1431">A1448</f>
        <v>Blackspotted/Rougheye Rockfish</v>
      </c>
      <c r="B1502" s="43" t="str">
        <f t="shared" si="1413"/>
        <v>Others</v>
      </c>
      <c r="C1502" s="4" t="str">
        <f t="shared" si="1431"/>
        <v>CAI/WAI</v>
      </c>
      <c r="D1502" s="15">
        <f t="shared" si="1402"/>
        <v>1992</v>
      </c>
      <c r="E1502" s="180"/>
      <c r="F1502" s="71"/>
      <c r="G1502" s="71"/>
      <c r="H1502" s="71"/>
      <c r="I1502" s="92"/>
    </row>
    <row r="1503" spans="1:9">
      <c r="A1503" s="4" t="str">
        <f t="shared" ref="A1503:C1503" si="1432">A1449</f>
        <v>Shortraker Rockfish</v>
      </c>
      <c r="B1503" s="43" t="str">
        <f t="shared" si="1413"/>
        <v>Others</v>
      </c>
      <c r="C1503" s="4" t="str">
        <f t="shared" si="1432"/>
        <v>BSAI</v>
      </c>
      <c r="D1503" s="15">
        <f t="shared" si="1402"/>
        <v>1992</v>
      </c>
      <c r="E1503" s="78"/>
      <c r="F1503" s="16"/>
      <c r="G1503" s="16"/>
      <c r="H1503" s="16"/>
      <c r="I1503" s="91"/>
    </row>
    <row r="1504" spans="1:9">
      <c r="A1504" s="4" t="str">
        <f t="shared" ref="A1504:C1504" si="1433">A1450</f>
        <v>Shortraker/Rougheye Rockfish</v>
      </c>
      <c r="B1504" s="43" t="str">
        <f t="shared" si="1413"/>
        <v>Others</v>
      </c>
      <c r="C1504" s="4" t="str">
        <f t="shared" si="1433"/>
        <v>BSAI</v>
      </c>
      <c r="D1504" s="15">
        <f t="shared" si="1402"/>
        <v>1992</v>
      </c>
      <c r="E1504" s="89"/>
      <c r="F1504" s="87"/>
      <c r="G1504" s="87"/>
      <c r="H1504" s="87"/>
      <c r="I1504" s="115"/>
    </row>
    <row r="1505" spans="1:9">
      <c r="A1505" s="4" t="str">
        <f t="shared" ref="A1505:C1505" si="1434">A1451</f>
        <v>Shortraker/Rougheye Rockfish</v>
      </c>
      <c r="B1505" s="43" t="str">
        <f t="shared" si="1413"/>
        <v>Others</v>
      </c>
      <c r="C1505" s="4" t="str">
        <f t="shared" si="1434"/>
        <v>BS</v>
      </c>
      <c r="D1505" s="15">
        <f t="shared" si="1402"/>
        <v>1992</v>
      </c>
      <c r="E1505" s="78"/>
      <c r="F1505" s="16"/>
      <c r="G1505" s="16"/>
      <c r="H1505" s="16"/>
      <c r="I1505" s="91"/>
    </row>
    <row r="1506" spans="1:9">
      <c r="A1506" s="4" t="str">
        <f t="shared" ref="A1506:C1506" si="1435">A1452</f>
        <v>Shortraker/Rougheye Rockfish</v>
      </c>
      <c r="B1506" s="43" t="str">
        <f t="shared" si="1413"/>
        <v>Others</v>
      </c>
      <c r="C1506" s="4">
        <f t="shared" si="1435"/>
        <v>2043000</v>
      </c>
      <c r="D1506" s="15">
        <f t="shared" si="1402"/>
        <v>1424973</v>
      </c>
      <c r="E1506" s="179">
        <v>1220</v>
      </c>
      <c r="F1506" s="48">
        <v>1220</v>
      </c>
      <c r="G1506" s="48">
        <v>1220</v>
      </c>
      <c r="H1506" s="48">
        <v>1037</v>
      </c>
      <c r="I1506" s="111" t="s">
        <v>17</v>
      </c>
    </row>
    <row r="1507" spans="1:9">
      <c r="A1507" s="4" t="str">
        <f t="shared" ref="A1507:C1507" si="1436">A1453</f>
        <v>Other Red Rockfish</v>
      </c>
      <c r="B1507" s="43" t="str">
        <f t="shared" si="1413"/>
        <v>Others</v>
      </c>
      <c r="C1507" s="4">
        <f t="shared" si="1436"/>
        <v>191386</v>
      </c>
      <c r="D1507" s="15">
        <f t="shared" si="1402"/>
        <v>155846</v>
      </c>
      <c r="E1507" s="68">
        <v>1400</v>
      </c>
      <c r="F1507" s="41">
        <v>1400</v>
      </c>
      <c r="G1507" s="41">
        <v>1400</v>
      </c>
      <c r="H1507" s="41">
        <v>1190</v>
      </c>
      <c r="I1507" s="90" t="s">
        <v>17</v>
      </c>
    </row>
    <row r="1508" spans="1:9">
      <c r="A1508" s="4" t="str">
        <f t="shared" ref="A1508:C1508" si="1437">A1454</f>
        <v>Other Red Rockfish</v>
      </c>
      <c r="B1508" s="43" t="str">
        <f t="shared" si="1413"/>
        <v>Others</v>
      </c>
      <c r="C1508" s="4">
        <f t="shared" si="1437"/>
        <v>27400</v>
      </c>
      <c r="D1508" s="15">
        <f t="shared" si="1402"/>
        <v>20573</v>
      </c>
      <c r="E1508" s="180"/>
      <c r="F1508" s="71"/>
      <c r="G1508" s="71"/>
      <c r="H1508" s="71"/>
      <c r="I1508" s="92"/>
    </row>
    <row r="1509" spans="1:9">
      <c r="A1509" s="4" t="str">
        <f t="shared" ref="A1509:C1509" si="1438">A1455</f>
        <v>Other Rockfish</v>
      </c>
      <c r="B1509" s="43" t="str">
        <f t="shared" si="1413"/>
        <v>Others</v>
      </c>
      <c r="C1509" s="4">
        <f t="shared" si="1438"/>
        <v>287307</v>
      </c>
      <c r="D1509" s="15">
        <f t="shared" si="1402"/>
        <v>260891</v>
      </c>
      <c r="E1509" s="78"/>
      <c r="F1509" s="16"/>
      <c r="G1509" s="16"/>
      <c r="H1509" s="16"/>
      <c r="I1509" s="91"/>
    </row>
    <row r="1510" spans="1:9">
      <c r="A1510" s="4" t="str">
        <f t="shared" ref="A1510:C1510" si="1439">A1456</f>
        <v>Other Rockfish</v>
      </c>
      <c r="B1510" s="43" t="str">
        <f t="shared" si="1413"/>
        <v>Others</v>
      </c>
      <c r="C1510" s="4">
        <f t="shared" si="1439"/>
        <v>84057</v>
      </c>
      <c r="D1510" s="15">
        <f t="shared" si="1402"/>
        <v>71591</v>
      </c>
      <c r="E1510" s="178">
        <v>400</v>
      </c>
      <c r="F1510" s="38">
        <v>400</v>
      </c>
      <c r="G1510" s="38">
        <v>400</v>
      </c>
      <c r="H1510" s="38">
        <v>340</v>
      </c>
      <c r="I1510" s="79" t="s">
        <v>17</v>
      </c>
    </row>
    <row r="1511" spans="1:9">
      <c r="A1511" s="4" t="str">
        <f t="shared" ref="A1511:C1511" si="1440">A1457</f>
        <v>Other Rockfish</v>
      </c>
      <c r="B1511" s="43" t="str">
        <f t="shared" si="1413"/>
        <v>Others</v>
      </c>
      <c r="C1511" s="4">
        <f t="shared" si="1440"/>
        <v>157300</v>
      </c>
      <c r="D1511" s="15">
        <f t="shared" si="1402"/>
        <v>153273</v>
      </c>
      <c r="E1511" s="179">
        <v>925</v>
      </c>
      <c r="F1511" s="48">
        <v>925</v>
      </c>
      <c r="G1511" s="48">
        <v>925</v>
      </c>
      <c r="H1511" s="48">
        <v>786</v>
      </c>
      <c r="I1511" s="111" t="s">
        <v>17</v>
      </c>
    </row>
    <row r="1512" spans="1:9">
      <c r="A1512" s="4" t="str">
        <f t="shared" ref="A1512:C1512" si="1441">A1458</f>
        <v>Atka Mackerel</v>
      </c>
      <c r="B1512" s="43" t="str">
        <f t="shared" si="1413"/>
        <v>Atka</v>
      </c>
      <c r="C1512" s="4">
        <f t="shared" si="1441"/>
        <v>82810</v>
      </c>
      <c r="D1512" s="15">
        <f t="shared" si="1402"/>
        <v>68107</v>
      </c>
      <c r="E1512" s="178">
        <v>435000</v>
      </c>
      <c r="F1512" s="38">
        <v>43000</v>
      </c>
      <c r="G1512" s="38">
        <v>43000</v>
      </c>
      <c r="H1512" s="38">
        <v>36550</v>
      </c>
      <c r="I1512" s="79" t="s">
        <v>17</v>
      </c>
    </row>
    <row r="1513" spans="1:9">
      <c r="A1513" s="4" t="str">
        <f t="shared" ref="A1513:C1513" si="1442">A1459</f>
        <v>Atka Mackerel</v>
      </c>
      <c r="B1513" s="43" t="str">
        <f t="shared" si="1413"/>
        <v>Atka</v>
      </c>
      <c r="C1513" s="4">
        <f t="shared" si="1442"/>
        <v>19751</v>
      </c>
      <c r="D1513" s="15">
        <f t="shared" si="1402"/>
        <v>16216</v>
      </c>
      <c r="E1513" s="78"/>
      <c r="F1513" s="16"/>
      <c r="G1513" s="16"/>
      <c r="H1513" s="16"/>
      <c r="I1513" s="91"/>
    </row>
    <row r="1514" spans="1:9">
      <c r="A1514" s="4" t="str">
        <f t="shared" ref="A1514:C1514" si="1443">A1460</f>
        <v>Atka Mackerel</v>
      </c>
      <c r="B1514" s="43" t="str">
        <f t="shared" si="1413"/>
        <v>Atka</v>
      </c>
      <c r="C1514" s="4">
        <f t="shared" si="1443"/>
        <v>81200</v>
      </c>
      <c r="D1514" s="15">
        <f t="shared" si="1402"/>
        <v>70073</v>
      </c>
      <c r="E1514" s="78"/>
      <c r="F1514" s="16"/>
      <c r="G1514" s="16"/>
      <c r="H1514" s="16"/>
      <c r="I1514" s="91"/>
    </row>
    <row r="1515" spans="1:9">
      <c r="A1515" s="4" t="str">
        <f t="shared" ref="A1515:C1515" si="1444">A1461</f>
        <v>Atka Mackerel</v>
      </c>
      <c r="B1515" s="43" t="str">
        <f t="shared" si="1413"/>
        <v>Atka</v>
      </c>
      <c r="C1515" s="4" t="str">
        <f t="shared" si="1444"/>
        <v>WAI</v>
      </c>
      <c r="D1515" s="15">
        <f t="shared" si="1402"/>
        <v>1992</v>
      </c>
      <c r="E1515" s="180"/>
      <c r="F1515" s="71"/>
      <c r="G1515" s="71"/>
      <c r="H1515" s="71"/>
      <c r="I1515" s="92"/>
    </row>
    <row r="1516" spans="1:9">
      <c r="A1516" s="4" t="str">
        <f t="shared" ref="A1516:C1516" si="1445">A1462</f>
        <v>Skates</v>
      </c>
      <c r="B1516" s="43" t="str">
        <f t="shared" si="1413"/>
        <v>Others</v>
      </c>
      <c r="C1516" s="4" t="str">
        <f t="shared" si="1445"/>
        <v>BSAI</v>
      </c>
      <c r="D1516" s="15">
        <f t="shared" si="1402"/>
        <v>1992</v>
      </c>
      <c r="E1516" s="183"/>
      <c r="F1516" s="81"/>
      <c r="G1516" s="81"/>
      <c r="H1516" s="81"/>
      <c r="I1516" s="114"/>
    </row>
    <row r="1517" spans="1:9">
      <c r="A1517" s="4" t="str">
        <f t="shared" ref="A1517:C1517" si="1446">A1463</f>
        <v>Sculpins</v>
      </c>
      <c r="B1517" s="43" t="str">
        <f t="shared" si="1413"/>
        <v>Others</v>
      </c>
      <c r="C1517" s="4" t="str">
        <f t="shared" si="1446"/>
        <v>BSAI</v>
      </c>
      <c r="D1517" s="15">
        <f t="shared" si="1402"/>
        <v>1992</v>
      </c>
      <c r="E1517" s="183"/>
      <c r="F1517" s="81"/>
      <c r="G1517" s="81"/>
      <c r="H1517" s="81"/>
      <c r="I1517" s="114"/>
    </row>
    <row r="1518" spans="1:9">
      <c r="A1518" s="4" t="str">
        <f t="shared" ref="A1518:C1518" si="1447">A1464</f>
        <v>Sharks</v>
      </c>
      <c r="B1518" s="43" t="str">
        <f t="shared" si="1413"/>
        <v>Others</v>
      </c>
      <c r="C1518" s="4" t="str">
        <f t="shared" si="1447"/>
        <v>BSAI</v>
      </c>
      <c r="D1518" s="15">
        <f t="shared" si="1402"/>
        <v>1992</v>
      </c>
      <c r="E1518" s="183"/>
      <c r="F1518" s="81"/>
      <c r="G1518" s="81"/>
      <c r="H1518" s="81"/>
      <c r="I1518" s="114"/>
    </row>
    <row r="1519" spans="1:9">
      <c r="A1519" s="4" t="str">
        <f t="shared" ref="A1519:C1519" si="1448">A1465</f>
        <v>Squids</v>
      </c>
      <c r="B1519" s="43" t="str">
        <f t="shared" si="1413"/>
        <v>Others</v>
      </c>
      <c r="C1519" s="4" t="str">
        <f t="shared" si="1448"/>
        <v>BSAI</v>
      </c>
      <c r="D1519" s="15">
        <f t="shared" si="1402"/>
        <v>1992</v>
      </c>
      <c r="E1519" s="181">
        <v>3600</v>
      </c>
      <c r="F1519" s="54">
        <v>3600</v>
      </c>
      <c r="G1519" s="54">
        <v>2000</v>
      </c>
      <c r="H1519" s="54">
        <v>1700</v>
      </c>
      <c r="I1519" s="112" t="s">
        <v>17</v>
      </c>
    </row>
    <row r="1520" spans="1:9">
      <c r="A1520" s="4" t="str">
        <f t="shared" ref="A1520:C1520" si="1449">A1466</f>
        <v>Octopuses</v>
      </c>
      <c r="B1520" s="43" t="str">
        <f t="shared" si="1413"/>
        <v>Others</v>
      </c>
      <c r="C1520" s="4" t="str">
        <f t="shared" si="1449"/>
        <v>BSAI</v>
      </c>
      <c r="D1520" s="15">
        <f t="shared" si="1402"/>
        <v>1992</v>
      </c>
      <c r="E1520" s="183"/>
      <c r="F1520" s="81"/>
      <c r="G1520" s="81"/>
      <c r="H1520" s="81"/>
      <c r="I1520" s="114"/>
    </row>
    <row r="1521" spans="1:9">
      <c r="A1521" s="4" t="str">
        <f t="shared" ref="A1521:C1521" si="1450">A1467</f>
        <v>Other Species</v>
      </c>
      <c r="B1521" s="43" t="str">
        <f t="shared" si="1413"/>
        <v>Others</v>
      </c>
      <c r="C1521" s="4" t="str">
        <f t="shared" si="1450"/>
        <v>BSAI</v>
      </c>
      <c r="D1521" s="15">
        <f t="shared" si="1402"/>
        <v>1992</v>
      </c>
      <c r="E1521" s="179">
        <v>27200</v>
      </c>
      <c r="F1521" s="48">
        <v>27200</v>
      </c>
      <c r="G1521" s="48">
        <v>20000</v>
      </c>
      <c r="H1521" s="48">
        <v>17000</v>
      </c>
      <c r="I1521" s="111" t="s">
        <v>17</v>
      </c>
    </row>
    <row r="1522" spans="1:9">
      <c r="A1522" s="4" t="str">
        <f t="shared" ref="A1522:C1522" si="1451">A1468</f>
        <v>Total</v>
      </c>
      <c r="B1522" s="43" t="str">
        <f t="shared" si="1413"/>
        <v>Others</v>
      </c>
      <c r="C1522" s="4" t="str">
        <f t="shared" si="1451"/>
        <v>Total</v>
      </c>
      <c r="D1522" s="15">
        <f t="shared" si="1402"/>
        <v>1992</v>
      </c>
      <c r="E1522" s="179">
        <v>3692325</v>
      </c>
      <c r="F1522" s="48">
        <v>2773355</v>
      </c>
      <c r="G1522" s="48">
        <v>1999855</v>
      </c>
      <c r="H1522" s="48">
        <v>1699877</v>
      </c>
      <c r="I1522" s="111" t="s">
        <v>17</v>
      </c>
    </row>
    <row r="1523" spans="1:9">
      <c r="A1523" s="4" t="str">
        <f t="shared" ref="A1523:C1523" si="1452">A1469</f>
        <v>Pollock</v>
      </c>
      <c r="B1523" s="43" t="str">
        <f t="shared" si="1413"/>
        <v>Pollock</v>
      </c>
      <c r="C1523" s="4" t="str">
        <f t="shared" si="1452"/>
        <v>BS</v>
      </c>
      <c r="D1523" s="15">
        <f t="shared" si="1402"/>
        <v>1991</v>
      </c>
      <c r="E1523" s="63" t="s">
        <v>17</v>
      </c>
      <c r="F1523" s="41">
        <v>1676000</v>
      </c>
      <c r="G1523" s="41">
        <v>1300000</v>
      </c>
      <c r="H1523" s="41">
        <v>1105000</v>
      </c>
      <c r="I1523" s="90" t="s">
        <v>17</v>
      </c>
    </row>
    <row r="1524" spans="1:9">
      <c r="A1524" s="4" t="str">
        <f t="shared" ref="A1524:C1524" si="1453">A1470</f>
        <v>Pollock</v>
      </c>
      <c r="B1524" s="43" t="str">
        <f t="shared" si="1413"/>
        <v>Pollock</v>
      </c>
      <c r="C1524" s="4" t="str">
        <f t="shared" si="1453"/>
        <v>AI</v>
      </c>
      <c r="D1524" s="15">
        <f t="shared" si="1402"/>
        <v>1991</v>
      </c>
      <c r="E1524" s="40" t="s">
        <v>17</v>
      </c>
      <c r="F1524" s="38">
        <v>101460</v>
      </c>
      <c r="G1524" s="38">
        <v>85000</v>
      </c>
      <c r="H1524" s="38">
        <v>72250</v>
      </c>
      <c r="I1524" s="79" t="s">
        <v>17</v>
      </c>
    </row>
    <row r="1525" spans="1:9">
      <c r="A1525" s="4" t="str">
        <f t="shared" ref="A1525:C1525" si="1454">A1471</f>
        <v>Pollock</v>
      </c>
      <c r="B1525" s="43" t="str">
        <f t="shared" si="1413"/>
        <v>Pollock</v>
      </c>
      <c r="C1525" s="4" t="str">
        <f t="shared" si="1454"/>
        <v>Bogslof</v>
      </c>
      <c r="D1525" s="15">
        <f t="shared" si="1402"/>
        <v>1991</v>
      </c>
      <c r="E1525" s="70"/>
      <c r="F1525" s="71"/>
      <c r="G1525" s="71"/>
      <c r="H1525" s="71"/>
      <c r="I1525" s="92"/>
    </row>
    <row r="1526" spans="1:9">
      <c r="A1526" s="4" t="str">
        <f t="shared" ref="A1526:C1526" si="1455">A1472</f>
        <v>Pacific cod</v>
      </c>
      <c r="B1526" s="43" t="str">
        <f t="shared" si="1413"/>
        <v>Pcod</v>
      </c>
      <c r="C1526" s="4" t="str">
        <f t="shared" si="1455"/>
        <v>BSAI</v>
      </c>
      <c r="D1526" s="15">
        <f t="shared" si="1402"/>
        <v>1991</v>
      </c>
      <c r="E1526" s="40" t="s">
        <v>17</v>
      </c>
      <c r="F1526" s="38">
        <v>229000</v>
      </c>
      <c r="G1526" s="38">
        <v>229000</v>
      </c>
      <c r="H1526" s="38">
        <v>194650</v>
      </c>
      <c r="I1526" s="79" t="s">
        <v>17</v>
      </c>
    </row>
    <row r="1527" spans="1:9">
      <c r="A1527" s="4" t="str">
        <f t="shared" ref="A1527:C1527" si="1456">A1473</f>
        <v>Pacific cod</v>
      </c>
      <c r="B1527" s="43" t="str">
        <f t="shared" si="1413"/>
        <v>Pcod</v>
      </c>
      <c r="C1527" s="4" t="str">
        <f t="shared" si="1456"/>
        <v>BS</v>
      </c>
      <c r="D1527" s="15">
        <f t="shared" si="1402"/>
        <v>1991</v>
      </c>
      <c r="E1527" s="37"/>
      <c r="F1527" s="16"/>
      <c r="G1527" s="16"/>
      <c r="H1527" s="16"/>
      <c r="I1527" s="91"/>
    </row>
    <row r="1528" spans="1:9">
      <c r="A1528" s="4" t="str">
        <f t="shared" ref="A1528:C1528" si="1457">A1474</f>
        <v>Pacific cod</v>
      </c>
      <c r="B1528" s="43" t="str">
        <f t="shared" si="1413"/>
        <v>Pcod</v>
      </c>
      <c r="C1528" s="4" t="str">
        <f t="shared" si="1457"/>
        <v>AI</v>
      </c>
      <c r="D1528" s="15">
        <f t="shared" si="1402"/>
        <v>1991</v>
      </c>
      <c r="E1528" s="70"/>
      <c r="F1528" s="71"/>
      <c r="G1528" s="71"/>
      <c r="H1528" s="71"/>
      <c r="I1528" s="92"/>
    </row>
    <row r="1529" spans="1:9">
      <c r="A1529" s="4" t="str">
        <f t="shared" ref="A1529:C1529" si="1458">A1475</f>
        <v>Sablefish</v>
      </c>
      <c r="B1529" s="43" t="str">
        <f t="shared" si="1413"/>
        <v>Others</v>
      </c>
      <c r="C1529" s="4" t="str">
        <f t="shared" si="1458"/>
        <v>BSAI Total</v>
      </c>
      <c r="D1529" s="15">
        <f t="shared" si="1402"/>
        <v>1991</v>
      </c>
      <c r="E1529" s="37"/>
      <c r="F1529" s="16"/>
      <c r="G1529" s="16"/>
      <c r="H1529" s="16"/>
      <c r="I1529" s="91"/>
    </row>
    <row r="1530" spans="1:9">
      <c r="A1530" s="4" t="str">
        <f t="shared" ref="A1530:C1530" si="1459">A1476</f>
        <v>Sablefish</v>
      </c>
      <c r="B1530" s="43" t="str">
        <f t="shared" si="1413"/>
        <v>Others</v>
      </c>
      <c r="C1530" s="4" t="str">
        <f t="shared" si="1459"/>
        <v>BS</v>
      </c>
      <c r="D1530" s="15">
        <f t="shared" si="1402"/>
        <v>1991</v>
      </c>
      <c r="E1530" s="40" t="s">
        <v>17</v>
      </c>
      <c r="F1530" s="38">
        <v>3100</v>
      </c>
      <c r="G1530" s="38">
        <v>3100</v>
      </c>
      <c r="H1530" s="38">
        <v>2634</v>
      </c>
      <c r="I1530" s="79" t="s">
        <v>17</v>
      </c>
    </row>
    <row r="1531" spans="1:9">
      <c r="A1531" s="4" t="str">
        <f t="shared" ref="A1531:C1531" si="1460">A1477</f>
        <v>Sablefish</v>
      </c>
      <c r="B1531" s="43" t="str">
        <f t="shared" si="1413"/>
        <v>Others</v>
      </c>
      <c r="C1531" s="4" t="str">
        <f t="shared" si="1460"/>
        <v>AI</v>
      </c>
      <c r="D1531" s="15">
        <f t="shared" si="1402"/>
        <v>1991</v>
      </c>
      <c r="E1531" s="62" t="s">
        <v>17</v>
      </c>
      <c r="F1531" s="48">
        <v>3200</v>
      </c>
      <c r="G1531" s="48">
        <v>3200</v>
      </c>
      <c r="H1531" s="48">
        <v>2720</v>
      </c>
      <c r="I1531" s="111" t="s">
        <v>17</v>
      </c>
    </row>
    <row r="1532" spans="1:9">
      <c r="A1532" s="4" t="str">
        <f t="shared" ref="A1532:C1532" si="1461">A1478</f>
        <v>Yellowfin Sole</v>
      </c>
      <c r="B1532" s="43" t="str">
        <f t="shared" si="1413"/>
        <v>Yfin</v>
      </c>
      <c r="C1532" s="4" t="str">
        <f t="shared" si="1461"/>
        <v>BSAI</v>
      </c>
      <c r="D1532" s="15">
        <f t="shared" si="1402"/>
        <v>1991</v>
      </c>
      <c r="E1532" s="64" t="s">
        <v>17</v>
      </c>
      <c r="F1532" s="54">
        <v>250600</v>
      </c>
      <c r="G1532" s="54">
        <v>135000</v>
      </c>
      <c r="H1532" s="54">
        <v>114750</v>
      </c>
      <c r="I1532" s="112" t="s">
        <v>17</v>
      </c>
    </row>
    <row r="1533" spans="1:9">
      <c r="A1533" s="4" t="str">
        <f t="shared" ref="A1533:C1533" si="1462">A1479</f>
        <v>Greenland Trubot</v>
      </c>
      <c r="B1533" s="43" t="str">
        <f t="shared" si="1413"/>
        <v>Oflats</v>
      </c>
      <c r="C1533" s="4" t="str">
        <f t="shared" si="1462"/>
        <v>BSAI Total</v>
      </c>
      <c r="D1533" s="15">
        <f t="shared" si="1402"/>
        <v>1991</v>
      </c>
      <c r="E1533" s="40" t="s">
        <v>17</v>
      </c>
      <c r="F1533" s="38">
        <v>7000</v>
      </c>
      <c r="G1533" s="38">
        <v>7000</v>
      </c>
      <c r="H1533" s="38">
        <v>5950</v>
      </c>
      <c r="I1533" s="79" t="s">
        <v>17</v>
      </c>
    </row>
    <row r="1534" spans="1:9">
      <c r="A1534" s="4" t="str">
        <f t="shared" ref="A1534:C1534" si="1463">A1480</f>
        <v>Greenland Trubot</v>
      </c>
      <c r="B1534" s="43" t="str">
        <f t="shared" si="1413"/>
        <v>Oflats</v>
      </c>
      <c r="C1534" s="4" t="str">
        <f t="shared" si="1463"/>
        <v>BS</v>
      </c>
      <c r="D1534" s="15">
        <f t="shared" si="1402"/>
        <v>1991</v>
      </c>
      <c r="E1534" s="37"/>
      <c r="F1534" s="16"/>
      <c r="G1534" s="16"/>
      <c r="H1534" s="16"/>
      <c r="I1534" s="91"/>
    </row>
    <row r="1535" spans="1:9">
      <c r="A1535" s="4" t="str">
        <f t="shared" ref="A1535:C1535" si="1464">A1481</f>
        <v>Greenland Trubot</v>
      </c>
      <c r="B1535" s="43" t="str">
        <f t="shared" si="1413"/>
        <v>Oflats</v>
      </c>
      <c r="C1535" s="4" t="str">
        <f t="shared" si="1464"/>
        <v>AI</v>
      </c>
      <c r="D1535" s="15">
        <f t="shared" si="1402"/>
        <v>1991</v>
      </c>
      <c r="E1535" s="70"/>
      <c r="F1535" s="71"/>
      <c r="G1535" s="71"/>
      <c r="H1535" s="71"/>
      <c r="I1535" s="92"/>
    </row>
    <row r="1536" spans="1:9">
      <c r="A1536" s="4" t="str">
        <f t="shared" ref="A1536:C1536" si="1465">A1482</f>
        <v>Arrowtooth Flounder</v>
      </c>
      <c r="B1536" s="43" t="str">
        <f t="shared" si="1413"/>
        <v>Oflats</v>
      </c>
      <c r="C1536" s="4" t="str">
        <f t="shared" si="1465"/>
        <v>BSAI</v>
      </c>
      <c r="D1536" s="15">
        <f t="shared" si="1402"/>
        <v>1991</v>
      </c>
      <c r="E1536" s="64" t="s">
        <v>17</v>
      </c>
      <c r="F1536" s="54">
        <v>116400</v>
      </c>
      <c r="G1536" s="54">
        <v>20000</v>
      </c>
      <c r="H1536" s="54">
        <v>17000</v>
      </c>
      <c r="I1536" s="112" t="s">
        <v>17</v>
      </c>
    </row>
    <row r="1537" spans="1:9">
      <c r="A1537" s="4" t="str">
        <f t="shared" ref="A1537:C1537" si="1466">A1483</f>
        <v>Kamchatka Flounder</v>
      </c>
      <c r="B1537" s="43" t="str">
        <f t="shared" si="1413"/>
        <v>Oflats</v>
      </c>
      <c r="C1537" s="4" t="str">
        <f t="shared" si="1466"/>
        <v>BSAI</v>
      </c>
      <c r="D1537" s="15">
        <f t="shared" si="1402"/>
        <v>1991</v>
      </c>
      <c r="E1537" s="84"/>
      <c r="F1537" s="81"/>
      <c r="G1537" s="81"/>
      <c r="H1537" s="81"/>
      <c r="I1537" s="114"/>
    </row>
    <row r="1538" spans="1:9">
      <c r="A1538" s="4" t="str">
        <f t="shared" ref="A1538:C1538" si="1467">A1484</f>
        <v>Rock Sole</v>
      </c>
      <c r="B1538" s="43" t="str">
        <f t="shared" si="1413"/>
        <v>RockSole</v>
      </c>
      <c r="C1538" s="4" t="str">
        <f t="shared" si="1467"/>
        <v>BSAI</v>
      </c>
      <c r="D1538" s="15">
        <f t="shared" ref="D1538:D1601" si="1468">D1484-1</f>
        <v>1991</v>
      </c>
      <c r="E1538" s="64" t="s">
        <v>17</v>
      </c>
      <c r="F1538" s="54">
        <v>246500</v>
      </c>
      <c r="G1538" s="54">
        <v>90000</v>
      </c>
      <c r="H1538" s="54">
        <v>76500</v>
      </c>
      <c r="I1538" s="112" t="s">
        <v>17</v>
      </c>
    </row>
    <row r="1539" spans="1:9">
      <c r="A1539" s="4" t="str">
        <f t="shared" ref="A1539:C1539" si="1469">A1485</f>
        <v>Flathead Sole</v>
      </c>
      <c r="B1539" s="43" t="str">
        <f t="shared" si="1413"/>
        <v>Oflats</v>
      </c>
      <c r="C1539" s="4" t="str">
        <f t="shared" si="1469"/>
        <v>BSAI</v>
      </c>
      <c r="D1539" s="15">
        <f t="shared" si="1468"/>
        <v>1991</v>
      </c>
      <c r="E1539" s="84"/>
      <c r="F1539" s="81"/>
      <c r="G1539" s="81"/>
      <c r="H1539" s="81"/>
      <c r="I1539" s="114"/>
    </row>
    <row r="1540" spans="1:9">
      <c r="A1540" s="4" t="str">
        <f t="shared" ref="A1540:C1540" si="1470">A1486</f>
        <v>Alaska Plaice</v>
      </c>
      <c r="B1540" s="43" t="str">
        <f t="shared" si="1413"/>
        <v>Oflats</v>
      </c>
      <c r="C1540" s="4" t="str">
        <f t="shared" si="1470"/>
        <v>BSAI</v>
      </c>
      <c r="D1540" s="15">
        <f t="shared" si="1468"/>
        <v>1991</v>
      </c>
      <c r="E1540" s="84"/>
      <c r="F1540" s="81"/>
      <c r="G1540" s="81"/>
      <c r="H1540" s="81"/>
      <c r="I1540" s="114"/>
    </row>
    <row r="1541" spans="1:9">
      <c r="A1541" s="4" t="str">
        <f t="shared" ref="A1541:C1541" si="1471">A1487</f>
        <v>Other Flatfish</v>
      </c>
      <c r="B1541" s="43" t="str">
        <f t="shared" si="1413"/>
        <v>Oflats</v>
      </c>
      <c r="C1541" s="4" t="str">
        <f t="shared" si="1471"/>
        <v>BSAI</v>
      </c>
      <c r="D1541" s="15">
        <f t="shared" si="1468"/>
        <v>1991</v>
      </c>
      <c r="E1541" s="64" t="s">
        <v>17</v>
      </c>
      <c r="F1541" s="54">
        <v>219700</v>
      </c>
      <c r="G1541" s="54">
        <v>64675</v>
      </c>
      <c r="H1541" s="54">
        <v>54974</v>
      </c>
      <c r="I1541" s="112" t="s">
        <v>17</v>
      </c>
    </row>
    <row r="1542" spans="1:9">
      <c r="A1542" s="4" t="str">
        <f t="shared" ref="A1542:C1542" si="1472">A1488</f>
        <v>Pacific Ocean Perch</v>
      </c>
      <c r="B1542" s="43" t="str">
        <f t="shared" si="1413"/>
        <v>Others</v>
      </c>
      <c r="C1542" s="4" t="str">
        <f t="shared" si="1472"/>
        <v>BSAI Total</v>
      </c>
      <c r="D1542" s="15">
        <f t="shared" si="1468"/>
        <v>1991</v>
      </c>
      <c r="E1542" s="37"/>
      <c r="F1542" s="16"/>
      <c r="G1542" s="16"/>
      <c r="H1542" s="16"/>
      <c r="I1542" s="91"/>
    </row>
    <row r="1543" spans="1:9">
      <c r="A1543" s="4" t="str">
        <f t="shared" ref="A1543:C1543" si="1473">A1489</f>
        <v>Pacific Ocean Perch</v>
      </c>
      <c r="B1543" s="43" t="str">
        <f t="shared" si="1413"/>
        <v>Others</v>
      </c>
      <c r="C1543" s="4" t="str">
        <f t="shared" si="1473"/>
        <v>BS</v>
      </c>
      <c r="D1543" s="15">
        <f t="shared" si="1468"/>
        <v>1991</v>
      </c>
      <c r="E1543" s="40" t="s">
        <v>17</v>
      </c>
      <c r="F1543" s="38">
        <v>4570</v>
      </c>
      <c r="G1543" s="38">
        <v>4570</v>
      </c>
      <c r="H1543" s="38">
        <v>3885</v>
      </c>
      <c r="I1543" s="79" t="s">
        <v>17</v>
      </c>
    </row>
    <row r="1544" spans="1:9">
      <c r="A1544" s="4" t="str">
        <f t="shared" ref="A1544:C1544" si="1474">A1490</f>
        <v>Pacific Ocean Perch</v>
      </c>
      <c r="B1544" s="43" t="str">
        <f t="shared" si="1413"/>
        <v>Others</v>
      </c>
      <c r="C1544" s="4" t="str">
        <f t="shared" si="1474"/>
        <v>AI Total</v>
      </c>
      <c r="D1544" s="15">
        <f t="shared" si="1468"/>
        <v>1991</v>
      </c>
      <c r="E1544" s="40" t="s">
        <v>17</v>
      </c>
      <c r="F1544" s="38">
        <v>10775</v>
      </c>
      <c r="G1544" s="38">
        <v>10775</v>
      </c>
      <c r="H1544" s="38">
        <v>9159</v>
      </c>
      <c r="I1544" s="79" t="s">
        <v>17</v>
      </c>
    </row>
    <row r="1545" spans="1:9">
      <c r="A1545" s="4" t="str">
        <f t="shared" ref="A1545:C1545" si="1475">A1491</f>
        <v>Pacific Ocean Perch</v>
      </c>
      <c r="B1545" s="43" t="str">
        <f t="shared" si="1413"/>
        <v>Others</v>
      </c>
      <c r="C1545" s="4" t="str">
        <f t="shared" si="1475"/>
        <v>EAI</v>
      </c>
      <c r="D1545" s="15">
        <f t="shared" si="1468"/>
        <v>1991</v>
      </c>
      <c r="E1545" s="37"/>
      <c r="F1545" s="16"/>
      <c r="G1545" s="16"/>
      <c r="H1545" s="16"/>
      <c r="I1545" s="91"/>
    </row>
    <row r="1546" spans="1:9">
      <c r="A1546" s="4" t="str">
        <f t="shared" ref="A1546:C1546" si="1476">A1492</f>
        <v>Pacific Ocean Perch</v>
      </c>
      <c r="B1546" s="43" t="str">
        <f t="shared" si="1413"/>
        <v>Others</v>
      </c>
      <c r="C1546" s="4" t="str">
        <f t="shared" si="1476"/>
        <v>CAI</v>
      </c>
      <c r="D1546" s="15">
        <f t="shared" si="1468"/>
        <v>1991</v>
      </c>
      <c r="E1546" s="37"/>
      <c r="F1546" s="16"/>
      <c r="G1546" s="16"/>
      <c r="H1546" s="16"/>
      <c r="I1546" s="91"/>
    </row>
    <row r="1547" spans="1:9">
      <c r="A1547" s="4" t="str">
        <f t="shared" ref="A1547:C1547" si="1477">A1493</f>
        <v>Pacific Ocean Perch</v>
      </c>
      <c r="B1547" s="43" t="str">
        <f t="shared" si="1413"/>
        <v>Others</v>
      </c>
      <c r="C1547" s="4" t="str">
        <f t="shared" si="1477"/>
        <v>WAI</v>
      </c>
      <c r="D1547" s="15">
        <f t="shared" si="1468"/>
        <v>1991</v>
      </c>
      <c r="E1547" s="70"/>
      <c r="F1547" s="71"/>
      <c r="G1547" s="71"/>
      <c r="H1547" s="71"/>
      <c r="I1547" s="92"/>
    </row>
    <row r="1548" spans="1:9">
      <c r="A1548" s="4" t="str">
        <f t="shared" ref="A1548:C1548" si="1478">A1494</f>
        <v>Sharpchin/Northern</v>
      </c>
      <c r="B1548" s="43" t="str">
        <f t="shared" ref="B1548:B1611" si="1479">VLOOKUP(A1548,$O$6:$Q$32,3)</f>
        <v>Others</v>
      </c>
      <c r="C1548" s="4" t="str">
        <f t="shared" si="1478"/>
        <v>BSAI</v>
      </c>
      <c r="D1548" s="15">
        <f t="shared" si="1468"/>
        <v>1991</v>
      </c>
      <c r="E1548" s="37"/>
      <c r="F1548" s="16"/>
      <c r="G1548" s="16"/>
      <c r="H1548" s="16"/>
      <c r="I1548" s="91"/>
    </row>
    <row r="1549" spans="1:9">
      <c r="A1549" s="4" t="str">
        <f t="shared" ref="A1549:C1549" si="1480">A1495</f>
        <v>Sharpchin/Northern</v>
      </c>
      <c r="B1549" s="43" t="str">
        <f t="shared" si="1479"/>
        <v>Others</v>
      </c>
      <c r="C1549" s="4" t="str">
        <f t="shared" si="1480"/>
        <v>BS</v>
      </c>
      <c r="D1549" s="15">
        <f t="shared" si="1468"/>
        <v>1991</v>
      </c>
      <c r="E1549" s="37"/>
      <c r="F1549" s="16"/>
      <c r="G1549" s="16"/>
      <c r="H1549" s="16"/>
      <c r="I1549" s="91"/>
    </row>
    <row r="1550" spans="1:9">
      <c r="A1550" s="4" t="str">
        <f t="shared" ref="A1550:C1550" si="1481">A1496</f>
        <v>Sharpchin/Northern</v>
      </c>
      <c r="B1550" s="43" t="str">
        <f t="shared" si="1479"/>
        <v>Others</v>
      </c>
      <c r="C1550" s="4" t="str">
        <f t="shared" si="1481"/>
        <v>AI</v>
      </c>
      <c r="D1550" s="15">
        <f t="shared" si="1468"/>
        <v>1991</v>
      </c>
      <c r="E1550" s="37"/>
      <c r="F1550" s="16"/>
      <c r="G1550" s="16"/>
      <c r="H1550" s="16"/>
      <c r="I1550" s="91"/>
    </row>
    <row r="1551" spans="1:9">
      <c r="A1551" s="4" t="str">
        <f t="shared" ref="A1551:C1551" si="1482">A1497</f>
        <v>Northern Rockfish</v>
      </c>
      <c r="B1551" s="43" t="str">
        <f t="shared" si="1479"/>
        <v>Others</v>
      </c>
      <c r="C1551" s="4" t="str">
        <f t="shared" si="1482"/>
        <v>BSAI</v>
      </c>
      <c r="D1551" s="15">
        <f t="shared" si="1468"/>
        <v>1991</v>
      </c>
      <c r="E1551" s="95"/>
      <c r="F1551" s="87"/>
      <c r="G1551" s="87"/>
      <c r="H1551" s="87"/>
      <c r="I1551" s="115"/>
    </row>
    <row r="1552" spans="1:9">
      <c r="A1552" s="4" t="str">
        <f t="shared" ref="A1552:C1552" si="1483">A1498</f>
        <v>Northern Rockfish</v>
      </c>
      <c r="B1552" s="43" t="str">
        <f t="shared" si="1479"/>
        <v>Others</v>
      </c>
      <c r="C1552" s="4" t="str">
        <f t="shared" si="1483"/>
        <v>BS</v>
      </c>
      <c r="D1552" s="15">
        <f t="shared" si="1468"/>
        <v>1991</v>
      </c>
      <c r="E1552" s="37"/>
      <c r="F1552" s="16"/>
      <c r="G1552" s="16"/>
      <c r="H1552" s="16"/>
      <c r="I1552" s="91"/>
    </row>
    <row r="1553" spans="1:9">
      <c r="A1553" s="4" t="str">
        <f t="shared" ref="A1553:C1553" si="1484">A1499</f>
        <v>Northern Rockfish</v>
      </c>
      <c r="B1553" s="43" t="str">
        <f t="shared" si="1479"/>
        <v>Others</v>
      </c>
      <c r="C1553" s="4" t="str">
        <f t="shared" si="1484"/>
        <v>AI</v>
      </c>
      <c r="D1553" s="15">
        <f t="shared" si="1468"/>
        <v>1991</v>
      </c>
      <c r="E1553" s="70"/>
      <c r="F1553" s="71"/>
      <c r="G1553" s="71"/>
      <c r="H1553" s="71"/>
      <c r="I1553" s="92"/>
    </row>
    <row r="1554" spans="1:9">
      <c r="A1554" s="4" t="str">
        <f t="shared" ref="A1554:C1554" si="1485">A1500</f>
        <v>Blackspotted/Rougheye Rockfish</v>
      </c>
      <c r="B1554" s="43" t="str">
        <f t="shared" si="1479"/>
        <v>Others</v>
      </c>
      <c r="C1554" s="4" t="str">
        <f t="shared" si="1485"/>
        <v>BSAI Total</v>
      </c>
      <c r="D1554" s="15">
        <f t="shared" si="1468"/>
        <v>1991</v>
      </c>
      <c r="E1554" s="37"/>
      <c r="F1554" s="16"/>
      <c r="G1554" s="16"/>
      <c r="H1554" s="16"/>
      <c r="I1554" s="91"/>
    </row>
    <row r="1555" spans="1:9">
      <c r="A1555" s="4" t="str">
        <f t="shared" ref="A1555:C1555" si="1486">A1501</f>
        <v>Blackspotted/Rougheye Rockfish</v>
      </c>
      <c r="B1555" s="43" t="str">
        <f t="shared" si="1479"/>
        <v>Others</v>
      </c>
      <c r="C1555" s="4" t="str">
        <f t="shared" si="1486"/>
        <v>EBS/EAI</v>
      </c>
      <c r="D1555" s="15">
        <f t="shared" si="1468"/>
        <v>1991</v>
      </c>
      <c r="E1555" s="37"/>
      <c r="F1555" s="16"/>
      <c r="G1555" s="16"/>
      <c r="H1555" s="16"/>
      <c r="I1555" s="91"/>
    </row>
    <row r="1556" spans="1:9">
      <c r="A1556" s="4" t="str">
        <f t="shared" ref="A1556:C1556" si="1487">A1502</f>
        <v>Blackspotted/Rougheye Rockfish</v>
      </c>
      <c r="B1556" s="43" t="str">
        <f t="shared" si="1479"/>
        <v>Others</v>
      </c>
      <c r="C1556" s="4" t="str">
        <f t="shared" si="1487"/>
        <v>CAI/WAI</v>
      </c>
      <c r="D1556" s="15">
        <f t="shared" si="1468"/>
        <v>1991</v>
      </c>
      <c r="E1556" s="70"/>
      <c r="F1556" s="71"/>
      <c r="G1556" s="71"/>
      <c r="H1556" s="71"/>
      <c r="I1556" s="92"/>
    </row>
    <row r="1557" spans="1:9">
      <c r="A1557" s="4" t="str">
        <f t="shared" ref="A1557:C1557" si="1488">A1503</f>
        <v>Shortraker Rockfish</v>
      </c>
      <c r="B1557" s="43" t="str">
        <f t="shared" si="1479"/>
        <v>Others</v>
      </c>
      <c r="C1557" s="4" t="str">
        <f t="shared" si="1488"/>
        <v>BSAI</v>
      </c>
      <c r="D1557" s="15">
        <f t="shared" si="1468"/>
        <v>1991</v>
      </c>
      <c r="E1557" s="37"/>
      <c r="F1557" s="16"/>
      <c r="G1557" s="16"/>
      <c r="H1557" s="16"/>
      <c r="I1557" s="91"/>
    </row>
    <row r="1558" spans="1:9">
      <c r="A1558" s="4" t="str">
        <f t="shared" ref="A1558:C1558" si="1489">A1504</f>
        <v>Shortraker/Rougheye Rockfish</v>
      </c>
      <c r="B1558" s="43" t="str">
        <f t="shared" si="1479"/>
        <v>Others</v>
      </c>
      <c r="C1558" s="4" t="str">
        <f t="shared" si="1489"/>
        <v>BSAI</v>
      </c>
      <c r="D1558" s="15">
        <f t="shared" si="1468"/>
        <v>1991</v>
      </c>
      <c r="E1558" s="95"/>
      <c r="F1558" s="87"/>
      <c r="G1558" s="87"/>
      <c r="H1558" s="87"/>
      <c r="I1558" s="115"/>
    </row>
    <row r="1559" spans="1:9">
      <c r="A1559" s="4" t="str">
        <f t="shared" ref="A1559:C1559" si="1490">A1505</f>
        <v>Shortraker/Rougheye Rockfish</v>
      </c>
      <c r="B1559" s="43" t="str">
        <f t="shared" si="1479"/>
        <v>Others</v>
      </c>
      <c r="C1559" s="4" t="str">
        <f t="shared" si="1490"/>
        <v>BS</v>
      </c>
      <c r="D1559" s="15">
        <f t="shared" si="1468"/>
        <v>1991</v>
      </c>
      <c r="E1559" s="37"/>
      <c r="F1559" s="16"/>
      <c r="G1559" s="16"/>
      <c r="H1559" s="16"/>
      <c r="I1559" s="91"/>
    </row>
    <row r="1560" spans="1:9">
      <c r="A1560" s="4" t="str">
        <f t="shared" ref="A1560:C1560" si="1491">A1506</f>
        <v>Shortraker/Rougheye Rockfish</v>
      </c>
      <c r="B1560" s="43" t="str">
        <f t="shared" si="1479"/>
        <v>Others</v>
      </c>
      <c r="C1560" s="4">
        <f t="shared" si="1491"/>
        <v>2043000</v>
      </c>
      <c r="D1560" s="15">
        <f t="shared" si="1468"/>
        <v>1424972</v>
      </c>
      <c r="E1560" s="70"/>
      <c r="F1560" s="71"/>
      <c r="G1560" s="71"/>
      <c r="H1560" s="71"/>
      <c r="I1560" s="92"/>
    </row>
    <row r="1561" spans="1:9">
      <c r="A1561" s="4" t="str">
        <f t="shared" ref="A1561:C1561" si="1492">A1507</f>
        <v>Other Red Rockfish</v>
      </c>
      <c r="B1561" s="43" t="str">
        <f t="shared" si="1479"/>
        <v>Others</v>
      </c>
      <c r="C1561" s="4">
        <f t="shared" si="1492"/>
        <v>191386</v>
      </c>
      <c r="D1561" s="15">
        <f t="shared" si="1468"/>
        <v>155845</v>
      </c>
      <c r="E1561" s="63" t="s">
        <v>17</v>
      </c>
      <c r="F1561" s="41">
        <v>1670</v>
      </c>
      <c r="G1561" s="41">
        <v>1670</v>
      </c>
      <c r="H1561" s="41">
        <v>1420</v>
      </c>
      <c r="I1561" s="90" t="s">
        <v>17</v>
      </c>
    </row>
    <row r="1562" spans="1:9">
      <c r="A1562" s="4" t="str">
        <f t="shared" ref="A1562:C1562" si="1493">A1508</f>
        <v>Other Red Rockfish</v>
      </c>
      <c r="B1562" s="43" t="str">
        <f t="shared" si="1479"/>
        <v>Others</v>
      </c>
      <c r="C1562" s="4">
        <f t="shared" si="1493"/>
        <v>27400</v>
      </c>
      <c r="D1562" s="15">
        <f t="shared" si="1468"/>
        <v>20572</v>
      </c>
      <c r="E1562" s="62" t="s">
        <v>17</v>
      </c>
      <c r="F1562" s="48">
        <v>4685</v>
      </c>
      <c r="G1562" s="48">
        <v>4685</v>
      </c>
      <c r="H1562" s="48">
        <v>3982</v>
      </c>
      <c r="I1562" s="111" t="s">
        <v>17</v>
      </c>
    </row>
    <row r="1563" spans="1:9">
      <c r="A1563" s="4" t="str">
        <f t="shared" ref="A1563:C1563" si="1494">A1509</f>
        <v>Other Rockfish</v>
      </c>
      <c r="B1563" s="43" t="str">
        <f t="shared" si="1479"/>
        <v>Others</v>
      </c>
      <c r="C1563" s="4">
        <f t="shared" si="1494"/>
        <v>287307</v>
      </c>
      <c r="D1563" s="15">
        <f t="shared" si="1468"/>
        <v>260890</v>
      </c>
      <c r="E1563" s="37"/>
      <c r="F1563" s="16"/>
      <c r="G1563" s="16"/>
      <c r="H1563" s="16"/>
      <c r="I1563" s="91"/>
    </row>
    <row r="1564" spans="1:9">
      <c r="A1564" s="4" t="str">
        <f t="shared" ref="A1564:C1564" si="1495">A1510</f>
        <v>Other Rockfish</v>
      </c>
      <c r="B1564" s="43" t="str">
        <f t="shared" si="1479"/>
        <v>Others</v>
      </c>
      <c r="C1564" s="4">
        <f t="shared" si="1495"/>
        <v>84057</v>
      </c>
      <c r="D1564" s="15">
        <f t="shared" si="1468"/>
        <v>71590</v>
      </c>
      <c r="E1564" s="40" t="s">
        <v>17</v>
      </c>
      <c r="F1564" s="38">
        <v>400</v>
      </c>
      <c r="G1564" s="38">
        <v>400</v>
      </c>
      <c r="H1564" s="38">
        <v>340</v>
      </c>
      <c r="I1564" s="79" t="s">
        <v>17</v>
      </c>
    </row>
    <row r="1565" spans="1:9">
      <c r="A1565" s="4" t="str">
        <f t="shared" ref="A1565:C1565" si="1496">A1511</f>
        <v>Other Rockfish</v>
      </c>
      <c r="B1565" s="43" t="str">
        <f t="shared" si="1479"/>
        <v>Others</v>
      </c>
      <c r="C1565" s="4">
        <f t="shared" si="1496"/>
        <v>157300</v>
      </c>
      <c r="D1565" s="15">
        <f t="shared" si="1468"/>
        <v>153272</v>
      </c>
      <c r="E1565" s="62" t="s">
        <v>17</v>
      </c>
      <c r="F1565" s="48">
        <v>925</v>
      </c>
      <c r="G1565" s="48">
        <v>925</v>
      </c>
      <c r="H1565" s="48">
        <v>786</v>
      </c>
      <c r="I1565" s="111" t="s">
        <v>17</v>
      </c>
    </row>
    <row r="1566" spans="1:9">
      <c r="A1566" s="4" t="str">
        <f t="shared" ref="A1566:C1566" si="1497">A1512</f>
        <v>Atka Mackerel</v>
      </c>
      <c r="B1566" s="43" t="str">
        <f t="shared" si="1479"/>
        <v>Atka</v>
      </c>
      <c r="C1566" s="4">
        <f t="shared" si="1497"/>
        <v>82810</v>
      </c>
      <c r="D1566" s="15">
        <f t="shared" si="1468"/>
        <v>68106</v>
      </c>
      <c r="E1566" s="40" t="s">
        <v>17</v>
      </c>
      <c r="F1566" s="38">
        <v>24000</v>
      </c>
      <c r="G1566" s="38">
        <v>24000</v>
      </c>
      <c r="H1566" s="38">
        <v>20400</v>
      </c>
      <c r="I1566" s="79" t="s">
        <v>17</v>
      </c>
    </row>
    <row r="1567" spans="1:9">
      <c r="A1567" s="4" t="str">
        <f t="shared" ref="A1567:C1567" si="1498">A1513</f>
        <v>Atka Mackerel</v>
      </c>
      <c r="B1567" s="43" t="str">
        <f t="shared" si="1479"/>
        <v>Atka</v>
      </c>
      <c r="C1567" s="4">
        <f t="shared" si="1498"/>
        <v>19751</v>
      </c>
      <c r="D1567" s="15">
        <f t="shared" si="1468"/>
        <v>16215</v>
      </c>
      <c r="E1567" s="37"/>
      <c r="F1567" s="16"/>
      <c r="G1567" s="16"/>
      <c r="H1567" s="16"/>
      <c r="I1567" s="91"/>
    </row>
    <row r="1568" spans="1:9">
      <c r="A1568" s="4" t="str">
        <f t="shared" ref="A1568:C1568" si="1499">A1514</f>
        <v>Atka Mackerel</v>
      </c>
      <c r="B1568" s="43" t="str">
        <f t="shared" si="1479"/>
        <v>Atka</v>
      </c>
      <c r="C1568" s="4">
        <f t="shared" si="1499"/>
        <v>81200</v>
      </c>
      <c r="D1568" s="15">
        <f t="shared" si="1468"/>
        <v>70072</v>
      </c>
      <c r="E1568" s="37"/>
      <c r="F1568" s="16"/>
      <c r="G1568" s="16"/>
      <c r="H1568" s="16"/>
      <c r="I1568" s="91"/>
    </row>
    <row r="1569" spans="1:9">
      <c r="A1569" s="4" t="str">
        <f t="shared" ref="A1569:C1569" si="1500">A1515</f>
        <v>Atka Mackerel</v>
      </c>
      <c r="B1569" s="43" t="str">
        <f t="shared" si="1479"/>
        <v>Atka</v>
      </c>
      <c r="C1569" s="4" t="str">
        <f t="shared" si="1500"/>
        <v>WAI</v>
      </c>
      <c r="D1569" s="15">
        <f t="shared" si="1468"/>
        <v>1991</v>
      </c>
      <c r="E1569" s="70"/>
      <c r="F1569" s="71"/>
      <c r="G1569" s="71"/>
      <c r="H1569" s="71"/>
      <c r="I1569" s="92"/>
    </row>
    <row r="1570" spans="1:9">
      <c r="A1570" s="4" t="str">
        <f t="shared" ref="A1570:C1570" si="1501">A1516</f>
        <v>Skates</v>
      </c>
      <c r="B1570" s="43" t="str">
        <f t="shared" si="1479"/>
        <v>Others</v>
      </c>
      <c r="C1570" s="4" t="str">
        <f t="shared" si="1501"/>
        <v>BSAI</v>
      </c>
      <c r="D1570" s="15">
        <f t="shared" si="1468"/>
        <v>1991</v>
      </c>
      <c r="E1570" s="84"/>
      <c r="F1570" s="81"/>
      <c r="G1570" s="81"/>
      <c r="H1570" s="81"/>
      <c r="I1570" s="114"/>
    </row>
    <row r="1571" spans="1:9">
      <c r="A1571" s="4" t="str">
        <f t="shared" ref="A1571:C1571" si="1502">A1517</f>
        <v>Sculpins</v>
      </c>
      <c r="B1571" s="43" t="str">
        <f t="shared" si="1479"/>
        <v>Others</v>
      </c>
      <c r="C1571" s="4" t="str">
        <f t="shared" si="1502"/>
        <v>BSAI</v>
      </c>
      <c r="D1571" s="15">
        <f t="shared" si="1468"/>
        <v>1991</v>
      </c>
      <c r="E1571" s="84"/>
      <c r="F1571" s="81"/>
      <c r="G1571" s="81"/>
      <c r="H1571" s="81"/>
      <c r="I1571" s="114"/>
    </row>
    <row r="1572" spans="1:9">
      <c r="A1572" s="4" t="str">
        <f t="shared" ref="A1572:C1572" si="1503">A1518</f>
        <v>Sharks</v>
      </c>
      <c r="B1572" s="43" t="str">
        <f t="shared" si="1479"/>
        <v>Others</v>
      </c>
      <c r="C1572" s="4" t="str">
        <f t="shared" si="1503"/>
        <v>BSAI</v>
      </c>
      <c r="D1572" s="15">
        <f t="shared" si="1468"/>
        <v>1991</v>
      </c>
      <c r="E1572" s="84"/>
      <c r="F1572" s="81"/>
      <c r="G1572" s="81"/>
      <c r="H1572" s="81"/>
      <c r="I1572" s="114"/>
    </row>
    <row r="1573" spans="1:9">
      <c r="A1573" s="4" t="str">
        <f t="shared" ref="A1573:C1573" si="1504">A1519</f>
        <v>Squids</v>
      </c>
      <c r="B1573" s="43" t="str">
        <f t="shared" si="1479"/>
        <v>Others</v>
      </c>
      <c r="C1573" s="4" t="str">
        <f t="shared" si="1504"/>
        <v>BSAI</v>
      </c>
      <c r="D1573" s="15">
        <f t="shared" si="1468"/>
        <v>1991</v>
      </c>
      <c r="E1573" s="64" t="s">
        <v>17</v>
      </c>
      <c r="F1573" s="54">
        <v>3800</v>
      </c>
      <c r="G1573" s="54">
        <v>1000</v>
      </c>
      <c r="H1573" s="54">
        <v>850</v>
      </c>
      <c r="I1573" s="112" t="s">
        <v>17</v>
      </c>
    </row>
    <row r="1574" spans="1:9">
      <c r="A1574" s="4" t="str">
        <f t="shared" ref="A1574:C1574" si="1505">A1520</f>
        <v>Octopuses</v>
      </c>
      <c r="B1574" s="43" t="str">
        <f t="shared" si="1479"/>
        <v>Others</v>
      </c>
      <c r="C1574" s="4" t="str">
        <f t="shared" si="1505"/>
        <v>BSAI</v>
      </c>
      <c r="D1574" s="15">
        <f t="shared" si="1468"/>
        <v>1991</v>
      </c>
      <c r="E1574" s="84"/>
      <c r="F1574" s="81"/>
      <c r="G1574" s="81"/>
      <c r="H1574" s="81"/>
      <c r="I1574" s="114"/>
    </row>
    <row r="1575" spans="1:9">
      <c r="A1575" s="4" t="str">
        <f t="shared" ref="A1575:C1575" si="1506">A1521</f>
        <v>Other Species</v>
      </c>
      <c r="B1575" s="43" t="str">
        <f t="shared" si="1479"/>
        <v>Others</v>
      </c>
      <c r="C1575" s="4" t="str">
        <f t="shared" si="1506"/>
        <v>BSAI</v>
      </c>
      <c r="D1575" s="15">
        <f t="shared" si="1468"/>
        <v>1991</v>
      </c>
      <c r="E1575" s="62" t="s">
        <v>17</v>
      </c>
      <c r="F1575" s="48">
        <v>28700</v>
      </c>
      <c r="G1575" s="48">
        <v>15000</v>
      </c>
      <c r="H1575" s="48">
        <v>12750</v>
      </c>
      <c r="I1575" s="111" t="s">
        <v>17</v>
      </c>
    </row>
    <row r="1576" spans="1:9">
      <c r="A1576" s="4" t="str">
        <f t="shared" ref="A1576:C1576" si="1507">A1522</f>
        <v>Total</v>
      </c>
      <c r="B1576" s="43" t="str">
        <f t="shared" si="1479"/>
        <v>Others</v>
      </c>
      <c r="C1576" s="4" t="str">
        <f t="shared" si="1507"/>
        <v>Total</v>
      </c>
      <c r="D1576" s="15">
        <f t="shared" si="1468"/>
        <v>1991</v>
      </c>
      <c r="E1576" s="62" t="s">
        <v>17</v>
      </c>
      <c r="F1576" s="48">
        <v>2932485</v>
      </c>
      <c r="G1576" s="48">
        <v>2000000</v>
      </c>
      <c r="H1576" s="48">
        <v>1700000</v>
      </c>
      <c r="I1576" s="111" t="s">
        <v>17</v>
      </c>
    </row>
    <row r="1577" spans="1:9">
      <c r="A1577" s="4" t="str">
        <f t="shared" ref="A1577:C1577" si="1508">A1523</f>
        <v>Pollock</v>
      </c>
      <c r="B1577" s="43" t="str">
        <f t="shared" si="1479"/>
        <v>Pollock</v>
      </c>
      <c r="C1577" s="4" t="str">
        <f t="shared" si="1508"/>
        <v>BS</v>
      </c>
      <c r="D1577" s="15">
        <f t="shared" si="1468"/>
        <v>1990</v>
      </c>
      <c r="E1577" s="63" t="s">
        <v>17</v>
      </c>
      <c r="F1577" s="41">
        <v>1450000</v>
      </c>
      <c r="G1577" s="41">
        <v>1280000</v>
      </c>
      <c r="H1577" s="41">
        <v>1088000</v>
      </c>
      <c r="I1577" s="51" t="s">
        <v>17</v>
      </c>
    </row>
    <row r="1578" spans="1:9">
      <c r="A1578" s="4" t="str">
        <f t="shared" ref="A1578:C1578" si="1509">A1524</f>
        <v>Pollock</v>
      </c>
      <c r="B1578" s="43" t="str">
        <f t="shared" si="1479"/>
        <v>Pollock</v>
      </c>
      <c r="C1578" s="4" t="str">
        <f t="shared" si="1509"/>
        <v>AI</v>
      </c>
      <c r="D1578" s="15">
        <f t="shared" si="1468"/>
        <v>1990</v>
      </c>
      <c r="E1578" s="40" t="s">
        <v>17</v>
      </c>
      <c r="F1578" s="38">
        <v>153600</v>
      </c>
      <c r="G1578" s="38">
        <v>100000</v>
      </c>
      <c r="H1578" s="38">
        <v>85000</v>
      </c>
      <c r="I1578" s="44" t="s">
        <v>17</v>
      </c>
    </row>
    <row r="1579" spans="1:9">
      <c r="A1579" s="4" t="str">
        <f t="shared" ref="A1579:C1579" si="1510">A1525</f>
        <v>Pollock</v>
      </c>
      <c r="B1579" s="43" t="str">
        <f t="shared" si="1479"/>
        <v>Pollock</v>
      </c>
      <c r="C1579" s="4" t="str">
        <f t="shared" si="1510"/>
        <v>Bogslof</v>
      </c>
      <c r="D1579" s="15">
        <f t="shared" si="1468"/>
        <v>1990</v>
      </c>
      <c r="E1579" s="70"/>
      <c r="F1579" s="71"/>
      <c r="G1579" s="71"/>
      <c r="H1579" s="71"/>
      <c r="I1579" s="77"/>
    </row>
    <row r="1580" spans="1:9">
      <c r="A1580" s="4" t="str">
        <f t="shared" ref="A1580:C1580" si="1511">A1526</f>
        <v>Pacific cod</v>
      </c>
      <c r="B1580" s="43" t="str">
        <f t="shared" si="1479"/>
        <v>Pcod</v>
      </c>
      <c r="C1580" s="4" t="str">
        <f t="shared" si="1511"/>
        <v>BSAI</v>
      </c>
      <c r="D1580" s="15">
        <f t="shared" si="1468"/>
        <v>1990</v>
      </c>
      <c r="E1580" s="40" t="s">
        <v>17</v>
      </c>
      <c r="F1580" s="38">
        <v>417000</v>
      </c>
      <c r="G1580" s="38">
        <v>227000</v>
      </c>
      <c r="H1580" s="38">
        <v>192950</v>
      </c>
      <c r="I1580" s="44" t="s">
        <v>17</v>
      </c>
    </row>
    <row r="1581" spans="1:9">
      <c r="A1581" s="4" t="str">
        <f t="shared" ref="A1581:C1581" si="1512">A1527</f>
        <v>Pacific cod</v>
      </c>
      <c r="B1581" s="43" t="str">
        <f t="shared" si="1479"/>
        <v>Pcod</v>
      </c>
      <c r="C1581" s="4" t="str">
        <f t="shared" si="1512"/>
        <v>BS</v>
      </c>
      <c r="D1581" s="15">
        <f t="shared" si="1468"/>
        <v>1990</v>
      </c>
      <c r="E1581" s="37"/>
      <c r="F1581" s="16"/>
      <c r="G1581" s="16"/>
      <c r="H1581" s="16"/>
      <c r="I1581" s="76"/>
    </row>
    <row r="1582" spans="1:9">
      <c r="A1582" s="4" t="str">
        <f t="shared" ref="A1582:C1582" si="1513">A1528</f>
        <v>Pacific cod</v>
      </c>
      <c r="B1582" s="43" t="str">
        <f t="shared" si="1479"/>
        <v>Pcod</v>
      </c>
      <c r="C1582" s="4" t="str">
        <f t="shared" si="1513"/>
        <v>AI</v>
      </c>
      <c r="D1582" s="15">
        <f t="shared" si="1468"/>
        <v>1990</v>
      </c>
      <c r="E1582" s="70"/>
      <c r="F1582" s="71"/>
      <c r="G1582" s="71"/>
      <c r="H1582" s="71"/>
      <c r="I1582" s="77"/>
    </row>
    <row r="1583" spans="1:9">
      <c r="A1583" s="4" t="str">
        <f t="shared" ref="A1583:C1583" si="1514">A1529</f>
        <v>Sablefish</v>
      </c>
      <c r="B1583" s="43" t="str">
        <f t="shared" si="1479"/>
        <v>Others</v>
      </c>
      <c r="C1583" s="4" t="str">
        <f t="shared" si="1514"/>
        <v>BSAI Total</v>
      </c>
      <c r="D1583" s="15">
        <f t="shared" si="1468"/>
        <v>1990</v>
      </c>
      <c r="E1583" s="37"/>
      <c r="F1583" s="16"/>
      <c r="G1583" s="16"/>
      <c r="H1583" s="16"/>
      <c r="I1583" s="76"/>
    </row>
    <row r="1584" spans="1:9">
      <c r="A1584" s="4" t="str">
        <f t="shared" ref="A1584:C1584" si="1515">A1530</f>
        <v>Sablefish</v>
      </c>
      <c r="B1584" s="43" t="str">
        <f t="shared" si="1479"/>
        <v>Others</v>
      </c>
      <c r="C1584" s="4" t="str">
        <f t="shared" si="1515"/>
        <v>BS</v>
      </c>
      <c r="D1584" s="15">
        <f t="shared" si="1468"/>
        <v>1990</v>
      </c>
      <c r="E1584" s="40" t="s">
        <v>17</v>
      </c>
      <c r="F1584" s="38">
        <v>2700</v>
      </c>
      <c r="G1584" s="38">
        <v>2700</v>
      </c>
      <c r="H1584" s="38">
        <v>2295</v>
      </c>
      <c r="I1584" s="44" t="s">
        <v>17</v>
      </c>
    </row>
    <row r="1585" spans="1:9">
      <c r="A1585" s="4" t="str">
        <f t="shared" ref="A1585:C1585" si="1516">A1531</f>
        <v>Sablefish</v>
      </c>
      <c r="B1585" s="43" t="str">
        <f t="shared" si="1479"/>
        <v>Others</v>
      </c>
      <c r="C1585" s="4" t="str">
        <f t="shared" si="1516"/>
        <v>AI</v>
      </c>
      <c r="D1585" s="15">
        <f t="shared" si="1468"/>
        <v>1990</v>
      </c>
      <c r="E1585" s="62" t="s">
        <v>17</v>
      </c>
      <c r="F1585" s="48">
        <v>4500</v>
      </c>
      <c r="G1585" s="48">
        <v>4500</v>
      </c>
      <c r="H1585" s="48">
        <v>3825</v>
      </c>
      <c r="I1585" s="49" t="s">
        <v>17</v>
      </c>
    </row>
    <row r="1586" spans="1:9">
      <c r="A1586" s="4" t="str">
        <f t="shared" ref="A1586:C1586" si="1517">A1532</f>
        <v>Yellowfin Sole</v>
      </c>
      <c r="B1586" s="43" t="str">
        <f t="shared" si="1479"/>
        <v>Yfin</v>
      </c>
      <c r="C1586" s="4" t="str">
        <f t="shared" si="1517"/>
        <v>BSAI</v>
      </c>
      <c r="D1586" s="15">
        <f t="shared" si="1468"/>
        <v>1990</v>
      </c>
      <c r="E1586" s="64" t="s">
        <v>17</v>
      </c>
      <c r="F1586" s="54">
        <v>278900</v>
      </c>
      <c r="G1586" s="54">
        <v>207650</v>
      </c>
      <c r="H1586" s="54">
        <v>176502</v>
      </c>
      <c r="I1586" s="53" t="s">
        <v>17</v>
      </c>
    </row>
    <row r="1587" spans="1:9">
      <c r="A1587" s="4" t="str">
        <f t="shared" ref="A1587:C1587" si="1518">A1533</f>
        <v>Greenland Trubot</v>
      </c>
      <c r="B1587" s="43" t="str">
        <f t="shared" si="1479"/>
        <v>Oflats</v>
      </c>
      <c r="C1587" s="4" t="str">
        <f t="shared" si="1518"/>
        <v>BSAI Total</v>
      </c>
      <c r="D1587" s="15">
        <f t="shared" si="1468"/>
        <v>1990</v>
      </c>
      <c r="E1587" s="40" t="s">
        <v>17</v>
      </c>
      <c r="F1587" s="38">
        <v>7000</v>
      </c>
      <c r="G1587" s="38">
        <v>7000</v>
      </c>
      <c r="H1587" s="38">
        <v>5950</v>
      </c>
      <c r="I1587" s="44" t="s">
        <v>17</v>
      </c>
    </row>
    <row r="1588" spans="1:9">
      <c r="A1588" s="4" t="str">
        <f t="shared" ref="A1588:C1588" si="1519">A1534</f>
        <v>Greenland Trubot</v>
      </c>
      <c r="B1588" s="43" t="str">
        <f t="shared" si="1479"/>
        <v>Oflats</v>
      </c>
      <c r="C1588" s="4" t="str">
        <f t="shared" si="1519"/>
        <v>BS</v>
      </c>
      <c r="D1588" s="15">
        <f t="shared" si="1468"/>
        <v>1990</v>
      </c>
      <c r="E1588" s="37"/>
      <c r="F1588" s="16"/>
      <c r="G1588" s="16"/>
      <c r="H1588" s="16"/>
      <c r="I1588" s="76"/>
    </row>
    <row r="1589" spans="1:9">
      <c r="A1589" s="4" t="str">
        <f t="shared" ref="A1589:C1589" si="1520">A1535</f>
        <v>Greenland Trubot</v>
      </c>
      <c r="B1589" s="43" t="str">
        <f t="shared" si="1479"/>
        <v>Oflats</v>
      </c>
      <c r="C1589" s="4" t="str">
        <f t="shared" si="1520"/>
        <v>AI</v>
      </c>
      <c r="D1589" s="15">
        <f t="shared" si="1468"/>
        <v>1990</v>
      </c>
      <c r="E1589" s="70"/>
      <c r="F1589" s="71"/>
      <c r="G1589" s="71"/>
      <c r="H1589" s="71"/>
      <c r="I1589" s="77"/>
    </row>
    <row r="1590" spans="1:9">
      <c r="A1590" s="4" t="str">
        <f t="shared" ref="A1590:C1590" si="1521">A1536</f>
        <v>Arrowtooth Flounder</v>
      </c>
      <c r="B1590" s="43" t="str">
        <f t="shared" si="1479"/>
        <v>Oflats</v>
      </c>
      <c r="C1590" s="4" t="str">
        <f t="shared" si="1521"/>
        <v>BSAI</v>
      </c>
      <c r="D1590" s="15">
        <f t="shared" si="1468"/>
        <v>1990</v>
      </c>
      <c r="E1590" s="64" t="s">
        <v>17</v>
      </c>
      <c r="F1590" s="54">
        <v>106500</v>
      </c>
      <c r="G1590" s="54">
        <v>10000</v>
      </c>
      <c r="H1590" s="54">
        <v>8500</v>
      </c>
      <c r="I1590" s="53" t="s">
        <v>17</v>
      </c>
    </row>
    <row r="1591" spans="1:9">
      <c r="A1591" s="4" t="str">
        <f t="shared" ref="A1591:C1591" si="1522">A1537</f>
        <v>Kamchatka Flounder</v>
      </c>
      <c r="B1591" s="43" t="str">
        <f t="shared" si="1479"/>
        <v>Oflats</v>
      </c>
      <c r="C1591" s="4" t="str">
        <f t="shared" si="1522"/>
        <v>BSAI</v>
      </c>
      <c r="D1591" s="15">
        <f t="shared" si="1468"/>
        <v>1990</v>
      </c>
      <c r="E1591" s="84"/>
      <c r="F1591" s="81"/>
      <c r="G1591" s="81"/>
      <c r="H1591" s="81"/>
      <c r="I1591" s="83"/>
    </row>
    <row r="1592" spans="1:9">
      <c r="A1592" s="4" t="str">
        <f t="shared" ref="A1592:C1592" si="1523">A1538</f>
        <v>Rock Sole</v>
      </c>
      <c r="B1592" s="43" t="str">
        <f t="shared" si="1479"/>
        <v>RockSole</v>
      </c>
      <c r="C1592" s="4" t="str">
        <f t="shared" si="1523"/>
        <v>BSAI</v>
      </c>
      <c r="D1592" s="15">
        <f t="shared" si="1468"/>
        <v>1990</v>
      </c>
      <c r="E1592" s="64" t="s">
        <v>17</v>
      </c>
      <c r="F1592" s="54">
        <v>216300</v>
      </c>
      <c r="G1592" s="54">
        <v>60000</v>
      </c>
      <c r="H1592" s="54">
        <v>51000</v>
      </c>
      <c r="I1592" s="53" t="s">
        <v>17</v>
      </c>
    </row>
    <row r="1593" spans="1:9">
      <c r="A1593" s="4" t="str">
        <f t="shared" ref="A1593:C1593" si="1524">A1539</f>
        <v>Flathead Sole</v>
      </c>
      <c r="B1593" s="43" t="str">
        <f t="shared" si="1479"/>
        <v>Oflats</v>
      </c>
      <c r="C1593" s="4" t="str">
        <f t="shared" si="1524"/>
        <v>BSAI</v>
      </c>
      <c r="D1593" s="15">
        <f t="shared" si="1468"/>
        <v>1990</v>
      </c>
      <c r="E1593" s="84"/>
      <c r="F1593" s="81"/>
      <c r="G1593" s="81"/>
      <c r="H1593" s="81"/>
      <c r="I1593" s="83"/>
    </row>
    <row r="1594" spans="1:9">
      <c r="A1594" s="4" t="str">
        <f t="shared" ref="A1594:C1594" si="1525">A1540</f>
        <v>Alaska Plaice</v>
      </c>
      <c r="B1594" s="43" t="str">
        <f t="shared" si="1479"/>
        <v>Oflats</v>
      </c>
      <c r="C1594" s="4" t="str">
        <f t="shared" si="1525"/>
        <v>BSAI</v>
      </c>
      <c r="D1594" s="15">
        <f t="shared" si="1468"/>
        <v>1990</v>
      </c>
      <c r="E1594" s="84"/>
      <c r="F1594" s="81"/>
      <c r="G1594" s="81"/>
      <c r="H1594" s="81"/>
      <c r="I1594" s="83"/>
    </row>
    <row r="1595" spans="1:9">
      <c r="A1595" s="4" t="str">
        <f t="shared" ref="A1595:C1595" si="1526">A1541</f>
        <v>Other Flatfish</v>
      </c>
      <c r="B1595" s="43" t="str">
        <f t="shared" si="1479"/>
        <v>Oflats</v>
      </c>
      <c r="C1595" s="4" t="str">
        <f t="shared" si="1526"/>
        <v>BSAI</v>
      </c>
      <c r="D1595" s="15">
        <f t="shared" si="1468"/>
        <v>1990</v>
      </c>
      <c r="E1595" s="64" t="s">
        <v>17</v>
      </c>
      <c r="F1595" s="54">
        <v>188000</v>
      </c>
      <c r="G1595" s="54">
        <v>60150</v>
      </c>
      <c r="H1595" s="54">
        <v>51128</v>
      </c>
      <c r="I1595" s="53" t="s">
        <v>17</v>
      </c>
    </row>
    <row r="1596" spans="1:9">
      <c r="A1596" s="4" t="str">
        <f t="shared" ref="A1596:C1596" si="1527">A1542</f>
        <v>Pacific Ocean Perch</v>
      </c>
      <c r="B1596" s="43" t="str">
        <f t="shared" si="1479"/>
        <v>Others</v>
      </c>
      <c r="C1596" s="4" t="str">
        <f t="shared" si="1527"/>
        <v>BSAI Total</v>
      </c>
      <c r="D1596" s="15">
        <f t="shared" si="1468"/>
        <v>1990</v>
      </c>
      <c r="E1596" s="37"/>
      <c r="F1596" s="16"/>
      <c r="G1596" s="16"/>
      <c r="H1596" s="16"/>
      <c r="I1596" s="76"/>
    </row>
    <row r="1597" spans="1:9">
      <c r="A1597" s="4" t="str">
        <f t="shared" ref="A1597:C1597" si="1528">A1543</f>
        <v>Pacific Ocean Perch</v>
      </c>
      <c r="B1597" s="43" t="str">
        <f t="shared" si="1479"/>
        <v>Others</v>
      </c>
      <c r="C1597" s="4" t="str">
        <f t="shared" si="1528"/>
        <v>BS</v>
      </c>
      <c r="D1597" s="15">
        <f t="shared" si="1468"/>
        <v>1990</v>
      </c>
      <c r="E1597" s="40" t="s">
        <v>17</v>
      </c>
      <c r="F1597" s="38">
        <v>6300</v>
      </c>
      <c r="G1597" s="38">
        <v>6300</v>
      </c>
      <c r="H1597" s="38">
        <v>5355</v>
      </c>
      <c r="I1597" s="44" t="s">
        <v>17</v>
      </c>
    </row>
    <row r="1598" spans="1:9">
      <c r="A1598" s="4" t="str">
        <f t="shared" ref="A1598:C1598" si="1529">A1544</f>
        <v>Pacific Ocean Perch</v>
      </c>
      <c r="B1598" s="43" t="str">
        <f t="shared" si="1479"/>
        <v>Others</v>
      </c>
      <c r="C1598" s="4" t="str">
        <f t="shared" si="1529"/>
        <v>AI Total</v>
      </c>
      <c r="D1598" s="15">
        <f t="shared" si="1468"/>
        <v>1990</v>
      </c>
      <c r="E1598" s="40" t="s">
        <v>17</v>
      </c>
      <c r="F1598" s="38">
        <v>16600</v>
      </c>
      <c r="G1598" s="38">
        <v>6600</v>
      </c>
      <c r="H1598" s="38">
        <v>5610</v>
      </c>
      <c r="I1598" s="44" t="s">
        <v>17</v>
      </c>
    </row>
    <row r="1599" spans="1:9">
      <c r="A1599" s="4" t="str">
        <f t="shared" ref="A1599:C1599" si="1530">A1545</f>
        <v>Pacific Ocean Perch</v>
      </c>
      <c r="B1599" s="43" t="str">
        <f t="shared" si="1479"/>
        <v>Others</v>
      </c>
      <c r="C1599" s="4" t="str">
        <f t="shared" si="1530"/>
        <v>EAI</v>
      </c>
      <c r="D1599" s="15">
        <f t="shared" si="1468"/>
        <v>1990</v>
      </c>
      <c r="E1599" s="37"/>
      <c r="F1599" s="16"/>
      <c r="G1599" s="16"/>
      <c r="H1599" s="16"/>
      <c r="I1599" s="76"/>
    </row>
    <row r="1600" spans="1:9">
      <c r="A1600" s="4" t="str">
        <f t="shared" ref="A1600:C1600" si="1531">A1546</f>
        <v>Pacific Ocean Perch</v>
      </c>
      <c r="B1600" s="43" t="str">
        <f t="shared" si="1479"/>
        <v>Others</v>
      </c>
      <c r="C1600" s="4" t="str">
        <f t="shared" si="1531"/>
        <v>CAI</v>
      </c>
      <c r="D1600" s="15">
        <f t="shared" si="1468"/>
        <v>1990</v>
      </c>
      <c r="E1600" s="37"/>
      <c r="F1600" s="16"/>
      <c r="G1600" s="16"/>
      <c r="H1600" s="16"/>
      <c r="I1600" s="76"/>
    </row>
    <row r="1601" spans="1:9">
      <c r="A1601" s="4" t="str">
        <f t="shared" ref="A1601:C1601" si="1532">A1547</f>
        <v>Pacific Ocean Perch</v>
      </c>
      <c r="B1601" s="43" t="str">
        <f t="shared" si="1479"/>
        <v>Others</v>
      </c>
      <c r="C1601" s="4" t="str">
        <f t="shared" si="1532"/>
        <v>WAI</v>
      </c>
      <c r="D1601" s="15">
        <f t="shared" si="1468"/>
        <v>1990</v>
      </c>
      <c r="E1601" s="70"/>
      <c r="F1601" s="71"/>
      <c r="G1601" s="71"/>
      <c r="H1601" s="71"/>
      <c r="I1601" s="77"/>
    </row>
    <row r="1602" spans="1:9">
      <c r="A1602" s="4" t="str">
        <f t="shared" ref="A1602:C1602" si="1533">A1548</f>
        <v>Sharpchin/Northern</v>
      </c>
      <c r="B1602" s="43" t="str">
        <f t="shared" si="1479"/>
        <v>Others</v>
      </c>
      <c r="C1602" s="4" t="str">
        <f t="shared" si="1533"/>
        <v>BSAI</v>
      </c>
      <c r="D1602" s="15">
        <f t="shared" ref="D1602:D1665" si="1534">D1548-1</f>
        <v>1990</v>
      </c>
      <c r="E1602" s="37"/>
      <c r="F1602" s="16"/>
      <c r="G1602" s="16"/>
      <c r="H1602" s="16"/>
      <c r="I1602" s="76"/>
    </row>
    <row r="1603" spans="1:9">
      <c r="A1603" s="4" t="str">
        <f t="shared" ref="A1603:C1603" si="1535">A1549</f>
        <v>Sharpchin/Northern</v>
      </c>
      <c r="B1603" s="43" t="str">
        <f t="shared" si="1479"/>
        <v>Others</v>
      </c>
      <c r="C1603" s="4" t="str">
        <f t="shared" si="1535"/>
        <v>BS</v>
      </c>
      <c r="D1603" s="15">
        <f t="shared" si="1534"/>
        <v>1990</v>
      </c>
      <c r="E1603" s="37"/>
      <c r="F1603" s="16"/>
      <c r="G1603" s="16"/>
      <c r="H1603" s="16"/>
      <c r="I1603" s="76"/>
    </row>
    <row r="1604" spans="1:9">
      <c r="A1604" s="4" t="str">
        <f t="shared" ref="A1604:C1604" si="1536">A1550</f>
        <v>Sharpchin/Northern</v>
      </c>
      <c r="B1604" s="43" t="str">
        <f t="shared" si="1479"/>
        <v>Others</v>
      </c>
      <c r="C1604" s="4" t="str">
        <f t="shared" si="1536"/>
        <v>AI</v>
      </c>
      <c r="D1604" s="15">
        <f t="shared" si="1534"/>
        <v>1990</v>
      </c>
      <c r="E1604" s="37"/>
      <c r="F1604" s="16"/>
      <c r="G1604" s="16"/>
      <c r="H1604" s="16"/>
      <c r="I1604" s="76"/>
    </row>
    <row r="1605" spans="1:9">
      <c r="A1605" s="4" t="str">
        <f t="shared" ref="A1605:C1605" si="1537">A1551</f>
        <v>Northern Rockfish</v>
      </c>
      <c r="B1605" s="43" t="str">
        <f t="shared" si="1479"/>
        <v>Others</v>
      </c>
      <c r="C1605" s="4" t="str">
        <f t="shared" si="1537"/>
        <v>BSAI</v>
      </c>
      <c r="D1605" s="15">
        <f t="shared" si="1534"/>
        <v>1990</v>
      </c>
      <c r="E1605" s="95"/>
      <c r="F1605" s="87"/>
      <c r="G1605" s="87"/>
      <c r="H1605" s="87"/>
      <c r="I1605" s="93"/>
    </row>
    <row r="1606" spans="1:9">
      <c r="A1606" s="4" t="str">
        <f t="shared" ref="A1606:C1606" si="1538">A1552</f>
        <v>Northern Rockfish</v>
      </c>
      <c r="B1606" s="43" t="str">
        <f t="shared" si="1479"/>
        <v>Others</v>
      </c>
      <c r="C1606" s="4" t="str">
        <f t="shared" si="1538"/>
        <v>BS</v>
      </c>
      <c r="D1606" s="15">
        <f t="shared" si="1534"/>
        <v>1990</v>
      </c>
      <c r="E1606" s="37"/>
      <c r="F1606" s="16"/>
      <c r="G1606" s="16"/>
      <c r="H1606" s="16"/>
      <c r="I1606" s="76"/>
    </row>
    <row r="1607" spans="1:9">
      <c r="A1607" s="4" t="str">
        <f t="shared" ref="A1607:C1607" si="1539">A1553</f>
        <v>Northern Rockfish</v>
      </c>
      <c r="B1607" s="43" t="str">
        <f t="shared" si="1479"/>
        <v>Others</v>
      </c>
      <c r="C1607" s="4" t="str">
        <f t="shared" si="1539"/>
        <v>AI</v>
      </c>
      <c r="D1607" s="15">
        <f t="shared" si="1534"/>
        <v>1990</v>
      </c>
      <c r="E1607" s="70"/>
      <c r="F1607" s="71"/>
      <c r="G1607" s="71"/>
      <c r="H1607" s="71"/>
      <c r="I1607" s="77"/>
    </row>
    <row r="1608" spans="1:9">
      <c r="A1608" s="4" t="str">
        <f t="shared" ref="A1608:C1608" si="1540">A1554</f>
        <v>Blackspotted/Rougheye Rockfish</v>
      </c>
      <c r="B1608" s="43" t="str">
        <f t="shared" si="1479"/>
        <v>Others</v>
      </c>
      <c r="C1608" s="4" t="str">
        <f t="shared" si="1540"/>
        <v>BSAI Total</v>
      </c>
      <c r="D1608" s="15">
        <f t="shared" si="1534"/>
        <v>1990</v>
      </c>
      <c r="E1608" s="37"/>
      <c r="F1608" s="16"/>
      <c r="G1608" s="16"/>
      <c r="H1608" s="16"/>
      <c r="I1608" s="76"/>
    </row>
    <row r="1609" spans="1:9">
      <c r="A1609" s="4" t="str">
        <f t="shared" ref="A1609:C1609" si="1541">A1555</f>
        <v>Blackspotted/Rougheye Rockfish</v>
      </c>
      <c r="B1609" s="43" t="str">
        <f t="shared" si="1479"/>
        <v>Others</v>
      </c>
      <c r="C1609" s="4" t="str">
        <f t="shared" si="1541"/>
        <v>EBS/EAI</v>
      </c>
      <c r="D1609" s="15">
        <f t="shared" si="1534"/>
        <v>1990</v>
      </c>
      <c r="E1609" s="37"/>
      <c r="F1609" s="16"/>
      <c r="G1609" s="16"/>
      <c r="H1609" s="16"/>
      <c r="I1609" s="76"/>
    </row>
    <row r="1610" spans="1:9">
      <c r="A1610" s="4" t="str">
        <f t="shared" ref="A1610:C1610" si="1542">A1556</f>
        <v>Blackspotted/Rougheye Rockfish</v>
      </c>
      <c r="B1610" s="43" t="str">
        <f t="shared" si="1479"/>
        <v>Others</v>
      </c>
      <c r="C1610" s="4" t="str">
        <f t="shared" si="1542"/>
        <v>CAI/WAI</v>
      </c>
      <c r="D1610" s="15">
        <f t="shared" si="1534"/>
        <v>1990</v>
      </c>
      <c r="E1610" s="70"/>
      <c r="F1610" s="71"/>
      <c r="G1610" s="71"/>
      <c r="H1610" s="71"/>
      <c r="I1610" s="77"/>
    </row>
    <row r="1611" spans="1:9">
      <c r="A1611" s="4" t="str">
        <f t="shared" ref="A1611:C1611" si="1543">A1557</f>
        <v>Shortraker Rockfish</v>
      </c>
      <c r="B1611" s="43" t="str">
        <f t="shared" si="1479"/>
        <v>Others</v>
      </c>
      <c r="C1611" s="4" t="str">
        <f t="shared" si="1543"/>
        <v>BSAI</v>
      </c>
      <c r="D1611" s="15">
        <f t="shared" si="1534"/>
        <v>1990</v>
      </c>
      <c r="E1611" s="37"/>
      <c r="F1611" s="16"/>
      <c r="G1611" s="16"/>
      <c r="H1611" s="16"/>
      <c r="I1611" s="76"/>
    </row>
    <row r="1612" spans="1:9">
      <c r="A1612" s="4" t="str">
        <f t="shared" ref="A1612:C1612" si="1544">A1558</f>
        <v>Shortraker/Rougheye Rockfish</v>
      </c>
      <c r="B1612" s="43" t="str">
        <f t="shared" ref="B1612:B1675" si="1545">VLOOKUP(A1612,$O$6:$Q$32,3)</f>
        <v>Others</v>
      </c>
      <c r="C1612" s="4" t="str">
        <f t="shared" si="1544"/>
        <v>BSAI</v>
      </c>
      <c r="D1612" s="15">
        <f t="shared" si="1534"/>
        <v>1990</v>
      </c>
      <c r="E1612" s="95"/>
      <c r="F1612" s="87"/>
      <c r="G1612" s="87"/>
      <c r="H1612" s="87"/>
      <c r="I1612" s="93"/>
    </row>
    <row r="1613" spans="1:9">
      <c r="A1613" s="4" t="str">
        <f t="shared" ref="A1613:C1613" si="1546">A1559</f>
        <v>Shortraker/Rougheye Rockfish</v>
      </c>
      <c r="B1613" s="43" t="str">
        <f t="shared" si="1545"/>
        <v>Others</v>
      </c>
      <c r="C1613" s="4" t="str">
        <f t="shared" si="1546"/>
        <v>BS</v>
      </c>
      <c r="D1613" s="15">
        <f t="shared" si="1534"/>
        <v>1990</v>
      </c>
      <c r="E1613" s="37"/>
      <c r="F1613" s="16"/>
      <c r="G1613" s="16"/>
      <c r="H1613" s="16"/>
      <c r="I1613" s="76"/>
    </row>
    <row r="1614" spans="1:9">
      <c r="A1614" s="4" t="str">
        <f t="shared" ref="A1614:C1614" si="1547">A1560</f>
        <v>Shortraker/Rougheye Rockfish</v>
      </c>
      <c r="B1614" s="43" t="str">
        <f t="shared" si="1545"/>
        <v>Others</v>
      </c>
      <c r="C1614" s="4">
        <f t="shared" si="1547"/>
        <v>2043000</v>
      </c>
      <c r="D1614" s="15">
        <f t="shared" si="1534"/>
        <v>1424971</v>
      </c>
      <c r="E1614" s="70"/>
      <c r="F1614" s="71"/>
      <c r="G1614" s="71"/>
      <c r="H1614" s="71"/>
      <c r="I1614" s="77"/>
    </row>
    <row r="1615" spans="1:9">
      <c r="A1615" s="4" t="str">
        <f t="shared" ref="A1615:C1615" si="1548">A1561</f>
        <v>Other Red Rockfish</v>
      </c>
      <c r="B1615" s="43" t="str">
        <f t="shared" si="1545"/>
        <v>Others</v>
      </c>
      <c r="C1615" s="4">
        <f t="shared" si="1548"/>
        <v>191386</v>
      </c>
      <c r="D1615" s="15">
        <f t="shared" si="1534"/>
        <v>155844</v>
      </c>
      <c r="E1615" s="95"/>
      <c r="F1615" s="87"/>
      <c r="G1615" s="87"/>
      <c r="H1615" s="87"/>
      <c r="I1615" s="93"/>
    </row>
    <row r="1616" spans="1:9">
      <c r="A1616" s="4" t="str">
        <f t="shared" ref="A1616:C1616" si="1549">A1562</f>
        <v>Other Red Rockfish</v>
      </c>
      <c r="B1616" s="43" t="str">
        <f t="shared" si="1545"/>
        <v>Others</v>
      </c>
      <c r="C1616" s="4">
        <f t="shared" si="1549"/>
        <v>27400</v>
      </c>
      <c r="D1616" s="15">
        <f t="shared" si="1534"/>
        <v>20571</v>
      </c>
      <c r="E1616" s="77"/>
      <c r="F1616" s="71"/>
      <c r="G1616" s="71"/>
      <c r="H1616" s="71"/>
      <c r="I1616" s="92"/>
    </row>
    <row r="1617" spans="1:9">
      <c r="A1617" s="4" t="str">
        <f t="shared" ref="A1617:C1617" si="1550">A1563</f>
        <v>Other Rockfish</v>
      </c>
      <c r="B1617" s="43" t="str">
        <f t="shared" si="1545"/>
        <v>Others</v>
      </c>
      <c r="C1617" s="4">
        <f t="shared" si="1550"/>
        <v>287307</v>
      </c>
      <c r="D1617" s="15">
        <f t="shared" si="1534"/>
        <v>260889</v>
      </c>
      <c r="E1617" s="37"/>
      <c r="F1617" s="16"/>
      <c r="G1617" s="16"/>
      <c r="H1617" s="16"/>
      <c r="I1617" s="76"/>
    </row>
    <row r="1618" spans="1:9">
      <c r="A1618" s="4" t="str">
        <f t="shared" ref="A1618:C1618" si="1551">A1564</f>
        <v>Other Rockfish</v>
      </c>
      <c r="B1618" s="43" t="str">
        <f t="shared" si="1545"/>
        <v>Others</v>
      </c>
      <c r="C1618" s="4">
        <f t="shared" si="1551"/>
        <v>84057</v>
      </c>
      <c r="D1618" s="15">
        <f t="shared" si="1534"/>
        <v>71589</v>
      </c>
      <c r="E1618" s="40" t="s">
        <v>17</v>
      </c>
      <c r="F1618" s="38">
        <v>500</v>
      </c>
      <c r="G1618" s="38">
        <v>500</v>
      </c>
      <c r="H1618" s="38">
        <v>425</v>
      </c>
      <c r="I1618" s="44" t="s">
        <v>17</v>
      </c>
    </row>
    <row r="1619" spans="1:9">
      <c r="A1619" s="4" t="str">
        <f t="shared" ref="A1619:C1619" si="1552">A1565</f>
        <v>Other Rockfish</v>
      </c>
      <c r="B1619" s="43" t="str">
        <f t="shared" si="1545"/>
        <v>Others</v>
      </c>
      <c r="C1619" s="4">
        <f t="shared" si="1552"/>
        <v>157300</v>
      </c>
      <c r="D1619" s="15">
        <f t="shared" si="1534"/>
        <v>153271</v>
      </c>
      <c r="E1619" s="62" t="s">
        <v>17</v>
      </c>
      <c r="F1619" s="48">
        <v>1100</v>
      </c>
      <c r="G1619" s="48">
        <v>1100</v>
      </c>
      <c r="H1619" s="48">
        <v>935</v>
      </c>
      <c r="I1619" s="49" t="s">
        <v>17</v>
      </c>
    </row>
    <row r="1620" spans="1:9">
      <c r="A1620" s="4" t="str">
        <f t="shared" ref="A1620:C1620" si="1553">A1566</f>
        <v>Atka Mackerel</v>
      </c>
      <c r="B1620" s="43" t="str">
        <f t="shared" si="1545"/>
        <v>Atka</v>
      </c>
      <c r="C1620" s="4">
        <f t="shared" si="1553"/>
        <v>82810</v>
      </c>
      <c r="D1620" s="15">
        <f t="shared" si="1534"/>
        <v>68105</v>
      </c>
      <c r="E1620" s="40" t="s">
        <v>17</v>
      </c>
      <c r="F1620" s="38">
        <v>24000</v>
      </c>
      <c r="G1620" s="38">
        <v>21000</v>
      </c>
      <c r="H1620" s="38">
        <v>17850</v>
      </c>
      <c r="I1620" s="44" t="s">
        <v>17</v>
      </c>
    </row>
    <row r="1621" spans="1:9">
      <c r="A1621" s="4" t="str">
        <f t="shared" ref="A1621:C1621" si="1554">A1567</f>
        <v>Atka Mackerel</v>
      </c>
      <c r="B1621" s="43" t="str">
        <f t="shared" si="1545"/>
        <v>Atka</v>
      </c>
      <c r="C1621" s="4">
        <f t="shared" si="1554"/>
        <v>19751</v>
      </c>
      <c r="D1621" s="15">
        <f t="shared" si="1534"/>
        <v>16214</v>
      </c>
      <c r="E1621" s="37"/>
      <c r="F1621" s="16"/>
      <c r="G1621" s="16"/>
      <c r="H1621" s="16"/>
      <c r="I1621" s="76"/>
    </row>
    <row r="1622" spans="1:9">
      <c r="A1622" s="4" t="str">
        <f t="shared" ref="A1622:C1622" si="1555">A1568</f>
        <v>Atka Mackerel</v>
      </c>
      <c r="B1622" s="43" t="str">
        <f t="shared" si="1545"/>
        <v>Atka</v>
      </c>
      <c r="C1622" s="4">
        <f t="shared" si="1555"/>
        <v>81200</v>
      </c>
      <c r="D1622" s="15">
        <f t="shared" si="1534"/>
        <v>70071</v>
      </c>
      <c r="E1622" s="37"/>
      <c r="F1622" s="16"/>
      <c r="G1622" s="16"/>
      <c r="H1622" s="16"/>
      <c r="I1622" s="76"/>
    </row>
    <row r="1623" spans="1:9">
      <c r="A1623" s="4" t="str">
        <f t="shared" ref="A1623:C1623" si="1556">A1569</f>
        <v>Atka Mackerel</v>
      </c>
      <c r="B1623" s="43" t="str">
        <f t="shared" si="1545"/>
        <v>Atka</v>
      </c>
      <c r="C1623" s="4" t="str">
        <f t="shared" si="1556"/>
        <v>WAI</v>
      </c>
      <c r="D1623" s="15">
        <f t="shared" si="1534"/>
        <v>1990</v>
      </c>
      <c r="E1623" s="70"/>
      <c r="F1623" s="71"/>
      <c r="G1623" s="71"/>
      <c r="H1623" s="71"/>
      <c r="I1623" s="77"/>
    </row>
    <row r="1624" spans="1:9">
      <c r="A1624" s="4" t="str">
        <f t="shared" ref="A1624:C1624" si="1557">A1570</f>
        <v>Skates</v>
      </c>
      <c r="B1624" s="43" t="str">
        <f t="shared" si="1545"/>
        <v>Others</v>
      </c>
      <c r="C1624" s="4" t="str">
        <f t="shared" si="1557"/>
        <v>BSAI</v>
      </c>
      <c r="D1624" s="15">
        <f t="shared" si="1534"/>
        <v>1990</v>
      </c>
      <c r="E1624" s="84"/>
      <c r="F1624" s="81"/>
      <c r="G1624" s="81"/>
      <c r="H1624" s="81"/>
      <c r="I1624" s="83"/>
    </row>
    <row r="1625" spans="1:9">
      <c r="A1625" s="4" t="str">
        <f t="shared" ref="A1625:C1625" si="1558">A1571</f>
        <v>Sculpins</v>
      </c>
      <c r="B1625" s="43" t="str">
        <f t="shared" si="1545"/>
        <v>Others</v>
      </c>
      <c r="C1625" s="4" t="str">
        <f t="shared" si="1558"/>
        <v>BSAI</v>
      </c>
      <c r="D1625" s="15">
        <f t="shared" si="1534"/>
        <v>1990</v>
      </c>
      <c r="E1625" s="84"/>
      <c r="F1625" s="81"/>
      <c r="G1625" s="81"/>
      <c r="H1625" s="81"/>
      <c r="I1625" s="83"/>
    </row>
    <row r="1626" spans="1:9">
      <c r="A1626" s="4" t="str">
        <f t="shared" ref="A1626:C1626" si="1559">A1572</f>
        <v>Sharks</v>
      </c>
      <c r="B1626" s="43" t="str">
        <f t="shared" si="1545"/>
        <v>Others</v>
      </c>
      <c r="C1626" s="4" t="str">
        <f t="shared" si="1559"/>
        <v>BSAI</v>
      </c>
      <c r="D1626" s="15">
        <f t="shared" si="1534"/>
        <v>1990</v>
      </c>
      <c r="E1626" s="84"/>
      <c r="F1626" s="81"/>
      <c r="G1626" s="81"/>
      <c r="H1626" s="81"/>
      <c r="I1626" s="83"/>
    </row>
    <row r="1627" spans="1:9">
      <c r="A1627" s="4" t="str">
        <f t="shared" ref="A1627:C1627" si="1560">A1573</f>
        <v>Squids</v>
      </c>
      <c r="B1627" s="43" t="str">
        <f t="shared" si="1545"/>
        <v>Others</v>
      </c>
      <c r="C1627" s="4" t="str">
        <f t="shared" si="1560"/>
        <v>BSAI</v>
      </c>
      <c r="D1627" s="15">
        <f t="shared" si="1534"/>
        <v>1990</v>
      </c>
      <c r="E1627" s="64" t="s">
        <v>17</v>
      </c>
      <c r="F1627" s="54">
        <v>10000</v>
      </c>
      <c r="G1627" s="54">
        <v>500</v>
      </c>
      <c r="H1627" s="54">
        <v>425</v>
      </c>
      <c r="I1627" s="53" t="s">
        <v>17</v>
      </c>
    </row>
    <row r="1628" spans="1:9">
      <c r="A1628" s="4" t="str">
        <f t="shared" ref="A1628:C1628" si="1561">A1574</f>
        <v>Octopuses</v>
      </c>
      <c r="B1628" s="43" t="str">
        <f t="shared" si="1545"/>
        <v>Others</v>
      </c>
      <c r="C1628" s="4" t="str">
        <f t="shared" si="1561"/>
        <v>BSAI</v>
      </c>
      <c r="D1628" s="15">
        <f t="shared" si="1534"/>
        <v>1990</v>
      </c>
      <c r="E1628" s="84"/>
      <c r="F1628" s="81"/>
      <c r="G1628" s="81"/>
      <c r="H1628" s="81"/>
      <c r="I1628" s="83"/>
    </row>
    <row r="1629" spans="1:9">
      <c r="A1629" s="4" t="str">
        <f t="shared" ref="A1629:C1629" si="1562">A1575</f>
        <v>Other Species</v>
      </c>
      <c r="B1629" s="43" t="str">
        <f t="shared" si="1545"/>
        <v>Others</v>
      </c>
      <c r="C1629" s="4" t="str">
        <f t="shared" si="1562"/>
        <v>BSAI</v>
      </c>
      <c r="D1629" s="15">
        <f t="shared" si="1534"/>
        <v>1990</v>
      </c>
      <c r="E1629" s="62" t="s">
        <v>17</v>
      </c>
      <c r="F1629" s="48">
        <v>55500</v>
      </c>
      <c r="G1629" s="48">
        <v>5000</v>
      </c>
      <c r="H1629" s="48">
        <v>4250</v>
      </c>
      <c r="I1629" s="49" t="s">
        <v>17</v>
      </c>
    </row>
    <row r="1630" spans="1:9">
      <c r="A1630" s="4" t="str">
        <f t="shared" ref="A1630:C1630" si="1563">A1576</f>
        <v>Total</v>
      </c>
      <c r="B1630" s="43" t="str">
        <f t="shared" si="1545"/>
        <v>Others</v>
      </c>
      <c r="C1630" s="4" t="str">
        <f t="shared" si="1563"/>
        <v>Total</v>
      </c>
      <c r="D1630" s="15">
        <f t="shared" si="1534"/>
        <v>1990</v>
      </c>
      <c r="E1630" s="62" t="s">
        <v>17</v>
      </c>
      <c r="F1630" s="48">
        <v>2938500</v>
      </c>
      <c r="G1630" s="48">
        <v>2000000</v>
      </c>
      <c r="H1630" s="48">
        <v>1700000</v>
      </c>
      <c r="I1630" s="49" t="s">
        <v>17</v>
      </c>
    </row>
    <row r="1631" spans="1:9">
      <c r="A1631" s="4" t="str">
        <f t="shared" ref="A1631:C1631" si="1564">A1577</f>
        <v>Pollock</v>
      </c>
      <c r="B1631" s="43" t="str">
        <f t="shared" si="1545"/>
        <v>Pollock</v>
      </c>
      <c r="C1631" s="4" t="str">
        <f t="shared" si="1564"/>
        <v>BS</v>
      </c>
      <c r="D1631" s="15">
        <f t="shared" si="1534"/>
        <v>1989</v>
      </c>
      <c r="E1631" s="63" t="s">
        <v>17</v>
      </c>
      <c r="F1631" s="41">
        <v>1340000</v>
      </c>
      <c r="G1631" s="41">
        <v>1340000</v>
      </c>
      <c r="H1631" s="41">
        <v>1139000</v>
      </c>
      <c r="I1631" s="51" t="s">
        <v>17</v>
      </c>
    </row>
    <row r="1632" spans="1:9">
      <c r="A1632" s="4" t="str">
        <f t="shared" ref="A1632:C1632" si="1565">A1578</f>
        <v>Pollock</v>
      </c>
      <c r="B1632" s="43" t="str">
        <f t="shared" si="1545"/>
        <v>Pollock</v>
      </c>
      <c r="C1632" s="4" t="str">
        <f t="shared" si="1565"/>
        <v>AI</v>
      </c>
      <c r="D1632" s="15">
        <f t="shared" si="1534"/>
        <v>1989</v>
      </c>
      <c r="E1632" s="40" t="s">
        <v>17</v>
      </c>
      <c r="F1632" s="38">
        <v>117900</v>
      </c>
      <c r="G1632" s="38">
        <v>13450</v>
      </c>
      <c r="H1632" s="38">
        <v>11432</v>
      </c>
      <c r="I1632" s="44" t="s">
        <v>17</v>
      </c>
    </row>
    <row r="1633" spans="1:9">
      <c r="A1633" s="4" t="str">
        <f t="shared" ref="A1633:C1633" si="1566">A1579</f>
        <v>Pollock</v>
      </c>
      <c r="B1633" s="43" t="str">
        <f t="shared" si="1545"/>
        <v>Pollock</v>
      </c>
      <c r="C1633" s="4" t="str">
        <f t="shared" si="1566"/>
        <v>Bogslof</v>
      </c>
      <c r="D1633" s="15">
        <f t="shared" si="1534"/>
        <v>1989</v>
      </c>
      <c r="E1633" s="70"/>
      <c r="F1633" s="71"/>
      <c r="G1633" s="71"/>
      <c r="H1633" s="71"/>
      <c r="I1633" s="77"/>
    </row>
    <row r="1634" spans="1:9">
      <c r="A1634" s="4" t="str">
        <f t="shared" ref="A1634:C1634" si="1567">A1580</f>
        <v>Pacific cod</v>
      </c>
      <c r="B1634" s="43" t="str">
        <f t="shared" si="1545"/>
        <v>Pcod</v>
      </c>
      <c r="C1634" s="4" t="str">
        <f t="shared" si="1567"/>
        <v>BSAI</v>
      </c>
      <c r="D1634" s="15">
        <f t="shared" si="1534"/>
        <v>1989</v>
      </c>
      <c r="E1634" s="40" t="s">
        <v>17</v>
      </c>
      <c r="F1634" s="38">
        <v>370600</v>
      </c>
      <c r="G1634" s="38">
        <v>230681</v>
      </c>
      <c r="H1634" s="38">
        <v>196079</v>
      </c>
      <c r="I1634" s="44" t="s">
        <v>17</v>
      </c>
    </row>
    <row r="1635" spans="1:9">
      <c r="A1635" s="4" t="str">
        <f t="shared" ref="A1635:C1635" si="1568">A1581</f>
        <v>Pacific cod</v>
      </c>
      <c r="B1635" s="43" t="str">
        <f t="shared" si="1545"/>
        <v>Pcod</v>
      </c>
      <c r="C1635" s="4" t="str">
        <f t="shared" si="1568"/>
        <v>BS</v>
      </c>
      <c r="D1635" s="15">
        <f t="shared" si="1534"/>
        <v>1989</v>
      </c>
      <c r="E1635" s="37"/>
      <c r="F1635" s="16"/>
      <c r="G1635" s="16"/>
      <c r="H1635" s="16"/>
      <c r="I1635" s="76"/>
    </row>
    <row r="1636" spans="1:9">
      <c r="A1636" s="4" t="str">
        <f t="shared" ref="A1636:C1636" si="1569">A1582</f>
        <v>Pacific cod</v>
      </c>
      <c r="B1636" s="43" t="str">
        <f t="shared" si="1545"/>
        <v>Pcod</v>
      </c>
      <c r="C1636" s="4" t="str">
        <f t="shared" si="1569"/>
        <v>AI</v>
      </c>
      <c r="D1636" s="15">
        <f t="shared" si="1534"/>
        <v>1989</v>
      </c>
      <c r="E1636" s="70"/>
      <c r="F1636" s="71"/>
      <c r="G1636" s="71"/>
      <c r="H1636" s="71"/>
      <c r="I1636" s="77"/>
    </row>
    <row r="1637" spans="1:9">
      <c r="A1637" s="4" t="str">
        <f t="shared" ref="A1637:C1637" si="1570">A1583</f>
        <v>Sablefish</v>
      </c>
      <c r="B1637" s="43" t="str">
        <f t="shared" si="1545"/>
        <v>Others</v>
      </c>
      <c r="C1637" s="4" t="str">
        <f t="shared" si="1570"/>
        <v>BSAI Total</v>
      </c>
      <c r="D1637" s="15">
        <f t="shared" si="1534"/>
        <v>1989</v>
      </c>
      <c r="E1637" s="37"/>
      <c r="F1637" s="16"/>
      <c r="G1637" s="16"/>
      <c r="H1637" s="16"/>
      <c r="I1637" s="76"/>
    </row>
    <row r="1638" spans="1:9">
      <c r="A1638" s="4" t="str">
        <f t="shared" ref="A1638:C1638" si="1571">A1584</f>
        <v>Sablefish</v>
      </c>
      <c r="B1638" s="43" t="str">
        <f t="shared" si="1545"/>
        <v>Others</v>
      </c>
      <c r="C1638" s="4" t="str">
        <f t="shared" si="1571"/>
        <v>BS</v>
      </c>
      <c r="D1638" s="15">
        <f t="shared" si="1534"/>
        <v>1989</v>
      </c>
      <c r="E1638" s="40" t="s">
        <v>17</v>
      </c>
      <c r="F1638" s="38">
        <v>2800</v>
      </c>
      <c r="G1638" s="38">
        <v>2800</v>
      </c>
      <c r="H1638" s="38">
        <v>2380</v>
      </c>
      <c r="I1638" s="44" t="s">
        <v>17</v>
      </c>
    </row>
    <row r="1639" spans="1:9">
      <c r="A1639" s="4" t="str">
        <f t="shared" ref="A1639:C1639" si="1572">A1585</f>
        <v>Sablefish</v>
      </c>
      <c r="B1639" s="43" t="str">
        <f t="shared" si="1545"/>
        <v>Others</v>
      </c>
      <c r="C1639" s="4" t="str">
        <f t="shared" si="1572"/>
        <v>AI</v>
      </c>
      <c r="D1639" s="15">
        <f t="shared" si="1534"/>
        <v>1989</v>
      </c>
      <c r="E1639" s="62" t="s">
        <v>17</v>
      </c>
      <c r="F1639" s="48">
        <v>3400</v>
      </c>
      <c r="G1639" s="48">
        <v>3400</v>
      </c>
      <c r="H1639" s="48">
        <v>2890</v>
      </c>
      <c r="I1639" s="49" t="s">
        <v>17</v>
      </c>
    </row>
    <row r="1640" spans="1:9">
      <c r="A1640" s="4" t="str">
        <f t="shared" ref="A1640:C1640" si="1573">A1586</f>
        <v>Yellowfin Sole</v>
      </c>
      <c r="B1640" s="43" t="str">
        <f t="shared" si="1545"/>
        <v>Yfin</v>
      </c>
      <c r="C1640" s="4" t="str">
        <f t="shared" si="1573"/>
        <v>BSAI</v>
      </c>
      <c r="D1640" s="15">
        <f t="shared" si="1534"/>
        <v>1989</v>
      </c>
      <c r="E1640" s="64" t="s">
        <v>17</v>
      </c>
      <c r="F1640" s="54">
        <v>241000</v>
      </c>
      <c r="G1640" s="54">
        <v>182675</v>
      </c>
      <c r="H1640" s="54">
        <v>155274</v>
      </c>
      <c r="I1640" s="53" t="s">
        <v>17</v>
      </c>
    </row>
    <row r="1641" spans="1:9">
      <c r="A1641" s="4" t="str">
        <f t="shared" ref="A1641:C1641" si="1574">A1587</f>
        <v>Greenland Trubot</v>
      </c>
      <c r="B1641" s="43" t="str">
        <f t="shared" si="1545"/>
        <v>Oflats</v>
      </c>
      <c r="C1641" s="4" t="str">
        <f t="shared" si="1574"/>
        <v>BSAI Total</v>
      </c>
      <c r="D1641" s="15">
        <f t="shared" si="1534"/>
        <v>1989</v>
      </c>
      <c r="E1641" s="40" t="s">
        <v>17</v>
      </c>
      <c r="F1641" s="38">
        <v>20300</v>
      </c>
      <c r="G1641" s="38">
        <v>8000</v>
      </c>
      <c r="H1641" s="38">
        <v>6800</v>
      </c>
      <c r="I1641" s="44" t="s">
        <v>17</v>
      </c>
    </row>
    <row r="1642" spans="1:9">
      <c r="A1642" s="4" t="str">
        <f t="shared" ref="A1642:C1642" si="1575">A1588</f>
        <v>Greenland Trubot</v>
      </c>
      <c r="B1642" s="43" t="str">
        <f t="shared" si="1545"/>
        <v>Oflats</v>
      </c>
      <c r="C1642" s="4" t="str">
        <f t="shared" si="1575"/>
        <v>BS</v>
      </c>
      <c r="D1642" s="15">
        <f t="shared" si="1534"/>
        <v>1989</v>
      </c>
      <c r="E1642" s="37"/>
      <c r="F1642" s="16"/>
      <c r="G1642" s="16"/>
      <c r="H1642" s="16"/>
      <c r="I1642" s="76"/>
    </row>
    <row r="1643" spans="1:9">
      <c r="A1643" s="4" t="str">
        <f t="shared" ref="A1643:C1643" si="1576">A1589</f>
        <v>Greenland Trubot</v>
      </c>
      <c r="B1643" s="43" t="str">
        <f t="shared" si="1545"/>
        <v>Oflats</v>
      </c>
      <c r="C1643" s="4" t="str">
        <f t="shared" si="1576"/>
        <v>AI</v>
      </c>
      <c r="D1643" s="15">
        <f t="shared" si="1534"/>
        <v>1989</v>
      </c>
      <c r="E1643" s="70"/>
      <c r="F1643" s="71"/>
      <c r="G1643" s="71"/>
      <c r="H1643" s="71"/>
      <c r="I1643" s="77"/>
    </row>
    <row r="1644" spans="1:9">
      <c r="A1644" s="4" t="str">
        <f t="shared" ref="A1644:C1644" si="1577">A1590</f>
        <v>Arrowtooth Flounder</v>
      </c>
      <c r="B1644" s="43" t="str">
        <f t="shared" si="1545"/>
        <v>Oflats</v>
      </c>
      <c r="C1644" s="4" t="str">
        <f t="shared" si="1577"/>
        <v>BSAI</v>
      </c>
      <c r="D1644" s="15">
        <f t="shared" si="1534"/>
        <v>1989</v>
      </c>
      <c r="E1644" s="64" t="s">
        <v>17</v>
      </c>
      <c r="F1644" s="54">
        <v>163700</v>
      </c>
      <c r="G1644" s="54">
        <v>6000</v>
      </c>
      <c r="H1644" s="54">
        <v>5100</v>
      </c>
      <c r="I1644" s="53" t="s">
        <v>17</v>
      </c>
    </row>
    <row r="1645" spans="1:9">
      <c r="A1645" s="4" t="str">
        <f t="shared" ref="A1645:C1645" si="1578">A1591</f>
        <v>Kamchatka Flounder</v>
      </c>
      <c r="B1645" s="43" t="str">
        <f t="shared" si="1545"/>
        <v>Oflats</v>
      </c>
      <c r="C1645" s="4" t="str">
        <f t="shared" si="1578"/>
        <v>BSAI</v>
      </c>
      <c r="D1645" s="15">
        <f t="shared" si="1534"/>
        <v>1989</v>
      </c>
      <c r="E1645" s="84"/>
      <c r="F1645" s="81"/>
      <c r="G1645" s="81"/>
      <c r="H1645" s="81"/>
      <c r="I1645" s="83"/>
    </row>
    <row r="1646" spans="1:9">
      <c r="A1646" s="4" t="str">
        <f t="shared" ref="A1646:C1646" si="1579">A1592</f>
        <v>Rock Sole</v>
      </c>
      <c r="B1646" s="43" t="str">
        <f t="shared" si="1545"/>
        <v>RockSole</v>
      </c>
      <c r="C1646" s="4" t="str">
        <f t="shared" si="1579"/>
        <v>BSAI</v>
      </c>
      <c r="D1646" s="15">
        <f t="shared" si="1534"/>
        <v>1989</v>
      </c>
      <c r="E1646" s="64" t="s">
        <v>17</v>
      </c>
      <c r="F1646" s="54">
        <v>171000</v>
      </c>
      <c r="G1646" s="54">
        <v>90762</v>
      </c>
      <c r="H1646" s="54">
        <v>77148</v>
      </c>
      <c r="I1646" s="53" t="s">
        <v>17</v>
      </c>
    </row>
    <row r="1647" spans="1:9">
      <c r="A1647" s="4" t="str">
        <f t="shared" ref="A1647:C1647" si="1580">A1593</f>
        <v>Flathead Sole</v>
      </c>
      <c r="B1647" s="43" t="str">
        <f t="shared" si="1545"/>
        <v>Oflats</v>
      </c>
      <c r="C1647" s="4" t="str">
        <f t="shared" si="1580"/>
        <v>BSAI</v>
      </c>
      <c r="D1647" s="15">
        <f t="shared" si="1534"/>
        <v>1989</v>
      </c>
      <c r="E1647" s="84"/>
      <c r="F1647" s="81"/>
      <c r="G1647" s="81"/>
      <c r="H1647" s="81"/>
      <c r="I1647" s="83"/>
    </row>
    <row r="1648" spans="1:9">
      <c r="A1648" s="4" t="str">
        <f t="shared" ref="A1648:C1648" si="1581">A1594</f>
        <v>Alaska Plaice</v>
      </c>
      <c r="B1648" s="43" t="str">
        <f t="shared" si="1545"/>
        <v>Oflats</v>
      </c>
      <c r="C1648" s="4" t="str">
        <f t="shared" si="1581"/>
        <v>BSAI</v>
      </c>
      <c r="D1648" s="15">
        <f t="shared" si="1534"/>
        <v>1989</v>
      </c>
      <c r="E1648" s="84"/>
      <c r="F1648" s="81"/>
      <c r="G1648" s="81"/>
      <c r="H1648" s="81"/>
      <c r="I1648" s="83"/>
    </row>
    <row r="1649" spans="1:9">
      <c r="A1649" s="4" t="str">
        <f t="shared" ref="A1649:C1649" si="1582">A1595</f>
        <v>Other Flatfish</v>
      </c>
      <c r="B1649" s="43" t="str">
        <f t="shared" si="1545"/>
        <v>Oflats</v>
      </c>
      <c r="C1649" s="4" t="str">
        <f t="shared" si="1582"/>
        <v>BSAI</v>
      </c>
      <c r="D1649" s="15">
        <f t="shared" si="1534"/>
        <v>1989</v>
      </c>
      <c r="E1649" s="64" t="s">
        <v>17</v>
      </c>
      <c r="F1649" s="54">
        <v>155900</v>
      </c>
      <c r="G1649" s="54">
        <v>75183</v>
      </c>
      <c r="H1649" s="54">
        <v>63906</v>
      </c>
      <c r="I1649" s="53" t="s">
        <v>17</v>
      </c>
    </row>
    <row r="1650" spans="1:9">
      <c r="A1650" s="4" t="str">
        <f t="shared" ref="A1650:C1650" si="1583">A1596</f>
        <v>Pacific Ocean Perch</v>
      </c>
      <c r="B1650" s="43" t="str">
        <f t="shared" si="1545"/>
        <v>Others</v>
      </c>
      <c r="C1650" s="4" t="str">
        <f t="shared" si="1583"/>
        <v>BSAI Total</v>
      </c>
      <c r="D1650" s="15">
        <f t="shared" si="1534"/>
        <v>1989</v>
      </c>
      <c r="E1650" s="37"/>
      <c r="F1650" s="16"/>
      <c r="G1650" s="16"/>
      <c r="H1650" s="16"/>
      <c r="I1650" s="76"/>
    </row>
    <row r="1651" spans="1:9">
      <c r="A1651" s="4" t="str">
        <f t="shared" ref="A1651:C1651" si="1584">A1597</f>
        <v>Pacific Ocean Perch</v>
      </c>
      <c r="B1651" s="43" t="str">
        <f t="shared" si="1545"/>
        <v>Others</v>
      </c>
      <c r="C1651" s="4" t="str">
        <f t="shared" si="1584"/>
        <v>BS</v>
      </c>
      <c r="D1651" s="15">
        <f t="shared" si="1534"/>
        <v>1989</v>
      </c>
      <c r="E1651" s="40" t="s">
        <v>17</v>
      </c>
      <c r="F1651" s="38">
        <v>6000</v>
      </c>
      <c r="G1651" s="38">
        <v>5000</v>
      </c>
      <c r="H1651" s="38">
        <v>4250</v>
      </c>
      <c r="I1651" s="44" t="s">
        <v>17</v>
      </c>
    </row>
    <row r="1652" spans="1:9">
      <c r="A1652" s="4" t="str">
        <f t="shared" ref="A1652:C1652" si="1585">A1598</f>
        <v>Pacific Ocean Perch</v>
      </c>
      <c r="B1652" s="43" t="str">
        <f t="shared" si="1545"/>
        <v>Others</v>
      </c>
      <c r="C1652" s="4" t="str">
        <f t="shared" si="1585"/>
        <v>AI Total</v>
      </c>
      <c r="D1652" s="15">
        <f t="shared" si="1534"/>
        <v>1989</v>
      </c>
      <c r="E1652" s="40" t="s">
        <v>17</v>
      </c>
      <c r="F1652" s="38">
        <v>16600</v>
      </c>
      <c r="G1652" s="38">
        <v>6000</v>
      </c>
      <c r="H1652" s="38">
        <v>5100</v>
      </c>
      <c r="I1652" s="44" t="s">
        <v>17</v>
      </c>
    </row>
    <row r="1653" spans="1:9">
      <c r="A1653" s="4" t="str">
        <f t="shared" ref="A1653:C1653" si="1586">A1599</f>
        <v>Pacific Ocean Perch</v>
      </c>
      <c r="B1653" s="43" t="str">
        <f t="shared" si="1545"/>
        <v>Others</v>
      </c>
      <c r="C1653" s="4" t="str">
        <f t="shared" si="1586"/>
        <v>EAI</v>
      </c>
      <c r="D1653" s="15">
        <f t="shared" si="1534"/>
        <v>1989</v>
      </c>
      <c r="E1653" s="37"/>
      <c r="F1653" s="16"/>
      <c r="G1653" s="16"/>
      <c r="H1653" s="16"/>
      <c r="I1653" s="76"/>
    </row>
    <row r="1654" spans="1:9">
      <c r="A1654" s="4" t="str">
        <f t="shared" ref="A1654:C1654" si="1587">A1600</f>
        <v>Pacific Ocean Perch</v>
      </c>
      <c r="B1654" s="43" t="str">
        <f t="shared" si="1545"/>
        <v>Others</v>
      </c>
      <c r="C1654" s="4" t="str">
        <f t="shared" si="1587"/>
        <v>CAI</v>
      </c>
      <c r="D1654" s="15">
        <f t="shared" si="1534"/>
        <v>1989</v>
      </c>
      <c r="E1654" s="37"/>
      <c r="F1654" s="16"/>
      <c r="G1654" s="16"/>
      <c r="H1654" s="16"/>
      <c r="I1654" s="76"/>
    </row>
    <row r="1655" spans="1:9">
      <c r="A1655" s="4" t="str">
        <f t="shared" ref="A1655:C1655" si="1588">A1601</f>
        <v>Pacific Ocean Perch</v>
      </c>
      <c r="B1655" s="43" t="str">
        <f t="shared" si="1545"/>
        <v>Others</v>
      </c>
      <c r="C1655" s="4" t="str">
        <f t="shared" si="1588"/>
        <v>WAI</v>
      </c>
      <c r="D1655" s="15">
        <f t="shared" si="1534"/>
        <v>1989</v>
      </c>
      <c r="E1655" s="70"/>
      <c r="F1655" s="71"/>
      <c r="G1655" s="71"/>
      <c r="H1655" s="71"/>
      <c r="I1655" s="77"/>
    </row>
    <row r="1656" spans="1:9">
      <c r="A1656" s="4" t="str">
        <f t="shared" ref="A1656:C1656" si="1589">A1602</f>
        <v>Sharpchin/Northern</v>
      </c>
      <c r="B1656" s="43" t="str">
        <f t="shared" si="1545"/>
        <v>Others</v>
      </c>
      <c r="C1656" s="4" t="str">
        <f t="shared" si="1589"/>
        <v>BSAI</v>
      </c>
      <c r="D1656" s="15">
        <f t="shared" si="1534"/>
        <v>1989</v>
      </c>
      <c r="E1656" s="37"/>
      <c r="F1656" s="16"/>
      <c r="G1656" s="16"/>
      <c r="H1656" s="16"/>
      <c r="I1656" s="76"/>
    </row>
    <row r="1657" spans="1:9">
      <c r="A1657" s="4" t="str">
        <f t="shared" ref="A1657:C1657" si="1590">A1603</f>
        <v>Sharpchin/Northern</v>
      </c>
      <c r="B1657" s="43" t="str">
        <f t="shared" si="1545"/>
        <v>Others</v>
      </c>
      <c r="C1657" s="4" t="str">
        <f t="shared" si="1590"/>
        <v>BS</v>
      </c>
      <c r="D1657" s="15">
        <f t="shared" si="1534"/>
        <v>1989</v>
      </c>
      <c r="E1657" s="37"/>
      <c r="F1657" s="16"/>
      <c r="G1657" s="16"/>
      <c r="H1657" s="16"/>
      <c r="I1657" s="76"/>
    </row>
    <row r="1658" spans="1:9">
      <c r="A1658" s="4" t="str">
        <f t="shared" ref="A1658:C1658" si="1591">A1604</f>
        <v>Sharpchin/Northern</v>
      </c>
      <c r="B1658" s="43" t="str">
        <f t="shared" si="1545"/>
        <v>Others</v>
      </c>
      <c r="C1658" s="4" t="str">
        <f t="shared" si="1591"/>
        <v>AI</v>
      </c>
      <c r="D1658" s="15">
        <f t="shared" si="1534"/>
        <v>1989</v>
      </c>
      <c r="E1658" s="37"/>
      <c r="F1658" s="16"/>
      <c r="G1658" s="16"/>
      <c r="H1658" s="16"/>
      <c r="I1658" s="76"/>
    </row>
    <row r="1659" spans="1:9">
      <c r="A1659" s="4" t="str">
        <f t="shared" ref="A1659:C1659" si="1592">A1605</f>
        <v>Northern Rockfish</v>
      </c>
      <c r="B1659" s="43" t="str">
        <f t="shared" si="1545"/>
        <v>Others</v>
      </c>
      <c r="C1659" s="4" t="str">
        <f t="shared" si="1592"/>
        <v>BSAI</v>
      </c>
      <c r="D1659" s="15">
        <f t="shared" si="1534"/>
        <v>1989</v>
      </c>
      <c r="E1659" s="95"/>
      <c r="F1659" s="87"/>
      <c r="G1659" s="87"/>
      <c r="H1659" s="87"/>
      <c r="I1659" s="93"/>
    </row>
    <row r="1660" spans="1:9">
      <c r="A1660" s="4" t="str">
        <f t="shared" ref="A1660:C1660" si="1593">A1606</f>
        <v>Northern Rockfish</v>
      </c>
      <c r="B1660" s="43" t="str">
        <f t="shared" si="1545"/>
        <v>Others</v>
      </c>
      <c r="C1660" s="4" t="str">
        <f t="shared" si="1593"/>
        <v>BS</v>
      </c>
      <c r="D1660" s="15">
        <f t="shared" si="1534"/>
        <v>1989</v>
      </c>
      <c r="E1660" s="37"/>
      <c r="F1660" s="16"/>
      <c r="G1660" s="16"/>
      <c r="H1660" s="16"/>
      <c r="I1660" s="76"/>
    </row>
    <row r="1661" spans="1:9">
      <c r="A1661" s="4" t="str">
        <f t="shared" ref="A1661:C1661" si="1594">A1607</f>
        <v>Northern Rockfish</v>
      </c>
      <c r="B1661" s="43" t="str">
        <f t="shared" si="1545"/>
        <v>Others</v>
      </c>
      <c r="C1661" s="4" t="str">
        <f t="shared" si="1594"/>
        <v>AI</v>
      </c>
      <c r="D1661" s="15">
        <f t="shared" si="1534"/>
        <v>1989</v>
      </c>
      <c r="E1661" s="70"/>
      <c r="F1661" s="71"/>
      <c r="G1661" s="71"/>
      <c r="H1661" s="71"/>
      <c r="I1661" s="77"/>
    </row>
    <row r="1662" spans="1:9">
      <c r="A1662" s="4" t="str">
        <f t="shared" ref="A1662:C1662" si="1595">A1608</f>
        <v>Blackspotted/Rougheye Rockfish</v>
      </c>
      <c r="B1662" s="43" t="str">
        <f t="shared" si="1545"/>
        <v>Others</v>
      </c>
      <c r="C1662" s="4" t="str">
        <f t="shared" si="1595"/>
        <v>BSAI Total</v>
      </c>
      <c r="D1662" s="15">
        <f t="shared" si="1534"/>
        <v>1989</v>
      </c>
      <c r="E1662" s="37"/>
      <c r="F1662" s="16"/>
      <c r="G1662" s="16"/>
      <c r="H1662" s="16"/>
      <c r="I1662" s="76"/>
    </row>
    <row r="1663" spans="1:9">
      <c r="A1663" s="4" t="str">
        <f t="shared" ref="A1663:C1663" si="1596">A1609</f>
        <v>Blackspotted/Rougheye Rockfish</v>
      </c>
      <c r="B1663" s="43" t="str">
        <f t="shared" si="1545"/>
        <v>Others</v>
      </c>
      <c r="C1663" s="4" t="str">
        <f t="shared" si="1596"/>
        <v>EBS/EAI</v>
      </c>
      <c r="D1663" s="15">
        <f t="shared" si="1534"/>
        <v>1989</v>
      </c>
      <c r="E1663" s="37"/>
      <c r="F1663" s="16"/>
      <c r="G1663" s="16"/>
      <c r="H1663" s="16"/>
      <c r="I1663" s="76"/>
    </row>
    <row r="1664" spans="1:9">
      <c r="A1664" s="4" t="str">
        <f t="shared" ref="A1664:C1664" si="1597">A1610</f>
        <v>Blackspotted/Rougheye Rockfish</v>
      </c>
      <c r="B1664" s="43" t="str">
        <f t="shared" si="1545"/>
        <v>Others</v>
      </c>
      <c r="C1664" s="4" t="str">
        <f t="shared" si="1597"/>
        <v>CAI/WAI</v>
      </c>
      <c r="D1664" s="15">
        <f t="shared" si="1534"/>
        <v>1989</v>
      </c>
      <c r="E1664" s="70"/>
      <c r="F1664" s="71"/>
      <c r="G1664" s="71"/>
      <c r="H1664" s="71"/>
      <c r="I1664" s="77"/>
    </row>
    <row r="1665" spans="1:9">
      <c r="A1665" s="4" t="str">
        <f t="shared" ref="A1665:C1665" si="1598">A1611</f>
        <v>Shortraker Rockfish</v>
      </c>
      <c r="B1665" s="43" t="str">
        <f t="shared" si="1545"/>
        <v>Others</v>
      </c>
      <c r="C1665" s="4" t="str">
        <f t="shared" si="1598"/>
        <v>BSAI</v>
      </c>
      <c r="D1665" s="15">
        <f t="shared" si="1534"/>
        <v>1989</v>
      </c>
      <c r="E1665" s="37"/>
      <c r="F1665" s="16"/>
      <c r="G1665" s="16"/>
      <c r="H1665" s="16"/>
      <c r="I1665" s="76"/>
    </row>
    <row r="1666" spans="1:9">
      <c r="A1666" s="4" t="str">
        <f t="shared" ref="A1666:C1666" si="1599">A1612</f>
        <v>Shortraker/Rougheye Rockfish</v>
      </c>
      <c r="B1666" s="43" t="str">
        <f t="shared" si="1545"/>
        <v>Others</v>
      </c>
      <c r="C1666" s="4" t="str">
        <f t="shared" si="1599"/>
        <v>BSAI</v>
      </c>
      <c r="D1666" s="15">
        <f t="shared" ref="D1666:D1729" si="1600">D1612-1</f>
        <v>1989</v>
      </c>
      <c r="E1666" s="95"/>
      <c r="F1666" s="87"/>
      <c r="G1666" s="87"/>
      <c r="H1666" s="87"/>
      <c r="I1666" s="93"/>
    </row>
    <row r="1667" spans="1:9">
      <c r="A1667" s="4" t="str">
        <f t="shared" ref="A1667:C1667" si="1601">A1613</f>
        <v>Shortraker/Rougheye Rockfish</v>
      </c>
      <c r="B1667" s="43" t="str">
        <f t="shared" si="1545"/>
        <v>Others</v>
      </c>
      <c r="C1667" s="4" t="str">
        <f t="shared" si="1601"/>
        <v>BS</v>
      </c>
      <c r="D1667" s="15">
        <f t="shared" si="1600"/>
        <v>1989</v>
      </c>
      <c r="E1667" s="37"/>
      <c r="F1667" s="16"/>
      <c r="G1667" s="16"/>
      <c r="H1667" s="16"/>
      <c r="I1667" s="76"/>
    </row>
    <row r="1668" spans="1:9">
      <c r="A1668" s="4" t="str">
        <f t="shared" ref="A1668:C1668" si="1602">A1614</f>
        <v>Shortraker/Rougheye Rockfish</v>
      </c>
      <c r="B1668" s="43" t="str">
        <f t="shared" si="1545"/>
        <v>Others</v>
      </c>
      <c r="C1668" s="4">
        <f t="shared" si="1602"/>
        <v>2043000</v>
      </c>
      <c r="D1668" s="15">
        <f t="shared" si="1600"/>
        <v>1424970</v>
      </c>
      <c r="E1668" s="70"/>
      <c r="F1668" s="71"/>
      <c r="G1668" s="71"/>
      <c r="H1668" s="71"/>
      <c r="I1668" s="77"/>
    </row>
    <row r="1669" spans="1:9">
      <c r="A1669" s="4" t="str">
        <f t="shared" ref="A1669:C1669" si="1603">A1615</f>
        <v>Other Red Rockfish</v>
      </c>
      <c r="B1669" s="43" t="str">
        <f t="shared" si="1545"/>
        <v>Others</v>
      </c>
      <c r="C1669" s="4">
        <f t="shared" si="1603"/>
        <v>191386</v>
      </c>
      <c r="D1669" s="15">
        <f t="shared" si="1600"/>
        <v>155843</v>
      </c>
      <c r="E1669" s="95"/>
      <c r="F1669" s="87"/>
      <c r="G1669" s="87"/>
      <c r="H1669" s="87"/>
      <c r="I1669" s="93"/>
    </row>
    <row r="1670" spans="1:9">
      <c r="A1670" s="4" t="str">
        <f t="shared" ref="A1670:C1670" si="1604">A1616</f>
        <v>Other Red Rockfish</v>
      </c>
      <c r="B1670" s="43" t="str">
        <f t="shared" si="1545"/>
        <v>Others</v>
      </c>
      <c r="C1670" s="4">
        <f t="shared" si="1604"/>
        <v>27400</v>
      </c>
      <c r="D1670" s="15">
        <f t="shared" si="1600"/>
        <v>20570</v>
      </c>
      <c r="E1670" s="77"/>
      <c r="F1670" s="71"/>
      <c r="G1670" s="71"/>
      <c r="H1670" s="71"/>
      <c r="I1670" s="92"/>
    </row>
    <row r="1671" spans="1:9">
      <c r="A1671" s="4" t="str">
        <f t="shared" ref="A1671:C1671" si="1605">A1617</f>
        <v>Other Rockfish</v>
      </c>
      <c r="B1671" s="43" t="str">
        <f t="shared" si="1545"/>
        <v>Others</v>
      </c>
      <c r="C1671" s="4">
        <f t="shared" si="1605"/>
        <v>287307</v>
      </c>
      <c r="D1671" s="15">
        <f t="shared" si="1600"/>
        <v>260888</v>
      </c>
      <c r="E1671" s="37"/>
      <c r="F1671" s="16"/>
      <c r="G1671" s="16"/>
      <c r="H1671" s="16"/>
      <c r="I1671" s="76"/>
    </row>
    <row r="1672" spans="1:9">
      <c r="A1672" s="4" t="str">
        <f t="shared" ref="A1672:C1672" si="1606">A1618</f>
        <v>Other Rockfish</v>
      </c>
      <c r="B1672" s="43" t="str">
        <f t="shared" si="1545"/>
        <v>Others</v>
      </c>
      <c r="C1672" s="4">
        <f t="shared" si="1606"/>
        <v>84057</v>
      </c>
      <c r="D1672" s="15">
        <f t="shared" si="1600"/>
        <v>71588</v>
      </c>
      <c r="E1672" s="40" t="s">
        <v>17</v>
      </c>
      <c r="F1672" s="38">
        <v>400</v>
      </c>
      <c r="G1672" s="38">
        <v>400</v>
      </c>
      <c r="H1672" s="38">
        <v>340</v>
      </c>
      <c r="I1672" s="44" t="s">
        <v>17</v>
      </c>
    </row>
    <row r="1673" spans="1:9">
      <c r="A1673" s="4" t="str">
        <f t="shared" ref="A1673:C1673" si="1607">A1619</f>
        <v>Other Rockfish</v>
      </c>
      <c r="B1673" s="43" t="str">
        <f t="shared" si="1545"/>
        <v>Others</v>
      </c>
      <c r="C1673" s="4">
        <f t="shared" si="1607"/>
        <v>157300</v>
      </c>
      <c r="D1673" s="15">
        <f t="shared" si="1600"/>
        <v>153270</v>
      </c>
      <c r="E1673" s="62" t="s">
        <v>17</v>
      </c>
      <c r="F1673" s="48">
        <v>1100</v>
      </c>
      <c r="G1673" s="48">
        <v>1100</v>
      </c>
      <c r="H1673" s="48">
        <v>935</v>
      </c>
      <c r="I1673" s="49" t="s">
        <v>17</v>
      </c>
    </row>
    <row r="1674" spans="1:9">
      <c r="A1674" s="4" t="str">
        <f t="shared" ref="A1674:C1674" si="1608">A1620</f>
        <v>Atka Mackerel</v>
      </c>
      <c r="B1674" s="43" t="str">
        <f t="shared" si="1545"/>
        <v>Atka</v>
      </c>
      <c r="C1674" s="4">
        <f t="shared" si="1608"/>
        <v>82810</v>
      </c>
      <c r="D1674" s="15">
        <f t="shared" si="1600"/>
        <v>68104</v>
      </c>
      <c r="E1674" s="40" t="s">
        <v>17</v>
      </c>
      <c r="F1674" s="38">
        <v>21000</v>
      </c>
      <c r="G1674" s="38">
        <v>20285</v>
      </c>
      <c r="H1674" s="38">
        <v>17242</v>
      </c>
      <c r="I1674" s="44" t="s">
        <v>17</v>
      </c>
    </row>
    <row r="1675" spans="1:9">
      <c r="A1675" s="4" t="str">
        <f t="shared" ref="A1675:C1675" si="1609">A1621</f>
        <v>Atka Mackerel</v>
      </c>
      <c r="B1675" s="43" t="str">
        <f t="shared" si="1545"/>
        <v>Atka</v>
      </c>
      <c r="C1675" s="4">
        <f t="shared" si="1609"/>
        <v>19751</v>
      </c>
      <c r="D1675" s="15">
        <f t="shared" si="1600"/>
        <v>16213</v>
      </c>
      <c r="E1675" s="37"/>
      <c r="F1675" s="16"/>
      <c r="G1675" s="16"/>
      <c r="H1675" s="16"/>
      <c r="I1675" s="76"/>
    </row>
    <row r="1676" spans="1:9">
      <c r="A1676" s="4" t="str">
        <f t="shared" ref="A1676:C1676" si="1610">A1622</f>
        <v>Atka Mackerel</v>
      </c>
      <c r="B1676" s="43" t="str">
        <f t="shared" ref="B1676:B1739" si="1611">VLOOKUP(A1676,$O$6:$Q$32,3)</f>
        <v>Atka</v>
      </c>
      <c r="C1676" s="4">
        <f t="shared" si="1610"/>
        <v>81200</v>
      </c>
      <c r="D1676" s="15">
        <f t="shared" si="1600"/>
        <v>70070</v>
      </c>
      <c r="E1676" s="37"/>
      <c r="F1676" s="16"/>
      <c r="G1676" s="16"/>
      <c r="H1676" s="16"/>
      <c r="I1676" s="76"/>
    </row>
    <row r="1677" spans="1:9">
      <c r="A1677" s="4" t="str">
        <f t="shared" ref="A1677:C1677" si="1612">A1623</f>
        <v>Atka Mackerel</v>
      </c>
      <c r="B1677" s="43" t="str">
        <f t="shared" si="1611"/>
        <v>Atka</v>
      </c>
      <c r="C1677" s="4" t="str">
        <f t="shared" si="1612"/>
        <v>WAI</v>
      </c>
      <c r="D1677" s="15">
        <f t="shared" si="1600"/>
        <v>1989</v>
      </c>
      <c r="E1677" s="70"/>
      <c r="F1677" s="71"/>
      <c r="G1677" s="71"/>
      <c r="H1677" s="71"/>
      <c r="I1677" s="77"/>
    </row>
    <row r="1678" spans="1:9">
      <c r="A1678" s="4" t="str">
        <f t="shared" ref="A1678:C1678" si="1613">A1624</f>
        <v>Skates</v>
      </c>
      <c r="B1678" s="43" t="str">
        <f t="shared" si="1611"/>
        <v>Others</v>
      </c>
      <c r="C1678" s="4" t="str">
        <f t="shared" si="1613"/>
        <v>BSAI</v>
      </c>
      <c r="D1678" s="15">
        <f t="shared" si="1600"/>
        <v>1989</v>
      </c>
      <c r="E1678" s="84"/>
      <c r="F1678" s="81"/>
      <c r="G1678" s="81"/>
      <c r="H1678" s="81"/>
      <c r="I1678" s="83"/>
    </row>
    <row r="1679" spans="1:9">
      <c r="A1679" s="4" t="str">
        <f t="shared" ref="A1679:C1679" si="1614">A1625</f>
        <v>Sculpins</v>
      </c>
      <c r="B1679" s="43" t="str">
        <f t="shared" si="1611"/>
        <v>Others</v>
      </c>
      <c r="C1679" s="4" t="str">
        <f t="shared" si="1614"/>
        <v>BSAI</v>
      </c>
      <c r="D1679" s="15">
        <f t="shared" si="1600"/>
        <v>1989</v>
      </c>
      <c r="E1679" s="84"/>
      <c r="F1679" s="81"/>
      <c r="G1679" s="81"/>
      <c r="H1679" s="81"/>
      <c r="I1679" s="83"/>
    </row>
    <row r="1680" spans="1:9">
      <c r="A1680" s="4" t="str">
        <f t="shared" ref="A1680:C1680" si="1615">A1626</f>
        <v>Sharks</v>
      </c>
      <c r="B1680" s="43" t="str">
        <f t="shared" si="1611"/>
        <v>Others</v>
      </c>
      <c r="C1680" s="4" t="str">
        <f t="shared" si="1615"/>
        <v>BSAI</v>
      </c>
      <c r="D1680" s="15">
        <f t="shared" si="1600"/>
        <v>1989</v>
      </c>
      <c r="E1680" s="84"/>
      <c r="F1680" s="81"/>
      <c r="G1680" s="81"/>
      <c r="H1680" s="81"/>
      <c r="I1680" s="83"/>
    </row>
    <row r="1681" spans="1:9">
      <c r="A1681" s="4" t="str">
        <f t="shared" ref="A1681:C1681" si="1616">A1627</f>
        <v>Squids</v>
      </c>
      <c r="B1681" s="43" t="str">
        <f t="shared" si="1611"/>
        <v>Others</v>
      </c>
      <c r="C1681" s="4" t="str">
        <f t="shared" si="1616"/>
        <v>BSAI</v>
      </c>
      <c r="D1681" s="15">
        <f t="shared" si="1600"/>
        <v>1989</v>
      </c>
      <c r="E1681" s="64" t="s">
        <v>17</v>
      </c>
      <c r="F1681" s="54">
        <v>10000</v>
      </c>
      <c r="G1681" s="54">
        <v>1000</v>
      </c>
      <c r="H1681" s="54">
        <v>850</v>
      </c>
      <c r="I1681" s="53" t="s">
        <v>17</v>
      </c>
    </row>
    <row r="1682" spans="1:9">
      <c r="A1682" s="4" t="str">
        <f t="shared" ref="A1682:C1682" si="1617">A1628</f>
        <v>Octopuses</v>
      </c>
      <c r="B1682" s="43" t="str">
        <f t="shared" si="1611"/>
        <v>Others</v>
      </c>
      <c r="C1682" s="4" t="str">
        <f t="shared" si="1617"/>
        <v>BSAI</v>
      </c>
      <c r="D1682" s="15">
        <f t="shared" si="1600"/>
        <v>1989</v>
      </c>
      <c r="E1682" s="84"/>
      <c r="F1682" s="81"/>
      <c r="G1682" s="81"/>
      <c r="H1682" s="81"/>
      <c r="I1682" s="83"/>
    </row>
    <row r="1683" spans="1:9">
      <c r="A1683" s="4" t="str">
        <f t="shared" ref="A1683:C1683" si="1618">A1629</f>
        <v>Other Species</v>
      </c>
      <c r="B1683" s="43" t="str">
        <f t="shared" si="1611"/>
        <v>Others</v>
      </c>
      <c r="C1683" s="4" t="str">
        <f t="shared" si="1618"/>
        <v>BSAI</v>
      </c>
      <c r="D1683" s="15">
        <f t="shared" si="1600"/>
        <v>1989</v>
      </c>
      <c r="E1683" s="62" t="s">
        <v>17</v>
      </c>
      <c r="F1683" s="48">
        <v>59000</v>
      </c>
      <c r="G1683" s="48">
        <v>13264</v>
      </c>
      <c r="H1683" s="48">
        <v>11274</v>
      </c>
      <c r="I1683" s="49" t="s">
        <v>17</v>
      </c>
    </row>
    <row r="1684" spans="1:9">
      <c r="A1684" s="4" t="str">
        <f t="shared" ref="A1684:C1684" si="1619">A1630</f>
        <v>Total</v>
      </c>
      <c r="B1684" s="43" t="str">
        <f t="shared" si="1611"/>
        <v>Others</v>
      </c>
      <c r="C1684" s="4" t="str">
        <f t="shared" si="1619"/>
        <v>Total</v>
      </c>
      <c r="D1684" s="15">
        <f t="shared" si="1600"/>
        <v>1989</v>
      </c>
      <c r="E1684" s="62" t="s">
        <v>17</v>
      </c>
      <c r="F1684" s="48">
        <v>2700700</v>
      </c>
      <c r="G1684" s="48">
        <v>2000000</v>
      </c>
      <c r="H1684" s="48">
        <v>1700000</v>
      </c>
      <c r="I1684" s="49" t="s">
        <v>17</v>
      </c>
    </row>
    <row r="1685" spans="1:9">
      <c r="A1685" s="4" t="str">
        <f t="shared" ref="A1685:C1685" si="1620">A1631</f>
        <v>Pollock</v>
      </c>
      <c r="B1685" s="43" t="str">
        <f t="shared" si="1611"/>
        <v>Pollock</v>
      </c>
      <c r="C1685" s="4" t="str">
        <f t="shared" si="1620"/>
        <v>BS</v>
      </c>
      <c r="D1685" s="15">
        <f t="shared" si="1600"/>
        <v>1988</v>
      </c>
      <c r="E1685" s="63" t="s">
        <v>17</v>
      </c>
      <c r="F1685" s="41">
        <v>1500000</v>
      </c>
      <c r="G1685" s="41">
        <v>1300000</v>
      </c>
      <c r="H1685" s="41">
        <v>1105000</v>
      </c>
      <c r="I1685" s="90" t="s">
        <v>17</v>
      </c>
    </row>
    <row r="1686" spans="1:9">
      <c r="A1686" s="4" t="str">
        <f t="shared" ref="A1686:C1686" si="1621">A1632</f>
        <v>Pollock</v>
      </c>
      <c r="B1686" s="43" t="str">
        <f t="shared" si="1611"/>
        <v>Pollock</v>
      </c>
      <c r="C1686" s="4" t="str">
        <f t="shared" si="1621"/>
        <v>AI</v>
      </c>
      <c r="D1686" s="15">
        <f t="shared" si="1600"/>
        <v>1988</v>
      </c>
      <c r="E1686" s="40" t="s">
        <v>17</v>
      </c>
      <c r="F1686" s="38">
        <v>160000</v>
      </c>
      <c r="G1686" s="38">
        <v>45000</v>
      </c>
      <c r="H1686" s="38">
        <v>38250</v>
      </c>
      <c r="I1686" s="79" t="s">
        <v>17</v>
      </c>
    </row>
    <row r="1687" spans="1:9">
      <c r="A1687" s="4" t="str">
        <f t="shared" ref="A1687:C1687" si="1622">A1633</f>
        <v>Pollock</v>
      </c>
      <c r="B1687" s="43" t="str">
        <f t="shared" si="1611"/>
        <v>Pollock</v>
      </c>
      <c r="C1687" s="4" t="str">
        <f t="shared" si="1622"/>
        <v>Bogslof</v>
      </c>
      <c r="D1687" s="15">
        <f t="shared" si="1600"/>
        <v>1988</v>
      </c>
      <c r="E1687" s="70"/>
      <c r="F1687" s="71"/>
      <c r="G1687" s="71"/>
      <c r="H1687" s="71"/>
      <c r="I1687" s="92"/>
    </row>
    <row r="1688" spans="1:9">
      <c r="A1688" s="4" t="str">
        <f t="shared" ref="A1688:C1688" si="1623">A1634</f>
        <v>Pacific cod</v>
      </c>
      <c r="B1688" s="43" t="str">
        <f t="shared" si="1611"/>
        <v>Pcod</v>
      </c>
      <c r="C1688" s="4" t="str">
        <f t="shared" si="1623"/>
        <v>BSAI</v>
      </c>
      <c r="D1688" s="15">
        <f t="shared" si="1600"/>
        <v>1988</v>
      </c>
      <c r="E1688" s="40" t="s">
        <v>17</v>
      </c>
      <c r="F1688" s="38">
        <v>385300</v>
      </c>
      <c r="G1688" s="38">
        <v>200000</v>
      </c>
      <c r="H1688" s="38">
        <v>170000</v>
      </c>
      <c r="I1688" s="79" t="s">
        <v>17</v>
      </c>
    </row>
    <row r="1689" spans="1:9">
      <c r="A1689" s="4" t="str">
        <f t="shared" ref="A1689:C1689" si="1624">A1635</f>
        <v>Pacific cod</v>
      </c>
      <c r="B1689" s="43" t="str">
        <f t="shared" si="1611"/>
        <v>Pcod</v>
      </c>
      <c r="C1689" s="4" t="str">
        <f t="shared" si="1624"/>
        <v>BS</v>
      </c>
      <c r="D1689" s="15">
        <f t="shared" si="1600"/>
        <v>1988</v>
      </c>
      <c r="E1689" s="37"/>
      <c r="F1689" s="16"/>
      <c r="G1689" s="16"/>
      <c r="H1689" s="16"/>
      <c r="I1689" s="91"/>
    </row>
    <row r="1690" spans="1:9">
      <c r="A1690" s="4" t="str">
        <f t="shared" ref="A1690:C1690" si="1625">A1636</f>
        <v>Pacific cod</v>
      </c>
      <c r="B1690" s="43" t="str">
        <f t="shared" si="1611"/>
        <v>Pcod</v>
      </c>
      <c r="C1690" s="4" t="str">
        <f t="shared" si="1625"/>
        <v>AI</v>
      </c>
      <c r="D1690" s="15">
        <f t="shared" si="1600"/>
        <v>1988</v>
      </c>
      <c r="E1690" s="70"/>
      <c r="F1690" s="71"/>
      <c r="G1690" s="71"/>
      <c r="H1690" s="71"/>
      <c r="I1690" s="92"/>
    </row>
    <row r="1691" spans="1:9">
      <c r="A1691" s="4" t="str">
        <f t="shared" ref="A1691:C1691" si="1626">A1637</f>
        <v>Sablefish</v>
      </c>
      <c r="B1691" s="43" t="str">
        <f t="shared" si="1611"/>
        <v>Others</v>
      </c>
      <c r="C1691" s="4" t="str">
        <f t="shared" si="1626"/>
        <v>BSAI Total</v>
      </c>
      <c r="D1691" s="15">
        <f t="shared" si="1600"/>
        <v>1988</v>
      </c>
      <c r="E1691" s="37"/>
      <c r="F1691" s="16"/>
      <c r="G1691" s="16"/>
      <c r="H1691" s="16"/>
      <c r="I1691" s="91"/>
    </row>
    <row r="1692" spans="1:9">
      <c r="A1692" s="4" t="str">
        <f t="shared" ref="A1692:C1692" si="1627">A1638</f>
        <v>Sablefish</v>
      </c>
      <c r="B1692" s="43" t="str">
        <f t="shared" si="1611"/>
        <v>Others</v>
      </c>
      <c r="C1692" s="4" t="str">
        <f t="shared" si="1627"/>
        <v>BS</v>
      </c>
      <c r="D1692" s="15">
        <f t="shared" si="1600"/>
        <v>1988</v>
      </c>
      <c r="E1692" s="40" t="s">
        <v>17</v>
      </c>
      <c r="F1692" s="38">
        <v>3400</v>
      </c>
      <c r="G1692" s="38">
        <v>3400</v>
      </c>
      <c r="H1692" s="38">
        <v>2890</v>
      </c>
      <c r="I1692" s="79" t="s">
        <v>17</v>
      </c>
    </row>
    <row r="1693" spans="1:9">
      <c r="A1693" s="4" t="str">
        <f t="shared" ref="A1693:C1693" si="1628">A1639</f>
        <v>Sablefish</v>
      </c>
      <c r="B1693" s="43" t="str">
        <f t="shared" si="1611"/>
        <v>Others</v>
      </c>
      <c r="C1693" s="4" t="str">
        <f t="shared" si="1628"/>
        <v>AI</v>
      </c>
      <c r="D1693" s="15">
        <f t="shared" si="1600"/>
        <v>1988</v>
      </c>
      <c r="E1693" s="62" t="s">
        <v>17</v>
      </c>
      <c r="F1693" s="48">
        <v>5800</v>
      </c>
      <c r="G1693" s="48">
        <v>5000</v>
      </c>
      <c r="H1693" s="48">
        <v>4250</v>
      </c>
      <c r="I1693" s="111" t="s">
        <v>17</v>
      </c>
    </row>
    <row r="1694" spans="1:9">
      <c r="A1694" s="4" t="str">
        <f t="shared" ref="A1694:C1694" si="1629">A1640</f>
        <v>Yellowfin Sole</v>
      </c>
      <c r="B1694" s="43" t="str">
        <f t="shared" si="1611"/>
        <v>Yfin</v>
      </c>
      <c r="C1694" s="4" t="str">
        <f t="shared" si="1629"/>
        <v>BSAI</v>
      </c>
      <c r="D1694" s="15">
        <f t="shared" si="1600"/>
        <v>1988</v>
      </c>
      <c r="E1694" s="64" t="s">
        <v>17</v>
      </c>
      <c r="F1694" s="54">
        <v>254000</v>
      </c>
      <c r="G1694" s="54">
        <v>254000</v>
      </c>
      <c r="H1694" s="54">
        <v>215900</v>
      </c>
      <c r="I1694" s="112" t="s">
        <v>17</v>
      </c>
    </row>
    <row r="1695" spans="1:9">
      <c r="A1695" s="4" t="str">
        <f t="shared" ref="A1695:C1695" si="1630">A1641</f>
        <v>Greenland Trubot</v>
      </c>
      <c r="B1695" s="43" t="str">
        <f t="shared" si="1611"/>
        <v>Oflats</v>
      </c>
      <c r="C1695" s="4" t="str">
        <f t="shared" si="1630"/>
        <v>BSAI Total</v>
      </c>
      <c r="D1695" s="15">
        <f t="shared" si="1600"/>
        <v>1988</v>
      </c>
      <c r="E1695" s="40" t="s">
        <v>17</v>
      </c>
      <c r="F1695" s="38">
        <v>14100</v>
      </c>
      <c r="G1695" s="38">
        <v>11200</v>
      </c>
      <c r="H1695" s="38">
        <v>9520</v>
      </c>
      <c r="I1695" s="79" t="s">
        <v>17</v>
      </c>
    </row>
    <row r="1696" spans="1:9">
      <c r="A1696" s="4" t="str">
        <f t="shared" ref="A1696:C1696" si="1631">A1642</f>
        <v>Greenland Trubot</v>
      </c>
      <c r="B1696" s="43" t="str">
        <f t="shared" si="1611"/>
        <v>Oflats</v>
      </c>
      <c r="C1696" s="4" t="str">
        <f t="shared" si="1631"/>
        <v>BS</v>
      </c>
      <c r="D1696" s="15">
        <f t="shared" si="1600"/>
        <v>1988</v>
      </c>
      <c r="E1696" s="37"/>
      <c r="F1696" s="16"/>
      <c r="G1696" s="16"/>
      <c r="H1696" s="16"/>
      <c r="I1696" s="91"/>
    </row>
    <row r="1697" spans="1:9">
      <c r="A1697" s="4" t="str">
        <f t="shared" ref="A1697:C1697" si="1632">A1643</f>
        <v>Greenland Trubot</v>
      </c>
      <c r="B1697" s="43" t="str">
        <f t="shared" si="1611"/>
        <v>Oflats</v>
      </c>
      <c r="C1697" s="4" t="str">
        <f t="shared" si="1632"/>
        <v>AI</v>
      </c>
      <c r="D1697" s="15">
        <f t="shared" si="1600"/>
        <v>1988</v>
      </c>
      <c r="E1697" s="70"/>
      <c r="F1697" s="71"/>
      <c r="G1697" s="71"/>
      <c r="H1697" s="71"/>
      <c r="I1697" s="92"/>
    </row>
    <row r="1698" spans="1:9">
      <c r="A1698" s="4" t="str">
        <f t="shared" ref="A1698:C1698" si="1633">A1644</f>
        <v>Arrowtooth Flounder</v>
      </c>
      <c r="B1698" s="43" t="str">
        <f t="shared" si="1611"/>
        <v>Oflats</v>
      </c>
      <c r="C1698" s="4" t="str">
        <f t="shared" si="1633"/>
        <v>BSAI</v>
      </c>
      <c r="D1698" s="15">
        <f t="shared" si="1600"/>
        <v>1988</v>
      </c>
      <c r="E1698" s="64" t="s">
        <v>17</v>
      </c>
      <c r="F1698" s="54">
        <v>99500</v>
      </c>
      <c r="G1698" s="54">
        <v>5531</v>
      </c>
      <c r="H1698" s="54">
        <v>4701</v>
      </c>
      <c r="I1698" s="112" t="s">
        <v>17</v>
      </c>
    </row>
    <row r="1699" spans="1:9">
      <c r="A1699" s="4" t="str">
        <f t="shared" ref="A1699:C1699" si="1634">A1645</f>
        <v>Kamchatka Flounder</v>
      </c>
      <c r="B1699" s="43" t="str">
        <f t="shared" si="1611"/>
        <v>Oflats</v>
      </c>
      <c r="C1699" s="4" t="str">
        <f t="shared" si="1634"/>
        <v>BSAI</v>
      </c>
      <c r="D1699" s="15">
        <f t="shared" si="1600"/>
        <v>1988</v>
      </c>
      <c r="E1699" s="84"/>
      <c r="F1699" s="81"/>
      <c r="G1699" s="81"/>
      <c r="H1699" s="81"/>
      <c r="I1699" s="114"/>
    </row>
    <row r="1700" spans="1:9">
      <c r="A1700" s="4" t="str">
        <f t="shared" ref="A1700:C1700" si="1635">A1646</f>
        <v>Rock Sole</v>
      </c>
      <c r="B1700" s="43" t="str">
        <f t="shared" si="1611"/>
        <v>RockSole</v>
      </c>
      <c r="C1700" s="4" t="str">
        <f t="shared" si="1635"/>
        <v>BSAI</v>
      </c>
      <c r="D1700" s="15">
        <f t="shared" si="1600"/>
        <v>1988</v>
      </c>
      <c r="E1700" s="84"/>
      <c r="F1700" s="81"/>
      <c r="G1700" s="81"/>
      <c r="H1700" s="81"/>
      <c r="I1700" s="114"/>
    </row>
    <row r="1701" spans="1:9">
      <c r="A1701" s="4" t="str">
        <f t="shared" ref="A1701:C1701" si="1636">A1647</f>
        <v>Flathead Sole</v>
      </c>
      <c r="B1701" s="43" t="str">
        <f t="shared" si="1611"/>
        <v>Oflats</v>
      </c>
      <c r="C1701" s="4" t="str">
        <f t="shared" si="1636"/>
        <v>BSAI</v>
      </c>
      <c r="D1701" s="15">
        <f t="shared" si="1600"/>
        <v>1988</v>
      </c>
      <c r="E1701" s="84"/>
      <c r="F1701" s="81"/>
      <c r="G1701" s="81"/>
      <c r="H1701" s="81"/>
      <c r="I1701" s="114"/>
    </row>
    <row r="1702" spans="1:9">
      <c r="A1702" s="4" t="str">
        <f t="shared" ref="A1702:C1702" si="1637">A1648</f>
        <v>Alaska Plaice</v>
      </c>
      <c r="B1702" s="43" t="str">
        <f t="shared" si="1611"/>
        <v>Oflats</v>
      </c>
      <c r="C1702" s="4" t="str">
        <f t="shared" si="1637"/>
        <v>BSAI</v>
      </c>
      <c r="D1702" s="15">
        <f t="shared" si="1600"/>
        <v>1988</v>
      </c>
      <c r="E1702" s="84"/>
      <c r="F1702" s="81"/>
      <c r="G1702" s="81"/>
      <c r="H1702" s="81"/>
      <c r="I1702" s="114"/>
    </row>
    <row r="1703" spans="1:9">
      <c r="A1703" s="4" t="str">
        <f t="shared" ref="A1703:C1703" si="1638">A1649</f>
        <v>Other Flatfish</v>
      </c>
      <c r="B1703" s="43" t="str">
        <f t="shared" si="1611"/>
        <v>Oflats</v>
      </c>
      <c r="C1703" s="4" t="str">
        <f t="shared" si="1638"/>
        <v>BSAI</v>
      </c>
      <c r="D1703" s="15">
        <f t="shared" si="1600"/>
        <v>1988</v>
      </c>
      <c r="E1703" s="64" t="s">
        <v>17</v>
      </c>
      <c r="F1703" s="54">
        <v>331900</v>
      </c>
      <c r="G1703" s="54">
        <v>131369</v>
      </c>
      <c r="H1703" s="54">
        <v>111664</v>
      </c>
      <c r="I1703" s="112" t="s">
        <v>17</v>
      </c>
    </row>
    <row r="1704" spans="1:9">
      <c r="A1704" s="4" t="str">
        <f t="shared" ref="A1704:C1704" si="1639">A1650</f>
        <v>Pacific Ocean Perch</v>
      </c>
      <c r="B1704" s="43" t="str">
        <f t="shared" si="1611"/>
        <v>Others</v>
      </c>
      <c r="C1704" s="4" t="str">
        <f t="shared" si="1639"/>
        <v>BSAI Total</v>
      </c>
      <c r="D1704" s="15">
        <f t="shared" si="1600"/>
        <v>1988</v>
      </c>
      <c r="E1704" s="37"/>
      <c r="F1704" s="16"/>
      <c r="G1704" s="16"/>
      <c r="H1704" s="16"/>
      <c r="I1704" s="91"/>
    </row>
    <row r="1705" spans="1:9">
      <c r="A1705" s="4" t="str">
        <f t="shared" ref="A1705:C1705" si="1640">A1651</f>
        <v>Pacific Ocean Perch</v>
      </c>
      <c r="B1705" s="43" t="str">
        <f t="shared" si="1611"/>
        <v>Others</v>
      </c>
      <c r="C1705" s="4" t="str">
        <f t="shared" si="1640"/>
        <v>BS</v>
      </c>
      <c r="D1705" s="15">
        <f t="shared" si="1600"/>
        <v>1988</v>
      </c>
      <c r="E1705" s="40" t="s">
        <v>17</v>
      </c>
      <c r="F1705" s="38">
        <v>6000</v>
      </c>
      <c r="G1705" s="38">
        <v>5000</v>
      </c>
      <c r="H1705" s="38">
        <v>4250</v>
      </c>
      <c r="I1705" s="79" t="s">
        <v>17</v>
      </c>
    </row>
    <row r="1706" spans="1:9">
      <c r="A1706" s="4" t="str">
        <f t="shared" ref="A1706:C1706" si="1641">A1652</f>
        <v>Pacific Ocean Perch</v>
      </c>
      <c r="B1706" s="43" t="str">
        <f t="shared" si="1611"/>
        <v>Others</v>
      </c>
      <c r="C1706" s="4" t="str">
        <f t="shared" si="1641"/>
        <v>AI Total</v>
      </c>
      <c r="D1706" s="15">
        <f t="shared" si="1600"/>
        <v>1988</v>
      </c>
      <c r="E1706" s="40" t="s">
        <v>17</v>
      </c>
      <c r="F1706" s="38">
        <v>16600</v>
      </c>
      <c r="G1706" s="38">
        <v>6000</v>
      </c>
      <c r="H1706" s="38">
        <v>5100</v>
      </c>
      <c r="I1706" s="79" t="s">
        <v>17</v>
      </c>
    </row>
    <row r="1707" spans="1:9">
      <c r="A1707" s="4" t="str">
        <f t="shared" ref="A1707:C1707" si="1642">A1653</f>
        <v>Pacific Ocean Perch</v>
      </c>
      <c r="B1707" s="43" t="str">
        <f t="shared" si="1611"/>
        <v>Others</v>
      </c>
      <c r="C1707" s="4" t="str">
        <f t="shared" si="1642"/>
        <v>EAI</v>
      </c>
      <c r="D1707" s="15">
        <f t="shared" si="1600"/>
        <v>1988</v>
      </c>
      <c r="E1707" s="37"/>
      <c r="F1707" s="16"/>
      <c r="G1707" s="16"/>
      <c r="H1707" s="16"/>
      <c r="I1707" s="91"/>
    </row>
    <row r="1708" spans="1:9">
      <c r="A1708" s="4" t="str">
        <f t="shared" ref="A1708:C1708" si="1643">A1654</f>
        <v>Pacific Ocean Perch</v>
      </c>
      <c r="B1708" s="43" t="str">
        <f t="shared" si="1611"/>
        <v>Others</v>
      </c>
      <c r="C1708" s="4" t="str">
        <f t="shared" si="1643"/>
        <v>CAI</v>
      </c>
      <c r="D1708" s="15">
        <f t="shared" si="1600"/>
        <v>1988</v>
      </c>
      <c r="E1708" s="37"/>
      <c r="F1708" s="16"/>
      <c r="G1708" s="16"/>
      <c r="H1708" s="16"/>
      <c r="I1708" s="91"/>
    </row>
    <row r="1709" spans="1:9">
      <c r="A1709" s="4" t="str">
        <f t="shared" ref="A1709:C1709" si="1644">A1655</f>
        <v>Pacific Ocean Perch</v>
      </c>
      <c r="B1709" s="43" t="str">
        <f t="shared" si="1611"/>
        <v>Others</v>
      </c>
      <c r="C1709" s="4" t="str">
        <f t="shared" si="1644"/>
        <v>WAI</v>
      </c>
      <c r="D1709" s="15">
        <f t="shared" si="1600"/>
        <v>1988</v>
      </c>
      <c r="E1709" s="70"/>
      <c r="F1709" s="71"/>
      <c r="G1709" s="71"/>
      <c r="H1709" s="71"/>
      <c r="I1709" s="92"/>
    </row>
    <row r="1710" spans="1:9">
      <c r="A1710" s="4" t="str">
        <f t="shared" ref="A1710:C1710" si="1645">A1656</f>
        <v>Sharpchin/Northern</v>
      </c>
      <c r="B1710" s="43" t="str">
        <f t="shared" si="1611"/>
        <v>Others</v>
      </c>
      <c r="C1710" s="4" t="str">
        <f t="shared" si="1645"/>
        <v>BSAI</v>
      </c>
      <c r="D1710" s="15">
        <f t="shared" si="1600"/>
        <v>1988</v>
      </c>
      <c r="E1710" s="37"/>
      <c r="F1710" s="16"/>
      <c r="G1710" s="16"/>
      <c r="H1710" s="16"/>
      <c r="I1710" s="91"/>
    </row>
    <row r="1711" spans="1:9">
      <c r="A1711" s="4" t="str">
        <f t="shared" ref="A1711:C1711" si="1646">A1657</f>
        <v>Sharpchin/Northern</v>
      </c>
      <c r="B1711" s="43" t="str">
        <f t="shared" si="1611"/>
        <v>Others</v>
      </c>
      <c r="C1711" s="4" t="str">
        <f t="shared" si="1646"/>
        <v>BS</v>
      </c>
      <c r="D1711" s="15">
        <f t="shared" si="1600"/>
        <v>1988</v>
      </c>
      <c r="E1711" s="37"/>
      <c r="F1711" s="16"/>
      <c r="G1711" s="16"/>
      <c r="H1711" s="16"/>
      <c r="I1711" s="91"/>
    </row>
    <row r="1712" spans="1:9">
      <c r="A1712" s="4" t="str">
        <f t="shared" ref="A1712:C1712" si="1647">A1658</f>
        <v>Sharpchin/Northern</v>
      </c>
      <c r="B1712" s="43" t="str">
        <f t="shared" si="1611"/>
        <v>Others</v>
      </c>
      <c r="C1712" s="4" t="str">
        <f t="shared" si="1647"/>
        <v>AI</v>
      </c>
      <c r="D1712" s="15">
        <f t="shared" si="1600"/>
        <v>1988</v>
      </c>
      <c r="E1712" s="37"/>
      <c r="F1712" s="16"/>
      <c r="G1712" s="16"/>
      <c r="H1712" s="16"/>
      <c r="I1712" s="91"/>
    </row>
    <row r="1713" spans="1:9">
      <c r="A1713" s="4" t="str">
        <f t="shared" ref="A1713:C1713" si="1648">A1659</f>
        <v>Northern Rockfish</v>
      </c>
      <c r="B1713" s="43" t="str">
        <f t="shared" si="1611"/>
        <v>Others</v>
      </c>
      <c r="C1713" s="4" t="str">
        <f t="shared" si="1648"/>
        <v>BSAI</v>
      </c>
      <c r="D1713" s="15">
        <f t="shared" si="1600"/>
        <v>1988</v>
      </c>
      <c r="E1713" s="95"/>
      <c r="F1713" s="87"/>
      <c r="G1713" s="87"/>
      <c r="H1713" s="87"/>
      <c r="I1713" s="115"/>
    </row>
    <row r="1714" spans="1:9">
      <c r="A1714" s="4" t="str">
        <f t="shared" ref="A1714:C1714" si="1649">A1660</f>
        <v>Northern Rockfish</v>
      </c>
      <c r="B1714" s="43" t="str">
        <f t="shared" si="1611"/>
        <v>Others</v>
      </c>
      <c r="C1714" s="4" t="str">
        <f t="shared" si="1649"/>
        <v>BS</v>
      </c>
      <c r="D1714" s="15">
        <f t="shared" si="1600"/>
        <v>1988</v>
      </c>
      <c r="E1714" s="37"/>
      <c r="F1714" s="16"/>
      <c r="G1714" s="16"/>
      <c r="H1714" s="16"/>
      <c r="I1714" s="91"/>
    </row>
    <row r="1715" spans="1:9">
      <c r="A1715" s="4" t="str">
        <f t="shared" ref="A1715:C1715" si="1650">A1661</f>
        <v>Northern Rockfish</v>
      </c>
      <c r="B1715" s="43" t="str">
        <f t="shared" si="1611"/>
        <v>Others</v>
      </c>
      <c r="C1715" s="4" t="str">
        <f t="shared" si="1650"/>
        <v>AI</v>
      </c>
      <c r="D1715" s="15">
        <f t="shared" si="1600"/>
        <v>1988</v>
      </c>
      <c r="E1715" s="70"/>
      <c r="F1715" s="71"/>
      <c r="G1715" s="71"/>
      <c r="H1715" s="71"/>
      <c r="I1715" s="92"/>
    </row>
    <row r="1716" spans="1:9">
      <c r="A1716" s="4" t="str">
        <f t="shared" ref="A1716:C1716" si="1651">A1662</f>
        <v>Blackspotted/Rougheye Rockfish</v>
      </c>
      <c r="B1716" s="43" t="str">
        <f t="shared" si="1611"/>
        <v>Others</v>
      </c>
      <c r="C1716" s="4" t="str">
        <f t="shared" si="1651"/>
        <v>BSAI Total</v>
      </c>
      <c r="D1716" s="15">
        <f t="shared" si="1600"/>
        <v>1988</v>
      </c>
      <c r="E1716" s="37"/>
      <c r="F1716" s="16"/>
      <c r="G1716" s="16"/>
      <c r="H1716" s="16"/>
      <c r="I1716" s="91"/>
    </row>
    <row r="1717" spans="1:9">
      <c r="A1717" s="4" t="str">
        <f t="shared" ref="A1717:C1717" si="1652">A1663</f>
        <v>Blackspotted/Rougheye Rockfish</v>
      </c>
      <c r="B1717" s="43" t="str">
        <f t="shared" si="1611"/>
        <v>Others</v>
      </c>
      <c r="C1717" s="4" t="str">
        <f t="shared" si="1652"/>
        <v>EBS/EAI</v>
      </c>
      <c r="D1717" s="15">
        <f t="shared" si="1600"/>
        <v>1988</v>
      </c>
      <c r="E1717" s="37"/>
      <c r="F1717" s="16"/>
      <c r="G1717" s="16"/>
      <c r="H1717" s="16"/>
      <c r="I1717" s="91"/>
    </row>
    <row r="1718" spans="1:9">
      <c r="A1718" s="4" t="str">
        <f t="shared" ref="A1718:C1718" si="1653">A1664</f>
        <v>Blackspotted/Rougheye Rockfish</v>
      </c>
      <c r="B1718" s="43" t="str">
        <f t="shared" si="1611"/>
        <v>Others</v>
      </c>
      <c r="C1718" s="4" t="str">
        <f t="shared" si="1653"/>
        <v>CAI/WAI</v>
      </c>
      <c r="D1718" s="15">
        <f t="shared" si="1600"/>
        <v>1988</v>
      </c>
      <c r="E1718" s="70"/>
      <c r="F1718" s="71"/>
      <c r="G1718" s="71"/>
      <c r="H1718" s="71"/>
      <c r="I1718" s="92"/>
    </row>
    <row r="1719" spans="1:9">
      <c r="A1719" s="4" t="str">
        <f t="shared" ref="A1719:C1719" si="1654">A1665</f>
        <v>Shortraker Rockfish</v>
      </c>
      <c r="B1719" s="43" t="str">
        <f t="shared" si="1611"/>
        <v>Others</v>
      </c>
      <c r="C1719" s="4" t="str">
        <f t="shared" si="1654"/>
        <v>BSAI</v>
      </c>
      <c r="D1719" s="15">
        <f t="shared" si="1600"/>
        <v>1988</v>
      </c>
      <c r="E1719" s="37"/>
      <c r="F1719" s="16"/>
      <c r="G1719" s="16"/>
      <c r="H1719" s="16"/>
      <c r="I1719" s="91"/>
    </row>
    <row r="1720" spans="1:9">
      <c r="A1720" s="4" t="str">
        <f t="shared" ref="A1720:C1720" si="1655">A1666</f>
        <v>Shortraker/Rougheye Rockfish</v>
      </c>
      <c r="B1720" s="43" t="str">
        <f t="shared" si="1611"/>
        <v>Others</v>
      </c>
      <c r="C1720" s="4" t="str">
        <f t="shared" si="1655"/>
        <v>BSAI</v>
      </c>
      <c r="D1720" s="15">
        <f t="shared" si="1600"/>
        <v>1988</v>
      </c>
      <c r="E1720" s="95"/>
      <c r="F1720" s="87"/>
      <c r="G1720" s="87"/>
      <c r="H1720" s="87"/>
      <c r="I1720" s="115"/>
    </row>
    <row r="1721" spans="1:9">
      <c r="A1721" s="4" t="str">
        <f t="shared" ref="A1721:C1721" si="1656">A1667</f>
        <v>Shortraker/Rougheye Rockfish</v>
      </c>
      <c r="B1721" s="43" t="str">
        <f t="shared" si="1611"/>
        <v>Others</v>
      </c>
      <c r="C1721" s="4" t="str">
        <f t="shared" si="1656"/>
        <v>BS</v>
      </c>
      <c r="D1721" s="15">
        <f t="shared" si="1600"/>
        <v>1988</v>
      </c>
      <c r="E1721" s="37"/>
      <c r="F1721" s="16"/>
      <c r="G1721" s="16"/>
      <c r="H1721" s="16"/>
      <c r="I1721" s="91"/>
    </row>
    <row r="1722" spans="1:9">
      <c r="A1722" s="4" t="str">
        <f t="shared" ref="A1722:C1722" si="1657">A1668</f>
        <v>Shortraker/Rougheye Rockfish</v>
      </c>
      <c r="B1722" s="43" t="str">
        <f t="shared" si="1611"/>
        <v>Others</v>
      </c>
      <c r="C1722" s="4">
        <f t="shared" si="1657"/>
        <v>2043000</v>
      </c>
      <c r="D1722" s="15">
        <f t="shared" si="1600"/>
        <v>1424969</v>
      </c>
      <c r="E1722" s="70"/>
      <c r="F1722" s="71"/>
      <c r="G1722" s="71"/>
      <c r="H1722" s="71"/>
      <c r="I1722" s="92"/>
    </row>
    <row r="1723" spans="1:9">
      <c r="A1723" s="4" t="str">
        <f t="shared" ref="A1723:C1723" si="1658">A1669</f>
        <v>Other Red Rockfish</v>
      </c>
      <c r="B1723" s="43" t="str">
        <f t="shared" si="1611"/>
        <v>Others</v>
      </c>
      <c r="C1723" s="4">
        <f t="shared" si="1658"/>
        <v>191386</v>
      </c>
      <c r="D1723" s="15">
        <f t="shared" si="1600"/>
        <v>155842</v>
      </c>
      <c r="E1723" s="95"/>
      <c r="F1723" s="87"/>
      <c r="G1723" s="87"/>
      <c r="H1723" s="87"/>
      <c r="I1723" s="115"/>
    </row>
    <row r="1724" spans="1:9">
      <c r="A1724" s="4" t="str">
        <f t="shared" ref="A1724:C1724" si="1659">A1670</f>
        <v>Other Red Rockfish</v>
      </c>
      <c r="B1724" s="43" t="str">
        <f t="shared" si="1611"/>
        <v>Others</v>
      </c>
      <c r="C1724" s="4">
        <f t="shared" si="1659"/>
        <v>27400</v>
      </c>
      <c r="D1724" s="15">
        <f t="shared" si="1600"/>
        <v>20569</v>
      </c>
      <c r="E1724" s="70"/>
      <c r="F1724" s="71"/>
      <c r="G1724" s="71"/>
      <c r="H1724" s="71"/>
      <c r="I1724" s="92"/>
    </row>
    <row r="1725" spans="1:9">
      <c r="A1725" s="4" t="str">
        <f t="shared" ref="A1725:C1725" si="1660">A1671</f>
        <v>Other Rockfish</v>
      </c>
      <c r="B1725" s="43" t="str">
        <f t="shared" si="1611"/>
        <v>Others</v>
      </c>
      <c r="C1725" s="4">
        <f t="shared" si="1660"/>
        <v>287307</v>
      </c>
      <c r="D1725" s="15">
        <f t="shared" si="1600"/>
        <v>260887</v>
      </c>
      <c r="E1725" s="37"/>
      <c r="F1725" s="16"/>
      <c r="G1725" s="16"/>
      <c r="H1725" s="16"/>
      <c r="I1725" s="91"/>
    </row>
    <row r="1726" spans="1:9">
      <c r="A1726" s="4" t="str">
        <f t="shared" ref="A1726:C1726" si="1661">A1672</f>
        <v>Other Rockfish</v>
      </c>
      <c r="B1726" s="43" t="str">
        <f t="shared" si="1611"/>
        <v>Others</v>
      </c>
      <c r="C1726" s="4">
        <f t="shared" si="1661"/>
        <v>84057</v>
      </c>
      <c r="D1726" s="15">
        <f t="shared" si="1600"/>
        <v>71587</v>
      </c>
      <c r="E1726" s="40" t="s">
        <v>17</v>
      </c>
      <c r="F1726" s="38">
        <v>400</v>
      </c>
      <c r="G1726" s="38">
        <v>400</v>
      </c>
      <c r="H1726" s="38">
        <v>340</v>
      </c>
      <c r="I1726" s="79" t="s">
        <v>17</v>
      </c>
    </row>
    <row r="1727" spans="1:9">
      <c r="A1727" s="4" t="str">
        <f t="shared" ref="A1727:C1727" si="1662">A1673</f>
        <v>Other Rockfish</v>
      </c>
      <c r="B1727" s="43" t="str">
        <f t="shared" si="1611"/>
        <v>Others</v>
      </c>
      <c r="C1727" s="4">
        <f t="shared" si="1662"/>
        <v>157300</v>
      </c>
      <c r="D1727" s="15">
        <f t="shared" si="1600"/>
        <v>153269</v>
      </c>
      <c r="E1727" s="62" t="s">
        <v>17</v>
      </c>
      <c r="F1727" s="48">
        <v>1100</v>
      </c>
      <c r="G1727" s="48">
        <v>1100</v>
      </c>
      <c r="H1727" s="48">
        <v>935</v>
      </c>
      <c r="I1727" s="111" t="s">
        <v>17</v>
      </c>
    </row>
    <row r="1728" spans="1:9">
      <c r="A1728" s="4" t="str">
        <f t="shared" ref="A1728:C1728" si="1663">A1674</f>
        <v>Atka Mackerel</v>
      </c>
      <c r="B1728" s="43" t="str">
        <f t="shared" si="1611"/>
        <v>Atka</v>
      </c>
      <c r="C1728" s="4">
        <f t="shared" si="1663"/>
        <v>82810</v>
      </c>
      <c r="D1728" s="15">
        <f t="shared" si="1600"/>
        <v>68103</v>
      </c>
      <c r="E1728" s="40" t="s">
        <v>17</v>
      </c>
      <c r="F1728" s="38">
        <v>21000</v>
      </c>
      <c r="G1728" s="38">
        <v>21000</v>
      </c>
      <c r="H1728" s="38">
        <v>17850</v>
      </c>
      <c r="I1728" s="79" t="s">
        <v>17</v>
      </c>
    </row>
    <row r="1729" spans="1:9">
      <c r="A1729" s="4" t="str">
        <f t="shared" ref="A1729:C1729" si="1664">A1675</f>
        <v>Atka Mackerel</v>
      </c>
      <c r="B1729" s="43" t="str">
        <f t="shared" si="1611"/>
        <v>Atka</v>
      </c>
      <c r="C1729" s="4">
        <f t="shared" si="1664"/>
        <v>19751</v>
      </c>
      <c r="D1729" s="15">
        <f t="shared" si="1600"/>
        <v>16212</v>
      </c>
      <c r="E1729" s="37"/>
      <c r="F1729" s="16"/>
      <c r="G1729" s="16"/>
      <c r="H1729" s="16"/>
      <c r="I1729" s="91"/>
    </row>
    <row r="1730" spans="1:9">
      <c r="A1730" s="4" t="str">
        <f t="shared" ref="A1730:C1730" si="1665">A1676</f>
        <v>Atka Mackerel</v>
      </c>
      <c r="B1730" s="43" t="str">
        <f t="shared" si="1611"/>
        <v>Atka</v>
      </c>
      <c r="C1730" s="4">
        <f t="shared" si="1665"/>
        <v>81200</v>
      </c>
      <c r="D1730" s="15">
        <f t="shared" ref="D1730:D1793" si="1666">D1676-1</f>
        <v>70069</v>
      </c>
      <c r="E1730" s="37"/>
      <c r="F1730" s="16"/>
      <c r="G1730" s="16"/>
      <c r="H1730" s="16"/>
      <c r="I1730" s="91"/>
    </row>
    <row r="1731" spans="1:9">
      <c r="A1731" s="4" t="str">
        <f t="shared" ref="A1731:C1731" si="1667">A1677</f>
        <v>Atka Mackerel</v>
      </c>
      <c r="B1731" s="43" t="str">
        <f t="shared" si="1611"/>
        <v>Atka</v>
      </c>
      <c r="C1731" s="4" t="str">
        <f t="shared" si="1667"/>
        <v>WAI</v>
      </c>
      <c r="D1731" s="15">
        <f t="shared" si="1666"/>
        <v>1988</v>
      </c>
      <c r="E1731" s="70"/>
      <c r="F1731" s="71"/>
      <c r="G1731" s="71"/>
      <c r="H1731" s="71"/>
      <c r="I1731" s="92"/>
    </row>
    <row r="1732" spans="1:9">
      <c r="A1732" s="4" t="str">
        <f t="shared" ref="A1732:C1732" si="1668">A1678</f>
        <v>Skates</v>
      </c>
      <c r="B1732" s="43" t="str">
        <f t="shared" si="1611"/>
        <v>Others</v>
      </c>
      <c r="C1732" s="4" t="str">
        <f t="shared" si="1668"/>
        <v>BSAI</v>
      </c>
      <c r="D1732" s="15">
        <f t="shared" si="1666"/>
        <v>1988</v>
      </c>
      <c r="E1732" s="84"/>
      <c r="F1732" s="81"/>
      <c r="G1732" s="81"/>
      <c r="H1732" s="81"/>
      <c r="I1732" s="114"/>
    </row>
    <row r="1733" spans="1:9">
      <c r="A1733" s="4" t="str">
        <f t="shared" ref="A1733:C1733" si="1669">A1679</f>
        <v>Sculpins</v>
      </c>
      <c r="B1733" s="43" t="str">
        <f t="shared" si="1611"/>
        <v>Others</v>
      </c>
      <c r="C1733" s="4" t="str">
        <f t="shared" si="1669"/>
        <v>BSAI</v>
      </c>
      <c r="D1733" s="15">
        <f t="shared" si="1666"/>
        <v>1988</v>
      </c>
      <c r="E1733" s="84"/>
      <c r="F1733" s="81"/>
      <c r="G1733" s="81"/>
      <c r="H1733" s="81"/>
      <c r="I1733" s="114"/>
    </row>
    <row r="1734" spans="1:9">
      <c r="A1734" s="4" t="str">
        <f t="shared" ref="A1734:C1734" si="1670">A1680</f>
        <v>Sharks</v>
      </c>
      <c r="B1734" s="43" t="str">
        <f t="shared" si="1611"/>
        <v>Others</v>
      </c>
      <c r="C1734" s="4" t="str">
        <f t="shared" si="1670"/>
        <v>BSAI</v>
      </c>
      <c r="D1734" s="15">
        <f t="shared" si="1666"/>
        <v>1988</v>
      </c>
      <c r="E1734" s="84"/>
      <c r="F1734" s="81"/>
      <c r="G1734" s="81"/>
      <c r="H1734" s="81"/>
      <c r="I1734" s="114"/>
    </row>
    <row r="1735" spans="1:9">
      <c r="A1735" s="4" t="str">
        <f t="shared" ref="A1735:C1735" si="1671">A1681</f>
        <v>Squids</v>
      </c>
      <c r="B1735" s="43" t="str">
        <f t="shared" si="1611"/>
        <v>Others</v>
      </c>
      <c r="C1735" s="4" t="str">
        <f t="shared" si="1671"/>
        <v>BSAI</v>
      </c>
      <c r="D1735" s="15">
        <f t="shared" si="1666"/>
        <v>1988</v>
      </c>
      <c r="E1735" s="64" t="s">
        <v>17</v>
      </c>
      <c r="F1735" s="54">
        <v>10000</v>
      </c>
      <c r="G1735" s="54">
        <v>1000</v>
      </c>
      <c r="H1735" s="54">
        <v>850</v>
      </c>
      <c r="I1735" s="112" t="s">
        <v>17</v>
      </c>
    </row>
    <row r="1736" spans="1:9">
      <c r="A1736" s="4" t="str">
        <f t="shared" ref="A1736:C1736" si="1672">A1682</f>
        <v>Octopuses</v>
      </c>
      <c r="B1736" s="43" t="str">
        <f t="shared" si="1611"/>
        <v>Others</v>
      </c>
      <c r="C1736" s="4" t="str">
        <f t="shared" si="1672"/>
        <v>BSAI</v>
      </c>
      <c r="D1736" s="15">
        <f t="shared" si="1666"/>
        <v>1988</v>
      </c>
      <c r="E1736" s="84"/>
      <c r="F1736" s="81"/>
      <c r="G1736" s="81"/>
      <c r="H1736" s="81"/>
      <c r="I1736" s="114"/>
    </row>
    <row r="1737" spans="1:9">
      <c r="A1737" s="4" t="str">
        <f t="shared" ref="A1737:C1737" si="1673">A1683</f>
        <v>Other Species</v>
      </c>
      <c r="B1737" s="43" t="str">
        <f t="shared" si="1611"/>
        <v>Others</v>
      </c>
      <c r="C1737" s="4" t="str">
        <f t="shared" si="1673"/>
        <v>BSAI</v>
      </c>
      <c r="D1737" s="15">
        <f t="shared" si="1666"/>
        <v>1988</v>
      </c>
      <c r="E1737" s="62" t="s">
        <v>17</v>
      </c>
      <c r="F1737" s="48">
        <v>54000</v>
      </c>
      <c r="G1737" s="48">
        <v>10000</v>
      </c>
      <c r="H1737" s="48">
        <v>8500</v>
      </c>
      <c r="I1737" s="111" t="s">
        <v>17</v>
      </c>
    </row>
    <row r="1738" spans="1:9">
      <c r="A1738" s="4" t="str">
        <f t="shared" ref="A1738:C1738" si="1674">A1684</f>
        <v>Total</v>
      </c>
      <c r="B1738" s="43" t="str">
        <f t="shared" si="1611"/>
        <v>Others</v>
      </c>
      <c r="C1738" s="4" t="str">
        <f t="shared" si="1674"/>
        <v>Total</v>
      </c>
      <c r="D1738" s="15">
        <f t="shared" si="1666"/>
        <v>1988</v>
      </c>
      <c r="E1738" s="62" t="s">
        <v>17</v>
      </c>
      <c r="F1738" s="48">
        <v>2863100</v>
      </c>
      <c r="G1738" s="48">
        <v>2000000</v>
      </c>
      <c r="H1738" s="48">
        <v>1700000</v>
      </c>
      <c r="I1738" s="111" t="s">
        <v>17</v>
      </c>
    </row>
    <row r="1739" spans="1:9">
      <c r="A1739" s="4" t="str">
        <f t="shared" ref="A1739:C1739" si="1675">A1685</f>
        <v>Pollock</v>
      </c>
      <c r="B1739" s="43" t="str">
        <f t="shared" si="1611"/>
        <v>Pollock</v>
      </c>
      <c r="C1739" s="4" t="str">
        <f t="shared" si="1675"/>
        <v>BS</v>
      </c>
      <c r="D1739" s="15">
        <f t="shared" si="1666"/>
        <v>1987</v>
      </c>
      <c r="E1739" s="63" t="s">
        <v>17</v>
      </c>
      <c r="F1739" s="51" t="s">
        <v>65</v>
      </c>
      <c r="G1739" s="41">
        <v>1200000</v>
      </c>
      <c r="H1739" s="51" t="s">
        <v>65</v>
      </c>
      <c r="I1739" s="42" t="s">
        <v>17</v>
      </c>
    </row>
    <row r="1740" spans="1:9">
      <c r="A1740" s="4" t="str">
        <f t="shared" ref="A1740:C1740" si="1676">A1686</f>
        <v>Pollock</v>
      </c>
      <c r="B1740" s="43" t="str">
        <f t="shared" ref="B1740:B1803" si="1677">VLOOKUP(A1740,$O$6:$Q$32,3)</f>
        <v>Pollock</v>
      </c>
      <c r="C1740" s="4" t="str">
        <f t="shared" si="1676"/>
        <v>AI</v>
      </c>
      <c r="D1740" s="15">
        <f t="shared" si="1666"/>
        <v>1987</v>
      </c>
      <c r="E1740" s="40" t="s">
        <v>17</v>
      </c>
      <c r="F1740" s="44" t="s">
        <v>65</v>
      </c>
      <c r="G1740" s="38">
        <v>88000</v>
      </c>
      <c r="H1740" s="44" t="s">
        <v>65</v>
      </c>
      <c r="I1740" s="39" t="s">
        <v>17</v>
      </c>
    </row>
    <row r="1741" spans="1:9">
      <c r="A1741" s="4" t="str">
        <f t="shared" ref="A1741:C1741" si="1678">A1687</f>
        <v>Pollock</v>
      </c>
      <c r="B1741" s="43" t="str">
        <f t="shared" si="1677"/>
        <v>Pollock</v>
      </c>
      <c r="C1741" s="4" t="str">
        <f t="shared" si="1678"/>
        <v>Bogslof</v>
      </c>
      <c r="D1741" s="15">
        <f t="shared" si="1666"/>
        <v>1987</v>
      </c>
      <c r="E1741" s="70"/>
      <c r="F1741" s="77"/>
      <c r="G1741" s="71"/>
      <c r="H1741" s="77"/>
      <c r="I1741" s="72"/>
    </row>
    <row r="1742" spans="1:9">
      <c r="A1742" s="4" t="str">
        <f t="shared" ref="A1742:C1742" si="1679">A1688</f>
        <v>Pacific cod</v>
      </c>
      <c r="B1742" s="43" t="str">
        <f t="shared" si="1677"/>
        <v>Pcod</v>
      </c>
      <c r="C1742" s="4" t="str">
        <f t="shared" si="1679"/>
        <v>BSAI</v>
      </c>
      <c r="D1742" s="15">
        <f t="shared" si="1666"/>
        <v>1987</v>
      </c>
      <c r="E1742" s="40" t="s">
        <v>17</v>
      </c>
      <c r="F1742" s="44" t="s">
        <v>65</v>
      </c>
      <c r="G1742" s="38">
        <v>280000</v>
      </c>
      <c r="H1742" s="44" t="s">
        <v>65</v>
      </c>
      <c r="I1742" s="39" t="s">
        <v>17</v>
      </c>
    </row>
    <row r="1743" spans="1:9">
      <c r="A1743" s="4" t="str">
        <f t="shared" ref="A1743:C1743" si="1680">A1689</f>
        <v>Pacific cod</v>
      </c>
      <c r="B1743" s="43" t="str">
        <f t="shared" si="1677"/>
        <v>Pcod</v>
      </c>
      <c r="C1743" s="4" t="str">
        <f t="shared" si="1680"/>
        <v>BS</v>
      </c>
      <c r="D1743" s="15">
        <f t="shared" si="1666"/>
        <v>1987</v>
      </c>
      <c r="E1743" s="37"/>
      <c r="F1743" s="76"/>
      <c r="G1743" s="16"/>
      <c r="H1743" s="76"/>
      <c r="I1743" s="17"/>
    </row>
    <row r="1744" spans="1:9">
      <c r="A1744" s="4" t="str">
        <f t="shared" ref="A1744:C1744" si="1681">A1690</f>
        <v>Pacific cod</v>
      </c>
      <c r="B1744" s="43" t="str">
        <f t="shared" si="1677"/>
        <v>Pcod</v>
      </c>
      <c r="C1744" s="4" t="str">
        <f t="shared" si="1681"/>
        <v>AI</v>
      </c>
      <c r="D1744" s="15">
        <f t="shared" si="1666"/>
        <v>1987</v>
      </c>
      <c r="E1744" s="70"/>
      <c r="F1744" s="77"/>
      <c r="G1744" s="71"/>
      <c r="H1744" s="77"/>
      <c r="I1744" s="72"/>
    </row>
    <row r="1745" spans="1:9">
      <c r="A1745" s="4" t="str">
        <f t="shared" ref="A1745:C1745" si="1682">A1691</f>
        <v>Sablefish</v>
      </c>
      <c r="B1745" s="43" t="str">
        <f t="shared" si="1677"/>
        <v>Others</v>
      </c>
      <c r="C1745" s="4" t="str">
        <f t="shared" si="1682"/>
        <v>BSAI Total</v>
      </c>
      <c r="D1745" s="15">
        <f t="shared" si="1666"/>
        <v>1987</v>
      </c>
      <c r="E1745" s="37"/>
      <c r="F1745" s="76"/>
      <c r="G1745" s="16"/>
      <c r="H1745" s="76"/>
      <c r="I1745" s="17"/>
    </row>
    <row r="1746" spans="1:9">
      <c r="A1746" s="4" t="str">
        <f t="shared" ref="A1746:C1746" si="1683">A1692</f>
        <v>Sablefish</v>
      </c>
      <c r="B1746" s="43" t="str">
        <f t="shared" si="1677"/>
        <v>Others</v>
      </c>
      <c r="C1746" s="4" t="str">
        <f t="shared" si="1683"/>
        <v>BS</v>
      </c>
      <c r="D1746" s="15">
        <f t="shared" si="1666"/>
        <v>1987</v>
      </c>
      <c r="E1746" s="40" t="s">
        <v>17</v>
      </c>
      <c r="F1746" s="44" t="s">
        <v>65</v>
      </c>
      <c r="G1746" s="38">
        <v>3700</v>
      </c>
      <c r="H1746" s="44" t="s">
        <v>65</v>
      </c>
      <c r="I1746" s="39" t="s">
        <v>17</v>
      </c>
    </row>
    <row r="1747" spans="1:9">
      <c r="A1747" s="4" t="str">
        <f t="shared" ref="A1747:C1747" si="1684">A1693</f>
        <v>Sablefish</v>
      </c>
      <c r="B1747" s="43" t="str">
        <f t="shared" si="1677"/>
        <v>Others</v>
      </c>
      <c r="C1747" s="4" t="str">
        <f t="shared" si="1684"/>
        <v>AI</v>
      </c>
      <c r="D1747" s="15">
        <f t="shared" si="1666"/>
        <v>1987</v>
      </c>
      <c r="E1747" s="62" t="s">
        <v>17</v>
      </c>
      <c r="F1747" s="49" t="s">
        <v>65</v>
      </c>
      <c r="G1747" s="48">
        <v>4000</v>
      </c>
      <c r="H1747" s="49" t="s">
        <v>65</v>
      </c>
      <c r="I1747" s="65" t="s">
        <v>17</v>
      </c>
    </row>
    <row r="1748" spans="1:9">
      <c r="A1748" s="4" t="str">
        <f t="shared" ref="A1748:C1748" si="1685">A1694</f>
        <v>Yellowfin Sole</v>
      </c>
      <c r="B1748" s="43" t="str">
        <f t="shared" si="1677"/>
        <v>Yfin</v>
      </c>
      <c r="C1748" s="4" t="str">
        <f t="shared" si="1685"/>
        <v>BSAI</v>
      </c>
      <c r="D1748" s="15">
        <f t="shared" si="1666"/>
        <v>1987</v>
      </c>
      <c r="E1748" s="64" t="s">
        <v>17</v>
      </c>
      <c r="F1748" s="53" t="s">
        <v>65</v>
      </c>
      <c r="G1748" s="54">
        <v>187000</v>
      </c>
      <c r="H1748" s="53" t="s">
        <v>65</v>
      </c>
      <c r="I1748" s="66" t="s">
        <v>17</v>
      </c>
    </row>
    <row r="1749" spans="1:9">
      <c r="A1749" s="4" t="str">
        <f t="shared" ref="A1749:C1749" si="1686">A1695</f>
        <v>Greenland Trubot</v>
      </c>
      <c r="B1749" s="43" t="str">
        <f t="shared" si="1677"/>
        <v>Oflats</v>
      </c>
      <c r="C1749" s="4" t="str">
        <f t="shared" si="1686"/>
        <v>BSAI Total</v>
      </c>
      <c r="D1749" s="15">
        <f t="shared" si="1666"/>
        <v>1987</v>
      </c>
      <c r="E1749" s="40" t="s">
        <v>17</v>
      </c>
      <c r="F1749" s="44" t="s">
        <v>65</v>
      </c>
      <c r="G1749" s="38">
        <v>20000</v>
      </c>
      <c r="H1749" s="44" t="s">
        <v>65</v>
      </c>
      <c r="I1749" s="39" t="s">
        <v>17</v>
      </c>
    </row>
    <row r="1750" spans="1:9">
      <c r="A1750" s="4" t="str">
        <f t="shared" ref="A1750:C1750" si="1687">A1696</f>
        <v>Greenland Trubot</v>
      </c>
      <c r="B1750" s="43" t="str">
        <f t="shared" si="1677"/>
        <v>Oflats</v>
      </c>
      <c r="C1750" s="4" t="str">
        <f t="shared" si="1687"/>
        <v>BS</v>
      </c>
      <c r="D1750" s="15">
        <f t="shared" si="1666"/>
        <v>1987</v>
      </c>
      <c r="E1750" s="37"/>
      <c r="F1750" s="76"/>
      <c r="G1750" s="16"/>
      <c r="H1750" s="76"/>
      <c r="I1750" s="17"/>
    </row>
    <row r="1751" spans="1:9">
      <c r="A1751" s="4" t="str">
        <f t="shared" ref="A1751:C1751" si="1688">A1697</f>
        <v>Greenland Trubot</v>
      </c>
      <c r="B1751" s="43" t="str">
        <f t="shared" si="1677"/>
        <v>Oflats</v>
      </c>
      <c r="C1751" s="4" t="str">
        <f t="shared" si="1688"/>
        <v>AI</v>
      </c>
      <c r="D1751" s="15">
        <f t="shared" si="1666"/>
        <v>1987</v>
      </c>
      <c r="E1751" s="70"/>
      <c r="F1751" s="77"/>
      <c r="G1751" s="71"/>
      <c r="H1751" s="77"/>
      <c r="I1751" s="72"/>
    </row>
    <row r="1752" spans="1:9">
      <c r="A1752" s="4" t="str">
        <f t="shared" ref="A1752:C1752" si="1689">A1698</f>
        <v>Arrowtooth Flounder</v>
      </c>
      <c r="B1752" s="43" t="str">
        <f t="shared" si="1677"/>
        <v>Oflats</v>
      </c>
      <c r="C1752" s="4" t="str">
        <f t="shared" si="1689"/>
        <v>BSAI</v>
      </c>
      <c r="D1752" s="15">
        <f t="shared" si="1666"/>
        <v>1987</v>
      </c>
      <c r="E1752" s="64" t="s">
        <v>17</v>
      </c>
      <c r="F1752" s="53" t="s">
        <v>65</v>
      </c>
      <c r="G1752" s="54">
        <v>9795</v>
      </c>
      <c r="H1752" s="53" t="s">
        <v>65</v>
      </c>
      <c r="I1752" s="66" t="s">
        <v>17</v>
      </c>
    </row>
    <row r="1753" spans="1:9">
      <c r="A1753" s="4" t="str">
        <f t="shared" ref="A1753:C1753" si="1690">A1699</f>
        <v>Kamchatka Flounder</v>
      </c>
      <c r="B1753" s="43" t="str">
        <f t="shared" si="1677"/>
        <v>Oflats</v>
      </c>
      <c r="C1753" s="4" t="str">
        <f t="shared" si="1690"/>
        <v>BSAI</v>
      </c>
      <c r="D1753" s="15">
        <f t="shared" si="1666"/>
        <v>1987</v>
      </c>
      <c r="E1753" s="84"/>
      <c r="F1753" s="83"/>
      <c r="G1753" s="81"/>
      <c r="H1753" s="83"/>
      <c r="I1753" s="82"/>
    </row>
    <row r="1754" spans="1:9">
      <c r="A1754" s="4" t="str">
        <f t="shared" ref="A1754:C1754" si="1691">A1700</f>
        <v>Rock Sole</v>
      </c>
      <c r="B1754" s="43" t="str">
        <f t="shared" si="1677"/>
        <v>RockSole</v>
      </c>
      <c r="C1754" s="4" t="str">
        <f t="shared" si="1691"/>
        <v>BSAI</v>
      </c>
      <c r="D1754" s="15">
        <f t="shared" si="1666"/>
        <v>1987</v>
      </c>
      <c r="E1754" s="84"/>
      <c r="F1754" s="83"/>
      <c r="G1754" s="81"/>
      <c r="H1754" s="83"/>
      <c r="I1754" s="82"/>
    </row>
    <row r="1755" spans="1:9">
      <c r="A1755" s="4" t="str">
        <f t="shared" ref="A1755:C1755" si="1692">A1701</f>
        <v>Flathead Sole</v>
      </c>
      <c r="B1755" s="43" t="str">
        <f t="shared" si="1677"/>
        <v>Oflats</v>
      </c>
      <c r="C1755" s="4" t="str">
        <f t="shared" si="1692"/>
        <v>BSAI</v>
      </c>
      <c r="D1755" s="15">
        <f t="shared" si="1666"/>
        <v>1987</v>
      </c>
      <c r="E1755" s="84"/>
      <c r="F1755" s="83"/>
      <c r="G1755" s="81"/>
      <c r="H1755" s="83"/>
      <c r="I1755" s="82"/>
    </row>
    <row r="1756" spans="1:9">
      <c r="A1756" s="4" t="str">
        <f t="shared" ref="A1756:C1756" si="1693">A1702</f>
        <v>Alaska Plaice</v>
      </c>
      <c r="B1756" s="43" t="str">
        <f t="shared" si="1677"/>
        <v>Oflats</v>
      </c>
      <c r="C1756" s="4" t="str">
        <f t="shared" si="1693"/>
        <v>BSAI</v>
      </c>
      <c r="D1756" s="15">
        <f t="shared" si="1666"/>
        <v>1987</v>
      </c>
      <c r="E1756" s="84"/>
      <c r="F1756" s="83"/>
      <c r="G1756" s="81"/>
      <c r="H1756" s="83"/>
      <c r="I1756" s="82"/>
    </row>
    <row r="1757" spans="1:9">
      <c r="A1757" s="4" t="str">
        <f t="shared" ref="A1757:C1757" si="1694">A1703</f>
        <v>Other Flatfish</v>
      </c>
      <c r="B1757" s="43" t="str">
        <f t="shared" si="1677"/>
        <v>Oflats</v>
      </c>
      <c r="C1757" s="4" t="str">
        <f t="shared" si="1694"/>
        <v>BSAI</v>
      </c>
      <c r="D1757" s="15">
        <f t="shared" si="1666"/>
        <v>1987</v>
      </c>
      <c r="E1757" s="64" t="s">
        <v>17</v>
      </c>
      <c r="F1757" s="53" t="s">
        <v>65</v>
      </c>
      <c r="G1757" s="54">
        <v>148300</v>
      </c>
      <c r="H1757" s="53" t="s">
        <v>65</v>
      </c>
      <c r="I1757" s="66" t="s">
        <v>17</v>
      </c>
    </row>
    <row r="1758" spans="1:9">
      <c r="A1758" s="4" t="str">
        <f t="shared" ref="A1758:C1758" si="1695">A1704</f>
        <v>Pacific Ocean Perch</v>
      </c>
      <c r="B1758" s="43" t="str">
        <f t="shared" si="1677"/>
        <v>Others</v>
      </c>
      <c r="C1758" s="4" t="str">
        <f t="shared" si="1695"/>
        <v>BSAI Total</v>
      </c>
      <c r="D1758" s="15">
        <f t="shared" si="1666"/>
        <v>1987</v>
      </c>
      <c r="E1758" s="37"/>
      <c r="F1758" s="76"/>
      <c r="G1758" s="16"/>
      <c r="H1758" s="76"/>
      <c r="I1758" s="17"/>
    </row>
    <row r="1759" spans="1:9">
      <c r="A1759" s="4" t="str">
        <f t="shared" ref="A1759:C1759" si="1696">A1705</f>
        <v>Pacific Ocean Perch</v>
      </c>
      <c r="B1759" s="43" t="str">
        <f t="shared" si="1677"/>
        <v>Others</v>
      </c>
      <c r="C1759" s="4" t="str">
        <f t="shared" si="1696"/>
        <v>BS</v>
      </c>
      <c r="D1759" s="15">
        <f t="shared" si="1666"/>
        <v>1987</v>
      </c>
      <c r="E1759" s="40" t="s">
        <v>17</v>
      </c>
      <c r="F1759" s="44" t="s">
        <v>65</v>
      </c>
      <c r="G1759" s="38">
        <v>2850</v>
      </c>
      <c r="H1759" s="44" t="s">
        <v>65</v>
      </c>
      <c r="I1759" s="39" t="s">
        <v>17</v>
      </c>
    </row>
    <row r="1760" spans="1:9">
      <c r="A1760" s="4" t="str">
        <f t="shared" ref="A1760:C1760" si="1697">A1706</f>
        <v>Pacific Ocean Perch</v>
      </c>
      <c r="B1760" s="43" t="str">
        <f t="shared" si="1677"/>
        <v>Others</v>
      </c>
      <c r="C1760" s="4" t="str">
        <f t="shared" si="1697"/>
        <v>AI Total</v>
      </c>
      <c r="D1760" s="15">
        <f t="shared" si="1666"/>
        <v>1987</v>
      </c>
      <c r="E1760" s="40" t="s">
        <v>17</v>
      </c>
      <c r="F1760" s="44" t="s">
        <v>65</v>
      </c>
      <c r="G1760" s="38">
        <v>8175</v>
      </c>
      <c r="H1760" s="44" t="s">
        <v>65</v>
      </c>
      <c r="I1760" s="39" t="s">
        <v>17</v>
      </c>
    </row>
    <row r="1761" spans="1:9">
      <c r="A1761" s="4" t="str">
        <f t="shared" ref="A1761:C1761" si="1698">A1707</f>
        <v>Pacific Ocean Perch</v>
      </c>
      <c r="B1761" s="43" t="str">
        <f t="shared" si="1677"/>
        <v>Others</v>
      </c>
      <c r="C1761" s="4" t="str">
        <f t="shared" si="1698"/>
        <v>EAI</v>
      </c>
      <c r="D1761" s="15">
        <f t="shared" si="1666"/>
        <v>1987</v>
      </c>
      <c r="E1761" s="37"/>
      <c r="F1761" s="76"/>
      <c r="G1761" s="16"/>
      <c r="H1761" s="76"/>
      <c r="I1761" s="17"/>
    </row>
    <row r="1762" spans="1:9">
      <c r="A1762" s="4" t="str">
        <f t="shared" ref="A1762:C1762" si="1699">A1708</f>
        <v>Pacific Ocean Perch</v>
      </c>
      <c r="B1762" s="43" t="str">
        <f t="shared" si="1677"/>
        <v>Others</v>
      </c>
      <c r="C1762" s="4" t="str">
        <f t="shared" si="1699"/>
        <v>CAI</v>
      </c>
      <c r="D1762" s="15">
        <f t="shared" si="1666"/>
        <v>1987</v>
      </c>
      <c r="E1762" s="37"/>
      <c r="F1762" s="76"/>
      <c r="G1762" s="16"/>
      <c r="H1762" s="76"/>
      <c r="I1762" s="17"/>
    </row>
    <row r="1763" spans="1:9">
      <c r="A1763" s="4" t="str">
        <f t="shared" ref="A1763:C1763" si="1700">A1709</f>
        <v>Pacific Ocean Perch</v>
      </c>
      <c r="B1763" s="43" t="str">
        <f t="shared" si="1677"/>
        <v>Others</v>
      </c>
      <c r="C1763" s="4" t="str">
        <f t="shared" si="1700"/>
        <v>WAI</v>
      </c>
      <c r="D1763" s="15">
        <f t="shared" si="1666"/>
        <v>1987</v>
      </c>
      <c r="E1763" s="70"/>
      <c r="F1763" s="77"/>
      <c r="G1763" s="71"/>
      <c r="H1763" s="77"/>
      <c r="I1763" s="72"/>
    </row>
    <row r="1764" spans="1:9">
      <c r="A1764" s="4" t="str">
        <f t="shared" ref="A1764:C1764" si="1701">A1710</f>
        <v>Sharpchin/Northern</v>
      </c>
      <c r="B1764" s="43" t="str">
        <f t="shared" si="1677"/>
        <v>Others</v>
      </c>
      <c r="C1764" s="4" t="str">
        <f t="shared" si="1701"/>
        <v>BSAI</v>
      </c>
      <c r="D1764" s="15">
        <f t="shared" si="1666"/>
        <v>1987</v>
      </c>
      <c r="E1764" s="37"/>
      <c r="F1764" s="76"/>
      <c r="G1764" s="16"/>
      <c r="H1764" s="76"/>
      <c r="I1764" s="17"/>
    </row>
    <row r="1765" spans="1:9">
      <c r="A1765" s="4" t="str">
        <f t="shared" ref="A1765:C1765" si="1702">A1711</f>
        <v>Sharpchin/Northern</v>
      </c>
      <c r="B1765" s="43" t="str">
        <f t="shared" si="1677"/>
        <v>Others</v>
      </c>
      <c r="C1765" s="4" t="str">
        <f t="shared" si="1702"/>
        <v>BS</v>
      </c>
      <c r="D1765" s="15">
        <f t="shared" si="1666"/>
        <v>1987</v>
      </c>
      <c r="E1765" s="37"/>
      <c r="F1765" s="76"/>
      <c r="G1765" s="16"/>
      <c r="H1765" s="76"/>
      <c r="I1765" s="17"/>
    </row>
    <row r="1766" spans="1:9">
      <c r="A1766" s="4" t="str">
        <f t="shared" ref="A1766:C1766" si="1703">A1712</f>
        <v>Sharpchin/Northern</v>
      </c>
      <c r="B1766" s="43" t="str">
        <f t="shared" si="1677"/>
        <v>Others</v>
      </c>
      <c r="C1766" s="4" t="str">
        <f t="shared" si="1703"/>
        <v>AI</v>
      </c>
      <c r="D1766" s="15">
        <f t="shared" si="1666"/>
        <v>1987</v>
      </c>
      <c r="E1766" s="37"/>
      <c r="F1766" s="76"/>
      <c r="G1766" s="16"/>
      <c r="H1766" s="76"/>
      <c r="I1766" s="17"/>
    </row>
    <row r="1767" spans="1:9">
      <c r="A1767" s="4" t="str">
        <f t="shared" ref="A1767:C1767" si="1704">A1713</f>
        <v>Northern Rockfish</v>
      </c>
      <c r="B1767" s="43" t="str">
        <f t="shared" si="1677"/>
        <v>Others</v>
      </c>
      <c r="C1767" s="4" t="str">
        <f t="shared" si="1704"/>
        <v>BSAI</v>
      </c>
      <c r="D1767" s="15">
        <f t="shared" si="1666"/>
        <v>1987</v>
      </c>
      <c r="E1767" s="95"/>
      <c r="F1767" s="93"/>
      <c r="G1767" s="87"/>
      <c r="H1767" s="93"/>
      <c r="I1767" s="94"/>
    </row>
    <row r="1768" spans="1:9">
      <c r="A1768" s="4" t="str">
        <f t="shared" ref="A1768:C1768" si="1705">A1714</f>
        <v>Northern Rockfish</v>
      </c>
      <c r="B1768" s="43" t="str">
        <f t="shared" si="1677"/>
        <v>Others</v>
      </c>
      <c r="C1768" s="4" t="str">
        <f t="shared" si="1705"/>
        <v>BS</v>
      </c>
      <c r="D1768" s="15">
        <f t="shared" si="1666"/>
        <v>1987</v>
      </c>
      <c r="E1768" s="37"/>
      <c r="F1768" s="76"/>
      <c r="G1768" s="16"/>
      <c r="H1768" s="76"/>
      <c r="I1768" s="17"/>
    </row>
    <row r="1769" spans="1:9">
      <c r="A1769" s="4" t="str">
        <f t="shared" ref="A1769:C1769" si="1706">A1715</f>
        <v>Northern Rockfish</v>
      </c>
      <c r="B1769" s="43" t="str">
        <f t="shared" si="1677"/>
        <v>Others</v>
      </c>
      <c r="C1769" s="4" t="str">
        <f t="shared" si="1706"/>
        <v>AI</v>
      </c>
      <c r="D1769" s="15">
        <f t="shared" si="1666"/>
        <v>1987</v>
      </c>
      <c r="E1769" s="70"/>
      <c r="F1769" s="77"/>
      <c r="G1769" s="71"/>
      <c r="H1769" s="77"/>
      <c r="I1769" s="72"/>
    </row>
    <row r="1770" spans="1:9">
      <c r="A1770" s="4" t="str">
        <f t="shared" ref="A1770:C1770" si="1707">A1716</f>
        <v>Blackspotted/Rougheye Rockfish</v>
      </c>
      <c r="B1770" s="43" t="str">
        <f t="shared" si="1677"/>
        <v>Others</v>
      </c>
      <c r="C1770" s="4" t="str">
        <f t="shared" si="1707"/>
        <v>BSAI Total</v>
      </c>
      <c r="D1770" s="15">
        <f t="shared" si="1666"/>
        <v>1987</v>
      </c>
      <c r="E1770" s="37"/>
      <c r="F1770" s="76"/>
      <c r="G1770" s="16"/>
      <c r="H1770" s="76"/>
      <c r="I1770" s="17"/>
    </row>
    <row r="1771" spans="1:9">
      <c r="A1771" s="4" t="str">
        <f t="shared" ref="A1771:C1771" si="1708">A1717</f>
        <v>Blackspotted/Rougheye Rockfish</v>
      </c>
      <c r="B1771" s="43" t="str">
        <f t="shared" si="1677"/>
        <v>Others</v>
      </c>
      <c r="C1771" s="4" t="str">
        <f t="shared" si="1708"/>
        <v>EBS/EAI</v>
      </c>
      <c r="D1771" s="15">
        <f t="shared" si="1666"/>
        <v>1987</v>
      </c>
      <c r="E1771" s="37"/>
      <c r="F1771" s="76"/>
      <c r="G1771" s="16"/>
      <c r="H1771" s="76"/>
      <c r="I1771" s="17"/>
    </row>
    <row r="1772" spans="1:9">
      <c r="A1772" s="4" t="str">
        <f t="shared" ref="A1772:C1772" si="1709">A1718</f>
        <v>Blackspotted/Rougheye Rockfish</v>
      </c>
      <c r="B1772" s="43" t="str">
        <f t="shared" si="1677"/>
        <v>Others</v>
      </c>
      <c r="C1772" s="4" t="str">
        <f t="shared" si="1709"/>
        <v>CAI/WAI</v>
      </c>
      <c r="D1772" s="15">
        <f t="shared" si="1666"/>
        <v>1987</v>
      </c>
      <c r="E1772" s="70"/>
      <c r="F1772" s="77"/>
      <c r="G1772" s="71"/>
      <c r="H1772" s="77"/>
      <c r="I1772" s="72"/>
    </row>
    <row r="1773" spans="1:9">
      <c r="A1773" s="4" t="str">
        <f t="shared" ref="A1773:C1773" si="1710">A1719</f>
        <v>Shortraker Rockfish</v>
      </c>
      <c r="B1773" s="43" t="str">
        <f t="shared" si="1677"/>
        <v>Others</v>
      </c>
      <c r="C1773" s="4" t="str">
        <f t="shared" si="1710"/>
        <v>BSAI</v>
      </c>
      <c r="D1773" s="15">
        <f t="shared" si="1666"/>
        <v>1987</v>
      </c>
      <c r="E1773" s="37"/>
      <c r="F1773" s="76"/>
      <c r="G1773" s="16"/>
      <c r="H1773" s="76"/>
      <c r="I1773" s="17"/>
    </row>
    <row r="1774" spans="1:9">
      <c r="A1774" s="4" t="str">
        <f t="shared" ref="A1774:C1774" si="1711">A1720</f>
        <v>Shortraker/Rougheye Rockfish</v>
      </c>
      <c r="B1774" s="43" t="str">
        <f t="shared" si="1677"/>
        <v>Others</v>
      </c>
      <c r="C1774" s="4" t="str">
        <f t="shared" si="1711"/>
        <v>BSAI</v>
      </c>
      <c r="D1774" s="15">
        <f t="shared" si="1666"/>
        <v>1987</v>
      </c>
      <c r="E1774" s="95"/>
      <c r="F1774" s="93"/>
      <c r="G1774" s="87"/>
      <c r="H1774" s="93"/>
      <c r="I1774" s="94"/>
    </row>
    <row r="1775" spans="1:9">
      <c r="A1775" s="4" t="str">
        <f t="shared" ref="A1775:C1775" si="1712">A1721</f>
        <v>Shortraker/Rougheye Rockfish</v>
      </c>
      <c r="B1775" s="43" t="str">
        <f t="shared" si="1677"/>
        <v>Others</v>
      </c>
      <c r="C1775" s="4" t="str">
        <f t="shared" si="1712"/>
        <v>BS</v>
      </c>
      <c r="D1775" s="15">
        <f t="shared" si="1666"/>
        <v>1987</v>
      </c>
      <c r="E1775" s="37"/>
      <c r="F1775" s="76"/>
      <c r="G1775" s="16"/>
      <c r="H1775" s="76"/>
      <c r="I1775" s="17"/>
    </row>
    <row r="1776" spans="1:9">
      <c r="A1776" s="4" t="str">
        <f t="shared" ref="A1776:C1776" si="1713">A1722</f>
        <v>Shortraker/Rougheye Rockfish</v>
      </c>
      <c r="B1776" s="43" t="str">
        <f t="shared" si="1677"/>
        <v>Others</v>
      </c>
      <c r="C1776" s="4">
        <f t="shared" si="1713"/>
        <v>2043000</v>
      </c>
      <c r="D1776" s="15">
        <f t="shared" si="1666"/>
        <v>1424968</v>
      </c>
      <c r="E1776" s="70"/>
      <c r="F1776" s="77"/>
      <c r="G1776" s="71"/>
      <c r="H1776" s="77"/>
      <c r="I1776" s="72"/>
    </row>
    <row r="1777" spans="1:9">
      <c r="A1777" s="4" t="str">
        <f t="shared" ref="A1777:C1777" si="1714">A1723</f>
        <v>Other Red Rockfish</v>
      </c>
      <c r="B1777" s="43" t="str">
        <f t="shared" si="1677"/>
        <v>Others</v>
      </c>
      <c r="C1777" s="4">
        <f t="shared" si="1714"/>
        <v>191386</v>
      </c>
      <c r="D1777" s="15">
        <f t="shared" si="1666"/>
        <v>155841</v>
      </c>
      <c r="E1777" s="95"/>
      <c r="F1777" s="93"/>
      <c r="G1777" s="87"/>
      <c r="H1777" s="93"/>
      <c r="I1777" s="94"/>
    </row>
    <row r="1778" spans="1:9">
      <c r="A1778" s="4" t="str">
        <f t="shared" ref="A1778:C1778" si="1715">A1724</f>
        <v>Other Red Rockfish</v>
      </c>
      <c r="B1778" s="43" t="str">
        <f t="shared" si="1677"/>
        <v>Others</v>
      </c>
      <c r="C1778" s="4">
        <f t="shared" si="1715"/>
        <v>27400</v>
      </c>
      <c r="D1778" s="15">
        <f t="shared" si="1666"/>
        <v>20568</v>
      </c>
      <c r="E1778" s="70"/>
      <c r="F1778" s="77"/>
      <c r="G1778" s="71"/>
      <c r="H1778" s="77"/>
      <c r="I1778" s="72"/>
    </row>
    <row r="1779" spans="1:9">
      <c r="A1779" s="4" t="str">
        <f t="shared" ref="A1779:C1779" si="1716">A1725</f>
        <v>Other Rockfish</v>
      </c>
      <c r="B1779" s="43" t="str">
        <f t="shared" si="1677"/>
        <v>Others</v>
      </c>
      <c r="C1779" s="4">
        <f t="shared" si="1716"/>
        <v>287307</v>
      </c>
      <c r="D1779" s="15">
        <f t="shared" si="1666"/>
        <v>260886</v>
      </c>
      <c r="E1779" s="37"/>
      <c r="F1779" s="76"/>
      <c r="G1779" s="16"/>
      <c r="H1779" s="76"/>
      <c r="I1779" s="17"/>
    </row>
    <row r="1780" spans="1:9">
      <c r="A1780" s="4" t="str">
        <f t="shared" ref="A1780:C1780" si="1717">A1726</f>
        <v>Other Rockfish</v>
      </c>
      <c r="B1780" s="43" t="str">
        <f t="shared" si="1677"/>
        <v>Others</v>
      </c>
      <c r="C1780" s="4">
        <f t="shared" si="1717"/>
        <v>84057</v>
      </c>
      <c r="D1780" s="15">
        <f t="shared" si="1666"/>
        <v>71586</v>
      </c>
      <c r="E1780" s="40" t="s">
        <v>17</v>
      </c>
      <c r="F1780" s="44" t="s">
        <v>65</v>
      </c>
      <c r="G1780" s="38">
        <v>450</v>
      </c>
      <c r="H1780" s="44" t="s">
        <v>65</v>
      </c>
      <c r="I1780" s="39" t="s">
        <v>17</v>
      </c>
    </row>
    <row r="1781" spans="1:9">
      <c r="A1781" s="4" t="str">
        <f t="shared" ref="A1781:C1781" si="1718">A1727</f>
        <v>Other Rockfish</v>
      </c>
      <c r="B1781" s="43" t="str">
        <f t="shared" si="1677"/>
        <v>Others</v>
      </c>
      <c r="C1781" s="4">
        <f t="shared" si="1718"/>
        <v>157300</v>
      </c>
      <c r="D1781" s="15">
        <f t="shared" si="1666"/>
        <v>153268</v>
      </c>
      <c r="E1781" s="62" t="s">
        <v>17</v>
      </c>
      <c r="F1781" s="49" t="s">
        <v>65</v>
      </c>
      <c r="G1781" s="48">
        <v>1430</v>
      </c>
      <c r="H1781" s="49" t="s">
        <v>65</v>
      </c>
      <c r="I1781" s="65" t="s">
        <v>17</v>
      </c>
    </row>
    <row r="1782" spans="1:9">
      <c r="A1782" s="4" t="str">
        <f t="shared" ref="A1782:C1782" si="1719">A1728</f>
        <v>Atka Mackerel</v>
      </c>
      <c r="B1782" s="43" t="str">
        <f t="shared" si="1677"/>
        <v>Atka</v>
      </c>
      <c r="C1782" s="4">
        <f t="shared" si="1719"/>
        <v>82810</v>
      </c>
      <c r="D1782" s="15">
        <f t="shared" si="1666"/>
        <v>68102</v>
      </c>
      <c r="E1782" s="40" t="s">
        <v>17</v>
      </c>
      <c r="F1782" s="44" t="s">
        <v>65</v>
      </c>
      <c r="G1782" s="38">
        <v>30800</v>
      </c>
      <c r="H1782" s="44" t="s">
        <v>65</v>
      </c>
      <c r="I1782" s="39" t="s">
        <v>17</v>
      </c>
    </row>
    <row r="1783" spans="1:9">
      <c r="A1783" s="4" t="str">
        <f t="shared" ref="A1783:C1783" si="1720">A1729</f>
        <v>Atka Mackerel</v>
      </c>
      <c r="B1783" s="43" t="str">
        <f t="shared" si="1677"/>
        <v>Atka</v>
      </c>
      <c r="C1783" s="4">
        <f t="shared" si="1720"/>
        <v>19751</v>
      </c>
      <c r="D1783" s="15">
        <f t="shared" si="1666"/>
        <v>16211</v>
      </c>
      <c r="E1783" s="37"/>
      <c r="F1783" s="76"/>
      <c r="G1783" s="16"/>
      <c r="H1783" s="76"/>
      <c r="I1783" s="17"/>
    </row>
    <row r="1784" spans="1:9">
      <c r="A1784" s="4" t="str">
        <f t="shared" ref="A1784:C1784" si="1721">A1730</f>
        <v>Atka Mackerel</v>
      </c>
      <c r="B1784" s="43" t="str">
        <f t="shared" si="1677"/>
        <v>Atka</v>
      </c>
      <c r="C1784" s="4">
        <f t="shared" si="1721"/>
        <v>81200</v>
      </c>
      <c r="D1784" s="15">
        <f t="shared" si="1666"/>
        <v>70068</v>
      </c>
      <c r="E1784" s="37"/>
      <c r="F1784" s="76"/>
      <c r="G1784" s="16"/>
      <c r="H1784" s="76"/>
      <c r="I1784" s="17"/>
    </row>
    <row r="1785" spans="1:9">
      <c r="A1785" s="4" t="str">
        <f t="shared" ref="A1785:C1785" si="1722">A1731</f>
        <v>Atka Mackerel</v>
      </c>
      <c r="B1785" s="43" t="str">
        <f t="shared" si="1677"/>
        <v>Atka</v>
      </c>
      <c r="C1785" s="4" t="str">
        <f t="shared" si="1722"/>
        <v>WAI</v>
      </c>
      <c r="D1785" s="15">
        <f t="shared" si="1666"/>
        <v>1987</v>
      </c>
      <c r="E1785" s="70"/>
      <c r="F1785" s="77"/>
      <c r="G1785" s="71"/>
      <c r="H1785" s="77"/>
      <c r="I1785" s="72"/>
    </row>
    <row r="1786" spans="1:9">
      <c r="A1786" s="4" t="str">
        <f t="shared" ref="A1786:C1786" si="1723">A1732</f>
        <v>Skates</v>
      </c>
      <c r="B1786" s="43" t="str">
        <f t="shared" si="1677"/>
        <v>Others</v>
      </c>
      <c r="C1786" s="4" t="str">
        <f t="shared" si="1723"/>
        <v>BSAI</v>
      </c>
      <c r="D1786" s="15">
        <f t="shared" si="1666"/>
        <v>1987</v>
      </c>
      <c r="E1786" s="84"/>
      <c r="F1786" s="83"/>
      <c r="G1786" s="81"/>
      <c r="H1786" s="83"/>
      <c r="I1786" s="82"/>
    </row>
    <row r="1787" spans="1:9">
      <c r="A1787" s="4" t="str">
        <f t="shared" ref="A1787:C1787" si="1724">A1733</f>
        <v>Sculpins</v>
      </c>
      <c r="B1787" s="43" t="str">
        <f t="shared" si="1677"/>
        <v>Others</v>
      </c>
      <c r="C1787" s="4" t="str">
        <f t="shared" si="1724"/>
        <v>BSAI</v>
      </c>
      <c r="D1787" s="15">
        <f t="shared" si="1666"/>
        <v>1987</v>
      </c>
      <c r="E1787" s="84"/>
      <c r="F1787" s="83"/>
      <c r="G1787" s="81"/>
      <c r="H1787" s="83"/>
      <c r="I1787" s="82"/>
    </row>
    <row r="1788" spans="1:9">
      <c r="A1788" s="4" t="str">
        <f t="shared" ref="A1788:C1788" si="1725">A1734</f>
        <v>Sharks</v>
      </c>
      <c r="B1788" s="43" t="str">
        <f t="shared" si="1677"/>
        <v>Others</v>
      </c>
      <c r="C1788" s="4" t="str">
        <f t="shared" si="1725"/>
        <v>BSAI</v>
      </c>
      <c r="D1788" s="15">
        <f t="shared" si="1666"/>
        <v>1987</v>
      </c>
      <c r="E1788" s="84"/>
      <c r="F1788" s="83"/>
      <c r="G1788" s="81"/>
      <c r="H1788" s="83"/>
      <c r="I1788" s="82"/>
    </row>
    <row r="1789" spans="1:9">
      <c r="A1789" s="4" t="str">
        <f t="shared" ref="A1789:C1789" si="1726">A1735</f>
        <v>Squids</v>
      </c>
      <c r="B1789" s="43" t="str">
        <f t="shared" si="1677"/>
        <v>Others</v>
      </c>
      <c r="C1789" s="4" t="str">
        <f t="shared" si="1726"/>
        <v>BSAI</v>
      </c>
      <c r="D1789" s="15">
        <f t="shared" si="1666"/>
        <v>1987</v>
      </c>
      <c r="E1789" s="64" t="s">
        <v>17</v>
      </c>
      <c r="F1789" s="53" t="s">
        <v>65</v>
      </c>
      <c r="G1789" s="54">
        <v>500</v>
      </c>
      <c r="H1789" s="53" t="s">
        <v>65</v>
      </c>
      <c r="I1789" s="66" t="s">
        <v>17</v>
      </c>
    </row>
    <row r="1790" spans="1:9">
      <c r="A1790" s="4" t="str">
        <f t="shared" ref="A1790:C1790" si="1727">A1736</f>
        <v>Octopuses</v>
      </c>
      <c r="B1790" s="43" t="str">
        <f t="shared" si="1677"/>
        <v>Others</v>
      </c>
      <c r="C1790" s="4" t="str">
        <f t="shared" si="1727"/>
        <v>BSAI</v>
      </c>
      <c r="D1790" s="15">
        <f t="shared" si="1666"/>
        <v>1987</v>
      </c>
      <c r="E1790" s="84"/>
      <c r="F1790" s="83"/>
      <c r="G1790" s="81"/>
      <c r="H1790" s="83"/>
      <c r="I1790" s="82"/>
    </row>
    <row r="1791" spans="1:9">
      <c r="A1791" s="4" t="str">
        <f t="shared" ref="A1791:C1791" si="1728">A1737</f>
        <v>Other Species</v>
      </c>
      <c r="B1791" s="43" t="str">
        <f t="shared" si="1677"/>
        <v>Others</v>
      </c>
      <c r="C1791" s="4" t="str">
        <f t="shared" si="1728"/>
        <v>BSAI</v>
      </c>
      <c r="D1791" s="15">
        <f t="shared" si="1666"/>
        <v>1987</v>
      </c>
      <c r="E1791" s="62" t="s">
        <v>17</v>
      </c>
      <c r="F1791" s="49" t="s">
        <v>65</v>
      </c>
      <c r="G1791" s="48">
        <v>15000</v>
      </c>
      <c r="H1791" s="49" t="s">
        <v>65</v>
      </c>
      <c r="I1791" s="65" t="s">
        <v>17</v>
      </c>
    </row>
    <row r="1792" spans="1:9">
      <c r="A1792" s="4" t="str">
        <f t="shared" ref="A1792:C1792" si="1729">A1738</f>
        <v>Total</v>
      </c>
      <c r="B1792" s="43" t="str">
        <f t="shared" si="1677"/>
        <v>Others</v>
      </c>
      <c r="C1792" s="4" t="str">
        <f t="shared" si="1729"/>
        <v>Total</v>
      </c>
      <c r="D1792" s="15">
        <f t="shared" si="1666"/>
        <v>1987</v>
      </c>
      <c r="E1792" s="62" t="s">
        <v>17</v>
      </c>
      <c r="F1792" s="49" t="s">
        <v>65</v>
      </c>
      <c r="G1792" s="48">
        <v>2000000</v>
      </c>
      <c r="H1792" s="49" t="s">
        <v>65</v>
      </c>
      <c r="I1792" s="65" t="s">
        <v>17</v>
      </c>
    </row>
    <row r="1793" spans="1:9">
      <c r="A1793" s="4" t="str">
        <f t="shared" ref="A1793:C1793" si="1730">A1739</f>
        <v>Pollock</v>
      </c>
      <c r="B1793" s="43" t="str">
        <f t="shared" si="1677"/>
        <v>Pollock</v>
      </c>
      <c r="C1793" s="4" t="str">
        <f t="shared" si="1730"/>
        <v>BS</v>
      </c>
      <c r="D1793" s="15">
        <f t="shared" si="1666"/>
        <v>1986</v>
      </c>
      <c r="E1793" s="63" t="s">
        <v>17</v>
      </c>
      <c r="F1793" s="51" t="s">
        <v>65</v>
      </c>
      <c r="G1793" s="41">
        <v>1200000</v>
      </c>
      <c r="H1793" s="165" t="s">
        <v>65</v>
      </c>
      <c r="I1793" s="124" t="s">
        <v>17</v>
      </c>
    </row>
    <row r="1794" spans="1:9">
      <c r="A1794" s="4" t="str">
        <f t="shared" ref="A1794:C1794" si="1731">A1740</f>
        <v>Pollock</v>
      </c>
      <c r="B1794" s="43" t="str">
        <f t="shared" si="1677"/>
        <v>Pollock</v>
      </c>
      <c r="C1794" s="4" t="str">
        <f t="shared" si="1731"/>
        <v>AI</v>
      </c>
      <c r="D1794" s="15">
        <f t="shared" ref="D1794:D1846" si="1732">D1740-1</f>
        <v>1986</v>
      </c>
      <c r="E1794" s="40" t="s">
        <v>17</v>
      </c>
      <c r="F1794" s="44" t="s">
        <v>65</v>
      </c>
      <c r="G1794" s="38">
        <v>100000</v>
      </c>
      <c r="H1794" s="44" t="s">
        <v>65</v>
      </c>
      <c r="I1794" s="125" t="s">
        <v>17</v>
      </c>
    </row>
    <row r="1795" spans="1:9">
      <c r="A1795" s="4" t="str">
        <f t="shared" ref="A1795:C1795" si="1733">A1741</f>
        <v>Pollock</v>
      </c>
      <c r="B1795" s="43" t="str">
        <f t="shared" si="1677"/>
        <v>Pollock</v>
      </c>
      <c r="C1795" s="4" t="str">
        <f t="shared" si="1733"/>
        <v>Bogslof</v>
      </c>
      <c r="D1795" s="15">
        <f t="shared" si="1732"/>
        <v>1986</v>
      </c>
      <c r="E1795" s="70"/>
      <c r="F1795" s="77"/>
      <c r="G1795" s="71"/>
      <c r="H1795" s="135"/>
      <c r="I1795" s="120"/>
    </row>
    <row r="1796" spans="1:9">
      <c r="A1796" s="4" t="str">
        <f t="shared" ref="A1796:C1796" si="1734">A1742</f>
        <v>Pacific cod</v>
      </c>
      <c r="B1796" s="43" t="str">
        <f t="shared" si="1677"/>
        <v>Pcod</v>
      </c>
      <c r="C1796" s="4" t="str">
        <f t="shared" si="1734"/>
        <v>BSAI</v>
      </c>
      <c r="D1796" s="15">
        <f t="shared" si="1732"/>
        <v>1986</v>
      </c>
      <c r="E1796" s="40" t="s">
        <v>17</v>
      </c>
      <c r="F1796" s="44" t="s">
        <v>65</v>
      </c>
      <c r="G1796" s="38">
        <v>229000</v>
      </c>
      <c r="H1796" s="44" t="s">
        <v>65</v>
      </c>
      <c r="I1796" s="125" t="s">
        <v>17</v>
      </c>
    </row>
    <row r="1797" spans="1:9">
      <c r="A1797" s="4" t="str">
        <f t="shared" ref="A1797:C1797" si="1735">A1743</f>
        <v>Pacific cod</v>
      </c>
      <c r="B1797" s="43" t="str">
        <f t="shared" si="1677"/>
        <v>Pcod</v>
      </c>
      <c r="C1797" s="4" t="str">
        <f t="shared" si="1735"/>
        <v>BS</v>
      </c>
      <c r="D1797" s="15">
        <f t="shared" si="1732"/>
        <v>1986</v>
      </c>
      <c r="E1797" s="37"/>
      <c r="F1797" s="76"/>
      <c r="G1797" s="16"/>
      <c r="H1797" s="136"/>
      <c r="I1797" s="119"/>
    </row>
    <row r="1798" spans="1:9">
      <c r="A1798" s="4" t="str">
        <f t="shared" ref="A1798:C1798" si="1736">A1744</f>
        <v>Pacific cod</v>
      </c>
      <c r="B1798" s="43" t="str">
        <f t="shared" si="1677"/>
        <v>Pcod</v>
      </c>
      <c r="C1798" s="4" t="str">
        <f t="shared" si="1736"/>
        <v>AI</v>
      </c>
      <c r="D1798" s="15">
        <f t="shared" si="1732"/>
        <v>1986</v>
      </c>
      <c r="E1798" s="70"/>
      <c r="F1798" s="77"/>
      <c r="G1798" s="71"/>
      <c r="H1798" s="137"/>
      <c r="I1798" s="120"/>
    </row>
    <row r="1799" spans="1:9">
      <c r="A1799" s="4" t="str">
        <f t="shared" ref="A1799:C1799" si="1737">A1745</f>
        <v>Sablefish</v>
      </c>
      <c r="B1799" s="43" t="str">
        <f t="shared" si="1677"/>
        <v>Others</v>
      </c>
      <c r="C1799" s="4" t="str">
        <f t="shared" si="1737"/>
        <v>BSAI Total</v>
      </c>
      <c r="D1799" s="15">
        <f t="shared" si="1732"/>
        <v>1986</v>
      </c>
      <c r="E1799" s="37"/>
      <c r="F1799" s="76"/>
      <c r="G1799" s="16"/>
      <c r="H1799" s="122"/>
      <c r="I1799" s="119"/>
    </row>
    <row r="1800" spans="1:9">
      <c r="A1800" s="4" t="str">
        <f t="shared" ref="A1800:C1800" si="1738">A1746</f>
        <v>Sablefish</v>
      </c>
      <c r="B1800" s="43" t="str">
        <f t="shared" si="1677"/>
        <v>Others</v>
      </c>
      <c r="C1800" s="4" t="str">
        <f t="shared" si="1738"/>
        <v>BS</v>
      </c>
      <c r="D1800" s="15">
        <f t="shared" si="1732"/>
        <v>1986</v>
      </c>
      <c r="E1800" s="40" t="s">
        <v>17</v>
      </c>
      <c r="F1800" s="44" t="s">
        <v>65</v>
      </c>
      <c r="G1800" s="38">
        <v>2250</v>
      </c>
      <c r="H1800" s="44" t="s">
        <v>65</v>
      </c>
      <c r="I1800" s="125" t="s">
        <v>17</v>
      </c>
    </row>
    <row r="1801" spans="1:9">
      <c r="A1801" s="4" t="str">
        <f t="shared" ref="A1801:C1801" si="1739">A1747</f>
        <v>Sablefish</v>
      </c>
      <c r="B1801" s="43" t="str">
        <f t="shared" si="1677"/>
        <v>Others</v>
      </c>
      <c r="C1801" s="4" t="str">
        <f t="shared" si="1739"/>
        <v>AI</v>
      </c>
      <c r="D1801" s="15">
        <f t="shared" si="1732"/>
        <v>1986</v>
      </c>
      <c r="E1801" s="62" t="s">
        <v>17</v>
      </c>
      <c r="F1801" s="49" t="s">
        <v>65</v>
      </c>
      <c r="G1801" s="48">
        <v>4200</v>
      </c>
      <c r="H1801" s="138" t="s">
        <v>65</v>
      </c>
      <c r="I1801" s="126" t="s">
        <v>17</v>
      </c>
    </row>
    <row r="1802" spans="1:9">
      <c r="A1802" s="4" t="str">
        <f t="shared" ref="A1802:C1802" si="1740">A1748</f>
        <v>Yellowfin Sole</v>
      </c>
      <c r="B1802" s="43" t="str">
        <f t="shared" si="1677"/>
        <v>Yfin</v>
      </c>
      <c r="C1802" s="4" t="str">
        <f t="shared" si="1740"/>
        <v>BSAI</v>
      </c>
      <c r="D1802" s="15">
        <f t="shared" si="1732"/>
        <v>1986</v>
      </c>
      <c r="E1802" s="64" t="s">
        <v>17</v>
      </c>
      <c r="F1802" s="53" t="s">
        <v>65</v>
      </c>
      <c r="G1802" s="54">
        <v>209500</v>
      </c>
      <c r="H1802" s="167" t="s">
        <v>65</v>
      </c>
      <c r="I1802" s="127" t="s">
        <v>17</v>
      </c>
    </row>
    <row r="1803" spans="1:9">
      <c r="A1803" s="4" t="str">
        <f t="shared" ref="A1803:C1803" si="1741">A1749</f>
        <v>Greenland Trubot</v>
      </c>
      <c r="B1803" s="43" t="str">
        <f t="shared" si="1677"/>
        <v>Oflats</v>
      </c>
      <c r="C1803" s="4" t="str">
        <f t="shared" si="1741"/>
        <v>BSAI Total</v>
      </c>
      <c r="D1803" s="15">
        <f t="shared" si="1732"/>
        <v>1986</v>
      </c>
      <c r="E1803" s="40" t="s">
        <v>17</v>
      </c>
      <c r="F1803" s="44" t="s">
        <v>65</v>
      </c>
      <c r="G1803" s="38">
        <v>33000</v>
      </c>
      <c r="H1803" s="44" t="s">
        <v>65</v>
      </c>
      <c r="I1803" s="125" t="s">
        <v>17</v>
      </c>
    </row>
    <row r="1804" spans="1:9">
      <c r="A1804" s="4" t="str">
        <f t="shared" ref="A1804:C1804" si="1742">A1750</f>
        <v>Greenland Trubot</v>
      </c>
      <c r="B1804" s="43" t="str">
        <f t="shared" ref="B1804:B1846" si="1743">VLOOKUP(A1804,$O$6:$Q$32,3)</f>
        <v>Oflats</v>
      </c>
      <c r="C1804" s="4" t="str">
        <f t="shared" si="1742"/>
        <v>BS</v>
      </c>
      <c r="D1804" s="15">
        <f t="shared" si="1732"/>
        <v>1986</v>
      </c>
      <c r="E1804" s="37"/>
      <c r="F1804" s="76"/>
      <c r="G1804" s="73"/>
      <c r="H1804" s="122"/>
      <c r="I1804" s="119"/>
    </row>
    <row r="1805" spans="1:9">
      <c r="A1805" s="4" t="str">
        <f t="shared" ref="A1805:C1805" si="1744">A1751</f>
        <v>Greenland Trubot</v>
      </c>
      <c r="B1805" s="43" t="str">
        <f t="shared" si="1743"/>
        <v>Oflats</v>
      </c>
      <c r="C1805" s="4" t="str">
        <f t="shared" si="1744"/>
        <v>AI</v>
      </c>
      <c r="D1805" s="15">
        <f t="shared" si="1732"/>
        <v>1986</v>
      </c>
      <c r="E1805" s="70"/>
      <c r="F1805" s="77"/>
      <c r="G1805" s="74"/>
      <c r="H1805" s="135"/>
      <c r="I1805" s="120"/>
    </row>
    <row r="1806" spans="1:9">
      <c r="A1806" s="4" t="str">
        <f t="shared" ref="A1806:C1806" si="1745">A1752</f>
        <v>Arrowtooth Flounder</v>
      </c>
      <c r="B1806" s="43" t="str">
        <f t="shared" si="1743"/>
        <v>Oflats</v>
      </c>
      <c r="C1806" s="4" t="str">
        <f t="shared" si="1745"/>
        <v>BSAI</v>
      </c>
      <c r="D1806" s="15">
        <f t="shared" si="1732"/>
        <v>1986</v>
      </c>
      <c r="E1806" s="64" t="s">
        <v>17</v>
      </c>
      <c r="F1806" s="53" t="s">
        <v>65</v>
      </c>
      <c r="G1806" s="54">
        <v>20000</v>
      </c>
      <c r="H1806" s="167" t="s">
        <v>65</v>
      </c>
      <c r="I1806" s="127" t="s">
        <v>17</v>
      </c>
    </row>
    <row r="1807" spans="1:9">
      <c r="A1807" s="4" t="str">
        <f t="shared" ref="A1807:C1807" si="1746">A1753</f>
        <v>Kamchatka Flounder</v>
      </c>
      <c r="B1807" s="43" t="str">
        <f t="shared" si="1743"/>
        <v>Oflats</v>
      </c>
      <c r="C1807" s="4" t="str">
        <f t="shared" si="1746"/>
        <v>BSAI</v>
      </c>
      <c r="D1807" s="15">
        <f t="shared" si="1732"/>
        <v>1986</v>
      </c>
      <c r="E1807" s="84"/>
      <c r="F1807" s="83"/>
      <c r="G1807" s="81"/>
      <c r="H1807" s="139"/>
      <c r="I1807" s="121"/>
    </row>
    <row r="1808" spans="1:9">
      <c r="A1808" s="4" t="str">
        <f t="shared" ref="A1808:C1808" si="1747">A1754</f>
        <v>Rock Sole</v>
      </c>
      <c r="B1808" s="43" t="str">
        <f t="shared" si="1743"/>
        <v>RockSole</v>
      </c>
      <c r="C1808" s="4" t="str">
        <f t="shared" si="1747"/>
        <v>BSAI</v>
      </c>
      <c r="D1808" s="15">
        <f t="shared" si="1732"/>
        <v>1986</v>
      </c>
      <c r="E1808" s="84"/>
      <c r="F1808" s="83"/>
      <c r="G1808" s="117"/>
      <c r="H1808" s="139"/>
      <c r="I1808" s="121"/>
    </row>
    <row r="1809" spans="1:9">
      <c r="A1809" s="4" t="str">
        <f t="shared" ref="A1809:C1809" si="1748">A1755</f>
        <v>Flathead Sole</v>
      </c>
      <c r="B1809" s="43" t="str">
        <f t="shared" si="1743"/>
        <v>Oflats</v>
      </c>
      <c r="C1809" s="4" t="str">
        <f t="shared" si="1748"/>
        <v>BSAI</v>
      </c>
      <c r="D1809" s="15">
        <f t="shared" si="1732"/>
        <v>1986</v>
      </c>
      <c r="E1809" s="84"/>
      <c r="F1809" s="83"/>
      <c r="G1809" s="81"/>
      <c r="H1809" s="139"/>
      <c r="I1809" s="121"/>
    </row>
    <row r="1810" spans="1:9">
      <c r="A1810" s="4" t="str">
        <f t="shared" ref="A1810:C1810" si="1749">A1756</f>
        <v>Alaska Plaice</v>
      </c>
      <c r="B1810" s="43" t="str">
        <f t="shared" si="1743"/>
        <v>Oflats</v>
      </c>
      <c r="C1810" s="4" t="str">
        <f t="shared" si="1749"/>
        <v>BSAI</v>
      </c>
      <c r="D1810" s="15">
        <f t="shared" si="1732"/>
        <v>1986</v>
      </c>
      <c r="E1810" s="84"/>
      <c r="F1810" s="83"/>
      <c r="G1810" s="81"/>
      <c r="H1810" s="139"/>
      <c r="I1810" s="121"/>
    </row>
    <row r="1811" spans="1:9">
      <c r="A1811" s="4" t="str">
        <f t="shared" ref="A1811:C1811" si="1750">A1757</f>
        <v>Other Flatfish</v>
      </c>
      <c r="B1811" s="43" t="str">
        <f t="shared" si="1743"/>
        <v>Oflats</v>
      </c>
      <c r="C1811" s="4" t="str">
        <f t="shared" si="1750"/>
        <v>BSAI</v>
      </c>
      <c r="D1811" s="15">
        <f t="shared" si="1732"/>
        <v>1986</v>
      </c>
      <c r="E1811" s="64" t="s">
        <v>17</v>
      </c>
      <c r="F1811" s="53" t="s">
        <v>65</v>
      </c>
      <c r="G1811" s="54">
        <v>124200</v>
      </c>
      <c r="H1811" s="167" t="s">
        <v>65</v>
      </c>
      <c r="I1811" s="127" t="s">
        <v>17</v>
      </c>
    </row>
    <row r="1812" spans="1:9">
      <c r="A1812" s="4" t="str">
        <f t="shared" ref="A1812:C1812" si="1751">A1758</f>
        <v>Pacific Ocean Perch</v>
      </c>
      <c r="B1812" s="43" t="str">
        <f t="shared" si="1743"/>
        <v>Others</v>
      </c>
      <c r="C1812" s="4" t="str">
        <f t="shared" si="1751"/>
        <v>BSAI Total</v>
      </c>
      <c r="D1812" s="15">
        <f t="shared" si="1732"/>
        <v>1986</v>
      </c>
      <c r="E1812" s="37"/>
      <c r="F1812" s="76"/>
      <c r="G1812" s="16"/>
      <c r="H1812" s="122"/>
      <c r="I1812" s="119"/>
    </row>
    <row r="1813" spans="1:9">
      <c r="A1813" s="4" t="str">
        <f t="shared" ref="A1813:C1813" si="1752">A1759</f>
        <v>Pacific Ocean Perch</v>
      </c>
      <c r="B1813" s="43" t="str">
        <f t="shared" si="1743"/>
        <v>Others</v>
      </c>
      <c r="C1813" s="4" t="str">
        <f t="shared" si="1752"/>
        <v>BS</v>
      </c>
      <c r="D1813" s="15">
        <f t="shared" si="1732"/>
        <v>1986</v>
      </c>
      <c r="E1813" s="40" t="s">
        <v>17</v>
      </c>
      <c r="F1813" s="44" t="s">
        <v>65</v>
      </c>
      <c r="G1813" s="38">
        <v>825</v>
      </c>
      <c r="H1813" s="44" t="s">
        <v>65</v>
      </c>
      <c r="I1813" s="125" t="s">
        <v>17</v>
      </c>
    </row>
    <row r="1814" spans="1:9">
      <c r="A1814" s="4" t="str">
        <f t="shared" ref="A1814:C1814" si="1753">A1760</f>
        <v>Pacific Ocean Perch</v>
      </c>
      <c r="B1814" s="43" t="str">
        <f t="shared" si="1743"/>
        <v>Others</v>
      </c>
      <c r="C1814" s="4" t="str">
        <f t="shared" si="1753"/>
        <v>AI Total</v>
      </c>
      <c r="D1814" s="15">
        <f t="shared" si="1732"/>
        <v>1986</v>
      </c>
      <c r="E1814" s="40" t="s">
        <v>17</v>
      </c>
      <c r="F1814" s="44" t="s">
        <v>65</v>
      </c>
      <c r="G1814" s="38">
        <v>6800</v>
      </c>
      <c r="H1814" s="44" t="s">
        <v>65</v>
      </c>
      <c r="I1814" s="125" t="s">
        <v>17</v>
      </c>
    </row>
    <row r="1815" spans="1:9">
      <c r="A1815" s="4" t="str">
        <f t="shared" ref="A1815:C1815" si="1754">A1761</f>
        <v>Pacific Ocean Perch</v>
      </c>
      <c r="B1815" s="43" t="str">
        <f t="shared" si="1743"/>
        <v>Others</v>
      </c>
      <c r="C1815" s="4" t="str">
        <f t="shared" si="1754"/>
        <v>EAI</v>
      </c>
      <c r="D1815" s="15">
        <f t="shared" si="1732"/>
        <v>1986</v>
      </c>
      <c r="E1815" s="37"/>
      <c r="F1815" s="76"/>
      <c r="G1815" s="16"/>
      <c r="H1815" s="122"/>
      <c r="I1815" s="119"/>
    </row>
    <row r="1816" spans="1:9">
      <c r="A1816" s="4" t="str">
        <f t="shared" ref="A1816:C1816" si="1755">A1762</f>
        <v>Pacific Ocean Perch</v>
      </c>
      <c r="B1816" s="43" t="str">
        <f t="shared" si="1743"/>
        <v>Others</v>
      </c>
      <c r="C1816" s="4" t="str">
        <f t="shared" si="1755"/>
        <v>CAI</v>
      </c>
      <c r="D1816" s="15">
        <f t="shared" si="1732"/>
        <v>1986</v>
      </c>
      <c r="E1816" s="37"/>
      <c r="F1816" s="76"/>
      <c r="G1816" s="16"/>
      <c r="H1816" s="122"/>
      <c r="I1816" s="119"/>
    </row>
    <row r="1817" spans="1:9">
      <c r="A1817" s="4" t="str">
        <f t="shared" ref="A1817:C1817" si="1756">A1763</f>
        <v>Pacific Ocean Perch</v>
      </c>
      <c r="B1817" s="43" t="str">
        <f t="shared" si="1743"/>
        <v>Others</v>
      </c>
      <c r="C1817" s="4" t="str">
        <f t="shared" si="1756"/>
        <v>WAI</v>
      </c>
      <c r="D1817" s="15">
        <f t="shared" si="1732"/>
        <v>1986</v>
      </c>
      <c r="E1817" s="70"/>
      <c r="F1817" s="77"/>
      <c r="G1817" s="71"/>
      <c r="H1817" s="135"/>
      <c r="I1817" s="120"/>
    </row>
    <row r="1818" spans="1:9">
      <c r="A1818" s="4" t="str">
        <f t="shared" ref="A1818:C1818" si="1757">A1764</f>
        <v>Sharpchin/Northern</v>
      </c>
      <c r="B1818" s="43" t="str">
        <f t="shared" si="1743"/>
        <v>Others</v>
      </c>
      <c r="C1818" s="4" t="str">
        <f t="shared" si="1757"/>
        <v>BSAI</v>
      </c>
      <c r="D1818" s="15">
        <f t="shared" si="1732"/>
        <v>1986</v>
      </c>
      <c r="E1818" s="37"/>
      <c r="F1818" s="76"/>
      <c r="G1818" s="16"/>
      <c r="H1818" s="122"/>
      <c r="I1818" s="119"/>
    </row>
    <row r="1819" spans="1:9">
      <c r="A1819" s="4" t="str">
        <f t="shared" ref="A1819:C1819" si="1758">A1765</f>
        <v>Sharpchin/Northern</v>
      </c>
      <c r="B1819" s="43" t="str">
        <f t="shared" si="1743"/>
        <v>Others</v>
      </c>
      <c r="C1819" s="4" t="str">
        <f t="shared" si="1758"/>
        <v>BS</v>
      </c>
      <c r="D1819" s="15">
        <f t="shared" si="1732"/>
        <v>1986</v>
      </c>
      <c r="E1819" s="37"/>
      <c r="F1819" s="76"/>
      <c r="G1819" s="16"/>
      <c r="H1819" s="122"/>
      <c r="I1819" s="119"/>
    </row>
    <row r="1820" spans="1:9">
      <c r="A1820" s="4" t="str">
        <f t="shared" ref="A1820:C1820" si="1759">A1766</f>
        <v>Sharpchin/Northern</v>
      </c>
      <c r="B1820" s="43" t="str">
        <f t="shared" si="1743"/>
        <v>Others</v>
      </c>
      <c r="C1820" s="4" t="str">
        <f t="shared" si="1759"/>
        <v>AI</v>
      </c>
      <c r="D1820" s="15">
        <f t="shared" si="1732"/>
        <v>1986</v>
      </c>
      <c r="E1820" s="37"/>
      <c r="F1820" s="76"/>
      <c r="G1820" s="16"/>
      <c r="H1820" s="122"/>
      <c r="I1820" s="119"/>
    </row>
    <row r="1821" spans="1:9">
      <c r="A1821" s="4" t="str">
        <f t="shared" ref="A1821:C1821" si="1760">A1767</f>
        <v>Northern Rockfish</v>
      </c>
      <c r="B1821" s="43" t="str">
        <f t="shared" si="1743"/>
        <v>Others</v>
      </c>
      <c r="C1821" s="4" t="str">
        <f t="shared" si="1760"/>
        <v>BSAI</v>
      </c>
      <c r="D1821" s="15">
        <f t="shared" si="1732"/>
        <v>1986</v>
      </c>
      <c r="E1821" s="95"/>
      <c r="F1821" s="93"/>
      <c r="G1821" s="87"/>
      <c r="H1821" s="123"/>
      <c r="I1821" s="118"/>
    </row>
    <row r="1822" spans="1:9">
      <c r="A1822" s="4" t="str">
        <f t="shared" ref="A1822:C1822" si="1761">A1768</f>
        <v>Northern Rockfish</v>
      </c>
      <c r="B1822" s="43" t="str">
        <f t="shared" si="1743"/>
        <v>Others</v>
      </c>
      <c r="C1822" s="4" t="str">
        <f t="shared" si="1761"/>
        <v>BS</v>
      </c>
      <c r="D1822" s="15">
        <f t="shared" si="1732"/>
        <v>1986</v>
      </c>
      <c r="E1822" s="37"/>
      <c r="F1822" s="76"/>
      <c r="G1822" s="16"/>
      <c r="H1822" s="122"/>
      <c r="I1822" s="119"/>
    </row>
    <row r="1823" spans="1:9">
      <c r="A1823" s="4" t="str">
        <f t="shared" ref="A1823:C1823" si="1762">A1769</f>
        <v>Northern Rockfish</v>
      </c>
      <c r="B1823" s="43" t="str">
        <f t="shared" si="1743"/>
        <v>Others</v>
      </c>
      <c r="C1823" s="4" t="str">
        <f t="shared" si="1762"/>
        <v>AI</v>
      </c>
      <c r="D1823" s="15">
        <f t="shared" si="1732"/>
        <v>1986</v>
      </c>
      <c r="E1823" s="70"/>
      <c r="F1823" s="77"/>
      <c r="G1823" s="71"/>
      <c r="H1823" s="135"/>
      <c r="I1823" s="120"/>
    </row>
    <row r="1824" spans="1:9">
      <c r="A1824" s="4" t="str">
        <f t="shared" ref="A1824:C1824" si="1763">A1770</f>
        <v>Blackspotted/Rougheye Rockfish</v>
      </c>
      <c r="B1824" s="43" t="str">
        <f t="shared" si="1743"/>
        <v>Others</v>
      </c>
      <c r="C1824" s="4" t="str">
        <f t="shared" si="1763"/>
        <v>BSAI Total</v>
      </c>
      <c r="D1824" s="15">
        <f t="shared" si="1732"/>
        <v>1986</v>
      </c>
      <c r="E1824" s="37"/>
      <c r="F1824" s="76"/>
      <c r="G1824" s="16"/>
      <c r="H1824" s="122"/>
      <c r="I1824" s="119"/>
    </row>
    <row r="1825" spans="1:9">
      <c r="A1825" s="4" t="str">
        <f t="shared" ref="A1825:C1825" si="1764">A1771</f>
        <v>Blackspotted/Rougheye Rockfish</v>
      </c>
      <c r="B1825" s="43" t="str">
        <f t="shared" si="1743"/>
        <v>Others</v>
      </c>
      <c r="C1825" s="4" t="str">
        <f t="shared" si="1764"/>
        <v>EBS/EAI</v>
      </c>
      <c r="D1825" s="15">
        <f t="shared" si="1732"/>
        <v>1986</v>
      </c>
      <c r="E1825" s="37"/>
      <c r="F1825" s="76"/>
      <c r="G1825" s="16"/>
      <c r="H1825" s="122"/>
      <c r="I1825" s="119"/>
    </row>
    <row r="1826" spans="1:9">
      <c r="A1826" s="4" t="str">
        <f t="shared" ref="A1826:C1826" si="1765">A1772</f>
        <v>Blackspotted/Rougheye Rockfish</v>
      </c>
      <c r="B1826" s="43" t="str">
        <f t="shared" si="1743"/>
        <v>Others</v>
      </c>
      <c r="C1826" s="4" t="str">
        <f t="shared" si="1765"/>
        <v>CAI/WAI</v>
      </c>
      <c r="D1826" s="15">
        <f t="shared" si="1732"/>
        <v>1986</v>
      </c>
      <c r="E1826" s="70"/>
      <c r="F1826" s="77"/>
      <c r="G1826" s="71"/>
      <c r="H1826" s="135"/>
      <c r="I1826" s="120"/>
    </row>
    <row r="1827" spans="1:9">
      <c r="A1827" s="4" t="str">
        <f t="shared" ref="A1827:C1827" si="1766">A1773</f>
        <v>Shortraker Rockfish</v>
      </c>
      <c r="B1827" s="43" t="str">
        <f t="shared" si="1743"/>
        <v>Others</v>
      </c>
      <c r="C1827" s="4" t="str">
        <f t="shared" si="1766"/>
        <v>BSAI</v>
      </c>
      <c r="D1827" s="15">
        <f t="shared" si="1732"/>
        <v>1986</v>
      </c>
      <c r="E1827" s="37"/>
      <c r="F1827" s="76"/>
      <c r="G1827" s="16"/>
      <c r="H1827" s="122"/>
      <c r="I1827" s="119"/>
    </row>
    <row r="1828" spans="1:9">
      <c r="A1828" s="4" t="str">
        <f t="shared" ref="A1828:C1828" si="1767">A1774</f>
        <v>Shortraker/Rougheye Rockfish</v>
      </c>
      <c r="B1828" s="43" t="str">
        <f t="shared" si="1743"/>
        <v>Others</v>
      </c>
      <c r="C1828" s="4" t="str">
        <f t="shared" si="1767"/>
        <v>BSAI</v>
      </c>
      <c r="D1828" s="15">
        <f t="shared" si="1732"/>
        <v>1986</v>
      </c>
      <c r="E1828" s="95"/>
      <c r="F1828" s="93"/>
      <c r="G1828" s="87"/>
      <c r="H1828" s="123"/>
      <c r="I1828" s="118"/>
    </row>
    <row r="1829" spans="1:9">
      <c r="A1829" s="4" t="str">
        <f t="shared" ref="A1829:C1829" si="1768">A1775</f>
        <v>Shortraker/Rougheye Rockfish</v>
      </c>
      <c r="B1829" s="43" t="str">
        <f t="shared" si="1743"/>
        <v>Others</v>
      </c>
      <c r="C1829" s="4" t="str">
        <f t="shared" si="1768"/>
        <v>BS</v>
      </c>
      <c r="D1829" s="15">
        <f t="shared" si="1732"/>
        <v>1986</v>
      </c>
      <c r="E1829" s="37"/>
      <c r="F1829" s="76"/>
      <c r="G1829" s="16"/>
      <c r="H1829" s="122"/>
      <c r="I1829" s="119"/>
    </row>
    <row r="1830" spans="1:9">
      <c r="A1830" s="4" t="str">
        <f t="shared" ref="A1830:C1830" si="1769">A1776</f>
        <v>Shortraker/Rougheye Rockfish</v>
      </c>
      <c r="B1830" s="43" t="str">
        <f t="shared" si="1743"/>
        <v>Others</v>
      </c>
      <c r="C1830" s="4">
        <f t="shared" si="1769"/>
        <v>2043000</v>
      </c>
      <c r="D1830" s="15">
        <f t="shared" si="1732"/>
        <v>1424967</v>
      </c>
      <c r="E1830" s="70"/>
      <c r="F1830" s="77"/>
      <c r="G1830" s="71"/>
      <c r="H1830" s="135"/>
      <c r="I1830" s="120"/>
    </row>
    <row r="1831" spans="1:9">
      <c r="A1831" s="4" t="str">
        <f t="shared" ref="A1831:C1831" si="1770">A1777</f>
        <v>Other Red Rockfish</v>
      </c>
      <c r="B1831" s="43" t="str">
        <f t="shared" si="1743"/>
        <v>Others</v>
      </c>
      <c r="C1831" s="4">
        <f t="shared" si="1770"/>
        <v>191386</v>
      </c>
      <c r="D1831" s="15">
        <f t="shared" si="1732"/>
        <v>155840</v>
      </c>
      <c r="E1831" s="95"/>
      <c r="F1831" s="93"/>
      <c r="G1831" s="87"/>
      <c r="H1831" s="123"/>
      <c r="I1831" s="118"/>
    </row>
    <row r="1832" spans="1:9">
      <c r="A1832" s="4" t="str">
        <f t="shared" ref="A1832:C1832" si="1771">A1778</f>
        <v>Other Red Rockfish</v>
      </c>
      <c r="B1832" s="43" t="str">
        <f t="shared" si="1743"/>
        <v>Others</v>
      </c>
      <c r="C1832" s="4">
        <f t="shared" si="1771"/>
        <v>27400</v>
      </c>
      <c r="D1832" s="15">
        <f t="shared" si="1732"/>
        <v>20567</v>
      </c>
      <c r="E1832" s="70"/>
      <c r="F1832" s="77"/>
      <c r="G1832" s="71"/>
      <c r="H1832" s="135"/>
      <c r="I1832" s="120"/>
    </row>
    <row r="1833" spans="1:9">
      <c r="A1833" s="4" t="str">
        <f t="shared" ref="A1833:C1833" si="1772">A1779</f>
        <v>Other Rockfish</v>
      </c>
      <c r="B1833" s="43" t="str">
        <f t="shared" si="1743"/>
        <v>Others</v>
      </c>
      <c r="C1833" s="4">
        <f t="shared" si="1772"/>
        <v>287307</v>
      </c>
      <c r="D1833" s="15">
        <f t="shared" si="1732"/>
        <v>260885</v>
      </c>
      <c r="E1833" s="37"/>
      <c r="F1833" s="76"/>
      <c r="G1833" s="16"/>
      <c r="H1833" s="122"/>
      <c r="I1833" s="119"/>
    </row>
    <row r="1834" spans="1:9">
      <c r="A1834" s="4" t="str">
        <f t="shared" ref="A1834:C1834" si="1773">A1780</f>
        <v>Other Rockfish</v>
      </c>
      <c r="B1834" s="43" t="str">
        <f t="shared" si="1743"/>
        <v>Others</v>
      </c>
      <c r="C1834" s="4">
        <f t="shared" si="1773"/>
        <v>84057</v>
      </c>
      <c r="D1834" s="15">
        <f t="shared" si="1732"/>
        <v>71585</v>
      </c>
      <c r="E1834" s="40" t="s">
        <v>17</v>
      </c>
      <c r="F1834" s="44" t="s">
        <v>65</v>
      </c>
      <c r="G1834" s="38">
        <v>825</v>
      </c>
      <c r="H1834" s="44" t="s">
        <v>65</v>
      </c>
      <c r="I1834" s="125" t="s">
        <v>17</v>
      </c>
    </row>
    <row r="1835" spans="1:9">
      <c r="A1835" s="4" t="str">
        <f t="shared" ref="A1835:C1835" si="1774">A1781</f>
        <v>Other Rockfish</v>
      </c>
      <c r="B1835" s="43" t="str">
        <f t="shared" si="1743"/>
        <v>Others</v>
      </c>
      <c r="C1835" s="4">
        <f t="shared" si="1774"/>
        <v>157300</v>
      </c>
      <c r="D1835" s="15">
        <f t="shared" si="1732"/>
        <v>153267</v>
      </c>
      <c r="E1835" s="62" t="s">
        <v>17</v>
      </c>
      <c r="F1835" s="49" t="s">
        <v>65</v>
      </c>
      <c r="G1835" s="48">
        <v>5800</v>
      </c>
      <c r="H1835" s="138" t="s">
        <v>65</v>
      </c>
      <c r="I1835" s="126" t="s">
        <v>17</v>
      </c>
    </row>
    <row r="1836" spans="1:9">
      <c r="A1836" s="4" t="str">
        <f t="shared" ref="A1836:C1836" si="1775">A1782</f>
        <v>Atka Mackerel</v>
      </c>
      <c r="B1836" s="43" t="str">
        <f t="shared" si="1743"/>
        <v>Atka</v>
      </c>
      <c r="C1836" s="4">
        <f t="shared" si="1775"/>
        <v>82810</v>
      </c>
      <c r="D1836" s="15">
        <f t="shared" si="1732"/>
        <v>68101</v>
      </c>
      <c r="E1836" s="40" t="s">
        <v>17</v>
      </c>
      <c r="F1836" s="44" t="s">
        <v>65</v>
      </c>
      <c r="G1836" s="38">
        <v>30800</v>
      </c>
      <c r="H1836" s="44" t="s">
        <v>65</v>
      </c>
      <c r="I1836" s="125" t="s">
        <v>17</v>
      </c>
    </row>
    <row r="1837" spans="1:9">
      <c r="A1837" s="4" t="str">
        <f t="shared" ref="A1837:C1837" si="1776">A1783</f>
        <v>Atka Mackerel</v>
      </c>
      <c r="B1837" s="43" t="str">
        <f t="shared" si="1743"/>
        <v>Atka</v>
      </c>
      <c r="C1837" s="4">
        <f t="shared" si="1776"/>
        <v>19751</v>
      </c>
      <c r="D1837" s="15">
        <f t="shared" si="1732"/>
        <v>16210</v>
      </c>
      <c r="E1837" s="37"/>
      <c r="F1837" s="76"/>
      <c r="G1837" s="16"/>
      <c r="H1837" s="122"/>
      <c r="I1837" s="119"/>
    </row>
    <row r="1838" spans="1:9">
      <c r="A1838" s="4" t="str">
        <f t="shared" ref="A1838:C1838" si="1777">A1784</f>
        <v>Atka Mackerel</v>
      </c>
      <c r="B1838" s="43" t="str">
        <f t="shared" si="1743"/>
        <v>Atka</v>
      </c>
      <c r="C1838" s="4">
        <f t="shared" si="1777"/>
        <v>81200</v>
      </c>
      <c r="D1838" s="15">
        <f t="shared" si="1732"/>
        <v>70067</v>
      </c>
      <c r="E1838" s="37"/>
      <c r="F1838" s="76"/>
      <c r="G1838" s="16"/>
      <c r="H1838" s="122"/>
      <c r="I1838" s="119"/>
    </row>
    <row r="1839" spans="1:9">
      <c r="A1839" s="4" t="str">
        <f t="shared" ref="A1839:C1839" si="1778">A1785</f>
        <v>Atka Mackerel</v>
      </c>
      <c r="B1839" s="43" t="str">
        <f t="shared" si="1743"/>
        <v>Atka</v>
      </c>
      <c r="C1839" s="4" t="str">
        <f t="shared" si="1778"/>
        <v>WAI</v>
      </c>
      <c r="D1839" s="15">
        <f t="shared" si="1732"/>
        <v>1986</v>
      </c>
      <c r="E1839" s="70"/>
      <c r="F1839" s="77"/>
      <c r="G1839" s="71"/>
      <c r="H1839" s="135"/>
      <c r="I1839" s="120"/>
    </row>
    <row r="1840" spans="1:9">
      <c r="A1840" s="4" t="str">
        <f t="shared" ref="A1840:C1840" si="1779">A1786</f>
        <v>Skates</v>
      </c>
      <c r="B1840" s="43" t="str">
        <f t="shared" si="1743"/>
        <v>Others</v>
      </c>
      <c r="C1840" s="4" t="str">
        <f t="shared" si="1779"/>
        <v>BSAI</v>
      </c>
      <c r="D1840" s="15">
        <f t="shared" si="1732"/>
        <v>1986</v>
      </c>
      <c r="E1840" s="84"/>
      <c r="F1840" s="83"/>
      <c r="G1840" s="81"/>
      <c r="H1840" s="139"/>
      <c r="I1840" s="121"/>
    </row>
    <row r="1841" spans="1:9">
      <c r="A1841" s="4" t="str">
        <f t="shared" ref="A1841:C1841" si="1780">A1787</f>
        <v>Sculpins</v>
      </c>
      <c r="B1841" s="43" t="str">
        <f t="shared" si="1743"/>
        <v>Others</v>
      </c>
      <c r="C1841" s="4" t="str">
        <f t="shared" si="1780"/>
        <v>BSAI</v>
      </c>
      <c r="D1841" s="15">
        <f t="shared" si="1732"/>
        <v>1986</v>
      </c>
      <c r="E1841" s="84"/>
      <c r="F1841" s="83"/>
      <c r="G1841" s="81"/>
      <c r="H1841" s="139"/>
      <c r="I1841" s="121"/>
    </row>
    <row r="1842" spans="1:9">
      <c r="A1842" s="4" t="str">
        <f t="shared" ref="A1842:C1842" si="1781">A1788</f>
        <v>Sharks</v>
      </c>
      <c r="B1842" s="43" t="str">
        <f t="shared" si="1743"/>
        <v>Others</v>
      </c>
      <c r="C1842" s="4" t="str">
        <f t="shared" si="1781"/>
        <v>BSAI</v>
      </c>
      <c r="D1842" s="15">
        <f t="shared" si="1732"/>
        <v>1986</v>
      </c>
      <c r="E1842" s="84"/>
      <c r="F1842" s="83"/>
      <c r="G1842" s="81"/>
      <c r="H1842" s="139"/>
      <c r="I1842" s="121"/>
    </row>
    <row r="1843" spans="1:9">
      <c r="A1843" s="4" t="str">
        <f t="shared" ref="A1843:C1843" si="1782">A1789</f>
        <v>Squids</v>
      </c>
      <c r="B1843" s="43" t="str">
        <f t="shared" si="1743"/>
        <v>Others</v>
      </c>
      <c r="C1843" s="4" t="str">
        <f t="shared" si="1782"/>
        <v>BSAI</v>
      </c>
      <c r="D1843" s="15">
        <f t="shared" si="1732"/>
        <v>1986</v>
      </c>
      <c r="E1843" s="64" t="s">
        <v>17</v>
      </c>
      <c r="F1843" s="53" t="s">
        <v>65</v>
      </c>
      <c r="G1843" s="54">
        <v>5000</v>
      </c>
      <c r="H1843" s="167" t="s">
        <v>65</v>
      </c>
      <c r="I1843" s="127" t="s">
        <v>17</v>
      </c>
    </row>
    <row r="1844" spans="1:9">
      <c r="A1844" s="4" t="str">
        <f t="shared" ref="A1844:C1844" si="1783">A1790</f>
        <v>Octopuses</v>
      </c>
      <c r="B1844" s="43" t="str">
        <f t="shared" si="1743"/>
        <v>Others</v>
      </c>
      <c r="C1844" s="4" t="str">
        <f t="shared" si="1783"/>
        <v>BSAI</v>
      </c>
      <c r="D1844" s="15">
        <f t="shared" si="1732"/>
        <v>1986</v>
      </c>
      <c r="E1844" s="84"/>
      <c r="F1844" s="83"/>
      <c r="G1844" s="81"/>
      <c r="H1844" s="139"/>
      <c r="I1844" s="121"/>
    </row>
    <row r="1845" spans="1:9">
      <c r="A1845" s="4" t="str">
        <f t="shared" ref="A1845:C1845" si="1784">A1791</f>
        <v>Other Species</v>
      </c>
      <c r="B1845" s="43" t="str">
        <f t="shared" si="1743"/>
        <v>Others</v>
      </c>
      <c r="C1845" s="4" t="str">
        <f t="shared" si="1784"/>
        <v>BSAI</v>
      </c>
      <c r="D1845" s="15">
        <f t="shared" si="1732"/>
        <v>1986</v>
      </c>
      <c r="E1845" s="62" t="s">
        <v>17</v>
      </c>
      <c r="F1845" s="49" t="s">
        <v>65</v>
      </c>
      <c r="G1845" s="48">
        <v>27800</v>
      </c>
      <c r="H1845" s="138" t="s">
        <v>65</v>
      </c>
      <c r="I1845" s="126" t="s">
        <v>17</v>
      </c>
    </row>
    <row r="1846" spans="1:9">
      <c r="A1846" s="4" t="str">
        <f t="shared" ref="A1846:C1846" si="1785">A1792</f>
        <v>Total</v>
      </c>
      <c r="B1846" s="43" t="str">
        <f t="shared" si="1743"/>
        <v>Others</v>
      </c>
      <c r="C1846" s="4" t="str">
        <f t="shared" si="1785"/>
        <v>Total</v>
      </c>
      <c r="D1846" s="15">
        <f t="shared" si="1732"/>
        <v>1986</v>
      </c>
      <c r="E1846" s="62" t="s">
        <v>17</v>
      </c>
      <c r="F1846" s="49" t="s">
        <v>65</v>
      </c>
      <c r="G1846" s="48">
        <v>2000000</v>
      </c>
      <c r="H1846" s="138" t="s">
        <v>65</v>
      </c>
      <c r="I1846" s="126" t="s">
        <v>17</v>
      </c>
    </row>
  </sheetData>
  <printOptions verticalCentered="1"/>
  <pageMargins left="0" right="0" top="0" bottom="0" header="0" footer="0"/>
  <pageSetup paperSize="5" scale="71" fitToWidth="0" orientation="landscape" r:id="rId1"/>
  <colBreaks count="1" manualBreakCount="1">
    <brk id="1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K76"/>
  <sheetViews>
    <sheetView zoomScaleNormal="100" workbookViewId="0">
      <pane xSplit="1" topLeftCell="B1" activePane="topRight" state="frozen"/>
      <selection pane="topRight" activeCell="A28" sqref="A28"/>
    </sheetView>
  </sheetViews>
  <sheetFormatPr baseColWidth="10" defaultColWidth="12.6640625" defaultRowHeight="15"/>
  <cols>
    <col min="1" max="1" width="16.6640625" bestFit="1" customWidth="1"/>
    <col min="2" max="3" width="12.6640625" customWidth="1"/>
    <col min="4" max="4" width="12.5" customWidth="1"/>
    <col min="5" max="5" width="12.6640625" customWidth="1"/>
    <col min="62" max="62" width="3.6640625" bestFit="1" customWidth="1"/>
    <col min="65" max="65" width="3.6640625" bestFit="1" customWidth="1"/>
    <col min="68" max="68" width="3.6640625" bestFit="1" customWidth="1"/>
    <col min="71" max="71" width="3.6640625" bestFit="1" customWidth="1"/>
    <col min="74" max="74" width="3.6640625" bestFit="1" customWidth="1"/>
    <col min="77" max="77" width="3.6640625" bestFit="1" customWidth="1"/>
    <col min="80" max="80" width="3.6640625" bestFit="1" customWidth="1"/>
    <col min="83" max="83" width="3.6640625" bestFit="1" customWidth="1"/>
    <col min="86" max="86" width="3.6640625" bestFit="1" customWidth="1"/>
  </cols>
  <sheetData>
    <row r="2" spans="1:89">
      <c r="A2" s="9"/>
      <c r="B2" s="223">
        <v>2014</v>
      </c>
      <c r="C2" s="223"/>
      <c r="D2" s="224"/>
      <c r="E2" s="283">
        <v>2013</v>
      </c>
      <c r="F2" s="223"/>
      <c r="G2" s="224"/>
      <c r="H2" s="223">
        <v>2012</v>
      </c>
      <c r="I2" s="223"/>
      <c r="J2" s="223"/>
      <c r="K2" s="283">
        <v>2011</v>
      </c>
      <c r="L2" s="223"/>
      <c r="M2" s="224"/>
      <c r="N2" s="223">
        <v>2010</v>
      </c>
      <c r="O2" s="223"/>
      <c r="P2" s="223"/>
      <c r="Q2" s="283">
        <v>2009</v>
      </c>
      <c r="R2" s="223"/>
      <c r="S2" s="224"/>
      <c r="T2" s="223">
        <v>2008</v>
      </c>
      <c r="U2" s="223"/>
      <c r="V2" s="223"/>
      <c r="W2" s="283">
        <v>2007</v>
      </c>
      <c r="X2" s="223"/>
      <c r="Y2" s="224"/>
      <c r="Z2" s="223">
        <v>2006</v>
      </c>
      <c r="AA2" s="223"/>
      <c r="AB2" s="223"/>
      <c r="AC2" s="283">
        <v>2005</v>
      </c>
      <c r="AD2" s="223"/>
      <c r="AE2" s="224"/>
      <c r="AF2" s="223">
        <v>2004</v>
      </c>
      <c r="AG2" s="223"/>
      <c r="AH2" s="223"/>
      <c r="AI2" s="283">
        <v>2003</v>
      </c>
      <c r="AJ2" s="223"/>
      <c r="AK2" s="224"/>
      <c r="AL2" s="223">
        <v>2002</v>
      </c>
      <c r="AM2" s="223"/>
      <c r="AN2" s="223"/>
      <c r="AO2" s="283">
        <v>2001</v>
      </c>
      <c r="AP2" s="223"/>
      <c r="AQ2" s="224"/>
      <c r="AR2" s="223">
        <v>2000</v>
      </c>
      <c r="AS2" s="223"/>
      <c r="AT2" s="223"/>
      <c r="AU2" s="283">
        <v>1999</v>
      </c>
      <c r="AV2" s="223"/>
      <c r="AW2" s="224"/>
      <c r="AX2" s="223">
        <v>1998</v>
      </c>
      <c r="AY2" s="223"/>
      <c r="AZ2" s="223"/>
      <c r="BA2" s="283">
        <v>1997</v>
      </c>
      <c r="BB2" s="223"/>
      <c r="BC2" s="224"/>
      <c r="BD2" s="223">
        <v>1996</v>
      </c>
      <c r="BE2" s="223"/>
      <c r="BF2" s="223"/>
      <c r="BG2" s="283">
        <v>1995</v>
      </c>
      <c r="BH2" s="223"/>
      <c r="BI2" s="224"/>
      <c r="BJ2" s="223">
        <v>1994</v>
      </c>
      <c r="BK2" s="223"/>
      <c r="BL2" s="223"/>
      <c r="BM2" s="283">
        <v>1993</v>
      </c>
      <c r="BN2" s="223"/>
      <c r="BO2" s="224"/>
      <c r="BP2" s="223">
        <v>1992</v>
      </c>
      <c r="BQ2" s="223"/>
      <c r="BR2" s="223"/>
      <c r="BS2" s="283">
        <v>1991</v>
      </c>
      <c r="BT2" s="223"/>
      <c r="BU2" s="224"/>
      <c r="BV2" s="223">
        <v>1990</v>
      </c>
      <c r="BW2" s="223"/>
      <c r="BX2" s="223"/>
      <c r="BY2" s="283">
        <v>1989</v>
      </c>
      <c r="BZ2" s="223"/>
      <c r="CA2" s="224"/>
      <c r="CB2" s="223">
        <v>1988</v>
      </c>
      <c r="CC2" s="223"/>
      <c r="CD2" s="223"/>
      <c r="CE2" s="283">
        <v>1987</v>
      </c>
      <c r="CF2" s="223"/>
      <c r="CG2" s="224"/>
      <c r="CH2" s="223">
        <v>1986</v>
      </c>
      <c r="CI2" s="223"/>
      <c r="CJ2" s="223"/>
      <c r="CK2" s="5"/>
    </row>
    <row r="3" spans="1:89">
      <c r="A3" s="1" t="s">
        <v>0</v>
      </c>
      <c r="B3" s="1"/>
      <c r="C3" s="1"/>
      <c r="D3" s="1"/>
      <c r="E3" s="2"/>
      <c r="F3" s="1"/>
      <c r="G3" s="3"/>
      <c r="H3" s="1"/>
      <c r="I3" s="1"/>
      <c r="J3" s="1"/>
      <c r="K3" s="2"/>
      <c r="L3" s="1"/>
      <c r="M3" s="3"/>
      <c r="N3" s="1"/>
      <c r="O3" s="1"/>
      <c r="P3" s="1"/>
      <c r="Q3" s="2"/>
      <c r="R3" s="1"/>
      <c r="S3" s="3"/>
      <c r="T3" s="1"/>
      <c r="U3" s="1"/>
      <c r="V3" s="1"/>
      <c r="W3" s="2"/>
      <c r="X3" s="1"/>
      <c r="Y3" s="3"/>
      <c r="Z3" s="1"/>
      <c r="AA3" s="1"/>
      <c r="AB3" s="1"/>
      <c r="AC3" s="2"/>
      <c r="AD3" s="1"/>
      <c r="AE3" s="3"/>
      <c r="AF3" s="1"/>
      <c r="AG3" s="1"/>
      <c r="AH3" s="1"/>
      <c r="AI3" s="2"/>
      <c r="AJ3" s="1"/>
      <c r="AK3" s="3"/>
      <c r="AL3" s="1"/>
      <c r="AM3" s="1"/>
      <c r="AN3" s="1"/>
      <c r="AO3" s="2"/>
      <c r="AP3" s="1"/>
      <c r="AQ3" s="3"/>
      <c r="AR3" s="1"/>
      <c r="AS3" s="1"/>
      <c r="AT3" s="1"/>
      <c r="AU3" s="2"/>
      <c r="AV3" s="1"/>
      <c r="AW3" s="3"/>
      <c r="AX3" s="1"/>
      <c r="AY3" s="1"/>
      <c r="AZ3" s="1"/>
      <c r="BA3" s="2"/>
      <c r="BB3" s="1"/>
      <c r="BC3" s="3"/>
      <c r="BD3" s="1"/>
      <c r="BE3" s="1"/>
      <c r="BF3" s="1"/>
      <c r="BG3" s="2"/>
      <c r="BH3" s="1"/>
      <c r="BI3" s="3"/>
      <c r="BJ3" s="1"/>
      <c r="BK3" s="1"/>
      <c r="BL3" s="1"/>
      <c r="BM3" s="2"/>
      <c r="BN3" s="1"/>
      <c r="BO3" s="3"/>
      <c r="BP3" s="1"/>
      <c r="BQ3" s="1"/>
      <c r="BR3" s="1"/>
      <c r="BS3" s="2"/>
      <c r="BT3" s="1"/>
      <c r="BU3" s="3"/>
      <c r="BV3" s="1"/>
      <c r="BW3" s="1"/>
      <c r="BX3" s="1"/>
      <c r="BY3" s="2"/>
      <c r="BZ3" s="1"/>
      <c r="CA3" s="3"/>
      <c r="CB3" s="1"/>
      <c r="CC3" s="1"/>
      <c r="CD3" s="1"/>
      <c r="CE3" s="2"/>
      <c r="CF3" s="1"/>
      <c r="CG3" s="3"/>
      <c r="CH3" s="1"/>
      <c r="CI3" s="1"/>
      <c r="CJ3" s="1"/>
      <c r="CK3" s="5"/>
    </row>
    <row r="4" spans="1:89" ht="47.25" customHeight="1">
      <c r="A4" s="129" t="s">
        <v>28</v>
      </c>
      <c r="B4" s="4"/>
      <c r="C4" s="4"/>
      <c r="D4" s="4"/>
      <c r="E4" s="5"/>
      <c r="F4" s="4"/>
      <c r="G4" s="19"/>
      <c r="K4" s="225" t="s">
        <v>49</v>
      </c>
      <c r="L4" s="226"/>
      <c r="M4" s="227"/>
      <c r="N4" s="4"/>
      <c r="O4" s="4"/>
      <c r="P4" s="4"/>
      <c r="Q4" s="5"/>
      <c r="R4" s="4"/>
      <c r="S4" s="19"/>
      <c r="T4" s="4"/>
      <c r="U4" s="4"/>
      <c r="V4" s="4"/>
      <c r="W4" s="5"/>
      <c r="X4" s="4"/>
      <c r="Y4" s="19"/>
      <c r="Z4" s="4"/>
      <c r="AA4" s="4"/>
      <c r="AB4" s="4"/>
      <c r="AC4" s="5"/>
      <c r="AD4" s="4"/>
      <c r="AE4" s="19"/>
      <c r="AF4" s="4"/>
      <c r="AG4" s="4"/>
      <c r="AH4" s="4"/>
      <c r="AI4" s="5"/>
      <c r="AJ4" s="4"/>
      <c r="AK4" s="19"/>
      <c r="AL4" s="4"/>
      <c r="AM4" s="4"/>
      <c r="AN4" s="4"/>
      <c r="AO4" s="5"/>
      <c r="AP4" s="4"/>
      <c r="AQ4" s="19"/>
      <c r="AR4" s="4"/>
      <c r="AS4" s="4"/>
      <c r="AT4" s="4"/>
      <c r="AU4" s="5"/>
      <c r="AV4" s="4"/>
      <c r="AW4" s="19"/>
      <c r="AX4" s="4"/>
      <c r="AY4" s="4"/>
      <c r="AZ4" s="4"/>
      <c r="BA4" s="5"/>
      <c r="BB4" s="4"/>
      <c r="BC4" s="19"/>
      <c r="BD4" s="4"/>
      <c r="BE4" s="4"/>
      <c r="BF4" s="4"/>
      <c r="BG4" s="5"/>
      <c r="BH4" s="4"/>
      <c r="BI4" s="19"/>
      <c r="BJ4" s="4"/>
      <c r="BK4" s="4"/>
      <c r="BL4" s="4"/>
      <c r="BM4" s="5"/>
      <c r="BN4" s="4"/>
      <c r="BO4" s="19"/>
      <c r="BP4" s="4"/>
      <c r="BQ4" s="4"/>
      <c r="BR4" s="4"/>
      <c r="BS4" s="5"/>
      <c r="BT4" s="4"/>
      <c r="BU4" s="19"/>
      <c r="BV4" s="4"/>
      <c r="BW4" s="4"/>
      <c r="BX4" s="4"/>
      <c r="BY4" s="5"/>
      <c r="BZ4" s="4"/>
      <c r="CA4" s="19"/>
      <c r="CB4" s="128" t="s">
        <v>17</v>
      </c>
      <c r="CC4" s="4"/>
      <c r="CD4" s="4"/>
      <c r="CE4" s="132" t="s">
        <v>17</v>
      </c>
      <c r="CF4" s="4"/>
      <c r="CG4" s="19"/>
      <c r="CH4" s="128" t="s">
        <v>17</v>
      </c>
      <c r="CI4" s="4"/>
      <c r="CJ4" s="4"/>
      <c r="CK4" s="5"/>
    </row>
    <row r="5" spans="1:89" hidden="1">
      <c r="A5" s="4"/>
      <c r="B5" s="4"/>
      <c r="C5" s="4"/>
      <c r="D5" s="4"/>
      <c r="E5" s="5"/>
      <c r="F5" s="4"/>
      <c r="G5" s="19"/>
      <c r="K5" s="228"/>
      <c r="L5" s="229"/>
      <c r="M5" s="230"/>
      <c r="N5" s="4"/>
      <c r="O5" s="4"/>
      <c r="P5" s="4"/>
      <c r="Q5" s="5"/>
      <c r="R5" s="4"/>
      <c r="S5" s="19"/>
      <c r="T5" s="4"/>
      <c r="U5" s="4"/>
      <c r="V5" s="4"/>
      <c r="W5" s="5"/>
      <c r="X5" s="4"/>
      <c r="Y5" s="19"/>
      <c r="Z5" s="4"/>
      <c r="AA5" s="4"/>
      <c r="AB5" s="4"/>
      <c r="AC5" s="5"/>
      <c r="AD5" s="4"/>
      <c r="AE5" s="19"/>
      <c r="AF5" s="4"/>
      <c r="AG5" s="4"/>
      <c r="AH5" s="4"/>
      <c r="AI5" s="5"/>
      <c r="AJ5" s="4"/>
      <c r="AK5" s="19"/>
      <c r="AL5" s="4"/>
      <c r="AM5" s="4"/>
      <c r="AN5" s="4"/>
      <c r="AO5" s="5"/>
      <c r="AP5" s="4"/>
      <c r="AQ5" s="19"/>
      <c r="AR5" s="4"/>
      <c r="AS5" s="4"/>
      <c r="AT5" s="4"/>
      <c r="AU5" s="5"/>
      <c r="AV5" s="4"/>
      <c r="AW5" s="19"/>
      <c r="AX5" s="4"/>
      <c r="AY5" s="4"/>
      <c r="AZ5" s="4"/>
      <c r="BA5" s="5"/>
      <c r="BB5" s="4"/>
      <c r="BC5" s="19"/>
      <c r="BD5" s="4"/>
      <c r="BE5" s="4"/>
      <c r="BF5" s="4"/>
      <c r="BG5" s="5"/>
      <c r="BH5" s="4"/>
      <c r="BI5" s="19"/>
      <c r="BJ5" s="4"/>
      <c r="BK5" s="4"/>
      <c r="BL5" s="4"/>
      <c r="BM5" s="5"/>
      <c r="BN5" s="4"/>
      <c r="BO5" s="19"/>
      <c r="BP5" s="4"/>
      <c r="BQ5" s="4"/>
      <c r="BR5" s="4"/>
      <c r="BS5" s="5"/>
      <c r="BT5" s="4"/>
      <c r="BU5" s="19"/>
      <c r="BV5" s="4"/>
      <c r="BW5" s="4"/>
      <c r="BX5" s="4"/>
      <c r="BY5" s="5"/>
      <c r="BZ5" s="4"/>
      <c r="CA5" s="19"/>
      <c r="CB5" s="4"/>
      <c r="CC5" s="4"/>
      <c r="CD5" s="4"/>
      <c r="CE5" s="5"/>
      <c r="CF5" s="4"/>
      <c r="CG5" s="19"/>
      <c r="CH5" s="4"/>
      <c r="CI5" s="4"/>
      <c r="CJ5" s="4"/>
      <c r="CK5" s="5"/>
    </row>
    <row r="6" spans="1:89" hidden="1">
      <c r="A6" s="1"/>
      <c r="B6" s="4"/>
      <c r="C6" s="4"/>
      <c r="D6" s="4"/>
      <c r="E6" s="5"/>
      <c r="F6" s="4"/>
      <c r="G6" s="19"/>
      <c r="K6" s="231"/>
      <c r="L6" s="232"/>
      <c r="M6" s="233"/>
      <c r="N6" s="4"/>
      <c r="O6" s="4"/>
      <c r="P6" s="4"/>
      <c r="Q6" s="5"/>
      <c r="R6" s="4"/>
      <c r="S6" s="19"/>
      <c r="T6" s="4"/>
      <c r="U6" s="4"/>
      <c r="V6" s="4"/>
      <c r="W6" s="5"/>
      <c r="X6" s="4"/>
      <c r="Y6" s="19"/>
      <c r="Z6" s="4"/>
      <c r="AA6" s="4"/>
      <c r="AB6" s="4"/>
      <c r="AC6" s="5"/>
      <c r="AD6" s="4"/>
      <c r="AE6" s="19"/>
      <c r="AF6" s="4"/>
      <c r="AG6" s="4"/>
      <c r="AH6" s="4"/>
      <c r="AI6" s="5"/>
      <c r="AJ6" s="4"/>
      <c r="AK6" s="19"/>
      <c r="AL6" s="4"/>
      <c r="AM6" s="4"/>
      <c r="AN6" s="4"/>
      <c r="AO6" s="5"/>
      <c r="AP6" s="4"/>
      <c r="AQ6" s="19"/>
      <c r="AR6" s="4"/>
      <c r="AS6" s="4"/>
      <c r="AT6" s="4"/>
      <c r="AU6" s="5"/>
      <c r="AV6" s="4"/>
      <c r="AW6" s="19"/>
      <c r="AX6" s="4"/>
      <c r="AY6" s="4"/>
      <c r="AZ6" s="4"/>
      <c r="BA6" s="5"/>
      <c r="BB6" s="4"/>
      <c r="BC6" s="19"/>
      <c r="BD6" s="4"/>
      <c r="BE6" s="4"/>
      <c r="BF6" s="4"/>
      <c r="BG6" s="5"/>
      <c r="BH6" s="4"/>
      <c r="BI6" s="19"/>
      <c r="BJ6" s="4"/>
      <c r="BK6" s="4"/>
      <c r="BL6" s="4"/>
      <c r="BM6" s="5"/>
      <c r="BN6" s="4"/>
      <c r="BO6" s="19"/>
      <c r="BP6" s="4"/>
      <c r="BQ6" s="4"/>
      <c r="BR6" s="4"/>
      <c r="BS6" s="5"/>
      <c r="BT6" s="4"/>
      <c r="BU6" s="19"/>
      <c r="BV6" s="4"/>
      <c r="BW6" s="4"/>
      <c r="BX6" s="4"/>
      <c r="BY6" s="5"/>
      <c r="BZ6" s="4"/>
      <c r="CA6" s="19"/>
      <c r="CB6" s="4"/>
      <c r="CC6" s="4"/>
      <c r="CD6" s="4"/>
      <c r="CE6" s="5"/>
      <c r="CF6" s="4"/>
      <c r="CG6" s="19"/>
      <c r="CH6" s="4"/>
      <c r="CI6" s="4"/>
      <c r="CJ6" s="4"/>
      <c r="CK6" s="5"/>
    </row>
    <row r="7" spans="1:89" ht="15" customHeight="1">
      <c r="A7" s="43" t="s">
        <v>5</v>
      </c>
      <c r="B7" s="225" t="s">
        <v>46</v>
      </c>
      <c r="C7" s="226"/>
      <c r="D7" s="227"/>
      <c r="E7" s="225" t="s">
        <v>46</v>
      </c>
      <c r="F7" s="226"/>
      <c r="G7" s="227"/>
      <c r="H7" s="225"/>
      <c r="I7" s="226"/>
      <c r="J7" s="227"/>
      <c r="K7" s="225" t="s">
        <v>46</v>
      </c>
      <c r="L7" s="226"/>
      <c r="M7" s="227"/>
      <c r="N7" s="225"/>
      <c r="O7" s="226"/>
      <c r="P7" s="227"/>
      <c r="Q7" s="225"/>
      <c r="R7" s="226"/>
      <c r="S7" s="227"/>
      <c r="T7" s="225"/>
      <c r="U7" s="226"/>
      <c r="V7" s="227"/>
      <c r="W7" s="225"/>
      <c r="X7" s="226"/>
      <c r="Y7" s="227"/>
      <c r="Z7" s="225"/>
      <c r="AA7" s="226"/>
      <c r="AB7" s="227"/>
      <c r="AC7" s="225"/>
      <c r="AD7" s="226"/>
      <c r="AE7" s="227"/>
      <c r="AF7" s="225"/>
      <c r="AG7" s="226"/>
      <c r="AH7" s="227"/>
      <c r="AI7" s="225"/>
      <c r="AJ7" s="226"/>
      <c r="AK7" s="227"/>
      <c r="AL7" s="225"/>
      <c r="AM7" s="226"/>
      <c r="AN7" s="227"/>
      <c r="AO7" s="225"/>
      <c r="AP7" s="226"/>
      <c r="AQ7" s="227"/>
      <c r="AR7" s="225"/>
      <c r="AS7" s="226"/>
      <c r="AT7" s="227"/>
      <c r="AU7" s="225"/>
      <c r="AV7" s="226"/>
      <c r="AW7" s="227"/>
      <c r="AX7" s="225"/>
      <c r="AY7" s="226"/>
      <c r="AZ7" s="227"/>
      <c r="BA7" s="225"/>
      <c r="BB7" s="226"/>
      <c r="BC7" s="227"/>
      <c r="BD7" s="225"/>
      <c r="BE7" s="226"/>
      <c r="BF7" s="227"/>
      <c r="BG7" s="225"/>
      <c r="BH7" s="226"/>
      <c r="BI7" s="227"/>
      <c r="BJ7" s="225" t="s">
        <v>17</v>
      </c>
      <c r="BK7" s="226"/>
      <c r="BL7" s="227"/>
      <c r="BM7" s="225" t="s">
        <v>17</v>
      </c>
      <c r="BN7" s="226"/>
      <c r="BO7" s="227"/>
      <c r="BP7" s="225" t="s">
        <v>17</v>
      </c>
      <c r="BQ7" s="226"/>
      <c r="BR7" s="227"/>
      <c r="BS7" s="225" t="s">
        <v>17</v>
      </c>
      <c r="BT7" s="226"/>
      <c r="BU7" s="227"/>
      <c r="BV7" s="225" t="s">
        <v>17</v>
      </c>
      <c r="BW7" s="226"/>
      <c r="BX7" s="227"/>
      <c r="BY7" s="6" t="s">
        <v>17</v>
      </c>
      <c r="BZ7" s="9"/>
      <c r="CA7" s="18"/>
      <c r="CB7" s="6" t="s">
        <v>17</v>
      </c>
      <c r="CC7" s="9"/>
      <c r="CD7" s="9"/>
      <c r="CE7" s="6" t="s">
        <v>17</v>
      </c>
      <c r="CF7" s="9"/>
      <c r="CG7" s="18"/>
      <c r="CH7" s="6" t="s">
        <v>17</v>
      </c>
      <c r="CI7" s="9"/>
      <c r="CJ7" s="18"/>
      <c r="CK7" s="5"/>
    </row>
    <row r="8" spans="1:89">
      <c r="A8" s="4"/>
      <c r="B8" s="228"/>
      <c r="C8" s="229"/>
      <c r="D8" s="230"/>
      <c r="E8" s="228"/>
      <c r="F8" s="229"/>
      <c r="G8" s="230"/>
      <c r="H8" s="228"/>
      <c r="I8" s="229"/>
      <c r="J8" s="230"/>
      <c r="K8" s="228"/>
      <c r="L8" s="229"/>
      <c r="M8" s="230"/>
      <c r="N8" s="228"/>
      <c r="O8" s="229"/>
      <c r="P8" s="230"/>
      <c r="Q8" s="228"/>
      <c r="R8" s="229"/>
      <c r="S8" s="230"/>
      <c r="T8" s="228"/>
      <c r="U8" s="229"/>
      <c r="V8" s="230"/>
      <c r="W8" s="228"/>
      <c r="X8" s="229"/>
      <c r="Y8" s="230"/>
      <c r="Z8" s="228"/>
      <c r="AA8" s="229"/>
      <c r="AB8" s="230"/>
      <c r="AC8" s="228"/>
      <c r="AD8" s="229"/>
      <c r="AE8" s="230"/>
      <c r="AF8" s="228"/>
      <c r="AG8" s="229"/>
      <c r="AH8" s="230"/>
      <c r="AI8" s="228"/>
      <c r="AJ8" s="229"/>
      <c r="AK8" s="230"/>
      <c r="AL8" s="228"/>
      <c r="AM8" s="229"/>
      <c r="AN8" s="230"/>
      <c r="AO8" s="228"/>
      <c r="AP8" s="229"/>
      <c r="AQ8" s="230"/>
      <c r="AR8" s="228"/>
      <c r="AS8" s="229"/>
      <c r="AT8" s="230"/>
      <c r="AU8" s="228"/>
      <c r="AV8" s="229"/>
      <c r="AW8" s="230"/>
      <c r="AX8" s="228"/>
      <c r="AY8" s="229"/>
      <c r="AZ8" s="230"/>
      <c r="BA8" s="228"/>
      <c r="BB8" s="229"/>
      <c r="BC8" s="230"/>
      <c r="BD8" s="228"/>
      <c r="BE8" s="229"/>
      <c r="BF8" s="230"/>
      <c r="BG8" s="228"/>
      <c r="BH8" s="229"/>
      <c r="BI8" s="230"/>
      <c r="BJ8" s="228"/>
      <c r="BK8" s="229"/>
      <c r="BL8" s="230"/>
      <c r="BM8" s="228"/>
      <c r="BN8" s="229"/>
      <c r="BO8" s="230"/>
      <c r="BP8" s="228"/>
      <c r="BQ8" s="229"/>
      <c r="BR8" s="230"/>
      <c r="BS8" s="228"/>
      <c r="BT8" s="229"/>
      <c r="BU8" s="230"/>
      <c r="BV8" s="228"/>
      <c r="BW8" s="229"/>
      <c r="BX8" s="230"/>
      <c r="BY8" s="5"/>
      <c r="BZ8" s="4"/>
      <c r="CA8" s="19"/>
      <c r="CB8" s="4"/>
      <c r="CC8" s="4"/>
      <c r="CD8" s="4"/>
      <c r="CE8" s="5"/>
      <c r="CF8" s="4"/>
      <c r="CG8" s="19"/>
      <c r="CH8" s="4"/>
      <c r="CI8" s="4"/>
      <c r="CJ8" s="19"/>
      <c r="CK8" s="5"/>
    </row>
    <row r="9" spans="1:89">
      <c r="A9" s="4"/>
      <c r="B9" s="228"/>
      <c r="C9" s="229"/>
      <c r="D9" s="230"/>
      <c r="E9" s="228"/>
      <c r="F9" s="229"/>
      <c r="G9" s="230"/>
      <c r="H9" s="228"/>
      <c r="I9" s="229"/>
      <c r="J9" s="230"/>
      <c r="K9" s="228"/>
      <c r="L9" s="229"/>
      <c r="M9" s="230"/>
      <c r="N9" s="228"/>
      <c r="O9" s="229"/>
      <c r="P9" s="230"/>
      <c r="Q9" s="228"/>
      <c r="R9" s="229"/>
      <c r="S9" s="230"/>
      <c r="T9" s="228"/>
      <c r="U9" s="229"/>
      <c r="V9" s="230"/>
      <c r="W9" s="228"/>
      <c r="X9" s="229"/>
      <c r="Y9" s="230"/>
      <c r="Z9" s="228"/>
      <c r="AA9" s="229"/>
      <c r="AB9" s="230"/>
      <c r="AC9" s="228"/>
      <c r="AD9" s="229"/>
      <c r="AE9" s="230"/>
      <c r="AF9" s="228"/>
      <c r="AG9" s="229"/>
      <c r="AH9" s="230"/>
      <c r="AI9" s="228"/>
      <c r="AJ9" s="229"/>
      <c r="AK9" s="230"/>
      <c r="AL9" s="228"/>
      <c r="AM9" s="229"/>
      <c r="AN9" s="230"/>
      <c r="AO9" s="228"/>
      <c r="AP9" s="229"/>
      <c r="AQ9" s="230"/>
      <c r="AR9" s="228"/>
      <c r="AS9" s="229"/>
      <c r="AT9" s="230"/>
      <c r="AU9" s="228"/>
      <c r="AV9" s="229"/>
      <c r="AW9" s="230"/>
      <c r="AX9" s="228"/>
      <c r="AY9" s="229"/>
      <c r="AZ9" s="230"/>
      <c r="BA9" s="228"/>
      <c r="BB9" s="229"/>
      <c r="BC9" s="230"/>
      <c r="BD9" s="228"/>
      <c r="BE9" s="229"/>
      <c r="BF9" s="230"/>
      <c r="BG9" s="228"/>
      <c r="BH9" s="229"/>
      <c r="BI9" s="230"/>
      <c r="BJ9" s="228"/>
      <c r="BK9" s="229"/>
      <c r="BL9" s="230"/>
      <c r="BM9" s="228"/>
      <c r="BN9" s="229"/>
      <c r="BO9" s="230"/>
      <c r="BP9" s="228"/>
      <c r="BQ9" s="229"/>
      <c r="BR9" s="230"/>
      <c r="BS9" s="228"/>
      <c r="BT9" s="229"/>
      <c r="BU9" s="230"/>
      <c r="BV9" s="228"/>
      <c r="BW9" s="229"/>
      <c r="BX9" s="230"/>
      <c r="BY9" s="5"/>
      <c r="BZ9" s="4"/>
      <c r="CA9" s="19"/>
      <c r="CB9" s="4"/>
      <c r="CC9" s="4"/>
      <c r="CD9" s="4"/>
      <c r="CE9" s="5"/>
      <c r="CF9" s="4"/>
      <c r="CG9" s="19"/>
      <c r="CH9" s="4"/>
      <c r="CI9" s="4"/>
      <c r="CJ9" s="19"/>
      <c r="CK9" s="5"/>
    </row>
    <row r="10" spans="1:89">
      <c r="A10" s="4"/>
      <c r="B10" s="228"/>
      <c r="C10" s="229"/>
      <c r="D10" s="230"/>
      <c r="E10" s="228"/>
      <c r="F10" s="229"/>
      <c r="G10" s="230"/>
      <c r="H10" s="228"/>
      <c r="I10" s="229"/>
      <c r="J10" s="230"/>
      <c r="K10" s="228"/>
      <c r="L10" s="229"/>
      <c r="M10" s="230"/>
      <c r="N10" s="228"/>
      <c r="O10" s="229"/>
      <c r="P10" s="230"/>
      <c r="Q10" s="228"/>
      <c r="R10" s="229"/>
      <c r="S10" s="230"/>
      <c r="T10" s="228"/>
      <c r="U10" s="229"/>
      <c r="V10" s="230"/>
      <c r="W10" s="228"/>
      <c r="X10" s="229"/>
      <c r="Y10" s="230"/>
      <c r="Z10" s="228"/>
      <c r="AA10" s="229"/>
      <c r="AB10" s="230"/>
      <c r="AC10" s="228"/>
      <c r="AD10" s="229"/>
      <c r="AE10" s="230"/>
      <c r="AF10" s="228"/>
      <c r="AG10" s="229"/>
      <c r="AH10" s="230"/>
      <c r="AI10" s="228"/>
      <c r="AJ10" s="229"/>
      <c r="AK10" s="230"/>
      <c r="AL10" s="228"/>
      <c r="AM10" s="229"/>
      <c r="AN10" s="230"/>
      <c r="AO10" s="228"/>
      <c r="AP10" s="229"/>
      <c r="AQ10" s="230"/>
      <c r="AR10" s="228"/>
      <c r="AS10" s="229"/>
      <c r="AT10" s="230"/>
      <c r="AU10" s="228"/>
      <c r="AV10" s="229"/>
      <c r="AW10" s="230"/>
      <c r="AX10" s="228"/>
      <c r="AY10" s="229"/>
      <c r="AZ10" s="230"/>
      <c r="BA10" s="228"/>
      <c r="BB10" s="229"/>
      <c r="BC10" s="230"/>
      <c r="BD10" s="228"/>
      <c r="BE10" s="229"/>
      <c r="BF10" s="230"/>
      <c r="BG10" s="228"/>
      <c r="BH10" s="229"/>
      <c r="BI10" s="230"/>
      <c r="BJ10" s="228"/>
      <c r="BK10" s="229"/>
      <c r="BL10" s="230"/>
      <c r="BM10" s="228"/>
      <c r="BN10" s="229"/>
      <c r="BO10" s="230"/>
      <c r="BP10" s="228"/>
      <c r="BQ10" s="229"/>
      <c r="BR10" s="230"/>
      <c r="BS10" s="228"/>
      <c r="BT10" s="229"/>
      <c r="BU10" s="230"/>
      <c r="BV10" s="228"/>
      <c r="BW10" s="229"/>
      <c r="BX10" s="230"/>
      <c r="BY10" s="5"/>
      <c r="BZ10" s="4"/>
      <c r="CA10" s="19"/>
      <c r="CB10" s="4"/>
      <c r="CC10" s="4"/>
      <c r="CD10" s="4"/>
      <c r="CE10" s="5"/>
      <c r="CF10" s="4"/>
      <c r="CG10" s="19"/>
      <c r="CH10" s="4"/>
      <c r="CI10" s="4"/>
      <c r="CJ10" s="19"/>
      <c r="CK10" s="5"/>
    </row>
    <row r="11" spans="1:89">
      <c r="A11" s="4"/>
      <c r="B11" s="228"/>
      <c r="C11" s="229"/>
      <c r="D11" s="230"/>
      <c r="E11" s="228"/>
      <c r="F11" s="229"/>
      <c r="G11" s="230"/>
      <c r="H11" s="228"/>
      <c r="I11" s="229"/>
      <c r="J11" s="230"/>
      <c r="K11" s="228"/>
      <c r="L11" s="229"/>
      <c r="M11" s="230"/>
      <c r="N11" s="228"/>
      <c r="O11" s="229"/>
      <c r="P11" s="230"/>
      <c r="Q11" s="228"/>
      <c r="R11" s="229"/>
      <c r="S11" s="230"/>
      <c r="T11" s="228"/>
      <c r="U11" s="229"/>
      <c r="V11" s="230"/>
      <c r="W11" s="228"/>
      <c r="X11" s="229"/>
      <c r="Y11" s="230"/>
      <c r="Z11" s="228"/>
      <c r="AA11" s="229"/>
      <c r="AB11" s="230"/>
      <c r="AC11" s="228"/>
      <c r="AD11" s="229"/>
      <c r="AE11" s="230"/>
      <c r="AF11" s="228"/>
      <c r="AG11" s="229"/>
      <c r="AH11" s="230"/>
      <c r="AI11" s="228"/>
      <c r="AJ11" s="229"/>
      <c r="AK11" s="230"/>
      <c r="AL11" s="228"/>
      <c r="AM11" s="229"/>
      <c r="AN11" s="230"/>
      <c r="AO11" s="228"/>
      <c r="AP11" s="229"/>
      <c r="AQ11" s="230"/>
      <c r="AR11" s="228"/>
      <c r="AS11" s="229"/>
      <c r="AT11" s="230"/>
      <c r="AU11" s="228"/>
      <c r="AV11" s="229"/>
      <c r="AW11" s="230"/>
      <c r="AX11" s="228"/>
      <c r="AY11" s="229"/>
      <c r="AZ11" s="230"/>
      <c r="BA11" s="228"/>
      <c r="BB11" s="229"/>
      <c r="BC11" s="230"/>
      <c r="BD11" s="228"/>
      <c r="BE11" s="229"/>
      <c r="BF11" s="230"/>
      <c r="BG11" s="228"/>
      <c r="BH11" s="229"/>
      <c r="BI11" s="230"/>
      <c r="BJ11" s="228"/>
      <c r="BK11" s="229"/>
      <c r="BL11" s="230"/>
      <c r="BM11" s="228"/>
      <c r="BN11" s="229"/>
      <c r="BO11" s="230"/>
      <c r="BP11" s="228"/>
      <c r="BQ11" s="229"/>
      <c r="BR11" s="230"/>
      <c r="BS11" s="228"/>
      <c r="BT11" s="229"/>
      <c r="BU11" s="230"/>
      <c r="BV11" s="228"/>
      <c r="BW11" s="229"/>
      <c r="BX11" s="230"/>
      <c r="BY11" s="5"/>
      <c r="BZ11" s="4"/>
      <c r="CA11" s="19"/>
      <c r="CB11" s="4"/>
      <c r="CC11" s="4"/>
      <c r="CD11" s="4"/>
      <c r="CE11" s="5"/>
      <c r="CF11" s="4"/>
      <c r="CG11" s="19"/>
      <c r="CH11" s="4"/>
      <c r="CI11" s="4"/>
      <c r="CJ11" s="19"/>
      <c r="CK11" s="5"/>
    </row>
    <row r="12" spans="1:89">
      <c r="A12" s="10"/>
      <c r="B12" s="231"/>
      <c r="C12" s="232"/>
      <c r="D12" s="233"/>
      <c r="E12" s="231"/>
      <c r="F12" s="232"/>
      <c r="G12" s="233"/>
      <c r="H12" s="231"/>
      <c r="I12" s="232"/>
      <c r="J12" s="233"/>
      <c r="K12" s="231"/>
      <c r="L12" s="232"/>
      <c r="M12" s="233"/>
      <c r="N12" s="231"/>
      <c r="O12" s="232"/>
      <c r="P12" s="233"/>
      <c r="Q12" s="231"/>
      <c r="R12" s="232"/>
      <c r="S12" s="233"/>
      <c r="T12" s="231"/>
      <c r="U12" s="232"/>
      <c r="V12" s="233"/>
      <c r="W12" s="231"/>
      <c r="X12" s="232"/>
      <c r="Y12" s="233"/>
      <c r="Z12" s="231"/>
      <c r="AA12" s="232"/>
      <c r="AB12" s="233"/>
      <c r="AC12" s="231"/>
      <c r="AD12" s="232"/>
      <c r="AE12" s="233"/>
      <c r="AF12" s="231"/>
      <c r="AG12" s="232"/>
      <c r="AH12" s="233"/>
      <c r="AI12" s="231"/>
      <c r="AJ12" s="232"/>
      <c r="AK12" s="233"/>
      <c r="AL12" s="231"/>
      <c r="AM12" s="232"/>
      <c r="AN12" s="233"/>
      <c r="AO12" s="231"/>
      <c r="AP12" s="232"/>
      <c r="AQ12" s="233"/>
      <c r="AR12" s="231"/>
      <c r="AS12" s="232"/>
      <c r="AT12" s="233"/>
      <c r="AU12" s="231"/>
      <c r="AV12" s="232"/>
      <c r="AW12" s="233"/>
      <c r="AX12" s="231"/>
      <c r="AY12" s="232"/>
      <c r="AZ12" s="233"/>
      <c r="BA12" s="231"/>
      <c r="BB12" s="232"/>
      <c r="BC12" s="233"/>
      <c r="BD12" s="231"/>
      <c r="BE12" s="232"/>
      <c r="BF12" s="233"/>
      <c r="BG12" s="231"/>
      <c r="BH12" s="232"/>
      <c r="BI12" s="233"/>
      <c r="BJ12" s="231"/>
      <c r="BK12" s="232"/>
      <c r="BL12" s="233"/>
      <c r="BM12" s="231"/>
      <c r="BN12" s="232"/>
      <c r="BO12" s="233"/>
      <c r="BP12" s="231"/>
      <c r="BQ12" s="232"/>
      <c r="BR12" s="233"/>
      <c r="BS12" s="231"/>
      <c r="BT12" s="232"/>
      <c r="BU12" s="233"/>
      <c r="BV12" s="231"/>
      <c r="BW12" s="232"/>
      <c r="BX12" s="233"/>
      <c r="BY12" s="2"/>
      <c r="BZ12" s="1"/>
      <c r="CA12" s="3"/>
      <c r="CB12" s="1"/>
      <c r="CC12" s="1"/>
      <c r="CD12" s="1"/>
      <c r="CE12" s="2"/>
      <c r="CF12" s="1"/>
      <c r="CG12" s="3"/>
      <c r="CH12" s="1"/>
      <c r="CI12" s="1"/>
      <c r="CJ12" s="3"/>
      <c r="CK12" s="5"/>
    </row>
    <row r="13" spans="1:89" ht="15" customHeight="1">
      <c r="A13" s="50" t="s">
        <v>30</v>
      </c>
      <c r="B13" s="225" t="s">
        <v>47</v>
      </c>
      <c r="C13" s="226"/>
      <c r="D13" s="227"/>
      <c r="E13" s="225" t="s">
        <v>47</v>
      </c>
      <c r="F13" s="226"/>
      <c r="G13" s="227"/>
      <c r="H13" s="225" t="s">
        <v>47</v>
      </c>
      <c r="I13" s="226"/>
      <c r="J13" s="227"/>
      <c r="K13" s="225" t="s">
        <v>50</v>
      </c>
      <c r="L13" s="226"/>
      <c r="M13" s="227"/>
      <c r="N13" s="225" t="s">
        <v>51</v>
      </c>
      <c r="O13" s="226"/>
      <c r="P13" s="227"/>
      <c r="Q13" s="225" t="s">
        <v>51</v>
      </c>
      <c r="R13" s="226"/>
      <c r="S13" s="227"/>
      <c r="T13" s="225" t="s">
        <v>51</v>
      </c>
      <c r="U13" s="226"/>
      <c r="V13" s="227"/>
      <c r="W13" s="225" t="s">
        <v>51</v>
      </c>
      <c r="X13" s="226"/>
      <c r="Y13" s="227"/>
      <c r="Z13" s="225" t="s">
        <v>51</v>
      </c>
      <c r="AA13" s="226"/>
      <c r="AB13" s="227"/>
      <c r="AC13" s="225" t="s">
        <v>51</v>
      </c>
      <c r="AD13" s="226"/>
      <c r="AE13" s="227"/>
      <c r="AF13" s="225" t="s">
        <v>51</v>
      </c>
      <c r="AG13" s="226"/>
      <c r="AH13" s="227"/>
      <c r="AI13" s="225" t="s">
        <v>51</v>
      </c>
      <c r="AJ13" s="226"/>
      <c r="AK13" s="227"/>
      <c r="AL13" s="225" t="s">
        <v>51</v>
      </c>
      <c r="AM13" s="226"/>
      <c r="AN13" s="227"/>
      <c r="AO13" s="225" t="s">
        <v>56</v>
      </c>
      <c r="AP13" s="226"/>
      <c r="AQ13" s="227"/>
      <c r="AR13" s="225" t="s">
        <v>56</v>
      </c>
      <c r="AS13" s="226"/>
      <c r="AT13" s="227"/>
      <c r="AU13" s="225" t="s">
        <v>56</v>
      </c>
      <c r="AV13" s="226"/>
      <c r="AW13" s="227"/>
      <c r="AX13" s="225" t="s">
        <v>56</v>
      </c>
      <c r="AY13" s="226"/>
      <c r="AZ13" s="227"/>
      <c r="BA13" s="225" t="s">
        <v>56</v>
      </c>
      <c r="BB13" s="226"/>
      <c r="BC13" s="227"/>
      <c r="BD13" s="225" t="s">
        <v>56</v>
      </c>
      <c r="BE13" s="226"/>
      <c r="BF13" s="227"/>
      <c r="BG13" s="225" t="s">
        <v>56</v>
      </c>
      <c r="BH13" s="226"/>
      <c r="BI13" s="227"/>
      <c r="BJ13" s="225" t="s">
        <v>63</v>
      </c>
      <c r="BK13" s="226"/>
      <c r="BL13" s="227"/>
      <c r="BM13" s="225" t="s">
        <v>63</v>
      </c>
      <c r="BN13" s="226"/>
      <c r="BO13" s="227"/>
      <c r="BP13" s="225"/>
      <c r="BQ13" s="226"/>
      <c r="BR13" s="227"/>
      <c r="BS13" s="225"/>
      <c r="BT13" s="226"/>
      <c r="BU13" s="227"/>
      <c r="BV13" s="225"/>
      <c r="BW13" s="226"/>
      <c r="BX13" s="227"/>
      <c r="BY13" s="6"/>
      <c r="BZ13" s="4"/>
      <c r="CA13" s="19"/>
      <c r="CB13" s="6"/>
      <c r="CE13" s="6"/>
      <c r="CF13" s="4"/>
      <c r="CG13" s="19"/>
      <c r="CH13" s="6"/>
      <c r="CK13" s="5"/>
    </row>
    <row r="14" spans="1:89">
      <c r="B14" s="228"/>
      <c r="C14" s="229"/>
      <c r="D14" s="230"/>
      <c r="E14" s="228"/>
      <c r="F14" s="229"/>
      <c r="G14" s="230"/>
      <c r="H14" s="228"/>
      <c r="I14" s="229"/>
      <c r="J14" s="230"/>
      <c r="K14" s="228"/>
      <c r="L14" s="229"/>
      <c r="M14" s="230"/>
      <c r="N14" s="228"/>
      <c r="O14" s="229"/>
      <c r="P14" s="230"/>
      <c r="Q14" s="228"/>
      <c r="R14" s="229"/>
      <c r="S14" s="230"/>
      <c r="T14" s="228"/>
      <c r="U14" s="229"/>
      <c r="V14" s="230"/>
      <c r="W14" s="228"/>
      <c r="X14" s="229"/>
      <c r="Y14" s="230"/>
      <c r="Z14" s="228"/>
      <c r="AA14" s="229"/>
      <c r="AB14" s="230"/>
      <c r="AC14" s="228"/>
      <c r="AD14" s="229"/>
      <c r="AE14" s="230"/>
      <c r="AF14" s="228"/>
      <c r="AG14" s="229"/>
      <c r="AH14" s="230"/>
      <c r="AI14" s="228"/>
      <c r="AJ14" s="229"/>
      <c r="AK14" s="230"/>
      <c r="AL14" s="228"/>
      <c r="AM14" s="229"/>
      <c r="AN14" s="230"/>
      <c r="AO14" s="228"/>
      <c r="AP14" s="229"/>
      <c r="AQ14" s="230"/>
      <c r="AR14" s="228"/>
      <c r="AS14" s="229"/>
      <c r="AT14" s="230"/>
      <c r="AU14" s="228"/>
      <c r="AV14" s="229"/>
      <c r="AW14" s="230"/>
      <c r="AX14" s="228"/>
      <c r="AY14" s="229"/>
      <c r="AZ14" s="230"/>
      <c r="BA14" s="228"/>
      <c r="BB14" s="229"/>
      <c r="BC14" s="230"/>
      <c r="BD14" s="228"/>
      <c r="BE14" s="229"/>
      <c r="BF14" s="230"/>
      <c r="BG14" s="228"/>
      <c r="BH14" s="229"/>
      <c r="BI14" s="230"/>
      <c r="BJ14" s="228"/>
      <c r="BK14" s="229"/>
      <c r="BL14" s="230"/>
      <c r="BM14" s="228"/>
      <c r="BN14" s="229"/>
      <c r="BO14" s="230"/>
      <c r="BP14" s="228"/>
      <c r="BQ14" s="229"/>
      <c r="BR14" s="230"/>
      <c r="BS14" s="228"/>
      <c r="BT14" s="229"/>
      <c r="BU14" s="230"/>
      <c r="BV14" s="228"/>
      <c r="BW14" s="229"/>
      <c r="BX14" s="230"/>
      <c r="BY14" s="5"/>
      <c r="BZ14" s="4"/>
      <c r="CA14" s="19"/>
      <c r="CE14" s="5"/>
      <c r="CF14" s="4"/>
      <c r="CG14" s="19"/>
      <c r="CK14" s="5"/>
    </row>
    <row r="15" spans="1:89">
      <c r="B15" s="228"/>
      <c r="C15" s="229"/>
      <c r="D15" s="230"/>
      <c r="E15" s="228"/>
      <c r="F15" s="229"/>
      <c r="G15" s="230"/>
      <c r="H15" s="228"/>
      <c r="I15" s="229"/>
      <c r="J15" s="230"/>
      <c r="K15" s="228"/>
      <c r="L15" s="229"/>
      <c r="M15" s="230"/>
      <c r="N15" s="228"/>
      <c r="O15" s="229"/>
      <c r="P15" s="230"/>
      <c r="Q15" s="228"/>
      <c r="R15" s="229"/>
      <c r="S15" s="230"/>
      <c r="T15" s="228"/>
      <c r="U15" s="229"/>
      <c r="V15" s="230"/>
      <c r="W15" s="228"/>
      <c r="X15" s="229"/>
      <c r="Y15" s="230"/>
      <c r="Z15" s="228"/>
      <c r="AA15" s="229"/>
      <c r="AB15" s="230"/>
      <c r="AC15" s="228"/>
      <c r="AD15" s="229"/>
      <c r="AE15" s="230"/>
      <c r="AF15" s="228"/>
      <c r="AG15" s="229"/>
      <c r="AH15" s="230"/>
      <c r="AI15" s="228"/>
      <c r="AJ15" s="229"/>
      <c r="AK15" s="230"/>
      <c r="AL15" s="228"/>
      <c r="AM15" s="229"/>
      <c r="AN15" s="230"/>
      <c r="AO15" s="228"/>
      <c r="AP15" s="229"/>
      <c r="AQ15" s="230"/>
      <c r="AR15" s="228"/>
      <c r="AS15" s="229"/>
      <c r="AT15" s="230"/>
      <c r="AU15" s="228"/>
      <c r="AV15" s="229"/>
      <c r="AW15" s="230"/>
      <c r="AX15" s="228"/>
      <c r="AY15" s="229"/>
      <c r="AZ15" s="230"/>
      <c r="BA15" s="228"/>
      <c r="BB15" s="229"/>
      <c r="BC15" s="230"/>
      <c r="BD15" s="228"/>
      <c r="BE15" s="229"/>
      <c r="BF15" s="230"/>
      <c r="BG15" s="228"/>
      <c r="BH15" s="229"/>
      <c r="BI15" s="230"/>
      <c r="BJ15" s="228"/>
      <c r="BK15" s="229"/>
      <c r="BL15" s="230"/>
      <c r="BM15" s="228"/>
      <c r="BN15" s="229"/>
      <c r="BO15" s="230"/>
      <c r="BP15" s="228"/>
      <c r="BQ15" s="229"/>
      <c r="BR15" s="230"/>
      <c r="BS15" s="228"/>
      <c r="BT15" s="229"/>
      <c r="BU15" s="230"/>
      <c r="BV15" s="228"/>
      <c r="BW15" s="229"/>
      <c r="BX15" s="230"/>
      <c r="BY15" s="5"/>
      <c r="BZ15" s="4"/>
      <c r="CA15" s="19"/>
      <c r="CE15" s="5"/>
      <c r="CF15" s="4"/>
      <c r="CG15" s="19"/>
      <c r="CK15" s="5"/>
    </row>
    <row r="16" spans="1:89">
      <c r="A16" s="4"/>
      <c r="B16" s="228"/>
      <c r="C16" s="229"/>
      <c r="D16" s="230"/>
      <c r="E16" s="228"/>
      <c r="F16" s="229"/>
      <c r="G16" s="230"/>
      <c r="H16" s="228"/>
      <c r="I16" s="229"/>
      <c r="J16" s="230"/>
      <c r="K16" s="228"/>
      <c r="L16" s="229"/>
      <c r="M16" s="230"/>
      <c r="N16" s="228"/>
      <c r="O16" s="229"/>
      <c r="P16" s="230"/>
      <c r="Q16" s="228"/>
      <c r="R16" s="229"/>
      <c r="S16" s="230"/>
      <c r="T16" s="228"/>
      <c r="U16" s="229"/>
      <c r="V16" s="230"/>
      <c r="W16" s="228"/>
      <c r="X16" s="229"/>
      <c r="Y16" s="230"/>
      <c r="Z16" s="228"/>
      <c r="AA16" s="229"/>
      <c r="AB16" s="230"/>
      <c r="AC16" s="228"/>
      <c r="AD16" s="229"/>
      <c r="AE16" s="230"/>
      <c r="AF16" s="228"/>
      <c r="AG16" s="229"/>
      <c r="AH16" s="230"/>
      <c r="AI16" s="228"/>
      <c r="AJ16" s="229"/>
      <c r="AK16" s="230"/>
      <c r="AL16" s="228"/>
      <c r="AM16" s="229"/>
      <c r="AN16" s="230"/>
      <c r="AO16" s="228"/>
      <c r="AP16" s="229"/>
      <c r="AQ16" s="230"/>
      <c r="AR16" s="228"/>
      <c r="AS16" s="229"/>
      <c r="AT16" s="230"/>
      <c r="AU16" s="228"/>
      <c r="AV16" s="229"/>
      <c r="AW16" s="230"/>
      <c r="AX16" s="228"/>
      <c r="AY16" s="229"/>
      <c r="AZ16" s="230"/>
      <c r="BA16" s="228"/>
      <c r="BB16" s="229"/>
      <c r="BC16" s="230"/>
      <c r="BD16" s="228"/>
      <c r="BE16" s="229"/>
      <c r="BF16" s="230"/>
      <c r="BG16" s="228"/>
      <c r="BH16" s="229"/>
      <c r="BI16" s="230"/>
      <c r="BJ16" s="228"/>
      <c r="BK16" s="229"/>
      <c r="BL16" s="230"/>
      <c r="BM16" s="228"/>
      <c r="BN16" s="229"/>
      <c r="BO16" s="230"/>
      <c r="BP16" s="228"/>
      <c r="BQ16" s="229"/>
      <c r="BR16" s="230"/>
      <c r="BS16" s="228"/>
      <c r="BT16" s="229"/>
      <c r="BU16" s="230"/>
      <c r="BV16" s="228"/>
      <c r="BW16" s="229"/>
      <c r="BX16" s="230"/>
      <c r="BY16" s="5"/>
      <c r="BZ16" s="4"/>
      <c r="CA16" s="19"/>
      <c r="CE16" s="5"/>
      <c r="CF16" s="4"/>
      <c r="CG16" s="19"/>
      <c r="CK16" s="5"/>
    </row>
    <row r="17" spans="1:89">
      <c r="A17" s="4"/>
      <c r="B17" s="228"/>
      <c r="C17" s="229"/>
      <c r="D17" s="230"/>
      <c r="E17" s="228"/>
      <c r="F17" s="229"/>
      <c r="G17" s="230"/>
      <c r="H17" s="228"/>
      <c r="I17" s="229"/>
      <c r="J17" s="230"/>
      <c r="K17" s="228"/>
      <c r="L17" s="229"/>
      <c r="M17" s="230"/>
      <c r="N17" s="228"/>
      <c r="O17" s="229"/>
      <c r="P17" s="230"/>
      <c r="Q17" s="228"/>
      <c r="R17" s="229"/>
      <c r="S17" s="230"/>
      <c r="T17" s="228"/>
      <c r="U17" s="229"/>
      <c r="V17" s="230"/>
      <c r="W17" s="228"/>
      <c r="X17" s="229"/>
      <c r="Y17" s="230"/>
      <c r="Z17" s="228"/>
      <c r="AA17" s="229"/>
      <c r="AB17" s="230"/>
      <c r="AC17" s="228"/>
      <c r="AD17" s="229"/>
      <c r="AE17" s="230"/>
      <c r="AF17" s="228"/>
      <c r="AG17" s="229"/>
      <c r="AH17" s="230"/>
      <c r="AI17" s="228"/>
      <c r="AJ17" s="229"/>
      <c r="AK17" s="230"/>
      <c r="AL17" s="228"/>
      <c r="AM17" s="229"/>
      <c r="AN17" s="230"/>
      <c r="AO17" s="228"/>
      <c r="AP17" s="229"/>
      <c r="AQ17" s="230"/>
      <c r="AR17" s="228"/>
      <c r="AS17" s="229"/>
      <c r="AT17" s="230"/>
      <c r="AU17" s="228"/>
      <c r="AV17" s="229"/>
      <c r="AW17" s="230"/>
      <c r="AX17" s="228"/>
      <c r="AY17" s="229"/>
      <c r="AZ17" s="230"/>
      <c r="BA17" s="228"/>
      <c r="BB17" s="229"/>
      <c r="BC17" s="230"/>
      <c r="BD17" s="228"/>
      <c r="BE17" s="229"/>
      <c r="BF17" s="230"/>
      <c r="BG17" s="228"/>
      <c r="BH17" s="229"/>
      <c r="BI17" s="230"/>
      <c r="BJ17" s="228"/>
      <c r="BK17" s="229"/>
      <c r="BL17" s="230"/>
      <c r="BM17" s="228"/>
      <c r="BN17" s="229"/>
      <c r="BO17" s="230"/>
      <c r="BP17" s="228"/>
      <c r="BQ17" s="229"/>
      <c r="BR17" s="230"/>
      <c r="BS17" s="228"/>
      <c r="BT17" s="229"/>
      <c r="BU17" s="230"/>
      <c r="BV17" s="228"/>
      <c r="BW17" s="229"/>
      <c r="BX17" s="230"/>
      <c r="BY17" s="5"/>
      <c r="BZ17" s="4"/>
      <c r="CA17" s="19"/>
      <c r="CE17" s="5"/>
      <c r="CF17" s="4"/>
      <c r="CG17" s="19"/>
      <c r="CK17" s="5"/>
    </row>
    <row r="18" spans="1:89">
      <c r="A18" s="11"/>
      <c r="B18" s="231"/>
      <c r="C18" s="232"/>
      <c r="D18" s="233"/>
      <c r="E18" s="231"/>
      <c r="F18" s="232"/>
      <c r="G18" s="233"/>
      <c r="H18" s="231"/>
      <c r="I18" s="232"/>
      <c r="J18" s="233"/>
      <c r="K18" s="231"/>
      <c r="L18" s="232"/>
      <c r="M18" s="233"/>
      <c r="N18" s="231"/>
      <c r="O18" s="232"/>
      <c r="P18" s="233"/>
      <c r="Q18" s="231"/>
      <c r="R18" s="232"/>
      <c r="S18" s="233"/>
      <c r="T18" s="231"/>
      <c r="U18" s="232"/>
      <c r="V18" s="233"/>
      <c r="W18" s="231"/>
      <c r="X18" s="232"/>
      <c r="Y18" s="233"/>
      <c r="Z18" s="231"/>
      <c r="AA18" s="232"/>
      <c r="AB18" s="233"/>
      <c r="AC18" s="231"/>
      <c r="AD18" s="232"/>
      <c r="AE18" s="233"/>
      <c r="AF18" s="231"/>
      <c r="AG18" s="232"/>
      <c r="AH18" s="233"/>
      <c r="AI18" s="231"/>
      <c r="AJ18" s="232"/>
      <c r="AK18" s="233"/>
      <c r="AL18" s="231"/>
      <c r="AM18" s="232"/>
      <c r="AN18" s="233"/>
      <c r="AO18" s="231"/>
      <c r="AP18" s="232"/>
      <c r="AQ18" s="233"/>
      <c r="AR18" s="231"/>
      <c r="AS18" s="232"/>
      <c r="AT18" s="233"/>
      <c r="AU18" s="231"/>
      <c r="AV18" s="232"/>
      <c r="AW18" s="233"/>
      <c r="AX18" s="231"/>
      <c r="AY18" s="232"/>
      <c r="AZ18" s="233"/>
      <c r="BA18" s="231"/>
      <c r="BB18" s="232"/>
      <c r="BC18" s="233"/>
      <c r="BD18" s="231"/>
      <c r="BE18" s="232"/>
      <c r="BF18" s="233"/>
      <c r="BG18" s="231"/>
      <c r="BH18" s="232"/>
      <c r="BI18" s="233"/>
      <c r="BJ18" s="231"/>
      <c r="BK18" s="232"/>
      <c r="BL18" s="233"/>
      <c r="BM18" s="231"/>
      <c r="BN18" s="232"/>
      <c r="BO18" s="233"/>
      <c r="BP18" s="231"/>
      <c r="BQ18" s="232"/>
      <c r="BR18" s="233"/>
      <c r="BS18" s="231"/>
      <c r="BT18" s="232"/>
      <c r="BU18" s="233"/>
      <c r="BV18" s="231"/>
      <c r="BW18" s="232"/>
      <c r="BX18" s="233"/>
      <c r="BY18" s="5"/>
      <c r="BZ18" s="4"/>
      <c r="CA18" s="19"/>
      <c r="CE18" s="5"/>
      <c r="CF18" s="4"/>
      <c r="CG18" s="19"/>
      <c r="CK18" s="5"/>
    </row>
    <row r="19" spans="1:89" ht="15" customHeight="1">
      <c r="A19" s="9" t="s">
        <v>19</v>
      </c>
      <c r="B19" s="247" t="s">
        <v>48</v>
      </c>
      <c r="C19" s="247"/>
      <c r="D19" s="248"/>
      <c r="E19" s="247" t="s">
        <v>48</v>
      </c>
      <c r="F19" s="247"/>
      <c r="G19" s="248"/>
      <c r="H19" s="21"/>
      <c r="I19" s="9"/>
      <c r="J19" s="9"/>
      <c r="K19" s="246" t="s">
        <v>48</v>
      </c>
      <c r="L19" s="247"/>
      <c r="M19" s="248"/>
      <c r="N19" s="21"/>
      <c r="O19" s="9"/>
      <c r="P19" s="9"/>
      <c r="Q19" s="21"/>
      <c r="R19" s="9"/>
      <c r="S19" s="18"/>
      <c r="T19" s="21"/>
      <c r="U19" s="9"/>
      <c r="V19" s="9"/>
      <c r="W19" s="21"/>
      <c r="X19" s="9"/>
      <c r="Y19" s="18"/>
      <c r="Z19" s="21"/>
      <c r="AA19" s="9"/>
      <c r="AB19" s="9"/>
      <c r="AC19" s="21"/>
      <c r="AD19" s="9"/>
      <c r="AE19" s="18"/>
      <c r="AF19" s="21"/>
      <c r="AG19" s="9"/>
      <c r="AH19" s="9"/>
      <c r="AI19" s="60" t="s">
        <v>17</v>
      </c>
      <c r="AJ19" s="50"/>
      <c r="AK19" s="130"/>
      <c r="AL19" s="60" t="s">
        <v>17</v>
      </c>
      <c r="AM19" s="50"/>
      <c r="AN19" s="50"/>
      <c r="AO19" s="60" t="s">
        <v>17</v>
      </c>
      <c r="AP19" s="50"/>
      <c r="AQ19" s="130"/>
      <c r="AR19" s="60" t="s">
        <v>17</v>
      </c>
      <c r="AS19" s="50"/>
      <c r="AT19" s="50"/>
      <c r="AU19" s="60" t="s">
        <v>17</v>
      </c>
      <c r="AV19" s="50"/>
      <c r="AW19" s="130"/>
      <c r="AX19" s="60" t="s">
        <v>17</v>
      </c>
      <c r="AY19" s="50"/>
      <c r="AZ19" s="50"/>
      <c r="BA19" s="60" t="s">
        <v>17</v>
      </c>
      <c r="BB19" s="50"/>
      <c r="BC19" s="130"/>
      <c r="BD19" s="60" t="s">
        <v>17</v>
      </c>
      <c r="BE19" s="50"/>
      <c r="BF19" s="50"/>
      <c r="BG19" s="60" t="s">
        <v>17</v>
      </c>
      <c r="BH19" s="50"/>
      <c r="BI19" s="130"/>
      <c r="BJ19" s="60" t="s">
        <v>17</v>
      </c>
      <c r="BK19" s="50"/>
      <c r="BL19" s="50"/>
      <c r="BM19" s="60" t="s">
        <v>17</v>
      </c>
      <c r="BN19" s="50"/>
      <c r="BO19" s="130"/>
      <c r="BP19" s="60" t="s">
        <v>17</v>
      </c>
      <c r="BQ19" s="50"/>
      <c r="BR19" s="50"/>
      <c r="BS19" s="60" t="s">
        <v>17</v>
      </c>
      <c r="BT19" s="50"/>
      <c r="BU19" s="130"/>
      <c r="BV19" s="60" t="s">
        <v>17</v>
      </c>
      <c r="BW19" s="50"/>
      <c r="BX19" s="50"/>
      <c r="BY19" s="60" t="s">
        <v>17</v>
      </c>
      <c r="BZ19" s="50"/>
      <c r="CA19" s="130"/>
      <c r="CB19" s="60" t="s">
        <v>17</v>
      </c>
      <c r="CC19" s="50"/>
      <c r="CD19" s="50"/>
      <c r="CE19" s="246" t="s">
        <v>17</v>
      </c>
      <c r="CF19" s="247"/>
      <c r="CG19" s="248"/>
      <c r="CH19" s="246" t="s">
        <v>17</v>
      </c>
      <c r="CI19" s="247"/>
      <c r="CJ19" s="248"/>
      <c r="CK19" s="5"/>
    </row>
    <row r="20" spans="1:89">
      <c r="A20" s="4"/>
      <c r="B20" s="250"/>
      <c r="C20" s="250"/>
      <c r="D20" s="251"/>
      <c r="E20" s="250"/>
      <c r="F20" s="250"/>
      <c r="G20" s="251"/>
      <c r="H20" s="4"/>
      <c r="I20" s="4"/>
      <c r="J20" s="4"/>
      <c r="K20" s="249"/>
      <c r="L20" s="250"/>
      <c r="M20" s="251"/>
      <c r="N20" s="4"/>
      <c r="O20" s="4"/>
      <c r="P20" s="4"/>
      <c r="Q20" s="5"/>
      <c r="R20" s="4"/>
      <c r="S20" s="19"/>
      <c r="T20" s="4"/>
      <c r="U20" s="4"/>
      <c r="V20" s="4"/>
      <c r="W20" s="5"/>
      <c r="X20" s="4"/>
      <c r="Y20" s="19"/>
      <c r="Z20" s="4"/>
      <c r="AA20" s="4"/>
      <c r="AB20" s="4"/>
      <c r="AC20" s="5"/>
      <c r="AD20" s="4"/>
      <c r="AE20" s="19"/>
      <c r="AF20" s="4"/>
      <c r="AG20" s="4"/>
      <c r="AH20" s="4"/>
      <c r="AI20" s="15"/>
      <c r="AJ20" s="43"/>
      <c r="AK20" s="131"/>
      <c r="AL20" s="43"/>
      <c r="AM20" s="43"/>
      <c r="AN20" s="43"/>
      <c r="AO20" s="15"/>
      <c r="AP20" s="43"/>
      <c r="AQ20" s="131"/>
      <c r="AR20" s="43"/>
      <c r="AS20" s="43"/>
      <c r="AT20" s="43"/>
      <c r="AU20" s="15"/>
      <c r="AV20" s="43"/>
      <c r="AW20" s="131"/>
      <c r="AX20" s="43"/>
      <c r="AY20" s="43"/>
      <c r="AZ20" s="43"/>
      <c r="BA20" s="15"/>
      <c r="BB20" s="43"/>
      <c r="BC20" s="131"/>
      <c r="BD20" s="43"/>
      <c r="BE20" s="43"/>
      <c r="BF20" s="43"/>
      <c r="BG20" s="15"/>
      <c r="BH20" s="43"/>
      <c r="BI20" s="131"/>
      <c r="BJ20" s="43"/>
      <c r="BK20" s="43"/>
      <c r="BL20" s="43"/>
      <c r="BM20" s="15"/>
      <c r="BN20" s="43"/>
      <c r="BO20" s="131"/>
      <c r="BP20" s="43"/>
      <c r="BQ20" s="43"/>
      <c r="BR20" s="43"/>
      <c r="BS20" s="15"/>
      <c r="BT20" s="43"/>
      <c r="BU20" s="131"/>
      <c r="BV20" s="43"/>
      <c r="BW20" s="43"/>
      <c r="BX20" s="43"/>
      <c r="BY20" s="15"/>
      <c r="BZ20" s="43"/>
      <c r="CA20" s="131"/>
      <c r="CB20" s="43"/>
      <c r="CC20" s="43"/>
      <c r="CD20" s="43"/>
      <c r="CE20" s="249"/>
      <c r="CF20" s="250"/>
      <c r="CG20" s="251"/>
      <c r="CH20" s="249"/>
      <c r="CI20" s="250"/>
      <c r="CJ20" s="251"/>
      <c r="CK20" s="5"/>
    </row>
    <row r="21" spans="1:89">
      <c r="A21" s="4"/>
      <c r="B21" s="250"/>
      <c r="C21" s="250"/>
      <c r="D21" s="251"/>
      <c r="E21" s="250"/>
      <c r="F21" s="250"/>
      <c r="G21" s="251"/>
      <c r="H21" s="4"/>
      <c r="I21" s="4"/>
      <c r="J21" s="4"/>
      <c r="K21" s="249"/>
      <c r="L21" s="250"/>
      <c r="M21" s="251"/>
      <c r="N21" s="4"/>
      <c r="O21" s="4"/>
      <c r="P21" s="4"/>
      <c r="Q21" s="5"/>
      <c r="R21" s="4"/>
      <c r="S21" s="19"/>
      <c r="T21" s="4"/>
      <c r="U21" s="4"/>
      <c r="V21" s="4"/>
      <c r="W21" s="5"/>
      <c r="X21" s="4"/>
      <c r="Y21" s="19"/>
      <c r="Z21" s="4"/>
      <c r="AA21" s="4"/>
      <c r="AB21" s="4"/>
      <c r="AC21" s="5"/>
      <c r="AD21" s="4"/>
      <c r="AE21" s="19"/>
      <c r="AF21" s="4"/>
      <c r="AG21" s="4"/>
      <c r="AH21" s="4"/>
      <c r="AI21" s="15"/>
      <c r="AJ21" s="43"/>
      <c r="AK21" s="131"/>
      <c r="AL21" s="43"/>
      <c r="AM21" s="43"/>
      <c r="AN21" s="43"/>
      <c r="AO21" s="15"/>
      <c r="AP21" s="43"/>
      <c r="AQ21" s="131"/>
      <c r="AR21" s="43"/>
      <c r="AS21" s="43"/>
      <c r="AT21" s="43"/>
      <c r="AU21" s="15"/>
      <c r="AV21" s="43"/>
      <c r="AW21" s="131"/>
      <c r="AX21" s="43"/>
      <c r="AY21" s="43"/>
      <c r="AZ21" s="43"/>
      <c r="BA21" s="15"/>
      <c r="BB21" s="43"/>
      <c r="BC21" s="131"/>
      <c r="BD21" s="43"/>
      <c r="BE21" s="43"/>
      <c r="BF21" s="43"/>
      <c r="BG21" s="15"/>
      <c r="BH21" s="43"/>
      <c r="BI21" s="131"/>
      <c r="BJ21" s="43"/>
      <c r="BK21" s="43"/>
      <c r="BL21" s="43"/>
      <c r="BM21" s="15"/>
      <c r="BN21" s="43"/>
      <c r="BO21" s="131"/>
      <c r="BP21" s="43"/>
      <c r="BQ21" s="43"/>
      <c r="BR21" s="43"/>
      <c r="BS21" s="15"/>
      <c r="BT21" s="43"/>
      <c r="BU21" s="131"/>
      <c r="BV21" s="43"/>
      <c r="BW21" s="43"/>
      <c r="BX21" s="43"/>
      <c r="BY21" s="15"/>
      <c r="BZ21" s="43"/>
      <c r="CA21" s="131"/>
      <c r="CB21" s="43"/>
      <c r="CC21" s="43"/>
      <c r="CD21" s="43"/>
      <c r="CE21" s="249"/>
      <c r="CF21" s="250"/>
      <c r="CG21" s="251"/>
      <c r="CH21" s="249"/>
      <c r="CI21" s="250"/>
      <c r="CJ21" s="251"/>
      <c r="CK21" s="5"/>
    </row>
    <row r="22" spans="1:89">
      <c r="A22" s="4"/>
      <c r="B22" s="250"/>
      <c r="C22" s="250"/>
      <c r="D22" s="251"/>
      <c r="E22" s="250"/>
      <c r="F22" s="250"/>
      <c r="G22" s="251"/>
      <c r="H22" s="4"/>
      <c r="I22" s="4"/>
      <c r="J22" s="4"/>
      <c r="K22" s="249"/>
      <c r="L22" s="250"/>
      <c r="M22" s="251"/>
      <c r="N22" s="4"/>
      <c r="O22" s="4"/>
      <c r="P22" s="4"/>
      <c r="Q22" s="5"/>
      <c r="R22" s="4"/>
      <c r="S22" s="19"/>
      <c r="T22" s="4"/>
      <c r="U22" s="4"/>
      <c r="V22" s="4"/>
      <c r="W22" s="5"/>
      <c r="X22" s="4"/>
      <c r="Y22" s="19"/>
      <c r="Z22" s="4"/>
      <c r="AA22" s="4"/>
      <c r="AB22" s="4"/>
      <c r="AC22" s="5"/>
      <c r="AD22" s="4"/>
      <c r="AE22" s="19"/>
      <c r="AF22" s="4"/>
      <c r="AG22" s="4"/>
      <c r="AH22" s="4"/>
      <c r="AI22" s="15"/>
      <c r="AJ22" s="43"/>
      <c r="AK22" s="131"/>
      <c r="AL22" s="43"/>
      <c r="AM22" s="43"/>
      <c r="AN22" s="43"/>
      <c r="AO22" s="15"/>
      <c r="AP22" s="43"/>
      <c r="AQ22" s="131"/>
      <c r="AR22" s="43"/>
      <c r="AS22" s="43"/>
      <c r="AT22" s="43"/>
      <c r="AU22" s="15"/>
      <c r="AV22" s="43"/>
      <c r="AW22" s="131"/>
      <c r="AX22" s="43"/>
      <c r="AY22" s="43"/>
      <c r="AZ22" s="43"/>
      <c r="BA22" s="15"/>
      <c r="BB22" s="43"/>
      <c r="BC22" s="131"/>
      <c r="BD22" s="43"/>
      <c r="BE22" s="43"/>
      <c r="BF22" s="43"/>
      <c r="BG22" s="15"/>
      <c r="BH22" s="43"/>
      <c r="BI22" s="131"/>
      <c r="BJ22" s="43"/>
      <c r="BK22" s="43"/>
      <c r="BL22" s="43"/>
      <c r="BM22" s="15"/>
      <c r="BN22" s="43"/>
      <c r="BO22" s="131"/>
      <c r="BP22" s="43"/>
      <c r="BQ22" s="43"/>
      <c r="BR22" s="43"/>
      <c r="BS22" s="15"/>
      <c r="BT22" s="43"/>
      <c r="BU22" s="131"/>
      <c r="BV22" s="43"/>
      <c r="BW22" s="43"/>
      <c r="BX22" s="43"/>
      <c r="BY22" s="15"/>
      <c r="BZ22" s="43"/>
      <c r="CA22" s="131"/>
      <c r="CB22" s="43"/>
      <c r="CC22" s="43"/>
      <c r="CD22" s="43"/>
      <c r="CE22" s="249"/>
      <c r="CF22" s="250"/>
      <c r="CG22" s="251"/>
      <c r="CH22" s="249"/>
      <c r="CI22" s="250"/>
      <c r="CJ22" s="251"/>
      <c r="CK22" s="5"/>
    </row>
    <row r="23" spans="1:89">
      <c r="A23" s="4"/>
      <c r="B23" s="250"/>
      <c r="C23" s="250"/>
      <c r="D23" s="251"/>
      <c r="E23" s="250"/>
      <c r="F23" s="250"/>
      <c r="G23" s="251"/>
      <c r="H23" s="4"/>
      <c r="I23" s="4"/>
      <c r="J23" s="4"/>
      <c r="K23" s="249"/>
      <c r="L23" s="250"/>
      <c r="M23" s="251"/>
      <c r="N23" s="4"/>
      <c r="O23" s="4"/>
      <c r="P23" s="4"/>
      <c r="Q23" s="5"/>
      <c r="R23" s="4"/>
      <c r="S23" s="19"/>
      <c r="T23" s="4"/>
      <c r="U23" s="4"/>
      <c r="V23" s="4"/>
      <c r="W23" s="5"/>
      <c r="X23" s="4"/>
      <c r="Y23" s="19"/>
      <c r="Z23" s="4"/>
      <c r="AA23" s="4"/>
      <c r="AB23" s="4"/>
      <c r="AC23" s="5"/>
      <c r="AD23" s="4"/>
      <c r="AE23" s="19"/>
      <c r="AF23" s="4"/>
      <c r="AG23" s="4"/>
      <c r="AH23" s="4"/>
      <c r="AI23" s="15"/>
      <c r="AJ23" s="43"/>
      <c r="AK23" s="131"/>
      <c r="AL23" s="43"/>
      <c r="AM23" s="43"/>
      <c r="AN23" s="43"/>
      <c r="AO23" s="15"/>
      <c r="AP23" s="43"/>
      <c r="AQ23" s="131"/>
      <c r="AR23" s="43"/>
      <c r="AS23" s="43"/>
      <c r="AT23" s="43"/>
      <c r="AU23" s="15"/>
      <c r="AV23" s="43"/>
      <c r="AW23" s="131"/>
      <c r="AX23" s="43"/>
      <c r="AY23" s="43"/>
      <c r="AZ23" s="43"/>
      <c r="BA23" s="15"/>
      <c r="BB23" s="43"/>
      <c r="BC23" s="131"/>
      <c r="BD23" s="43"/>
      <c r="BE23" s="43"/>
      <c r="BF23" s="43"/>
      <c r="BG23" s="15"/>
      <c r="BH23" s="43"/>
      <c r="BI23" s="131"/>
      <c r="BJ23" s="43"/>
      <c r="BK23" s="43"/>
      <c r="BL23" s="43"/>
      <c r="BM23" s="15"/>
      <c r="BN23" s="43"/>
      <c r="BO23" s="131"/>
      <c r="BP23" s="43"/>
      <c r="BQ23" s="43"/>
      <c r="BR23" s="43"/>
      <c r="BS23" s="15"/>
      <c r="BT23" s="43"/>
      <c r="BU23" s="131"/>
      <c r="BV23" s="43"/>
      <c r="BW23" s="43"/>
      <c r="BX23" s="43"/>
      <c r="BY23" s="15"/>
      <c r="BZ23" s="43"/>
      <c r="CA23" s="131"/>
      <c r="CB23" s="43"/>
      <c r="CC23" s="43"/>
      <c r="CD23" s="43"/>
      <c r="CE23" s="249"/>
      <c r="CF23" s="250"/>
      <c r="CG23" s="251"/>
      <c r="CH23" s="249"/>
      <c r="CI23" s="250"/>
      <c r="CJ23" s="251"/>
      <c r="CK23" s="5"/>
    </row>
    <row r="24" spans="1:89">
      <c r="A24" s="4"/>
      <c r="B24" s="250"/>
      <c r="C24" s="250"/>
      <c r="D24" s="251"/>
      <c r="E24" s="250"/>
      <c r="F24" s="250"/>
      <c r="G24" s="251"/>
      <c r="H24" s="4"/>
      <c r="I24" s="4"/>
      <c r="J24" s="4"/>
      <c r="K24" s="249"/>
      <c r="L24" s="250"/>
      <c r="M24" s="251"/>
      <c r="N24" s="4"/>
      <c r="O24" s="4"/>
      <c r="P24" s="4"/>
      <c r="Q24" s="5"/>
      <c r="R24" s="4"/>
      <c r="S24" s="19"/>
      <c r="T24" s="4"/>
      <c r="U24" s="4"/>
      <c r="V24" s="4"/>
      <c r="W24" s="5"/>
      <c r="X24" s="4"/>
      <c r="Y24" s="19"/>
      <c r="Z24" s="4"/>
      <c r="AA24" s="4"/>
      <c r="AB24" s="4"/>
      <c r="AC24" s="5"/>
      <c r="AD24" s="4"/>
      <c r="AE24" s="19"/>
      <c r="AF24" s="4"/>
      <c r="AG24" s="4"/>
      <c r="AH24" s="4"/>
      <c r="AI24" s="15"/>
      <c r="AJ24" s="43"/>
      <c r="AK24" s="131"/>
      <c r="AL24" s="43"/>
      <c r="AM24" s="43"/>
      <c r="AN24" s="43"/>
      <c r="AO24" s="15"/>
      <c r="AP24" s="43"/>
      <c r="AQ24" s="131"/>
      <c r="AR24" s="43"/>
      <c r="AS24" s="43"/>
      <c r="AT24" s="43"/>
      <c r="AU24" s="15"/>
      <c r="AV24" s="43"/>
      <c r="AW24" s="131"/>
      <c r="AX24" s="43"/>
      <c r="AY24" s="43"/>
      <c r="AZ24" s="43"/>
      <c r="BA24" s="15"/>
      <c r="BB24" s="43"/>
      <c r="BC24" s="131"/>
      <c r="BD24" s="43"/>
      <c r="BE24" s="43"/>
      <c r="BF24" s="43"/>
      <c r="BG24" s="15"/>
      <c r="BH24" s="43"/>
      <c r="BI24" s="131"/>
      <c r="BJ24" s="43"/>
      <c r="BK24" s="43"/>
      <c r="BL24" s="43"/>
      <c r="BM24" s="15"/>
      <c r="BN24" s="43"/>
      <c r="BO24" s="131"/>
      <c r="BP24" s="43"/>
      <c r="BQ24" s="43"/>
      <c r="BR24" s="43"/>
      <c r="BS24" s="15"/>
      <c r="BT24" s="43"/>
      <c r="BU24" s="131"/>
      <c r="BV24" s="43"/>
      <c r="BW24" s="43"/>
      <c r="BX24" s="43"/>
      <c r="BY24" s="15"/>
      <c r="BZ24" s="43"/>
      <c r="CA24" s="131"/>
      <c r="CB24" s="43"/>
      <c r="CC24" s="43"/>
      <c r="CD24" s="43"/>
      <c r="CE24" s="249"/>
      <c r="CF24" s="250"/>
      <c r="CG24" s="251"/>
      <c r="CH24" s="249"/>
      <c r="CI24" s="250"/>
      <c r="CJ24" s="251"/>
      <c r="CK24" s="5"/>
    </row>
    <row r="25" spans="1:89">
      <c r="A25" s="4"/>
      <c r="B25" s="250"/>
      <c r="C25" s="250"/>
      <c r="D25" s="251"/>
      <c r="E25" s="250"/>
      <c r="F25" s="250"/>
      <c r="G25" s="251"/>
      <c r="H25" s="4"/>
      <c r="I25" s="4"/>
      <c r="J25" s="4"/>
      <c r="K25" s="249"/>
      <c r="L25" s="250"/>
      <c r="M25" s="251"/>
      <c r="N25" s="4"/>
      <c r="O25" s="4"/>
      <c r="P25" s="4"/>
      <c r="Q25" s="5"/>
      <c r="R25" s="4"/>
      <c r="S25" s="19"/>
      <c r="T25" s="4"/>
      <c r="U25" s="4"/>
      <c r="V25" s="4"/>
      <c r="W25" s="5"/>
      <c r="X25" s="4"/>
      <c r="Y25" s="19"/>
      <c r="Z25" s="4"/>
      <c r="AA25" s="4"/>
      <c r="AB25" s="4"/>
      <c r="AC25" s="5"/>
      <c r="AD25" s="4"/>
      <c r="AE25" s="19"/>
      <c r="AF25" s="4"/>
      <c r="AG25" s="4"/>
      <c r="AH25" s="4"/>
      <c r="AI25" s="15"/>
      <c r="AJ25" s="43"/>
      <c r="AK25" s="131"/>
      <c r="AL25" s="43"/>
      <c r="AM25" s="43"/>
      <c r="AN25" s="43"/>
      <c r="AO25" s="15"/>
      <c r="AP25" s="43"/>
      <c r="AQ25" s="131"/>
      <c r="AR25" s="43"/>
      <c r="AS25" s="43"/>
      <c r="AT25" s="43"/>
      <c r="AU25" s="15"/>
      <c r="AV25" s="43"/>
      <c r="AW25" s="131"/>
      <c r="AX25" s="43"/>
      <c r="AY25" s="43"/>
      <c r="AZ25" s="43"/>
      <c r="BA25" s="15"/>
      <c r="BB25" s="43"/>
      <c r="BC25" s="131"/>
      <c r="BD25" s="43"/>
      <c r="BE25" s="43"/>
      <c r="BF25" s="43"/>
      <c r="BG25" s="15"/>
      <c r="BH25" s="43"/>
      <c r="BI25" s="131"/>
      <c r="BJ25" s="43"/>
      <c r="BK25" s="43"/>
      <c r="BL25" s="43"/>
      <c r="BM25" s="15"/>
      <c r="BN25" s="43"/>
      <c r="BO25" s="131"/>
      <c r="BP25" s="43"/>
      <c r="BQ25" s="43"/>
      <c r="BR25" s="43"/>
      <c r="BS25" s="15"/>
      <c r="BT25" s="43"/>
      <c r="BU25" s="131"/>
      <c r="BV25" s="43"/>
      <c r="BW25" s="43"/>
      <c r="BX25" s="43"/>
      <c r="BY25" s="15"/>
      <c r="BZ25" s="43"/>
      <c r="CA25" s="131"/>
      <c r="CB25" s="43"/>
      <c r="CC25" s="43"/>
      <c r="CD25" s="43"/>
      <c r="CE25" s="249"/>
      <c r="CF25" s="250"/>
      <c r="CG25" s="251"/>
      <c r="CH25" s="249"/>
      <c r="CI25" s="250"/>
      <c r="CJ25" s="251"/>
      <c r="CK25" s="5"/>
    </row>
    <row r="26" spans="1:89">
      <c r="A26" s="10"/>
      <c r="B26" s="253"/>
      <c r="C26" s="253"/>
      <c r="D26" s="254"/>
      <c r="E26" s="253"/>
      <c r="F26" s="253"/>
      <c r="G26" s="254"/>
      <c r="H26" s="1"/>
      <c r="I26" s="1"/>
      <c r="J26" s="1"/>
      <c r="K26" s="252"/>
      <c r="L26" s="253"/>
      <c r="M26" s="254"/>
      <c r="N26" s="1"/>
      <c r="O26" s="1"/>
      <c r="P26" s="1"/>
      <c r="Q26" s="2"/>
      <c r="R26" s="1"/>
      <c r="S26" s="3"/>
      <c r="T26" s="1"/>
      <c r="U26" s="1"/>
      <c r="V26" s="1"/>
      <c r="W26" s="2"/>
      <c r="X26" s="1"/>
      <c r="Y26" s="3"/>
      <c r="Z26" s="1"/>
      <c r="AA26" s="1"/>
      <c r="AB26" s="1"/>
      <c r="AC26" s="2"/>
      <c r="AD26" s="1"/>
      <c r="AE26" s="3"/>
      <c r="AF26" s="1"/>
      <c r="AG26" s="1"/>
      <c r="AH26" s="1"/>
      <c r="AI26" s="59"/>
      <c r="AJ26" s="47"/>
      <c r="AK26" s="133"/>
      <c r="AL26" s="47"/>
      <c r="AM26" s="47"/>
      <c r="AN26" s="47"/>
      <c r="AO26" s="59"/>
      <c r="AP26" s="47"/>
      <c r="AQ26" s="133"/>
      <c r="AR26" s="47"/>
      <c r="AS26" s="47"/>
      <c r="AT26" s="47"/>
      <c r="AU26" s="59"/>
      <c r="AV26" s="47"/>
      <c r="AW26" s="133"/>
      <c r="AX26" s="47"/>
      <c r="AY26" s="47"/>
      <c r="AZ26" s="47"/>
      <c r="BA26" s="59"/>
      <c r="BB26" s="47"/>
      <c r="BC26" s="133"/>
      <c r="BD26" s="47"/>
      <c r="BE26" s="47"/>
      <c r="BF26" s="47"/>
      <c r="BG26" s="59"/>
      <c r="BH26" s="47"/>
      <c r="BI26" s="133"/>
      <c r="BJ26" s="47"/>
      <c r="BK26" s="47"/>
      <c r="BL26" s="47"/>
      <c r="BM26" s="59"/>
      <c r="BN26" s="47"/>
      <c r="BO26" s="133"/>
      <c r="BP26" s="47"/>
      <c r="BQ26" s="47"/>
      <c r="BR26" s="47"/>
      <c r="BS26" s="59"/>
      <c r="BT26" s="47"/>
      <c r="BU26" s="133"/>
      <c r="BV26" s="47"/>
      <c r="BW26" s="47"/>
      <c r="BX26" s="47"/>
      <c r="BY26" s="59"/>
      <c r="BZ26" s="47"/>
      <c r="CA26" s="133"/>
      <c r="CB26" s="47"/>
      <c r="CC26" s="47"/>
      <c r="CD26" s="47"/>
      <c r="CE26" s="252"/>
      <c r="CF26" s="253"/>
      <c r="CG26" s="254"/>
      <c r="CH26" s="252"/>
      <c r="CI26" s="253"/>
      <c r="CJ26" s="254"/>
      <c r="CK26" s="5"/>
    </row>
    <row r="27" spans="1:89" ht="15" customHeight="1">
      <c r="A27" s="11" t="s">
        <v>42</v>
      </c>
      <c r="B27" s="98" t="s">
        <v>17</v>
      </c>
      <c r="C27" s="106"/>
      <c r="D27" s="107"/>
      <c r="E27" s="106" t="s">
        <v>17</v>
      </c>
      <c r="F27" s="106"/>
      <c r="G27" s="107"/>
      <c r="H27" s="4" t="s">
        <v>17</v>
      </c>
      <c r="I27" s="4"/>
      <c r="J27" s="4"/>
      <c r="K27" s="98" t="s">
        <v>17</v>
      </c>
      <c r="L27" s="106"/>
      <c r="M27" s="107"/>
      <c r="N27" s="4" t="s">
        <v>17</v>
      </c>
      <c r="O27" s="4"/>
      <c r="P27" s="4"/>
      <c r="Q27" s="6" t="s">
        <v>17</v>
      </c>
      <c r="R27" s="4"/>
      <c r="S27" s="19"/>
      <c r="T27" s="4" t="s">
        <v>17</v>
      </c>
      <c r="U27" s="4"/>
      <c r="V27" s="4"/>
      <c r="W27" s="6" t="s">
        <v>17</v>
      </c>
      <c r="X27" s="4"/>
      <c r="Y27" s="19"/>
      <c r="Z27" s="4" t="s">
        <v>17</v>
      </c>
      <c r="AA27" s="4"/>
      <c r="AB27" s="4"/>
      <c r="AC27" s="6" t="s">
        <v>17</v>
      </c>
      <c r="AD27" s="4"/>
      <c r="AE27" s="19"/>
      <c r="AF27" s="4" t="s">
        <v>17</v>
      </c>
      <c r="AG27" s="4"/>
      <c r="AH27" s="4"/>
      <c r="AI27" s="6" t="s">
        <v>17</v>
      </c>
      <c r="AJ27" s="4"/>
      <c r="AK27" s="19"/>
      <c r="AL27" s="274" t="s">
        <v>60</v>
      </c>
      <c r="AM27" s="268"/>
      <c r="AN27" s="273"/>
      <c r="AO27" s="225" t="s">
        <v>59</v>
      </c>
      <c r="AP27" s="226"/>
      <c r="AQ27" s="227"/>
      <c r="AR27" s="225" t="s">
        <v>58</v>
      </c>
      <c r="AS27" s="226"/>
      <c r="AT27" s="227"/>
      <c r="AU27" s="225" t="s">
        <v>58</v>
      </c>
      <c r="AV27" s="226"/>
      <c r="AW27" s="227"/>
      <c r="AX27" s="225" t="s">
        <v>58</v>
      </c>
      <c r="AY27" s="226"/>
      <c r="AZ27" s="227"/>
      <c r="BA27" s="225" t="s">
        <v>58</v>
      </c>
      <c r="BB27" s="226"/>
      <c r="BC27" s="227"/>
      <c r="BD27" s="225" t="s">
        <v>58</v>
      </c>
      <c r="BE27" s="226"/>
      <c r="BF27" s="227"/>
      <c r="BG27" s="225" t="s">
        <v>58</v>
      </c>
      <c r="BH27" s="226"/>
      <c r="BI27" s="227"/>
      <c r="BJ27" s="225" t="s">
        <v>58</v>
      </c>
      <c r="BK27" s="226"/>
      <c r="BL27" s="227"/>
      <c r="BM27" s="225" t="s">
        <v>58</v>
      </c>
      <c r="BN27" s="226"/>
      <c r="BO27" s="227"/>
      <c r="BP27" s="225" t="s">
        <v>58</v>
      </c>
      <c r="BQ27" s="226"/>
      <c r="BR27" s="227"/>
      <c r="BS27" s="225" t="s">
        <v>58</v>
      </c>
      <c r="BT27" s="226"/>
      <c r="BU27" s="227"/>
      <c r="BV27" s="4" t="s">
        <v>17</v>
      </c>
      <c r="BW27" s="4"/>
      <c r="BX27" s="4"/>
      <c r="BY27" s="5" t="s">
        <v>17</v>
      </c>
      <c r="BZ27" s="4"/>
      <c r="CA27" s="19"/>
      <c r="CB27" s="4" t="s">
        <v>17</v>
      </c>
      <c r="CC27" s="4"/>
      <c r="CD27" s="4"/>
      <c r="CE27" s="105" t="s">
        <v>17</v>
      </c>
      <c r="CF27" s="106"/>
      <c r="CG27" s="107"/>
      <c r="CH27" s="105" t="s">
        <v>17</v>
      </c>
      <c r="CI27" s="100"/>
      <c r="CJ27" s="100"/>
      <c r="CK27" s="5"/>
    </row>
    <row r="28" spans="1:89">
      <c r="A28" s="11"/>
      <c r="B28" s="105"/>
      <c r="C28" s="106"/>
      <c r="D28" s="107"/>
      <c r="E28" s="106"/>
      <c r="F28" s="106"/>
      <c r="G28" s="107"/>
      <c r="H28" s="4"/>
      <c r="I28" s="4"/>
      <c r="J28" s="4"/>
      <c r="K28" s="105"/>
      <c r="L28" s="106"/>
      <c r="M28" s="107"/>
      <c r="N28" s="4"/>
      <c r="O28" s="4"/>
      <c r="P28" s="4"/>
      <c r="Q28" s="5"/>
      <c r="R28" s="4"/>
      <c r="S28" s="19"/>
      <c r="T28" s="4"/>
      <c r="U28" s="4"/>
      <c r="V28" s="4"/>
      <c r="W28" s="5"/>
      <c r="X28" s="4"/>
      <c r="Y28" s="19"/>
      <c r="Z28" s="4"/>
      <c r="AA28" s="4"/>
      <c r="AB28" s="4"/>
      <c r="AC28" s="5"/>
      <c r="AD28" s="4"/>
      <c r="AE28" s="19"/>
      <c r="AF28" s="4"/>
      <c r="AG28" s="4"/>
      <c r="AH28" s="4"/>
      <c r="AI28" s="5"/>
      <c r="AJ28" s="4"/>
      <c r="AK28" s="19"/>
      <c r="AL28" s="275"/>
      <c r="AM28" s="270"/>
      <c r="AN28" s="269"/>
      <c r="AO28" s="228"/>
      <c r="AP28" s="229"/>
      <c r="AQ28" s="230"/>
      <c r="AR28" s="228"/>
      <c r="AS28" s="229"/>
      <c r="AT28" s="230"/>
      <c r="AU28" s="228"/>
      <c r="AV28" s="229"/>
      <c r="AW28" s="230"/>
      <c r="AX28" s="228"/>
      <c r="AY28" s="229"/>
      <c r="AZ28" s="230"/>
      <c r="BA28" s="228"/>
      <c r="BB28" s="229"/>
      <c r="BC28" s="230"/>
      <c r="BD28" s="228"/>
      <c r="BE28" s="229"/>
      <c r="BF28" s="230"/>
      <c r="BG28" s="228"/>
      <c r="BH28" s="229"/>
      <c r="BI28" s="230"/>
      <c r="BJ28" s="228"/>
      <c r="BK28" s="229"/>
      <c r="BL28" s="230"/>
      <c r="BM28" s="228"/>
      <c r="BN28" s="229"/>
      <c r="BO28" s="230"/>
      <c r="BP28" s="228"/>
      <c r="BQ28" s="229"/>
      <c r="BR28" s="230"/>
      <c r="BS28" s="228"/>
      <c r="BT28" s="229"/>
      <c r="BU28" s="230"/>
      <c r="BV28" s="4"/>
      <c r="BW28" s="4"/>
      <c r="BX28" s="4"/>
      <c r="BY28" s="5"/>
      <c r="BZ28" s="4"/>
      <c r="CA28" s="19"/>
      <c r="CB28" s="4"/>
      <c r="CC28" s="4"/>
      <c r="CD28" s="4"/>
      <c r="CE28" s="99"/>
      <c r="CF28" s="100"/>
      <c r="CG28" s="101"/>
      <c r="CH28" s="99"/>
      <c r="CI28" s="100"/>
      <c r="CJ28" s="100"/>
      <c r="CK28" s="5"/>
    </row>
    <row r="29" spans="1:89" ht="31.5" customHeight="1">
      <c r="A29" s="10"/>
      <c r="B29" s="108"/>
      <c r="C29" s="106"/>
      <c r="D29" s="107"/>
      <c r="E29" s="106"/>
      <c r="F29" s="106"/>
      <c r="G29" s="107"/>
      <c r="H29" s="4"/>
      <c r="I29" s="4"/>
      <c r="J29" s="4"/>
      <c r="K29" s="108"/>
      <c r="L29" s="106"/>
      <c r="M29" s="107"/>
      <c r="N29" s="4"/>
      <c r="O29" s="4"/>
      <c r="P29" s="4"/>
      <c r="Q29" s="2"/>
      <c r="R29" s="4"/>
      <c r="S29" s="19"/>
      <c r="T29" s="4"/>
      <c r="U29" s="4"/>
      <c r="V29" s="4"/>
      <c r="W29" s="2"/>
      <c r="X29" s="4"/>
      <c r="Y29" s="19"/>
      <c r="Z29" s="4"/>
      <c r="AA29" s="4"/>
      <c r="AB29" s="4"/>
      <c r="AC29" s="2"/>
      <c r="AD29" s="4"/>
      <c r="AE29" s="19"/>
      <c r="AF29" s="4"/>
      <c r="AG29" s="4"/>
      <c r="AH29" s="4"/>
      <c r="AI29" s="2"/>
      <c r="AJ29" s="4"/>
      <c r="AK29" s="19"/>
      <c r="AL29" s="276"/>
      <c r="AM29" s="271"/>
      <c r="AN29" s="272"/>
      <c r="AO29" s="231"/>
      <c r="AP29" s="232"/>
      <c r="AQ29" s="233"/>
      <c r="AR29" s="231"/>
      <c r="AS29" s="232"/>
      <c r="AT29" s="233"/>
      <c r="AU29" s="231"/>
      <c r="AV29" s="232"/>
      <c r="AW29" s="233"/>
      <c r="AX29" s="231"/>
      <c r="AY29" s="232"/>
      <c r="AZ29" s="233"/>
      <c r="BA29" s="231"/>
      <c r="BB29" s="232"/>
      <c r="BC29" s="233"/>
      <c r="BD29" s="231"/>
      <c r="BE29" s="232"/>
      <c r="BF29" s="233"/>
      <c r="BG29" s="231"/>
      <c r="BH29" s="232"/>
      <c r="BI29" s="233"/>
      <c r="BJ29" s="231"/>
      <c r="BK29" s="232"/>
      <c r="BL29" s="233"/>
      <c r="BM29" s="231"/>
      <c r="BN29" s="232"/>
      <c r="BO29" s="233"/>
      <c r="BP29" s="231"/>
      <c r="BQ29" s="232"/>
      <c r="BR29" s="233"/>
      <c r="BS29" s="231"/>
      <c r="BT29" s="232"/>
      <c r="BU29" s="233"/>
      <c r="BV29" s="1"/>
      <c r="BW29" s="1"/>
      <c r="BX29" s="1"/>
      <c r="BY29" s="2"/>
      <c r="BZ29" s="1"/>
      <c r="CA29" s="3"/>
      <c r="CB29" s="1"/>
      <c r="CC29" s="1"/>
      <c r="CD29" s="1"/>
      <c r="CE29" s="102"/>
      <c r="CF29" s="103"/>
      <c r="CG29" s="104"/>
      <c r="CH29" s="102"/>
      <c r="CI29" s="103"/>
      <c r="CJ29" s="104"/>
      <c r="CK29" s="5"/>
    </row>
    <row r="30" spans="1:89" ht="15" customHeight="1">
      <c r="A30" t="s">
        <v>18</v>
      </c>
      <c r="B30" s="268" t="s">
        <v>52</v>
      </c>
      <c r="C30" s="268"/>
      <c r="D30" s="273"/>
      <c r="E30" s="268" t="s">
        <v>52</v>
      </c>
      <c r="F30" s="268"/>
      <c r="G30" s="273"/>
      <c r="H30" s="268" t="s">
        <v>52</v>
      </c>
      <c r="I30" s="268"/>
      <c r="J30" s="273"/>
      <c r="K30" s="268" t="s">
        <v>53</v>
      </c>
      <c r="L30" s="268"/>
      <c r="M30" s="273"/>
      <c r="N30" s="268" t="s">
        <v>52</v>
      </c>
      <c r="O30" s="268"/>
      <c r="P30" s="273"/>
      <c r="Q30" s="268" t="s">
        <v>52</v>
      </c>
      <c r="R30" s="268"/>
      <c r="S30" s="273"/>
      <c r="T30" s="268" t="s">
        <v>55</v>
      </c>
      <c r="U30" s="268"/>
      <c r="V30" s="273"/>
      <c r="W30" s="268" t="s">
        <v>55</v>
      </c>
      <c r="X30" s="268"/>
      <c r="Y30" s="273"/>
      <c r="Z30" s="268" t="s">
        <v>55</v>
      </c>
      <c r="AA30" s="268"/>
      <c r="AB30" s="273"/>
      <c r="AC30" s="268" t="s">
        <v>55</v>
      </c>
      <c r="AD30" s="268"/>
      <c r="AE30" s="273"/>
      <c r="AF30" s="268" t="s">
        <v>55</v>
      </c>
      <c r="AG30" s="268"/>
      <c r="AH30" s="273"/>
      <c r="AI30" s="268" t="s">
        <v>55</v>
      </c>
      <c r="AJ30" s="268"/>
      <c r="AK30" s="273"/>
      <c r="AL30" s="268" t="s">
        <v>55</v>
      </c>
      <c r="AM30" s="268"/>
      <c r="AN30" s="273"/>
      <c r="AO30" s="268" t="s">
        <v>57</v>
      </c>
      <c r="AP30" s="268"/>
      <c r="AQ30" s="269"/>
      <c r="AR30" s="268" t="s">
        <v>57</v>
      </c>
      <c r="AS30" s="268"/>
      <c r="AT30" s="269"/>
      <c r="AU30" s="268" t="s">
        <v>57</v>
      </c>
      <c r="AV30" s="268"/>
      <c r="AW30" s="269"/>
      <c r="AX30" s="268" t="s">
        <v>57</v>
      </c>
      <c r="AY30" s="268"/>
      <c r="AZ30" s="269"/>
      <c r="BA30" s="268" t="s">
        <v>57</v>
      </c>
      <c r="BB30" s="268"/>
      <c r="BC30" s="269"/>
      <c r="BD30" s="268" t="s">
        <v>57</v>
      </c>
      <c r="BE30" s="268"/>
      <c r="BF30" s="269"/>
      <c r="BG30" s="268" t="s">
        <v>57</v>
      </c>
      <c r="BH30" s="268"/>
      <c r="BI30" s="269"/>
      <c r="BJ30" s="268" t="s">
        <v>57</v>
      </c>
      <c r="BK30" s="268"/>
      <c r="BL30" s="269"/>
      <c r="BM30" s="268" t="s">
        <v>57</v>
      </c>
      <c r="BN30" s="268"/>
      <c r="BO30" s="269"/>
      <c r="BP30" s="268" t="s">
        <v>57</v>
      </c>
      <c r="BQ30" s="268"/>
      <c r="BR30" s="269"/>
      <c r="BS30" s="268" t="s">
        <v>57</v>
      </c>
      <c r="BT30" s="268"/>
      <c r="BU30" s="269"/>
      <c r="BV30" s="5"/>
      <c r="BY30" s="5"/>
      <c r="BZ30" s="4"/>
      <c r="CA30" s="19"/>
      <c r="CB30" s="5"/>
      <c r="CE30" s="5"/>
      <c r="CF30" s="4"/>
      <c r="CG30" s="19"/>
      <c r="CH30" s="5"/>
      <c r="CK30" s="5"/>
    </row>
    <row r="31" spans="1:89">
      <c r="B31" s="270"/>
      <c r="C31" s="270"/>
      <c r="D31" s="269"/>
      <c r="E31" s="270"/>
      <c r="F31" s="270"/>
      <c r="G31" s="269"/>
      <c r="H31" s="270"/>
      <c r="I31" s="270"/>
      <c r="J31" s="269"/>
      <c r="K31" s="270"/>
      <c r="L31" s="270"/>
      <c r="M31" s="269"/>
      <c r="N31" s="270"/>
      <c r="O31" s="270"/>
      <c r="P31" s="269"/>
      <c r="Q31" s="270"/>
      <c r="R31" s="270"/>
      <c r="S31" s="269"/>
      <c r="T31" s="270"/>
      <c r="U31" s="270"/>
      <c r="V31" s="269"/>
      <c r="W31" s="270"/>
      <c r="X31" s="270"/>
      <c r="Y31" s="269"/>
      <c r="Z31" s="270"/>
      <c r="AA31" s="270"/>
      <c r="AB31" s="269"/>
      <c r="AC31" s="270"/>
      <c r="AD31" s="270"/>
      <c r="AE31" s="269"/>
      <c r="AF31" s="270"/>
      <c r="AG31" s="270"/>
      <c r="AH31" s="269"/>
      <c r="AI31" s="270"/>
      <c r="AJ31" s="270"/>
      <c r="AK31" s="269"/>
      <c r="AL31" s="270"/>
      <c r="AM31" s="270"/>
      <c r="AN31" s="269"/>
      <c r="AO31" s="270"/>
      <c r="AP31" s="270"/>
      <c r="AQ31" s="269"/>
      <c r="AR31" s="270"/>
      <c r="AS31" s="270"/>
      <c r="AT31" s="269"/>
      <c r="AU31" s="270"/>
      <c r="AV31" s="270"/>
      <c r="AW31" s="269"/>
      <c r="AX31" s="270"/>
      <c r="AY31" s="270"/>
      <c r="AZ31" s="269"/>
      <c r="BA31" s="270"/>
      <c r="BB31" s="270"/>
      <c r="BC31" s="269"/>
      <c r="BD31" s="270"/>
      <c r="BE31" s="270"/>
      <c r="BF31" s="269"/>
      <c r="BG31" s="270"/>
      <c r="BH31" s="270"/>
      <c r="BI31" s="269"/>
      <c r="BJ31" s="270"/>
      <c r="BK31" s="270"/>
      <c r="BL31" s="269"/>
      <c r="BM31" s="270"/>
      <c r="BN31" s="270"/>
      <c r="BO31" s="269"/>
      <c r="BP31" s="270"/>
      <c r="BQ31" s="270"/>
      <c r="BR31" s="269"/>
      <c r="BS31" s="270"/>
      <c r="BT31" s="270"/>
      <c r="BU31" s="269"/>
      <c r="BY31" s="5"/>
      <c r="BZ31" s="4"/>
      <c r="CA31" s="19"/>
      <c r="CE31" s="5"/>
      <c r="CF31" s="4"/>
      <c r="CG31" s="19"/>
      <c r="CK31" s="5"/>
    </row>
    <row r="32" spans="1:89">
      <c r="B32" s="270"/>
      <c r="C32" s="270"/>
      <c r="D32" s="269"/>
      <c r="E32" s="270"/>
      <c r="F32" s="270"/>
      <c r="G32" s="269"/>
      <c r="H32" s="270"/>
      <c r="I32" s="270"/>
      <c r="J32" s="269"/>
      <c r="K32" s="270"/>
      <c r="L32" s="270"/>
      <c r="M32" s="269"/>
      <c r="N32" s="270"/>
      <c r="O32" s="270"/>
      <c r="P32" s="269"/>
      <c r="Q32" s="270"/>
      <c r="R32" s="270"/>
      <c r="S32" s="269"/>
      <c r="T32" s="270"/>
      <c r="U32" s="270"/>
      <c r="V32" s="269"/>
      <c r="W32" s="270"/>
      <c r="X32" s="270"/>
      <c r="Y32" s="269"/>
      <c r="Z32" s="270"/>
      <c r="AA32" s="270"/>
      <c r="AB32" s="269"/>
      <c r="AC32" s="270"/>
      <c r="AD32" s="270"/>
      <c r="AE32" s="269"/>
      <c r="AF32" s="270"/>
      <c r="AG32" s="270"/>
      <c r="AH32" s="269"/>
      <c r="AI32" s="270"/>
      <c r="AJ32" s="270"/>
      <c r="AK32" s="269"/>
      <c r="AL32" s="270"/>
      <c r="AM32" s="270"/>
      <c r="AN32" s="269"/>
      <c r="AO32" s="270"/>
      <c r="AP32" s="270"/>
      <c r="AQ32" s="269"/>
      <c r="AR32" s="270"/>
      <c r="AS32" s="270"/>
      <c r="AT32" s="269"/>
      <c r="AU32" s="270"/>
      <c r="AV32" s="270"/>
      <c r="AW32" s="269"/>
      <c r="AX32" s="270"/>
      <c r="AY32" s="270"/>
      <c r="AZ32" s="269"/>
      <c r="BA32" s="270"/>
      <c r="BB32" s="270"/>
      <c r="BC32" s="269"/>
      <c r="BD32" s="270"/>
      <c r="BE32" s="270"/>
      <c r="BF32" s="269"/>
      <c r="BG32" s="270"/>
      <c r="BH32" s="270"/>
      <c r="BI32" s="269"/>
      <c r="BJ32" s="270"/>
      <c r="BK32" s="270"/>
      <c r="BL32" s="269"/>
      <c r="BM32" s="270"/>
      <c r="BN32" s="270"/>
      <c r="BO32" s="269"/>
      <c r="BP32" s="270"/>
      <c r="BQ32" s="270"/>
      <c r="BR32" s="269"/>
      <c r="BS32" s="270"/>
      <c r="BT32" s="270"/>
      <c r="BU32" s="269"/>
      <c r="BY32" s="5"/>
      <c r="BZ32" s="4"/>
      <c r="CA32" s="19"/>
      <c r="CE32" s="5"/>
      <c r="CF32" s="4"/>
      <c r="CG32" s="19"/>
      <c r="CK32" s="5"/>
    </row>
    <row r="33" spans="1:89" ht="30.75" customHeight="1">
      <c r="A33" s="11"/>
      <c r="B33" s="271"/>
      <c r="C33" s="271"/>
      <c r="D33" s="272"/>
      <c r="E33" s="271"/>
      <c r="F33" s="271"/>
      <c r="G33" s="272"/>
      <c r="H33" s="271"/>
      <c r="I33" s="271"/>
      <c r="J33" s="272"/>
      <c r="K33" s="271"/>
      <c r="L33" s="271"/>
      <c r="M33" s="272"/>
      <c r="N33" s="271"/>
      <c r="O33" s="271"/>
      <c r="P33" s="272"/>
      <c r="Q33" s="271"/>
      <c r="R33" s="271"/>
      <c r="S33" s="272"/>
      <c r="T33" s="271"/>
      <c r="U33" s="271"/>
      <c r="V33" s="272"/>
      <c r="W33" s="271"/>
      <c r="X33" s="271"/>
      <c r="Y33" s="272"/>
      <c r="Z33" s="271"/>
      <c r="AA33" s="271"/>
      <c r="AB33" s="272"/>
      <c r="AC33" s="271"/>
      <c r="AD33" s="271"/>
      <c r="AE33" s="272"/>
      <c r="AF33" s="271"/>
      <c r="AG33" s="271"/>
      <c r="AH33" s="272"/>
      <c r="AI33" s="271"/>
      <c r="AJ33" s="271"/>
      <c r="AK33" s="272"/>
      <c r="AL33" s="271"/>
      <c r="AM33" s="271"/>
      <c r="AN33" s="272"/>
      <c r="AO33" s="271"/>
      <c r="AP33" s="271"/>
      <c r="AQ33" s="272"/>
      <c r="AR33" s="271"/>
      <c r="AS33" s="271"/>
      <c r="AT33" s="272"/>
      <c r="AU33" s="271"/>
      <c r="AV33" s="271"/>
      <c r="AW33" s="272"/>
      <c r="AX33" s="271"/>
      <c r="AY33" s="271"/>
      <c r="AZ33" s="272"/>
      <c r="BA33" s="271"/>
      <c r="BB33" s="271"/>
      <c r="BC33" s="272"/>
      <c r="BD33" s="271"/>
      <c r="BE33" s="271"/>
      <c r="BF33" s="272"/>
      <c r="BG33" s="271"/>
      <c r="BH33" s="271"/>
      <c r="BI33" s="272"/>
      <c r="BJ33" s="271"/>
      <c r="BK33" s="271"/>
      <c r="BL33" s="272"/>
      <c r="BM33" s="271"/>
      <c r="BN33" s="271"/>
      <c r="BO33" s="272"/>
      <c r="BP33" s="271"/>
      <c r="BQ33" s="271"/>
      <c r="BR33" s="272"/>
      <c r="BS33" s="271"/>
      <c r="BT33" s="271"/>
      <c r="BU33" s="272"/>
      <c r="BY33" s="5"/>
      <c r="BZ33" s="4"/>
      <c r="CA33" s="19"/>
      <c r="CE33" s="5"/>
      <c r="CF33" s="4"/>
      <c r="CG33" s="19"/>
      <c r="CK33" s="5"/>
    </row>
    <row r="34" spans="1:89" ht="15" customHeight="1">
      <c r="A34" s="9" t="s">
        <v>40</v>
      </c>
      <c r="B34" s="60" t="s">
        <v>17</v>
      </c>
      <c r="C34" s="50"/>
      <c r="D34" s="50"/>
      <c r="E34" s="60" t="s">
        <v>17</v>
      </c>
      <c r="F34" s="50"/>
      <c r="G34" s="130"/>
      <c r="H34" s="60" t="s">
        <v>17</v>
      </c>
      <c r="I34" s="50"/>
      <c r="J34" s="50"/>
      <c r="K34" s="60" t="s">
        <v>17</v>
      </c>
      <c r="L34" s="9"/>
      <c r="M34" s="18"/>
      <c r="N34" s="246" t="s">
        <v>54</v>
      </c>
      <c r="O34" s="247"/>
      <c r="P34" s="248"/>
      <c r="Q34" s="246" t="s">
        <v>54</v>
      </c>
      <c r="R34" s="247"/>
      <c r="S34" s="248"/>
      <c r="T34" s="246" t="s">
        <v>54</v>
      </c>
      <c r="U34" s="247"/>
      <c r="V34" s="248"/>
      <c r="W34" s="246" t="s">
        <v>54</v>
      </c>
      <c r="X34" s="247"/>
      <c r="Y34" s="248"/>
      <c r="Z34" s="246" t="s">
        <v>54</v>
      </c>
      <c r="AA34" s="247"/>
      <c r="AB34" s="248"/>
      <c r="AC34" s="246" t="s">
        <v>54</v>
      </c>
      <c r="AD34" s="247"/>
      <c r="AE34" s="248"/>
      <c r="AF34" s="246" t="s">
        <v>54</v>
      </c>
      <c r="AG34" s="247"/>
      <c r="AH34" s="248"/>
      <c r="AI34" s="246" t="s">
        <v>54</v>
      </c>
      <c r="AJ34" s="247"/>
      <c r="AK34" s="248"/>
      <c r="AL34" s="246" t="s">
        <v>54</v>
      </c>
      <c r="AM34" s="247"/>
      <c r="AN34" s="248"/>
      <c r="AO34" s="246" t="s">
        <v>54</v>
      </c>
      <c r="AP34" s="247"/>
      <c r="AQ34" s="248"/>
      <c r="AR34" s="246" t="s">
        <v>54</v>
      </c>
      <c r="AS34" s="247"/>
      <c r="AT34" s="248"/>
      <c r="AU34" s="246" t="s">
        <v>54</v>
      </c>
      <c r="AV34" s="247"/>
      <c r="AW34" s="248"/>
      <c r="AX34" s="246" t="s">
        <v>62</v>
      </c>
      <c r="AY34" s="247"/>
      <c r="AZ34" s="248"/>
      <c r="BA34" s="246" t="s">
        <v>61</v>
      </c>
      <c r="BB34" s="247"/>
      <c r="BC34" s="248"/>
      <c r="BD34" s="246" t="s">
        <v>61</v>
      </c>
      <c r="BE34" s="247"/>
      <c r="BF34" s="248"/>
      <c r="BG34" s="246" t="s">
        <v>61</v>
      </c>
      <c r="BH34" s="247"/>
      <c r="BI34" s="248"/>
      <c r="BJ34" s="246" t="s">
        <v>61</v>
      </c>
      <c r="BK34" s="247"/>
      <c r="BL34" s="248"/>
      <c r="BM34" s="246" t="s">
        <v>61</v>
      </c>
      <c r="BN34" s="247"/>
      <c r="BO34" s="248"/>
      <c r="BP34" s="246" t="s">
        <v>61</v>
      </c>
      <c r="BQ34" s="247"/>
      <c r="BR34" s="248"/>
      <c r="BS34" s="6"/>
      <c r="BT34" s="9"/>
      <c r="BU34" s="18"/>
      <c r="BV34" s="6"/>
      <c r="BW34" s="9"/>
      <c r="BX34" s="9"/>
      <c r="BY34" s="6"/>
      <c r="BZ34" s="9"/>
      <c r="CA34" s="18"/>
      <c r="CB34" s="6"/>
      <c r="CC34" s="9"/>
      <c r="CD34" s="9"/>
      <c r="CE34" s="6"/>
      <c r="CF34" s="9"/>
      <c r="CG34" s="18"/>
      <c r="CH34" s="6"/>
      <c r="CI34" s="9"/>
      <c r="CJ34" s="18"/>
      <c r="CK34" s="5"/>
    </row>
    <row r="35" spans="1:89">
      <c r="A35" s="4"/>
      <c r="B35" s="43"/>
      <c r="C35" s="43"/>
      <c r="D35" s="43"/>
      <c r="E35" s="15"/>
      <c r="F35" s="43"/>
      <c r="G35" s="131"/>
      <c r="H35" s="43"/>
      <c r="I35" s="43"/>
      <c r="J35" s="43"/>
      <c r="K35" s="15"/>
      <c r="L35" s="4"/>
      <c r="M35" s="19"/>
      <c r="N35" s="249"/>
      <c r="O35" s="250"/>
      <c r="P35" s="251"/>
      <c r="Q35" s="249"/>
      <c r="R35" s="250"/>
      <c r="S35" s="251"/>
      <c r="T35" s="249"/>
      <c r="U35" s="250"/>
      <c r="V35" s="251"/>
      <c r="W35" s="249"/>
      <c r="X35" s="250"/>
      <c r="Y35" s="251"/>
      <c r="Z35" s="249"/>
      <c r="AA35" s="250"/>
      <c r="AB35" s="251"/>
      <c r="AC35" s="249"/>
      <c r="AD35" s="250"/>
      <c r="AE35" s="251"/>
      <c r="AF35" s="249"/>
      <c r="AG35" s="250"/>
      <c r="AH35" s="251"/>
      <c r="AI35" s="249"/>
      <c r="AJ35" s="250"/>
      <c r="AK35" s="251"/>
      <c r="AL35" s="249"/>
      <c r="AM35" s="250"/>
      <c r="AN35" s="251"/>
      <c r="AO35" s="249"/>
      <c r="AP35" s="250"/>
      <c r="AQ35" s="251"/>
      <c r="AR35" s="249"/>
      <c r="AS35" s="250"/>
      <c r="AT35" s="251"/>
      <c r="AU35" s="249"/>
      <c r="AV35" s="250"/>
      <c r="AW35" s="251"/>
      <c r="AX35" s="249"/>
      <c r="AY35" s="250"/>
      <c r="AZ35" s="251"/>
      <c r="BA35" s="249"/>
      <c r="BB35" s="250"/>
      <c r="BC35" s="251"/>
      <c r="BD35" s="249"/>
      <c r="BE35" s="250"/>
      <c r="BF35" s="251"/>
      <c r="BG35" s="249"/>
      <c r="BH35" s="250"/>
      <c r="BI35" s="251"/>
      <c r="BJ35" s="249"/>
      <c r="BK35" s="250"/>
      <c r="BL35" s="251"/>
      <c r="BM35" s="249"/>
      <c r="BN35" s="250"/>
      <c r="BO35" s="251"/>
      <c r="BP35" s="249"/>
      <c r="BQ35" s="250"/>
      <c r="BR35" s="251"/>
      <c r="BS35" s="5"/>
      <c r="BT35" s="4"/>
      <c r="BU35" s="19"/>
      <c r="BV35" s="4"/>
      <c r="BW35" s="4"/>
      <c r="BX35" s="4"/>
      <c r="BY35" s="5"/>
      <c r="BZ35" s="4"/>
      <c r="CA35" s="19"/>
      <c r="CB35" s="4"/>
      <c r="CC35" s="4"/>
      <c r="CD35" s="4"/>
      <c r="CE35" s="5"/>
      <c r="CF35" s="4"/>
      <c r="CG35" s="19"/>
      <c r="CH35" s="4"/>
      <c r="CI35" s="4"/>
      <c r="CJ35" s="19"/>
      <c r="CK35" s="5"/>
    </row>
    <row r="36" spans="1:89">
      <c r="A36" s="4"/>
      <c r="B36" s="43"/>
      <c r="C36" s="43"/>
      <c r="D36" s="43"/>
      <c r="E36" s="15"/>
      <c r="F36" s="43"/>
      <c r="G36" s="131"/>
      <c r="H36" s="43"/>
      <c r="I36" s="43"/>
      <c r="J36" s="43"/>
      <c r="K36" s="15"/>
      <c r="L36" s="4"/>
      <c r="M36" s="19"/>
      <c r="N36" s="249"/>
      <c r="O36" s="250"/>
      <c r="P36" s="251"/>
      <c r="Q36" s="249"/>
      <c r="R36" s="250"/>
      <c r="S36" s="251"/>
      <c r="T36" s="249"/>
      <c r="U36" s="250"/>
      <c r="V36" s="251"/>
      <c r="W36" s="249"/>
      <c r="X36" s="250"/>
      <c r="Y36" s="251"/>
      <c r="Z36" s="249"/>
      <c r="AA36" s="250"/>
      <c r="AB36" s="251"/>
      <c r="AC36" s="249"/>
      <c r="AD36" s="250"/>
      <c r="AE36" s="251"/>
      <c r="AF36" s="249"/>
      <c r="AG36" s="250"/>
      <c r="AH36" s="251"/>
      <c r="AI36" s="249"/>
      <c r="AJ36" s="250"/>
      <c r="AK36" s="251"/>
      <c r="AL36" s="249"/>
      <c r="AM36" s="250"/>
      <c r="AN36" s="251"/>
      <c r="AO36" s="249"/>
      <c r="AP36" s="250"/>
      <c r="AQ36" s="251"/>
      <c r="AR36" s="249"/>
      <c r="AS36" s="250"/>
      <c r="AT36" s="251"/>
      <c r="AU36" s="249"/>
      <c r="AV36" s="250"/>
      <c r="AW36" s="251"/>
      <c r="AX36" s="249"/>
      <c r="AY36" s="250"/>
      <c r="AZ36" s="251"/>
      <c r="BA36" s="249"/>
      <c r="BB36" s="250"/>
      <c r="BC36" s="251"/>
      <c r="BD36" s="249"/>
      <c r="BE36" s="250"/>
      <c r="BF36" s="251"/>
      <c r="BG36" s="249"/>
      <c r="BH36" s="250"/>
      <c r="BI36" s="251"/>
      <c r="BJ36" s="249"/>
      <c r="BK36" s="250"/>
      <c r="BL36" s="251"/>
      <c r="BM36" s="249"/>
      <c r="BN36" s="250"/>
      <c r="BO36" s="251"/>
      <c r="BP36" s="249"/>
      <c r="BQ36" s="250"/>
      <c r="BR36" s="251"/>
      <c r="BS36" s="5"/>
      <c r="BT36" s="4"/>
      <c r="BU36" s="19"/>
      <c r="BV36" s="4"/>
      <c r="BW36" s="4"/>
      <c r="BX36" s="4"/>
      <c r="BY36" s="5"/>
      <c r="BZ36" s="4"/>
      <c r="CA36" s="19"/>
      <c r="CB36" s="4"/>
      <c r="CC36" s="4"/>
      <c r="CD36" s="4"/>
      <c r="CE36" s="5"/>
      <c r="CF36" s="4"/>
      <c r="CG36" s="19"/>
      <c r="CH36" s="4"/>
      <c r="CI36" s="4"/>
      <c r="CJ36" s="19"/>
      <c r="CK36" s="5"/>
    </row>
    <row r="37" spans="1:89">
      <c r="A37" s="13"/>
      <c r="B37" s="13"/>
      <c r="C37" s="13"/>
      <c r="D37" s="13"/>
      <c r="E37" s="2"/>
      <c r="F37" s="1"/>
      <c r="G37" s="3"/>
      <c r="H37" s="1"/>
      <c r="I37" s="1"/>
      <c r="J37" s="1"/>
      <c r="K37" s="2"/>
      <c r="L37" s="1"/>
      <c r="M37" s="3"/>
      <c r="N37" s="252"/>
      <c r="O37" s="253"/>
      <c r="P37" s="254"/>
      <c r="Q37" s="252"/>
      <c r="R37" s="253"/>
      <c r="S37" s="254"/>
      <c r="T37" s="252"/>
      <c r="U37" s="253"/>
      <c r="V37" s="254"/>
      <c r="W37" s="252"/>
      <c r="X37" s="253"/>
      <c r="Y37" s="254"/>
      <c r="Z37" s="252"/>
      <c r="AA37" s="253"/>
      <c r="AB37" s="254"/>
      <c r="AC37" s="252"/>
      <c r="AD37" s="253"/>
      <c r="AE37" s="254"/>
      <c r="AF37" s="252"/>
      <c r="AG37" s="253"/>
      <c r="AH37" s="254"/>
      <c r="AI37" s="252"/>
      <c r="AJ37" s="253"/>
      <c r="AK37" s="254"/>
      <c r="AL37" s="252"/>
      <c r="AM37" s="253"/>
      <c r="AN37" s="254"/>
      <c r="AO37" s="252"/>
      <c r="AP37" s="253"/>
      <c r="AQ37" s="254"/>
      <c r="AR37" s="252"/>
      <c r="AS37" s="253"/>
      <c r="AT37" s="254"/>
      <c r="AU37" s="252"/>
      <c r="AV37" s="253"/>
      <c r="AW37" s="254"/>
      <c r="AX37" s="252"/>
      <c r="AY37" s="253"/>
      <c r="AZ37" s="254"/>
      <c r="BA37" s="252"/>
      <c r="BB37" s="253"/>
      <c r="BC37" s="254"/>
      <c r="BD37" s="252"/>
      <c r="BE37" s="253"/>
      <c r="BF37" s="254"/>
      <c r="BG37" s="252"/>
      <c r="BH37" s="253"/>
      <c r="BI37" s="254"/>
      <c r="BJ37" s="252"/>
      <c r="BK37" s="253"/>
      <c r="BL37" s="254"/>
      <c r="BM37" s="252"/>
      <c r="BN37" s="253"/>
      <c r="BO37" s="254"/>
      <c r="BP37" s="252"/>
      <c r="BQ37" s="253"/>
      <c r="BR37" s="254"/>
      <c r="BS37" s="2"/>
      <c r="BT37" s="1"/>
      <c r="BU37" s="3"/>
      <c r="BV37" s="1"/>
      <c r="BW37" s="1"/>
      <c r="BX37" s="1"/>
      <c r="BY37" s="2"/>
      <c r="BZ37" s="1"/>
      <c r="CA37" s="3"/>
      <c r="CB37" s="1"/>
      <c r="CC37" s="1"/>
      <c r="CD37" s="1"/>
      <c r="CE37" s="2"/>
      <c r="CF37" s="1"/>
      <c r="CG37" s="3"/>
      <c r="CH37" s="1"/>
      <c r="CI37" s="1"/>
      <c r="CJ37" s="3"/>
      <c r="CK37" s="5"/>
    </row>
    <row r="38" spans="1:89" ht="15" customHeight="1">
      <c r="A38" s="4"/>
      <c r="B38" s="4"/>
      <c r="C38" s="4"/>
      <c r="D38" s="4"/>
      <c r="E38" s="6"/>
      <c r="F38" s="4"/>
      <c r="G38" s="19"/>
      <c r="H38" s="6"/>
      <c r="K38" s="6"/>
      <c r="L38" s="4"/>
      <c r="M38" s="19"/>
      <c r="N38" s="6"/>
      <c r="Q38" s="6"/>
      <c r="R38" s="4"/>
      <c r="S38" s="19"/>
      <c r="T38" s="6"/>
      <c r="W38" s="6"/>
      <c r="X38" s="4"/>
      <c r="Y38" s="19"/>
      <c r="Z38" s="6"/>
      <c r="AC38" s="6"/>
      <c r="AD38" s="4"/>
      <c r="AE38" s="19"/>
      <c r="AF38" s="243"/>
      <c r="AG38" s="244"/>
      <c r="AH38" s="245"/>
      <c r="AI38" s="243"/>
      <c r="AJ38" s="244"/>
      <c r="AK38" s="245"/>
      <c r="AL38" s="243"/>
      <c r="AM38" s="244"/>
      <c r="AN38" s="245"/>
      <c r="AO38" s="243"/>
      <c r="AP38" s="244"/>
      <c r="AQ38" s="245"/>
      <c r="AR38" s="243"/>
      <c r="AS38" s="244"/>
      <c r="AT38" s="245"/>
      <c r="AU38" s="243"/>
      <c r="AV38" s="244"/>
      <c r="AW38" s="245"/>
      <c r="AX38" s="243"/>
      <c r="AY38" s="244"/>
      <c r="AZ38" s="245"/>
      <c r="BA38" s="243"/>
      <c r="BB38" s="244"/>
      <c r="BC38" s="245"/>
      <c r="BD38" s="243"/>
      <c r="BE38" s="244"/>
      <c r="BF38" s="245"/>
      <c r="BG38" s="243"/>
      <c r="BH38" s="244"/>
      <c r="BI38" s="245"/>
      <c r="BJ38" s="243"/>
      <c r="BK38" s="244"/>
      <c r="BL38" s="245"/>
      <c r="BM38" s="243"/>
      <c r="BN38" s="244"/>
      <c r="BO38" s="245"/>
      <c r="BP38" s="243"/>
      <c r="BQ38" s="244"/>
      <c r="BR38" s="245"/>
      <c r="BS38" s="243"/>
      <c r="BT38" s="244"/>
      <c r="BU38" s="245"/>
      <c r="BV38" s="6"/>
      <c r="BY38" s="6"/>
      <c r="BZ38" s="4"/>
      <c r="CA38" s="19"/>
      <c r="CB38" s="6"/>
      <c r="CE38" s="6"/>
      <c r="CF38" s="4"/>
      <c r="CG38" s="19"/>
      <c r="CH38" s="6"/>
      <c r="CK38" s="5"/>
    </row>
    <row r="39" spans="1:89">
      <c r="A39" s="4"/>
      <c r="B39" s="4"/>
      <c r="C39" s="4"/>
      <c r="D39" s="4"/>
      <c r="E39" s="5"/>
      <c r="F39" s="4"/>
      <c r="G39" s="19"/>
      <c r="K39" s="5"/>
      <c r="L39" s="4"/>
      <c r="M39" s="19"/>
      <c r="Q39" s="5"/>
      <c r="R39" s="4"/>
      <c r="S39" s="19"/>
      <c r="W39" s="5"/>
      <c r="X39" s="4"/>
      <c r="Y39" s="19"/>
      <c r="AC39" s="5"/>
      <c r="AD39" s="4"/>
      <c r="AE39" s="19"/>
      <c r="AF39" s="234"/>
      <c r="AG39" s="259"/>
      <c r="AH39" s="236"/>
      <c r="AI39" s="234"/>
      <c r="AJ39" s="259"/>
      <c r="AK39" s="236"/>
      <c r="AL39" s="234"/>
      <c r="AM39" s="259"/>
      <c r="AN39" s="236"/>
      <c r="AO39" s="234"/>
      <c r="AP39" s="259"/>
      <c r="AQ39" s="236"/>
      <c r="AR39" s="234"/>
      <c r="AS39" s="259"/>
      <c r="AT39" s="236"/>
      <c r="AU39" s="234"/>
      <c r="AV39" s="259"/>
      <c r="AW39" s="236"/>
      <c r="AX39" s="234"/>
      <c r="AY39" s="259"/>
      <c r="AZ39" s="236"/>
      <c r="BA39" s="234"/>
      <c r="BB39" s="259"/>
      <c r="BC39" s="236"/>
      <c r="BD39" s="234"/>
      <c r="BE39" s="259"/>
      <c r="BF39" s="236"/>
      <c r="BG39" s="234"/>
      <c r="BH39" s="259"/>
      <c r="BI39" s="236"/>
      <c r="BJ39" s="234"/>
      <c r="BK39" s="259"/>
      <c r="BL39" s="236"/>
      <c r="BM39" s="234"/>
      <c r="BN39" s="259"/>
      <c r="BO39" s="236"/>
      <c r="BP39" s="234"/>
      <c r="BQ39" s="259"/>
      <c r="BR39" s="236"/>
      <c r="BS39" s="234"/>
      <c r="BT39" s="259"/>
      <c r="BU39" s="236"/>
      <c r="BY39" s="5"/>
      <c r="BZ39" s="4"/>
      <c r="CA39" s="19"/>
      <c r="CE39" s="5"/>
      <c r="CF39" s="4"/>
      <c r="CG39" s="19"/>
      <c r="CK39" s="5"/>
    </row>
    <row r="40" spans="1:89">
      <c r="A40" s="4"/>
      <c r="B40" s="4"/>
      <c r="C40" s="4"/>
      <c r="D40" s="4"/>
      <c r="E40" s="5"/>
      <c r="F40" s="4"/>
      <c r="G40" s="19"/>
      <c r="K40" s="5"/>
      <c r="L40" s="4"/>
      <c r="M40" s="19"/>
      <c r="Q40" s="5"/>
      <c r="R40" s="4"/>
      <c r="S40" s="19"/>
      <c r="W40" s="5"/>
      <c r="X40" s="4"/>
      <c r="Y40" s="19"/>
      <c r="AC40" s="5"/>
      <c r="AD40" s="4"/>
      <c r="AE40" s="19"/>
      <c r="AF40" s="234"/>
      <c r="AG40" s="259"/>
      <c r="AH40" s="236"/>
      <c r="AI40" s="234"/>
      <c r="AJ40" s="259"/>
      <c r="AK40" s="236"/>
      <c r="AL40" s="234"/>
      <c r="AM40" s="259"/>
      <c r="AN40" s="236"/>
      <c r="AO40" s="234"/>
      <c r="AP40" s="259"/>
      <c r="AQ40" s="236"/>
      <c r="AR40" s="234"/>
      <c r="AS40" s="259"/>
      <c r="AT40" s="236"/>
      <c r="AU40" s="234"/>
      <c r="AV40" s="259"/>
      <c r="AW40" s="236"/>
      <c r="AX40" s="234"/>
      <c r="AY40" s="259"/>
      <c r="AZ40" s="236"/>
      <c r="BA40" s="234"/>
      <c r="BB40" s="259"/>
      <c r="BC40" s="236"/>
      <c r="BD40" s="234"/>
      <c r="BE40" s="259"/>
      <c r="BF40" s="236"/>
      <c r="BG40" s="234"/>
      <c r="BH40" s="259"/>
      <c r="BI40" s="236"/>
      <c r="BJ40" s="234"/>
      <c r="BK40" s="259"/>
      <c r="BL40" s="236"/>
      <c r="BM40" s="234"/>
      <c r="BN40" s="259"/>
      <c r="BO40" s="236"/>
      <c r="BP40" s="234"/>
      <c r="BQ40" s="259"/>
      <c r="BR40" s="236"/>
      <c r="BS40" s="234"/>
      <c r="BT40" s="259"/>
      <c r="BU40" s="236"/>
      <c r="BY40" s="5"/>
      <c r="BZ40" s="4"/>
      <c r="CA40" s="19"/>
      <c r="CE40" s="5"/>
      <c r="CF40" s="4"/>
      <c r="CG40" s="19"/>
      <c r="CK40" s="5"/>
    </row>
    <row r="41" spans="1:89">
      <c r="A41" s="11"/>
      <c r="B41" s="11"/>
      <c r="C41" s="11"/>
      <c r="D41" s="11"/>
      <c r="E41" s="5"/>
      <c r="F41" s="4"/>
      <c r="G41" s="19"/>
      <c r="K41" s="5"/>
      <c r="L41" s="4"/>
      <c r="M41" s="19"/>
      <c r="Q41" s="5"/>
      <c r="R41" s="4"/>
      <c r="S41" s="19"/>
      <c r="W41" s="5"/>
      <c r="X41" s="4"/>
      <c r="Y41" s="19"/>
      <c r="AC41" s="5"/>
      <c r="AD41" s="4"/>
      <c r="AE41" s="19"/>
      <c r="AF41" s="237"/>
      <c r="AG41" s="238"/>
      <c r="AH41" s="239"/>
      <c r="AI41" s="237"/>
      <c r="AJ41" s="238"/>
      <c r="AK41" s="239"/>
      <c r="AL41" s="237"/>
      <c r="AM41" s="238"/>
      <c r="AN41" s="239"/>
      <c r="AO41" s="237"/>
      <c r="AP41" s="238"/>
      <c r="AQ41" s="239"/>
      <c r="AR41" s="237"/>
      <c r="AS41" s="238"/>
      <c r="AT41" s="239"/>
      <c r="AU41" s="237"/>
      <c r="AV41" s="238"/>
      <c r="AW41" s="239"/>
      <c r="AX41" s="237"/>
      <c r="AY41" s="238"/>
      <c r="AZ41" s="239"/>
      <c r="BA41" s="237"/>
      <c r="BB41" s="238"/>
      <c r="BC41" s="239"/>
      <c r="BD41" s="237"/>
      <c r="BE41" s="238"/>
      <c r="BF41" s="239"/>
      <c r="BG41" s="237"/>
      <c r="BH41" s="238"/>
      <c r="BI41" s="239"/>
      <c r="BJ41" s="237"/>
      <c r="BK41" s="238"/>
      <c r="BL41" s="239"/>
      <c r="BM41" s="237"/>
      <c r="BN41" s="238"/>
      <c r="BO41" s="239"/>
      <c r="BP41" s="237"/>
      <c r="BQ41" s="238"/>
      <c r="BR41" s="239"/>
      <c r="BS41" s="237"/>
      <c r="BT41" s="238"/>
      <c r="BU41" s="239"/>
      <c r="BY41" s="5"/>
      <c r="BZ41" s="4"/>
      <c r="CA41" s="19"/>
      <c r="CE41" s="5"/>
      <c r="CF41" s="4"/>
      <c r="CG41" s="19"/>
      <c r="CK41" s="5"/>
    </row>
    <row r="42" spans="1:89">
      <c r="A42" s="9"/>
      <c r="B42" s="21"/>
      <c r="C42" s="9"/>
      <c r="D42" s="9"/>
      <c r="E42" s="21"/>
      <c r="F42" s="22"/>
      <c r="G42" s="18"/>
      <c r="H42" s="25"/>
      <c r="I42" s="9"/>
      <c r="J42" s="9"/>
      <c r="K42" s="6"/>
      <c r="L42" s="9"/>
      <c r="M42" s="18"/>
      <c r="N42" s="6"/>
      <c r="O42" s="9"/>
      <c r="P42" s="9"/>
      <c r="Q42" s="6"/>
      <c r="R42" s="9"/>
      <c r="S42" s="18"/>
      <c r="T42" s="6"/>
      <c r="U42" s="9"/>
      <c r="V42" s="9"/>
      <c r="W42" s="6"/>
      <c r="X42" s="9"/>
      <c r="Y42" s="18"/>
      <c r="Z42" s="6"/>
      <c r="AA42" s="9"/>
      <c r="AB42" s="9"/>
      <c r="AC42" s="6"/>
      <c r="AD42" s="9"/>
      <c r="AE42" s="18"/>
      <c r="AF42" s="6"/>
      <c r="AG42" s="9"/>
      <c r="AH42" s="9"/>
      <c r="AI42" s="6"/>
      <c r="AJ42" s="9"/>
      <c r="AK42" s="18"/>
      <c r="AL42" s="6"/>
      <c r="AM42" s="9"/>
      <c r="AN42" s="9"/>
      <c r="AO42" s="6"/>
      <c r="AP42" s="9"/>
      <c r="AQ42" s="18"/>
      <c r="AR42" s="6"/>
      <c r="AS42" s="9"/>
      <c r="AT42" s="9"/>
      <c r="AU42" s="6"/>
      <c r="AV42" s="9"/>
      <c r="AW42" s="18"/>
      <c r="AX42" s="6"/>
      <c r="AY42" s="9"/>
      <c r="AZ42" s="9"/>
      <c r="BA42" s="6"/>
      <c r="BB42" s="9"/>
      <c r="BC42" s="18"/>
      <c r="BD42" s="6"/>
      <c r="BE42" s="9"/>
      <c r="BF42" s="9"/>
      <c r="BG42" s="6"/>
      <c r="BH42" s="9"/>
      <c r="BI42" s="18"/>
      <c r="BJ42" s="6"/>
      <c r="BK42" s="9"/>
      <c r="BL42" s="9"/>
      <c r="BM42" s="6"/>
      <c r="BN42" s="9"/>
      <c r="BO42" s="18"/>
      <c r="BP42" s="6"/>
      <c r="BQ42" s="9"/>
      <c r="BR42" s="9"/>
      <c r="BS42" s="6"/>
      <c r="BT42" s="9"/>
      <c r="BU42" s="18"/>
      <c r="BV42" s="6"/>
      <c r="BW42" s="9"/>
      <c r="BX42" s="9"/>
      <c r="BY42" s="6"/>
      <c r="BZ42" s="9"/>
      <c r="CA42" s="18"/>
      <c r="CB42" s="6"/>
      <c r="CC42" s="9"/>
      <c r="CD42" s="9"/>
      <c r="CE42" s="6"/>
      <c r="CF42" s="9"/>
      <c r="CG42" s="18"/>
      <c r="CH42" s="6"/>
      <c r="CI42" s="9"/>
      <c r="CJ42" s="18"/>
      <c r="CK42" s="5"/>
    </row>
    <row r="43" spans="1:89">
      <c r="A43" s="4"/>
      <c r="B43" s="4"/>
      <c r="C43" s="4"/>
      <c r="D43" s="4"/>
      <c r="E43" s="5"/>
      <c r="F43" s="4"/>
      <c r="G43" s="19"/>
      <c r="H43" s="4"/>
      <c r="I43" s="4"/>
      <c r="J43" s="4"/>
      <c r="K43" s="5"/>
      <c r="L43" s="4"/>
      <c r="M43" s="19"/>
      <c r="N43" s="4"/>
      <c r="O43" s="4"/>
      <c r="P43" s="4"/>
      <c r="Q43" s="5"/>
      <c r="R43" s="4"/>
      <c r="S43" s="19"/>
      <c r="T43" s="4"/>
      <c r="U43" s="4"/>
      <c r="V43" s="4"/>
      <c r="W43" s="5"/>
      <c r="X43" s="4"/>
      <c r="Y43" s="19"/>
      <c r="Z43" s="4"/>
      <c r="AA43" s="4"/>
      <c r="AB43" s="4"/>
      <c r="AC43" s="5"/>
      <c r="AD43" s="4"/>
      <c r="AE43" s="19"/>
      <c r="AF43" s="4"/>
      <c r="AG43" s="4"/>
      <c r="AH43" s="4"/>
      <c r="AI43" s="5"/>
      <c r="AJ43" s="4"/>
      <c r="AK43" s="19"/>
      <c r="AL43" s="4"/>
      <c r="AM43" s="4"/>
      <c r="AN43" s="4"/>
      <c r="AO43" s="5"/>
      <c r="AP43" s="4"/>
      <c r="AQ43" s="19"/>
      <c r="AR43" s="4"/>
      <c r="AS43" s="4"/>
      <c r="AT43" s="4"/>
      <c r="AU43" s="5"/>
      <c r="AV43" s="4"/>
      <c r="AW43" s="19"/>
      <c r="AX43" s="4"/>
      <c r="AY43" s="4"/>
      <c r="AZ43" s="4"/>
      <c r="BA43" s="5"/>
      <c r="BB43" s="4"/>
      <c r="BC43" s="19"/>
      <c r="BD43" s="4"/>
      <c r="BE43" s="4"/>
      <c r="BF43" s="4"/>
      <c r="BG43" s="5"/>
      <c r="BH43" s="4"/>
      <c r="BI43" s="19"/>
      <c r="BJ43" s="4"/>
      <c r="BK43" s="4"/>
      <c r="BL43" s="4"/>
      <c r="BM43" s="5"/>
      <c r="BN43" s="4"/>
      <c r="BO43" s="19"/>
      <c r="BP43" s="4"/>
      <c r="BQ43" s="4"/>
      <c r="BR43" s="4"/>
      <c r="BS43" s="5"/>
      <c r="BT43" s="4"/>
      <c r="BU43" s="19"/>
      <c r="BV43" s="4"/>
      <c r="BW43" s="4"/>
      <c r="BX43" s="4"/>
      <c r="BY43" s="5"/>
      <c r="BZ43" s="4"/>
      <c r="CA43" s="19"/>
      <c r="CB43" s="4"/>
      <c r="CC43" s="4"/>
      <c r="CD43" s="4"/>
      <c r="CE43" s="5"/>
      <c r="CF43" s="4"/>
      <c r="CG43" s="19"/>
      <c r="CH43" s="4"/>
      <c r="CI43" s="4"/>
      <c r="CJ43" s="19"/>
      <c r="CK43" s="5"/>
    </row>
    <row r="44" spans="1:89">
      <c r="A44" s="4"/>
      <c r="B44" s="4"/>
      <c r="C44" s="4"/>
      <c r="D44" s="4"/>
      <c r="E44" s="5"/>
      <c r="F44" s="4"/>
      <c r="G44" s="19"/>
      <c r="H44" s="4"/>
      <c r="I44" s="4"/>
      <c r="J44" s="4"/>
      <c r="K44" s="5"/>
      <c r="L44" s="4"/>
      <c r="M44" s="19"/>
      <c r="N44" s="4"/>
      <c r="O44" s="4"/>
      <c r="P44" s="4"/>
      <c r="Q44" s="5"/>
      <c r="R44" s="4"/>
      <c r="S44" s="19"/>
      <c r="T44" s="4"/>
      <c r="U44" s="4"/>
      <c r="V44" s="4"/>
      <c r="W44" s="5"/>
      <c r="X44" s="4"/>
      <c r="Y44" s="19"/>
      <c r="Z44" s="4"/>
      <c r="AA44" s="4"/>
      <c r="AB44" s="4"/>
      <c r="AC44" s="5"/>
      <c r="AD44" s="4"/>
      <c r="AE44" s="19"/>
      <c r="AF44" s="4"/>
      <c r="AG44" s="4"/>
      <c r="AH44" s="4"/>
      <c r="AI44" s="5"/>
      <c r="AJ44" s="4"/>
      <c r="AK44" s="19"/>
      <c r="AL44" s="4"/>
      <c r="AM44" s="4"/>
      <c r="AN44" s="4"/>
      <c r="AO44" s="5"/>
      <c r="AP44" s="4"/>
      <c r="AQ44" s="19"/>
      <c r="AR44" s="4"/>
      <c r="AS44" s="4"/>
      <c r="AT44" s="4"/>
      <c r="AU44" s="5"/>
      <c r="AV44" s="4"/>
      <c r="AW44" s="19"/>
      <c r="AX44" s="4"/>
      <c r="AY44" s="4"/>
      <c r="AZ44" s="4"/>
      <c r="BA44" s="5"/>
      <c r="BB44" s="4"/>
      <c r="BC44" s="19"/>
      <c r="BD44" s="4"/>
      <c r="BE44" s="4"/>
      <c r="BF44" s="4"/>
      <c r="BG44" s="5"/>
      <c r="BH44" s="4"/>
      <c r="BI44" s="19"/>
      <c r="BJ44" s="4"/>
      <c r="BK44" s="4"/>
      <c r="BL44" s="4"/>
      <c r="BM44" s="5"/>
      <c r="BN44" s="4"/>
      <c r="BO44" s="19"/>
      <c r="BP44" s="4"/>
      <c r="BQ44" s="4"/>
      <c r="BR44" s="4"/>
      <c r="BS44" s="5"/>
      <c r="BT44" s="4"/>
      <c r="BU44" s="19"/>
      <c r="BV44" s="4"/>
      <c r="BW44" s="4"/>
      <c r="BX44" s="4"/>
      <c r="BY44" s="5"/>
      <c r="BZ44" s="4"/>
      <c r="CA44" s="19"/>
      <c r="CB44" s="4"/>
      <c r="CC44" s="4"/>
      <c r="CD44" s="4"/>
      <c r="CE44" s="5"/>
      <c r="CF44" s="4"/>
      <c r="CG44" s="19"/>
      <c r="CH44" s="4"/>
      <c r="CI44" s="4"/>
      <c r="CJ44" s="19"/>
      <c r="CK44" s="5"/>
    </row>
    <row r="45" spans="1:89">
      <c r="A45" s="4"/>
      <c r="B45" s="4"/>
      <c r="C45" s="4"/>
      <c r="D45" s="4"/>
      <c r="E45" s="5"/>
      <c r="F45" s="4"/>
      <c r="G45" s="19"/>
      <c r="H45" s="4"/>
      <c r="I45" s="4"/>
      <c r="J45" s="4"/>
      <c r="K45" s="5"/>
      <c r="L45" s="4"/>
      <c r="M45" s="19"/>
      <c r="N45" s="4"/>
      <c r="O45" s="4"/>
      <c r="P45" s="4"/>
      <c r="Q45" s="5"/>
      <c r="R45" s="4"/>
      <c r="S45" s="19"/>
      <c r="T45" s="4"/>
      <c r="U45" s="4"/>
      <c r="V45" s="4"/>
      <c r="W45" s="5"/>
      <c r="X45" s="4"/>
      <c r="Y45" s="19"/>
      <c r="Z45" s="4"/>
      <c r="AA45" s="4"/>
      <c r="AB45" s="4"/>
      <c r="AC45" s="5"/>
      <c r="AD45" s="4"/>
      <c r="AE45" s="19"/>
      <c r="AF45" s="4"/>
      <c r="AG45" s="4"/>
      <c r="AH45" s="4"/>
      <c r="AI45" s="5"/>
      <c r="AJ45" s="4"/>
      <c r="AK45" s="19"/>
      <c r="AL45" s="4"/>
      <c r="AM45" s="4"/>
      <c r="AN45" s="4"/>
      <c r="AO45" s="5"/>
      <c r="AP45" s="4"/>
      <c r="AQ45" s="19"/>
      <c r="AR45" s="4"/>
      <c r="AS45" s="4"/>
      <c r="AT45" s="4"/>
      <c r="AU45" s="5"/>
      <c r="AV45" s="4"/>
      <c r="AW45" s="19"/>
      <c r="AX45" s="4"/>
      <c r="AY45" s="4"/>
      <c r="AZ45" s="4"/>
      <c r="BA45" s="5"/>
      <c r="BB45" s="4"/>
      <c r="BC45" s="19"/>
      <c r="BD45" s="4"/>
      <c r="BE45" s="4"/>
      <c r="BF45" s="4"/>
      <c r="BG45" s="5"/>
      <c r="BH45" s="4"/>
      <c r="BI45" s="19"/>
      <c r="BJ45" s="4"/>
      <c r="BK45" s="4"/>
      <c r="BL45" s="4"/>
      <c r="BM45" s="5"/>
      <c r="BN45" s="4"/>
      <c r="BO45" s="19"/>
      <c r="BP45" s="4"/>
      <c r="BQ45" s="4"/>
      <c r="BR45" s="4"/>
      <c r="BS45" s="5"/>
      <c r="BT45" s="4"/>
      <c r="BU45" s="19"/>
      <c r="BV45" s="4"/>
      <c r="BW45" s="4"/>
      <c r="BX45" s="4"/>
      <c r="BY45" s="5"/>
      <c r="BZ45" s="4"/>
      <c r="CA45" s="19"/>
      <c r="CB45" s="4"/>
      <c r="CC45" s="4"/>
      <c r="CD45" s="4"/>
      <c r="CE45" s="5"/>
      <c r="CF45" s="4"/>
      <c r="CG45" s="19"/>
      <c r="CH45" s="4"/>
      <c r="CI45" s="4"/>
      <c r="CJ45" s="19"/>
      <c r="CK45" s="5"/>
    </row>
    <row r="46" spans="1:89">
      <c r="A46" s="10"/>
      <c r="B46" s="10"/>
      <c r="C46" s="10"/>
      <c r="D46" s="10"/>
      <c r="E46" s="2"/>
      <c r="F46" s="1"/>
      <c r="G46" s="3"/>
      <c r="H46" s="1"/>
      <c r="I46" s="1"/>
      <c r="J46" s="1"/>
      <c r="K46" s="2"/>
      <c r="L46" s="1"/>
      <c r="M46" s="3"/>
      <c r="N46" s="1"/>
      <c r="O46" s="1"/>
      <c r="P46" s="1"/>
      <c r="Q46" s="2"/>
      <c r="R46" s="1"/>
      <c r="S46" s="3"/>
      <c r="T46" s="1"/>
      <c r="U46" s="1"/>
      <c r="V46" s="1"/>
      <c r="W46" s="2"/>
      <c r="X46" s="1"/>
      <c r="Y46" s="3"/>
      <c r="Z46" s="1"/>
      <c r="AA46" s="1"/>
      <c r="AB46" s="1"/>
      <c r="AC46" s="2"/>
      <c r="AD46" s="1"/>
      <c r="AE46" s="3"/>
      <c r="AF46" s="1"/>
      <c r="AG46" s="1"/>
      <c r="AH46" s="1"/>
      <c r="AI46" s="2"/>
      <c r="AJ46" s="1"/>
      <c r="AK46" s="3"/>
      <c r="AL46" s="1"/>
      <c r="AM46" s="1"/>
      <c r="AN46" s="1"/>
      <c r="AO46" s="2"/>
      <c r="AP46" s="1"/>
      <c r="AQ46" s="3"/>
      <c r="AR46" s="1"/>
      <c r="AS46" s="1"/>
      <c r="AT46" s="1"/>
      <c r="AU46" s="2"/>
      <c r="AV46" s="1"/>
      <c r="AW46" s="3"/>
      <c r="AX46" s="1"/>
      <c r="AY46" s="1"/>
      <c r="AZ46" s="1"/>
      <c r="BA46" s="2"/>
      <c r="BB46" s="1"/>
      <c r="BC46" s="3"/>
      <c r="BD46" s="1"/>
      <c r="BE46" s="1"/>
      <c r="BF46" s="1"/>
      <c r="BG46" s="2"/>
      <c r="BH46" s="1"/>
      <c r="BI46" s="3"/>
      <c r="BJ46" s="1"/>
      <c r="BK46" s="1"/>
      <c r="BL46" s="1"/>
      <c r="BM46" s="2"/>
      <c r="BN46" s="1"/>
      <c r="BO46" s="3"/>
      <c r="BP46" s="1"/>
      <c r="BQ46" s="1"/>
      <c r="BR46" s="1"/>
      <c r="BS46" s="2"/>
      <c r="BT46" s="1"/>
      <c r="BU46" s="3"/>
      <c r="BV46" s="1"/>
      <c r="BW46" s="1"/>
      <c r="BX46" s="1"/>
      <c r="BY46" s="2"/>
      <c r="BZ46" s="1"/>
      <c r="CA46" s="3"/>
      <c r="CB46" s="1"/>
      <c r="CC46" s="1"/>
      <c r="CD46" s="1"/>
      <c r="CE46" s="2"/>
      <c r="CF46" s="1"/>
      <c r="CG46" s="3"/>
      <c r="CH46" s="1"/>
      <c r="CI46" s="1"/>
      <c r="CJ46" s="3"/>
      <c r="CK46" s="5"/>
    </row>
    <row r="47" spans="1:89" ht="15" customHeight="1">
      <c r="A47" s="4"/>
      <c r="B47" s="4"/>
      <c r="C47" s="4"/>
      <c r="D47" s="4"/>
      <c r="E47" s="6"/>
      <c r="F47" s="4"/>
      <c r="G47" s="19"/>
      <c r="H47" s="6"/>
      <c r="K47" s="243"/>
      <c r="L47" s="244"/>
      <c r="M47" s="245"/>
      <c r="N47" s="243"/>
      <c r="O47" s="244"/>
      <c r="P47" s="245"/>
      <c r="Q47" s="258"/>
      <c r="R47" s="260"/>
      <c r="S47" s="261"/>
      <c r="T47" s="243"/>
      <c r="U47" s="244"/>
      <c r="V47" s="245"/>
      <c r="W47" s="243"/>
      <c r="X47" s="244"/>
      <c r="Y47" s="245"/>
      <c r="Z47" s="243"/>
      <c r="AA47" s="244"/>
      <c r="AB47" s="245"/>
      <c r="AC47" s="243"/>
      <c r="AD47" s="244"/>
      <c r="AE47" s="245"/>
      <c r="AF47" s="243"/>
      <c r="AG47" s="244"/>
      <c r="AH47" s="245"/>
      <c r="AI47" s="243"/>
      <c r="AJ47" s="244"/>
      <c r="AK47" s="245"/>
      <c r="AL47" s="243"/>
      <c r="AM47" s="244"/>
      <c r="AN47" s="245"/>
      <c r="AO47" s="243"/>
      <c r="AP47" s="244"/>
      <c r="AQ47" s="245"/>
      <c r="AR47" s="243"/>
      <c r="AS47" s="244"/>
      <c r="AT47" s="245"/>
      <c r="AU47" s="243"/>
      <c r="AV47" s="244"/>
      <c r="AW47" s="245"/>
      <c r="AX47" s="243"/>
      <c r="AY47" s="244"/>
      <c r="AZ47" s="245"/>
      <c r="BA47" s="243"/>
      <c r="BB47" s="244"/>
      <c r="BC47" s="245"/>
      <c r="BD47" s="243"/>
      <c r="BE47" s="244"/>
      <c r="BF47" s="245"/>
      <c r="BG47" s="243"/>
      <c r="BH47" s="244"/>
      <c r="BI47" s="245"/>
      <c r="BJ47" s="243"/>
      <c r="BK47" s="244"/>
      <c r="BL47" s="245"/>
      <c r="BM47" s="243"/>
      <c r="BN47" s="244"/>
      <c r="BO47" s="245"/>
      <c r="BP47" s="243"/>
      <c r="BQ47" s="244"/>
      <c r="BR47" s="245"/>
      <c r="BS47" s="243"/>
      <c r="BT47" s="244"/>
      <c r="BU47" s="245"/>
      <c r="BV47" s="243"/>
      <c r="BW47" s="244"/>
      <c r="BX47" s="245"/>
      <c r="BY47" s="243"/>
      <c r="BZ47" s="244"/>
      <c r="CA47" s="245"/>
      <c r="CB47" s="243"/>
      <c r="CC47" s="244"/>
      <c r="CD47" s="245"/>
      <c r="CE47" s="6"/>
      <c r="CF47" s="4"/>
      <c r="CG47" s="19"/>
      <c r="CH47" s="6"/>
      <c r="CK47" s="5"/>
    </row>
    <row r="48" spans="1:89">
      <c r="A48" s="4"/>
      <c r="B48" s="4"/>
      <c r="C48" s="4"/>
      <c r="D48" s="4"/>
      <c r="E48" s="5"/>
      <c r="F48" s="4"/>
      <c r="G48" s="19"/>
      <c r="K48" s="234"/>
      <c r="L48" s="235"/>
      <c r="M48" s="236"/>
      <c r="N48" s="234"/>
      <c r="O48" s="235"/>
      <c r="P48" s="236"/>
      <c r="Q48" s="262"/>
      <c r="R48" s="263"/>
      <c r="S48" s="264"/>
      <c r="T48" s="234"/>
      <c r="U48" s="235"/>
      <c r="V48" s="236"/>
      <c r="W48" s="234"/>
      <c r="X48" s="235"/>
      <c r="Y48" s="236"/>
      <c r="Z48" s="234"/>
      <c r="AA48" s="235"/>
      <c r="AB48" s="236"/>
      <c r="AC48" s="234"/>
      <c r="AD48" s="235"/>
      <c r="AE48" s="236"/>
      <c r="AF48" s="234"/>
      <c r="AG48" s="235"/>
      <c r="AH48" s="236"/>
      <c r="AI48" s="234"/>
      <c r="AJ48" s="235"/>
      <c r="AK48" s="236"/>
      <c r="AL48" s="234"/>
      <c r="AM48" s="235"/>
      <c r="AN48" s="236"/>
      <c r="AO48" s="234"/>
      <c r="AP48" s="235"/>
      <c r="AQ48" s="236"/>
      <c r="AR48" s="234"/>
      <c r="AS48" s="235"/>
      <c r="AT48" s="236"/>
      <c r="AU48" s="234"/>
      <c r="AV48" s="235"/>
      <c r="AW48" s="236"/>
      <c r="AX48" s="234"/>
      <c r="AY48" s="235"/>
      <c r="AZ48" s="236"/>
      <c r="BA48" s="234"/>
      <c r="BB48" s="235"/>
      <c r="BC48" s="236"/>
      <c r="BD48" s="234"/>
      <c r="BE48" s="235"/>
      <c r="BF48" s="236"/>
      <c r="BG48" s="234"/>
      <c r="BH48" s="235"/>
      <c r="BI48" s="236"/>
      <c r="BJ48" s="234"/>
      <c r="BK48" s="235"/>
      <c r="BL48" s="236"/>
      <c r="BM48" s="234"/>
      <c r="BN48" s="235"/>
      <c r="BO48" s="236"/>
      <c r="BP48" s="234"/>
      <c r="BQ48" s="235"/>
      <c r="BR48" s="236"/>
      <c r="BS48" s="234"/>
      <c r="BT48" s="235"/>
      <c r="BU48" s="236"/>
      <c r="BV48" s="234"/>
      <c r="BW48" s="235"/>
      <c r="BX48" s="236"/>
      <c r="BY48" s="234"/>
      <c r="BZ48" s="235"/>
      <c r="CA48" s="236"/>
      <c r="CB48" s="234"/>
      <c r="CC48" s="235"/>
      <c r="CD48" s="236"/>
      <c r="CE48" s="5"/>
      <c r="CF48" s="4"/>
      <c r="CG48" s="19"/>
      <c r="CK48" s="5"/>
    </row>
    <row r="49" spans="1:89">
      <c r="A49" s="4"/>
      <c r="B49" s="4"/>
      <c r="C49" s="4"/>
      <c r="D49" s="4"/>
      <c r="E49" s="5"/>
      <c r="F49" s="4"/>
      <c r="G49" s="19"/>
      <c r="K49" s="234"/>
      <c r="L49" s="235"/>
      <c r="M49" s="236"/>
      <c r="N49" s="234"/>
      <c r="O49" s="235"/>
      <c r="P49" s="236"/>
      <c r="Q49" s="262"/>
      <c r="R49" s="263"/>
      <c r="S49" s="264"/>
      <c r="T49" s="234"/>
      <c r="U49" s="235"/>
      <c r="V49" s="236"/>
      <c r="W49" s="234"/>
      <c r="X49" s="235"/>
      <c r="Y49" s="236"/>
      <c r="Z49" s="234"/>
      <c r="AA49" s="235"/>
      <c r="AB49" s="236"/>
      <c r="AC49" s="234"/>
      <c r="AD49" s="235"/>
      <c r="AE49" s="236"/>
      <c r="AF49" s="234"/>
      <c r="AG49" s="235"/>
      <c r="AH49" s="236"/>
      <c r="AI49" s="234"/>
      <c r="AJ49" s="235"/>
      <c r="AK49" s="236"/>
      <c r="AL49" s="234"/>
      <c r="AM49" s="235"/>
      <c r="AN49" s="236"/>
      <c r="AO49" s="234"/>
      <c r="AP49" s="235"/>
      <c r="AQ49" s="236"/>
      <c r="AR49" s="234"/>
      <c r="AS49" s="235"/>
      <c r="AT49" s="236"/>
      <c r="AU49" s="234"/>
      <c r="AV49" s="235"/>
      <c r="AW49" s="236"/>
      <c r="AX49" s="234"/>
      <c r="AY49" s="235"/>
      <c r="AZ49" s="236"/>
      <c r="BA49" s="234"/>
      <c r="BB49" s="235"/>
      <c r="BC49" s="236"/>
      <c r="BD49" s="234"/>
      <c r="BE49" s="235"/>
      <c r="BF49" s="236"/>
      <c r="BG49" s="234"/>
      <c r="BH49" s="235"/>
      <c r="BI49" s="236"/>
      <c r="BJ49" s="234"/>
      <c r="BK49" s="235"/>
      <c r="BL49" s="236"/>
      <c r="BM49" s="234"/>
      <c r="BN49" s="235"/>
      <c r="BO49" s="236"/>
      <c r="BP49" s="234"/>
      <c r="BQ49" s="235"/>
      <c r="BR49" s="236"/>
      <c r="BS49" s="234"/>
      <c r="BT49" s="235"/>
      <c r="BU49" s="236"/>
      <c r="BV49" s="234"/>
      <c r="BW49" s="235"/>
      <c r="BX49" s="236"/>
      <c r="BY49" s="234"/>
      <c r="BZ49" s="235"/>
      <c r="CA49" s="236"/>
      <c r="CB49" s="234"/>
      <c r="CC49" s="235"/>
      <c r="CD49" s="236"/>
      <c r="CE49" s="5"/>
      <c r="CF49" s="4"/>
      <c r="CG49" s="19"/>
      <c r="CK49" s="5"/>
    </row>
    <row r="50" spans="1:89">
      <c r="A50" s="4"/>
      <c r="B50" s="4"/>
      <c r="C50" s="4"/>
      <c r="D50" s="4"/>
      <c r="E50" s="5"/>
      <c r="F50" s="4"/>
      <c r="G50" s="19"/>
      <c r="K50" s="234"/>
      <c r="L50" s="235"/>
      <c r="M50" s="236"/>
      <c r="N50" s="234"/>
      <c r="O50" s="235"/>
      <c r="P50" s="236"/>
      <c r="Q50" s="262"/>
      <c r="R50" s="263"/>
      <c r="S50" s="264"/>
      <c r="T50" s="234"/>
      <c r="U50" s="235"/>
      <c r="V50" s="236"/>
      <c r="W50" s="234"/>
      <c r="X50" s="235"/>
      <c r="Y50" s="236"/>
      <c r="Z50" s="234"/>
      <c r="AA50" s="235"/>
      <c r="AB50" s="236"/>
      <c r="AC50" s="234"/>
      <c r="AD50" s="235"/>
      <c r="AE50" s="236"/>
      <c r="AF50" s="234"/>
      <c r="AG50" s="235"/>
      <c r="AH50" s="236"/>
      <c r="AI50" s="234"/>
      <c r="AJ50" s="235"/>
      <c r="AK50" s="236"/>
      <c r="AL50" s="234"/>
      <c r="AM50" s="235"/>
      <c r="AN50" s="236"/>
      <c r="AO50" s="234"/>
      <c r="AP50" s="235"/>
      <c r="AQ50" s="236"/>
      <c r="AR50" s="234"/>
      <c r="AS50" s="235"/>
      <c r="AT50" s="236"/>
      <c r="AU50" s="234"/>
      <c r="AV50" s="235"/>
      <c r="AW50" s="236"/>
      <c r="AX50" s="234"/>
      <c r="AY50" s="235"/>
      <c r="AZ50" s="236"/>
      <c r="BA50" s="234"/>
      <c r="BB50" s="235"/>
      <c r="BC50" s="236"/>
      <c r="BD50" s="234"/>
      <c r="BE50" s="235"/>
      <c r="BF50" s="236"/>
      <c r="BG50" s="234"/>
      <c r="BH50" s="235"/>
      <c r="BI50" s="236"/>
      <c r="BJ50" s="234"/>
      <c r="BK50" s="235"/>
      <c r="BL50" s="236"/>
      <c r="BM50" s="234"/>
      <c r="BN50" s="235"/>
      <c r="BO50" s="236"/>
      <c r="BP50" s="234"/>
      <c r="BQ50" s="235"/>
      <c r="BR50" s="236"/>
      <c r="BS50" s="234"/>
      <c r="BT50" s="235"/>
      <c r="BU50" s="236"/>
      <c r="BV50" s="234"/>
      <c r="BW50" s="235"/>
      <c r="BX50" s="236"/>
      <c r="BY50" s="234"/>
      <c r="BZ50" s="235"/>
      <c r="CA50" s="236"/>
      <c r="CB50" s="234"/>
      <c r="CC50" s="235"/>
      <c r="CD50" s="236"/>
      <c r="CE50" s="5"/>
      <c r="CF50" s="4"/>
      <c r="CG50" s="19"/>
      <c r="CK50" s="5"/>
    </row>
    <row r="51" spans="1:89">
      <c r="A51" s="4"/>
      <c r="B51" s="4"/>
      <c r="C51" s="4"/>
      <c r="D51" s="4"/>
      <c r="E51" s="5"/>
      <c r="F51" s="4"/>
      <c r="G51" s="19"/>
      <c r="K51" s="234"/>
      <c r="L51" s="235"/>
      <c r="M51" s="236"/>
      <c r="N51" s="234"/>
      <c r="O51" s="235"/>
      <c r="P51" s="236"/>
      <c r="Q51" s="262"/>
      <c r="R51" s="263"/>
      <c r="S51" s="264"/>
      <c r="T51" s="234"/>
      <c r="U51" s="235"/>
      <c r="V51" s="236"/>
      <c r="W51" s="234"/>
      <c r="X51" s="235"/>
      <c r="Y51" s="236"/>
      <c r="Z51" s="234"/>
      <c r="AA51" s="235"/>
      <c r="AB51" s="236"/>
      <c r="AC51" s="234"/>
      <c r="AD51" s="235"/>
      <c r="AE51" s="236"/>
      <c r="AF51" s="234"/>
      <c r="AG51" s="235"/>
      <c r="AH51" s="236"/>
      <c r="AI51" s="234"/>
      <c r="AJ51" s="235"/>
      <c r="AK51" s="236"/>
      <c r="AL51" s="234"/>
      <c r="AM51" s="235"/>
      <c r="AN51" s="236"/>
      <c r="AO51" s="234"/>
      <c r="AP51" s="235"/>
      <c r="AQ51" s="236"/>
      <c r="AR51" s="234"/>
      <c r="AS51" s="235"/>
      <c r="AT51" s="236"/>
      <c r="AU51" s="234"/>
      <c r="AV51" s="235"/>
      <c r="AW51" s="236"/>
      <c r="AX51" s="234"/>
      <c r="AY51" s="235"/>
      <c r="AZ51" s="236"/>
      <c r="BA51" s="234"/>
      <c r="BB51" s="235"/>
      <c r="BC51" s="236"/>
      <c r="BD51" s="234"/>
      <c r="BE51" s="235"/>
      <c r="BF51" s="236"/>
      <c r="BG51" s="234"/>
      <c r="BH51" s="235"/>
      <c r="BI51" s="236"/>
      <c r="BJ51" s="234"/>
      <c r="BK51" s="235"/>
      <c r="BL51" s="236"/>
      <c r="BM51" s="234"/>
      <c r="BN51" s="235"/>
      <c r="BO51" s="236"/>
      <c r="BP51" s="234"/>
      <c r="BQ51" s="235"/>
      <c r="BR51" s="236"/>
      <c r="BS51" s="234"/>
      <c r="BT51" s="235"/>
      <c r="BU51" s="236"/>
      <c r="BV51" s="234"/>
      <c r="BW51" s="235"/>
      <c r="BX51" s="236"/>
      <c r="BY51" s="234"/>
      <c r="BZ51" s="235"/>
      <c r="CA51" s="236"/>
      <c r="CB51" s="234"/>
      <c r="CC51" s="235"/>
      <c r="CD51" s="236"/>
      <c r="CE51" s="5"/>
      <c r="CF51" s="4"/>
      <c r="CG51" s="19"/>
      <c r="CK51" s="5"/>
    </row>
    <row r="52" spans="1:89">
      <c r="A52" s="4"/>
      <c r="B52" s="4"/>
      <c r="C52" s="4"/>
      <c r="D52" s="4"/>
      <c r="E52" s="5"/>
      <c r="F52" s="4"/>
      <c r="G52" s="19"/>
      <c r="K52" s="234"/>
      <c r="L52" s="235"/>
      <c r="M52" s="236"/>
      <c r="N52" s="234"/>
      <c r="O52" s="235"/>
      <c r="P52" s="236"/>
      <c r="Q52" s="262"/>
      <c r="R52" s="263"/>
      <c r="S52" s="264"/>
      <c r="T52" s="234"/>
      <c r="U52" s="235"/>
      <c r="V52" s="236"/>
      <c r="W52" s="234"/>
      <c r="X52" s="235"/>
      <c r="Y52" s="236"/>
      <c r="Z52" s="234"/>
      <c r="AA52" s="235"/>
      <c r="AB52" s="236"/>
      <c r="AC52" s="234"/>
      <c r="AD52" s="235"/>
      <c r="AE52" s="236"/>
      <c r="AF52" s="234"/>
      <c r="AG52" s="235"/>
      <c r="AH52" s="236"/>
      <c r="AI52" s="234"/>
      <c r="AJ52" s="235"/>
      <c r="AK52" s="236"/>
      <c r="AL52" s="234"/>
      <c r="AM52" s="235"/>
      <c r="AN52" s="236"/>
      <c r="AO52" s="234"/>
      <c r="AP52" s="235"/>
      <c r="AQ52" s="236"/>
      <c r="AR52" s="234"/>
      <c r="AS52" s="235"/>
      <c r="AT52" s="236"/>
      <c r="AU52" s="234"/>
      <c r="AV52" s="235"/>
      <c r="AW52" s="236"/>
      <c r="AX52" s="234"/>
      <c r="AY52" s="235"/>
      <c r="AZ52" s="236"/>
      <c r="BA52" s="234"/>
      <c r="BB52" s="235"/>
      <c r="BC52" s="236"/>
      <c r="BD52" s="234"/>
      <c r="BE52" s="235"/>
      <c r="BF52" s="236"/>
      <c r="BG52" s="234"/>
      <c r="BH52" s="235"/>
      <c r="BI52" s="236"/>
      <c r="BJ52" s="234"/>
      <c r="BK52" s="235"/>
      <c r="BL52" s="236"/>
      <c r="BM52" s="234"/>
      <c r="BN52" s="235"/>
      <c r="BO52" s="236"/>
      <c r="BP52" s="234"/>
      <c r="BQ52" s="235"/>
      <c r="BR52" s="236"/>
      <c r="BS52" s="234"/>
      <c r="BT52" s="235"/>
      <c r="BU52" s="236"/>
      <c r="BV52" s="234"/>
      <c r="BW52" s="235"/>
      <c r="BX52" s="236"/>
      <c r="BY52" s="234"/>
      <c r="BZ52" s="235"/>
      <c r="CA52" s="236"/>
      <c r="CB52" s="234"/>
      <c r="CC52" s="235"/>
      <c r="CD52" s="236"/>
      <c r="CE52" s="5"/>
      <c r="CF52" s="4"/>
      <c r="CG52" s="19"/>
      <c r="CK52" s="5"/>
    </row>
    <row r="53" spans="1:89">
      <c r="A53" s="4"/>
      <c r="B53" s="4"/>
      <c r="C53" s="4"/>
      <c r="D53" s="4"/>
      <c r="E53" s="5"/>
      <c r="F53" s="4"/>
      <c r="G53" s="19"/>
      <c r="K53" s="234"/>
      <c r="L53" s="235"/>
      <c r="M53" s="236"/>
      <c r="N53" s="234"/>
      <c r="O53" s="235"/>
      <c r="P53" s="236"/>
      <c r="Q53" s="262"/>
      <c r="R53" s="263"/>
      <c r="S53" s="264"/>
      <c r="T53" s="234"/>
      <c r="U53" s="235"/>
      <c r="V53" s="236"/>
      <c r="W53" s="234"/>
      <c r="X53" s="235"/>
      <c r="Y53" s="236"/>
      <c r="Z53" s="234"/>
      <c r="AA53" s="235"/>
      <c r="AB53" s="236"/>
      <c r="AC53" s="234"/>
      <c r="AD53" s="235"/>
      <c r="AE53" s="236"/>
      <c r="AF53" s="234"/>
      <c r="AG53" s="235"/>
      <c r="AH53" s="236"/>
      <c r="AI53" s="234"/>
      <c r="AJ53" s="235"/>
      <c r="AK53" s="236"/>
      <c r="AL53" s="234"/>
      <c r="AM53" s="235"/>
      <c r="AN53" s="236"/>
      <c r="AO53" s="234"/>
      <c r="AP53" s="235"/>
      <c r="AQ53" s="236"/>
      <c r="AR53" s="234"/>
      <c r="AS53" s="235"/>
      <c r="AT53" s="236"/>
      <c r="AU53" s="234"/>
      <c r="AV53" s="235"/>
      <c r="AW53" s="236"/>
      <c r="AX53" s="234"/>
      <c r="AY53" s="235"/>
      <c r="AZ53" s="236"/>
      <c r="BA53" s="234"/>
      <c r="BB53" s="235"/>
      <c r="BC53" s="236"/>
      <c r="BD53" s="234"/>
      <c r="BE53" s="235"/>
      <c r="BF53" s="236"/>
      <c r="BG53" s="234"/>
      <c r="BH53" s="235"/>
      <c r="BI53" s="236"/>
      <c r="BJ53" s="234"/>
      <c r="BK53" s="235"/>
      <c r="BL53" s="236"/>
      <c r="BM53" s="234"/>
      <c r="BN53" s="235"/>
      <c r="BO53" s="236"/>
      <c r="BP53" s="234"/>
      <c r="BQ53" s="235"/>
      <c r="BR53" s="236"/>
      <c r="BS53" s="234"/>
      <c r="BT53" s="235"/>
      <c r="BU53" s="236"/>
      <c r="BV53" s="234"/>
      <c r="BW53" s="235"/>
      <c r="BX53" s="236"/>
      <c r="BY53" s="234"/>
      <c r="BZ53" s="235"/>
      <c r="CA53" s="236"/>
      <c r="CB53" s="234"/>
      <c r="CC53" s="235"/>
      <c r="CD53" s="236"/>
      <c r="CE53" s="5"/>
      <c r="CF53" s="4"/>
      <c r="CG53" s="19"/>
      <c r="CK53" s="5"/>
    </row>
    <row r="54" spans="1:89">
      <c r="A54" s="11"/>
      <c r="B54" s="11"/>
      <c r="C54" s="11"/>
      <c r="D54" s="11"/>
      <c r="E54" s="5"/>
      <c r="F54" s="4"/>
      <c r="G54" s="19"/>
      <c r="K54" s="237"/>
      <c r="L54" s="238"/>
      <c r="M54" s="239"/>
      <c r="N54" s="237"/>
      <c r="O54" s="238"/>
      <c r="P54" s="239"/>
      <c r="Q54" s="265"/>
      <c r="R54" s="266"/>
      <c r="S54" s="267"/>
      <c r="T54" s="237"/>
      <c r="U54" s="238"/>
      <c r="V54" s="239"/>
      <c r="W54" s="237"/>
      <c r="X54" s="238"/>
      <c r="Y54" s="239"/>
      <c r="Z54" s="237"/>
      <c r="AA54" s="238"/>
      <c r="AB54" s="239"/>
      <c r="AC54" s="237"/>
      <c r="AD54" s="238"/>
      <c r="AE54" s="239"/>
      <c r="AF54" s="237"/>
      <c r="AG54" s="238"/>
      <c r="AH54" s="239"/>
      <c r="AI54" s="237"/>
      <c r="AJ54" s="238"/>
      <c r="AK54" s="239"/>
      <c r="AL54" s="237"/>
      <c r="AM54" s="238"/>
      <c r="AN54" s="239"/>
      <c r="AO54" s="237"/>
      <c r="AP54" s="238"/>
      <c r="AQ54" s="239"/>
      <c r="AR54" s="237"/>
      <c r="AS54" s="238"/>
      <c r="AT54" s="239"/>
      <c r="AU54" s="237"/>
      <c r="AV54" s="238"/>
      <c r="AW54" s="239"/>
      <c r="AX54" s="237"/>
      <c r="AY54" s="238"/>
      <c r="AZ54" s="239"/>
      <c r="BA54" s="237"/>
      <c r="BB54" s="238"/>
      <c r="BC54" s="239"/>
      <c r="BD54" s="237"/>
      <c r="BE54" s="238"/>
      <c r="BF54" s="239"/>
      <c r="BG54" s="237"/>
      <c r="BH54" s="238"/>
      <c r="BI54" s="239"/>
      <c r="BJ54" s="237"/>
      <c r="BK54" s="238"/>
      <c r="BL54" s="239"/>
      <c r="BM54" s="237"/>
      <c r="BN54" s="238"/>
      <c r="BO54" s="239"/>
      <c r="BP54" s="237"/>
      <c r="BQ54" s="238"/>
      <c r="BR54" s="239"/>
      <c r="BS54" s="237"/>
      <c r="BT54" s="238"/>
      <c r="BU54" s="239"/>
      <c r="BV54" s="237"/>
      <c r="BW54" s="238"/>
      <c r="BX54" s="239"/>
      <c r="BY54" s="237"/>
      <c r="BZ54" s="238"/>
      <c r="CA54" s="239"/>
      <c r="CB54" s="237"/>
      <c r="CC54" s="238"/>
      <c r="CD54" s="239"/>
      <c r="CE54" s="5"/>
      <c r="CF54" s="4"/>
      <c r="CG54" s="19"/>
      <c r="CK54" s="5"/>
    </row>
    <row r="55" spans="1:89">
      <c r="A55" s="9"/>
      <c r="B55" s="21"/>
      <c r="C55" s="9"/>
      <c r="D55" s="18"/>
      <c r="E55" s="21"/>
      <c r="F55" s="9"/>
      <c r="G55" s="18"/>
      <c r="H55" s="21"/>
      <c r="I55" s="9"/>
      <c r="J55" s="18"/>
      <c r="K55" s="21"/>
      <c r="L55" s="9"/>
      <c r="M55" s="18"/>
      <c r="N55" s="21"/>
      <c r="O55" s="9"/>
      <c r="P55" s="18"/>
      <c r="Q55" s="21"/>
      <c r="R55" s="9"/>
      <c r="S55" s="18"/>
      <c r="T55" s="21"/>
      <c r="U55" s="9"/>
      <c r="V55" s="18"/>
      <c r="W55" s="5"/>
      <c r="X55" s="9"/>
      <c r="Y55" s="18"/>
      <c r="Z55" s="5"/>
      <c r="AA55" s="9"/>
      <c r="AB55" s="9"/>
      <c r="AC55" s="5"/>
      <c r="AD55" s="9"/>
      <c r="AE55" s="18"/>
      <c r="AF55" s="5"/>
      <c r="AG55" s="9"/>
      <c r="AH55" s="9"/>
      <c r="AI55" s="5"/>
      <c r="AJ55" s="9"/>
      <c r="AK55" s="18"/>
      <c r="AL55" s="5"/>
      <c r="AM55" s="9"/>
      <c r="AN55" s="9"/>
      <c r="AO55" s="5"/>
      <c r="AP55" s="9"/>
      <c r="AQ55" s="18"/>
      <c r="AR55" s="5"/>
      <c r="AS55" s="9"/>
      <c r="AT55" s="9"/>
      <c r="AU55" s="5"/>
      <c r="AV55" s="9"/>
      <c r="AW55" s="18"/>
      <c r="AX55" s="5"/>
      <c r="AY55" s="9"/>
      <c r="AZ55" s="9"/>
      <c r="BA55" s="5"/>
      <c r="BB55" s="9"/>
      <c r="BC55" s="18"/>
      <c r="BD55" s="5"/>
      <c r="BE55" s="9"/>
      <c r="BF55" s="9"/>
      <c r="BG55" s="5"/>
      <c r="BH55" s="9"/>
      <c r="BI55" s="18"/>
      <c r="BJ55" s="5"/>
      <c r="BK55" s="9"/>
      <c r="BL55" s="9"/>
      <c r="BM55" s="5"/>
      <c r="BN55" s="9"/>
      <c r="BO55" s="18"/>
      <c r="BP55" s="5"/>
      <c r="BQ55" s="9"/>
      <c r="BR55" s="9"/>
      <c r="BS55" s="5"/>
      <c r="BT55" s="9"/>
      <c r="BU55" s="18"/>
      <c r="BV55" s="5"/>
      <c r="BW55" s="9"/>
      <c r="BX55" s="9"/>
      <c r="BY55" s="5"/>
      <c r="BZ55" s="9"/>
      <c r="CA55" s="18"/>
      <c r="CB55" s="5"/>
      <c r="CC55" s="9"/>
      <c r="CD55" s="9"/>
      <c r="CE55" s="6"/>
      <c r="CF55" s="9"/>
      <c r="CG55" s="18"/>
      <c r="CH55" s="6"/>
      <c r="CI55" s="9"/>
      <c r="CJ55" s="18"/>
      <c r="CK55" s="5"/>
    </row>
    <row r="56" spans="1:89" ht="15" customHeight="1">
      <c r="A56" s="4"/>
      <c r="B56" s="234"/>
      <c r="C56" s="235"/>
      <c r="D56" s="236"/>
      <c r="E56" s="234"/>
      <c r="F56" s="235"/>
      <c r="G56" s="236"/>
      <c r="H56" s="234"/>
      <c r="I56" s="235"/>
      <c r="J56" s="236"/>
      <c r="K56" s="234"/>
      <c r="L56" s="235"/>
      <c r="M56" s="236"/>
      <c r="N56" s="234"/>
      <c r="O56" s="235"/>
      <c r="P56" s="236"/>
      <c r="Q56" s="234"/>
      <c r="R56" s="235"/>
      <c r="S56" s="236"/>
      <c r="T56" s="234"/>
      <c r="U56" s="235"/>
      <c r="V56" s="236"/>
      <c r="W56" s="5"/>
      <c r="X56" s="4"/>
      <c r="Y56" s="19"/>
      <c r="Z56" s="4"/>
      <c r="AA56" s="4"/>
      <c r="AB56" s="4"/>
      <c r="AC56" s="5"/>
      <c r="AD56" s="4"/>
      <c r="AE56" s="19"/>
      <c r="AF56" s="4"/>
      <c r="AG56" s="4"/>
      <c r="AH56" s="4"/>
      <c r="AI56" s="5"/>
      <c r="AJ56" s="4"/>
      <c r="AK56" s="19"/>
      <c r="AL56" s="4"/>
      <c r="AM56" s="4"/>
      <c r="AN56" s="4"/>
      <c r="AO56" s="5"/>
      <c r="AP56" s="4"/>
      <c r="AQ56" s="19"/>
      <c r="AR56" s="4"/>
      <c r="AS56" s="4"/>
      <c r="AT56" s="4"/>
      <c r="AU56" s="5"/>
      <c r="AV56" s="4"/>
      <c r="AW56" s="19"/>
      <c r="AX56" s="4"/>
      <c r="AY56" s="4"/>
      <c r="AZ56" s="4"/>
      <c r="BA56" s="5"/>
      <c r="BB56" s="4"/>
      <c r="BC56" s="19"/>
      <c r="BD56" s="4"/>
      <c r="BE56" s="4"/>
      <c r="BF56" s="4"/>
      <c r="BG56" s="5"/>
      <c r="BH56" s="4"/>
      <c r="BI56" s="19"/>
      <c r="BJ56" s="4"/>
      <c r="BK56" s="4"/>
      <c r="BL56" s="4"/>
      <c r="BM56" s="5"/>
      <c r="BN56" s="4"/>
      <c r="BO56" s="19"/>
      <c r="BP56" s="4"/>
      <c r="BQ56" s="4"/>
      <c r="BR56" s="4"/>
      <c r="BS56" s="5"/>
      <c r="BT56" s="4"/>
      <c r="BU56" s="19"/>
      <c r="BV56" s="4"/>
      <c r="BW56" s="4"/>
      <c r="BX56" s="4"/>
      <c r="BY56" s="5"/>
      <c r="BZ56" s="4"/>
      <c r="CA56" s="19"/>
      <c r="CB56" s="4"/>
      <c r="CC56" s="4"/>
      <c r="CD56" s="4"/>
      <c r="CE56" s="5"/>
      <c r="CF56" s="4"/>
      <c r="CG56" s="19"/>
      <c r="CH56" s="4"/>
      <c r="CI56" s="4"/>
      <c r="CJ56" s="19"/>
      <c r="CK56" s="5"/>
    </row>
    <row r="57" spans="1:89">
      <c r="A57" s="4"/>
      <c r="B57" s="234"/>
      <c r="C57" s="235"/>
      <c r="D57" s="236"/>
      <c r="E57" s="234"/>
      <c r="F57" s="235"/>
      <c r="G57" s="236"/>
      <c r="H57" s="234"/>
      <c r="I57" s="235"/>
      <c r="J57" s="236"/>
      <c r="K57" s="234"/>
      <c r="L57" s="235"/>
      <c r="M57" s="236"/>
      <c r="N57" s="234"/>
      <c r="O57" s="235"/>
      <c r="P57" s="236"/>
      <c r="Q57" s="234"/>
      <c r="R57" s="235"/>
      <c r="S57" s="236"/>
      <c r="T57" s="234"/>
      <c r="U57" s="235"/>
      <c r="V57" s="236"/>
      <c r="W57" s="5"/>
      <c r="X57" s="4"/>
      <c r="Y57" s="19"/>
      <c r="Z57" s="4"/>
      <c r="AA57" s="4"/>
      <c r="AB57" s="4"/>
      <c r="AC57" s="5"/>
      <c r="AD57" s="4"/>
      <c r="AE57" s="19"/>
      <c r="AF57" s="4"/>
      <c r="AG57" s="4"/>
      <c r="AH57" s="4"/>
      <c r="AI57" s="5"/>
      <c r="AJ57" s="4"/>
      <c r="AK57" s="19"/>
      <c r="AL57" s="4"/>
      <c r="AM57" s="4"/>
      <c r="AN57" s="4"/>
      <c r="AO57" s="5"/>
      <c r="AP57" s="4"/>
      <c r="AQ57" s="19"/>
      <c r="AR57" s="4"/>
      <c r="AS57" s="4"/>
      <c r="AT57" s="4"/>
      <c r="AU57" s="5"/>
      <c r="AV57" s="4"/>
      <c r="AW57" s="19"/>
      <c r="AX57" s="4"/>
      <c r="AY57" s="4"/>
      <c r="AZ57" s="4"/>
      <c r="BA57" s="5"/>
      <c r="BB57" s="4"/>
      <c r="BC57" s="19"/>
      <c r="BD57" s="4"/>
      <c r="BE57" s="4"/>
      <c r="BF57" s="4"/>
      <c r="BG57" s="5"/>
      <c r="BH57" s="4"/>
      <c r="BI57" s="19"/>
      <c r="BJ57" s="4"/>
      <c r="BK57" s="4"/>
      <c r="BL57" s="4"/>
      <c r="BM57" s="5"/>
      <c r="BN57" s="4"/>
      <c r="BO57" s="19"/>
      <c r="BP57" s="4"/>
      <c r="BQ57" s="4"/>
      <c r="BR57" s="4"/>
      <c r="BS57" s="5"/>
      <c r="BT57" s="4"/>
      <c r="BU57" s="19"/>
      <c r="BV57" s="4"/>
      <c r="BW57" s="4"/>
      <c r="BX57" s="4"/>
      <c r="BY57" s="5"/>
      <c r="BZ57" s="4"/>
      <c r="CA57" s="19"/>
      <c r="CB57" s="4"/>
      <c r="CC57" s="4"/>
      <c r="CD57" s="4"/>
      <c r="CE57" s="5"/>
      <c r="CF57" s="4"/>
      <c r="CG57" s="19"/>
      <c r="CH57" s="4"/>
      <c r="CI57" s="4"/>
      <c r="CJ57" s="19"/>
      <c r="CK57" s="5"/>
    </row>
    <row r="58" spans="1:89">
      <c r="A58" s="10"/>
      <c r="B58" s="237"/>
      <c r="C58" s="238"/>
      <c r="D58" s="239"/>
      <c r="E58" s="237"/>
      <c r="F58" s="238"/>
      <c r="G58" s="239"/>
      <c r="H58" s="237"/>
      <c r="I58" s="238"/>
      <c r="J58" s="239"/>
      <c r="K58" s="237"/>
      <c r="L58" s="238"/>
      <c r="M58" s="239"/>
      <c r="N58" s="237"/>
      <c r="O58" s="238"/>
      <c r="P58" s="239"/>
      <c r="Q58" s="237"/>
      <c r="R58" s="238"/>
      <c r="S58" s="239"/>
      <c r="T58" s="237"/>
      <c r="U58" s="238"/>
      <c r="V58" s="239"/>
      <c r="W58" s="2"/>
      <c r="X58" s="1"/>
      <c r="Y58" s="3"/>
      <c r="Z58" s="1"/>
      <c r="AA58" s="1"/>
      <c r="AB58" s="1"/>
      <c r="AC58" s="2"/>
      <c r="AD58" s="1"/>
      <c r="AE58" s="3"/>
      <c r="AF58" s="1"/>
      <c r="AG58" s="1"/>
      <c r="AH58" s="1"/>
      <c r="AI58" s="2"/>
      <c r="AJ58" s="1"/>
      <c r="AK58" s="3"/>
      <c r="AL58" s="1"/>
      <c r="AM58" s="1"/>
      <c r="AN58" s="1"/>
      <c r="AO58" s="2"/>
      <c r="AP58" s="1"/>
      <c r="AQ58" s="3"/>
      <c r="AR58" s="1"/>
      <c r="AS58" s="1"/>
      <c r="AT58" s="1"/>
      <c r="AU58" s="2"/>
      <c r="AV58" s="1"/>
      <c r="AW58" s="3"/>
      <c r="AX58" s="1"/>
      <c r="AY58" s="1"/>
      <c r="AZ58" s="1"/>
      <c r="BA58" s="2"/>
      <c r="BB58" s="1"/>
      <c r="BC58" s="3"/>
      <c r="BD58" s="1"/>
      <c r="BE58" s="1"/>
      <c r="BF58" s="1"/>
      <c r="BG58" s="2"/>
      <c r="BH58" s="1"/>
      <c r="BI58" s="3"/>
      <c r="BJ58" s="1"/>
      <c r="BK58" s="1"/>
      <c r="BL58" s="1"/>
      <c r="BM58" s="2"/>
      <c r="BN58" s="1"/>
      <c r="BO58" s="3"/>
      <c r="BP58" s="1"/>
      <c r="BQ58" s="1"/>
      <c r="BR58" s="1"/>
      <c r="BS58" s="2"/>
      <c r="BT58" s="1"/>
      <c r="BU58" s="3"/>
      <c r="BV58" s="1"/>
      <c r="BW58" s="1"/>
      <c r="BX58" s="1"/>
      <c r="BY58" s="2"/>
      <c r="BZ58" s="1"/>
      <c r="CA58" s="3"/>
      <c r="CB58" s="1"/>
      <c r="CC58" s="1"/>
      <c r="CD58" s="1"/>
      <c r="CE58" s="2"/>
      <c r="CF58" s="1"/>
      <c r="CG58" s="3"/>
      <c r="CH58" s="1"/>
      <c r="CI58" s="1"/>
      <c r="CJ58" s="3"/>
      <c r="CK58" s="5"/>
    </row>
    <row r="59" spans="1:89">
      <c r="A59" s="4"/>
      <c r="B59" s="4"/>
      <c r="C59" s="4"/>
      <c r="D59" s="4"/>
      <c r="E59" s="5"/>
      <c r="F59" s="4"/>
      <c r="G59" s="19"/>
      <c r="H59" s="5"/>
      <c r="K59" s="5"/>
      <c r="L59" s="4"/>
      <c r="M59" s="19"/>
      <c r="N59" s="5"/>
      <c r="Q59" s="5"/>
      <c r="R59" s="4"/>
      <c r="S59" s="19"/>
      <c r="T59" s="5"/>
      <c r="W59" s="21"/>
      <c r="X59" s="4"/>
      <c r="Y59" s="19"/>
      <c r="Z59" s="21"/>
      <c r="AC59" s="21"/>
      <c r="AD59" s="4"/>
      <c r="AE59" s="19"/>
      <c r="AF59" s="5"/>
      <c r="AI59" s="5"/>
      <c r="AJ59" s="4"/>
      <c r="AK59" s="19"/>
      <c r="AL59" s="5"/>
      <c r="AO59" s="5"/>
      <c r="AP59" s="4"/>
      <c r="AQ59" s="19"/>
      <c r="AR59" s="5"/>
      <c r="AU59" s="5"/>
      <c r="AV59" s="4"/>
      <c r="AW59" s="19"/>
      <c r="AX59" s="5"/>
      <c r="BA59" s="5"/>
      <c r="BB59" s="4"/>
      <c r="BC59" s="19"/>
      <c r="BD59" s="5"/>
      <c r="BG59" s="5"/>
      <c r="BH59" s="4"/>
      <c r="BI59" s="19"/>
      <c r="BJ59" s="5"/>
      <c r="BM59" s="5"/>
      <c r="BN59" s="4"/>
      <c r="BO59" s="19"/>
      <c r="BP59" s="5"/>
      <c r="BS59" s="5"/>
      <c r="BT59" s="4"/>
      <c r="BU59" s="19"/>
      <c r="BV59" s="5"/>
      <c r="BY59" s="5"/>
      <c r="BZ59" s="4"/>
      <c r="CA59" s="19"/>
      <c r="CB59" s="5"/>
      <c r="CE59" s="5"/>
      <c r="CF59" s="4"/>
      <c r="CG59" s="19"/>
      <c r="CH59" s="5"/>
      <c r="CK59" s="5"/>
    </row>
    <row r="60" spans="1:89">
      <c r="A60" s="4"/>
      <c r="B60" s="4"/>
      <c r="C60" s="4"/>
      <c r="D60" s="4"/>
      <c r="E60" s="5"/>
      <c r="F60" s="4"/>
      <c r="G60" s="19"/>
      <c r="K60" s="5"/>
      <c r="L60" s="4"/>
      <c r="M60" s="19"/>
      <c r="Q60" s="5"/>
      <c r="R60" s="4"/>
      <c r="S60" s="19"/>
      <c r="W60" s="5"/>
      <c r="X60" s="4"/>
      <c r="Y60" s="19"/>
      <c r="AC60" s="5"/>
      <c r="AD60" s="4"/>
      <c r="AE60" s="19"/>
      <c r="AI60" s="5"/>
      <c r="AJ60" s="4"/>
      <c r="AK60" s="19"/>
      <c r="AO60" s="5"/>
      <c r="AP60" s="4"/>
      <c r="AQ60" s="19"/>
      <c r="AU60" s="5"/>
      <c r="AV60" s="4"/>
      <c r="AW60" s="19"/>
      <c r="BA60" s="5"/>
      <c r="BB60" s="4"/>
      <c r="BC60" s="19"/>
      <c r="BG60" s="5"/>
      <c r="BH60" s="4"/>
      <c r="BI60" s="19"/>
      <c r="BM60" s="5"/>
      <c r="BN60" s="4"/>
      <c r="BO60" s="19"/>
      <c r="BS60" s="5"/>
      <c r="BT60" s="4"/>
      <c r="BU60" s="19"/>
      <c r="BY60" s="5"/>
      <c r="BZ60" s="4"/>
      <c r="CA60" s="19"/>
      <c r="CE60" s="5"/>
      <c r="CF60" s="4"/>
      <c r="CG60" s="19"/>
      <c r="CK60" s="5"/>
    </row>
    <row r="61" spans="1:89">
      <c r="A61" s="4"/>
      <c r="B61" s="4"/>
      <c r="C61" s="4"/>
      <c r="D61" s="4"/>
      <c r="E61" s="5"/>
      <c r="F61" s="4"/>
      <c r="G61" s="19"/>
      <c r="K61" s="5"/>
      <c r="L61" s="4"/>
      <c r="M61" s="19"/>
      <c r="Q61" s="5"/>
      <c r="R61" s="4"/>
      <c r="S61" s="19"/>
      <c r="W61" s="5"/>
      <c r="X61" s="4"/>
      <c r="Y61" s="19"/>
      <c r="AC61" s="5"/>
      <c r="AD61" s="4"/>
      <c r="AE61" s="19"/>
      <c r="AI61" s="5"/>
      <c r="AJ61" s="4"/>
      <c r="AK61" s="19"/>
      <c r="AO61" s="5"/>
      <c r="AP61" s="4"/>
      <c r="AQ61" s="19"/>
      <c r="AU61" s="5"/>
      <c r="AV61" s="4"/>
      <c r="AW61" s="19"/>
      <c r="BA61" s="5"/>
      <c r="BB61" s="4"/>
      <c r="BC61" s="19"/>
      <c r="BG61" s="5"/>
      <c r="BH61" s="4"/>
      <c r="BI61" s="19"/>
      <c r="BM61" s="5"/>
      <c r="BN61" s="4"/>
      <c r="BO61" s="19"/>
      <c r="BS61" s="5"/>
      <c r="BT61" s="4"/>
      <c r="BU61" s="19"/>
      <c r="BY61" s="5"/>
      <c r="BZ61" s="4"/>
      <c r="CA61" s="19"/>
      <c r="CE61" s="5"/>
      <c r="CF61" s="4"/>
      <c r="CG61" s="19"/>
      <c r="CK61" s="5"/>
    </row>
    <row r="62" spans="1:89">
      <c r="A62" s="11"/>
      <c r="B62" s="11"/>
      <c r="C62" s="11"/>
      <c r="D62" s="11"/>
      <c r="E62" s="5"/>
      <c r="F62" s="4"/>
      <c r="G62" s="19"/>
      <c r="K62" s="5"/>
      <c r="L62" s="4"/>
      <c r="M62" s="19"/>
      <c r="Q62" s="5"/>
      <c r="R62" s="4"/>
      <c r="S62" s="19"/>
      <c r="W62" s="5"/>
      <c r="X62" s="4"/>
      <c r="Y62" s="19"/>
      <c r="AC62" s="5"/>
      <c r="AD62" s="4"/>
      <c r="AE62" s="19"/>
      <c r="AI62" s="5"/>
      <c r="AJ62" s="4"/>
      <c r="AK62" s="19"/>
      <c r="AO62" s="5"/>
      <c r="AP62" s="4"/>
      <c r="AQ62" s="19"/>
      <c r="AU62" s="5"/>
      <c r="AV62" s="4"/>
      <c r="AW62" s="19"/>
      <c r="BA62" s="5"/>
      <c r="BB62" s="4"/>
      <c r="BC62" s="19"/>
      <c r="BG62" s="5"/>
      <c r="BH62" s="4"/>
      <c r="BI62" s="19"/>
      <c r="BM62" s="5"/>
      <c r="BN62" s="4"/>
      <c r="BO62" s="19"/>
      <c r="BS62" s="5"/>
      <c r="BT62" s="4"/>
      <c r="BU62" s="19"/>
      <c r="BY62" s="5"/>
      <c r="BZ62" s="4"/>
      <c r="CA62" s="19"/>
      <c r="CE62" s="5"/>
      <c r="CF62" s="4"/>
      <c r="CG62" s="19"/>
      <c r="CK62" s="5"/>
    </row>
    <row r="63" spans="1:89" ht="94.5" customHeight="1">
      <c r="A63" s="24"/>
      <c r="B63" s="240"/>
      <c r="C63" s="241"/>
      <c r="D63" s="242"/>
      <c r="E63" s="240"/>
      <c r="F63" s="241"/>
      <c r="G63" s="242"/>
      <c r="H63" s="240"/>
      <c r="I63" s="241"/>
      <c r="J63" s="242"/>
      <c r="K63" s="240"/>
      <c r="L63" s="241"/>
      <c r="M63" s="242"/>
      <c r="N63" s="240"/>
      <c r="O63" s="241"/>
      <c r="P63" s="242"/>
      <c r="Q63" s="240"/>
      <c r="R63" s="241"/>
      <c r="S63" s="242"/>
      <c r="T63" s="240"/>
      <c r="U63" s="241"/>
      <c r="V63" s="242"/>
      <c r="W63" s="240"/>
      <c r="X63" s="241"/>
      <c r="Y63" s="242"/>
      <c r="Z63" s="240"/>
      <c r="AA63" s="241"/>
      <c r="AB63" s="242"/>
      <c r="AC63" s="240"/>
      <c r="AD63" s="241"/>
      <c r="AE63" s="242"/>
      <c r="AF63" s="240"/>
      <c r="AG63" s="241"/>
      <c r="AH63" s="242"/>
      <c r="AI63" s="240"/>
      <c r="AJ63" s="241"/>
      <c r="AK63" s="242"/>
      <c r="AL63" s="240"/>
      <c r="AM63" s="241"/>
      <c r="AN63" s="242"/>
      <c r="AO63" s="240"/>
      <c r="AP63" s="241"/>
      <c r="AQ63" s="242"/>
      <c r="AR63" s="240"/>
      <c r="AS63" s="241"/>
      <c r="AT63" s="242"/>
      <c r="AU63" s="240"/>
      <c r="AV63" s="241"/>
      <c r="AW63" s="242"/>
      <c r="AX63" s="240"/>
      <c r="AY63" s="241"/>
      <c r="AZ63" s="242"/>
      <c r="BA63" s="240"/>
      <c r="BB63" s="241"/>
      <c r="BC63" s="242"/>
      <c r="BD63" s="240"/>
      <c r="BE63" s="241"/>
      <c r="BF63" s="242"/>
      <c r="BG63" s="240"/>
      <c r="BH63" s="241"/>
      <c r="BI63" s="242"/>
      <c r="BJ63" s="240"/>
      <c r="BK63" s="241"/>
      <c r="BL63" s="242"/>
      <c r="BM63" s="240"/>
      <c r="BN63" s="241"/>
      <c r="BO63" s="242"/>
      <c r="BP63" s="240"/>
      <c r="BQ63" s="241"/>
      <c r="BR63" s="242"/>
      <c r="BS63" s="240"/>
      <c r="BT63" s="241"/>
      <c r="BU63" s="242"/>
      <c r="BV63" s="255"/>
      <c r="BW63" s="256"/>
      <c r="BX63" s="257"/>
      <c r="BY63" s="255"/>
      <c r="BZ63" s="256"/>
      <c r="CA63" s="257"/>
      <c r="CB63" s="255"/>
      <c r="CC63" s="256"/>
      <c r="CD63" s="257"/>
      <c r="CE63" s="33"/>
      <c r="CF63" s="7"/>
      <c r="CG63" s="20"/>
      <c r="CH63" s="33"/>
      <c r="CI63" s="7"/>
      <c r="CJ63" s="20"/>
      <c r="CK63" s="5"/>
    </row>
    <row r="64" spans="1:89" ht="15" customHeight="1">
      <c r="A64" s="9"/>
      <c r="B64" s="243"/>
      <c r="C64" s="244"/>
      <c r="D64" s="245"/>
      <c r="E64" s="243"/>
      <c r="F64" s="244"/>
      <c r="G64" s="245"/>
      <c r="H64" s="246"/>
      <c r="I64" s="244"/>
      <c r="J64" s="245"/>
      <c r="K64" s="246"/>
      <c r="L64" s="244"/>
      <c r="M64" s="245"/>
      <c r="N64" s="246"/>
      <c r="O64" s="244"/>
      <c r="P64" s="245"/>
      <c r="Q64" s="246"/>
      <c r="R64" s="244"/>
      <c r="S64" s="245"/>
      <c r="T64" s="246"/>
      <c r="U64" s="244"/>
      <c r="V64" s="245"/>
      <c r="W64" s="246"/>
      <c r="X64" s="244"/>
      <c r="Y64" s="245"/>
      <c r="Z64" s="246"/>
      <c r="AA64" s="244"/>
      <c r="AB64" s="245"/>
      <c r="AC64" s="246"/>
      <c r="AD64" s="244"/>
      <c r="AE64" s="245"/>
      <c r="AF64" s="246"/>
      <c r="AG64" s="244"/>
      <c r="AH64" s="245"/>
      <c r="AI64" s="246"/>
      <c r="AJ64" s="244"/>
      <c r="AK64" s="245"/>
      <c r="AL64" s="246"/>
      <c r="AM64" s="244"/>
      <c r="AN64" s="245"/>
      <c r="AO64" s="246"/>
      <c r="AP64" s="244"/>
      <c r="AQ64" s="245"/>
      <c r="AR64" s="246"/>
      <c r="AS64" s="244"/>
      <c r="AT64" s="245"/>
      <c r="AU64" s="246"/>
      <c r="AV64" s="244"/>
      <c r="AW64" s="245"/>
      <c r="AX64" s="246"/>
      <c r="AY64" s="244"/>
      <c r="AZ64" s="245"/>
      <c r="BA64" s="246"/>
      <c r="BB64" s="244"/>
      <c r="BC64" s="245"/>
      <c r="BD64" s="246"/>
      <c r="BE64" s="244"/>
      <c r="BF64" s="245"/>
      <c r="BG64" s="246"/>
      <c r="BH64" s="244"/>
      <c r="BI64" s="245"/>
      <c r="BJ64" s="246"/>
      <c r="BK64" s="244"/>
      <c r="BL64" s="245"/>
      <c r="BM64" s="246"/>
      <c r="BN64" s="244"/>
      <c r="BO64" s="245"/>
      <c r="BP64" s="258"/>
      <c r="BQ64" s="244"/>
      <c r="BR64" s="245"/>
      <c r="BS64" s="246"/>
      <c r="BT64" s="244"/>
      <c r="BU64" s="245"/>
      <c r="BV64" s="246"/>
      <c r="BW64" s="244"/>
      <c r="BX64" s="245"/>
      <c r="BY64" s="246"/>
      <c r="BZ64" s="244"/>
      <c r="CA64" s="245"/>
      <c r="CB64" s="258"/>
      <c r="CC64" s="260"/>
      <c r="CD64" s="261"/>
      <c r="CE64" s="225"/>
      <c r="CF64" s="226"/>
      <c r="CG64" s="227"/>
      <c r="CH64" s="225"/>
      <c r="CI64" s="226"/>
      <c r="CJ64" s="227"/>
      <c r="CK64" s="5"/>
    </row>
    <row r="65" spans="1:89">
      <c r="A65" s="4"/>
      <c r="B65" s="234"/>
      <c r="C65" s="235"/>
      <c r="D65" s="236"/>
      <c r="E65" s="234"/>
      <c r="F65" s="235"/>
      <c r="G65" s="236"/>
      <c r="H65" s="234"/>
      <c r="I65" s="235"/>
      <c r="J65" s="236"/>
      <c r="K65" s="234"/>
      <c r="L65" s="235"/>
      <c r="M65" s="236"/>
      <c r="N65" s="234"/>
      <c r="O65" s="235"/>
      <c r="P65" s="236"/>
      <c r="Q65" s="234"/>
      <c r="R65" s="235"/>
      <c r="S65" s="236"/>
      <c r="T65" s="234"/>
      <c r="U65" s="235"/>
      <c r="V65" s="236"/>
      <c r="W65" s="234"/>
      <c r="X65" s="235"/>
      <c r="Y65" s="236"/>
      <c r="Z65" s="234"/>
      <c r="AA65" s="235"/>
      <c r="AB65" s="236"/>
      <c r="AC65" s="234"/>
      <c r="AD65" s="235"/>
      <c r="AE65" s="236"/>
      <c r="AF65" s="234"/>
      <c r="AG65" s="235"/>
      <c r="AH65" s="236"/>
      <c r="AI65" s="234"/>
      <c r="AJ65" s="235"/>
      <c r="AK65" s="236"/>
      <c r="AL65" s="234"/>
      <c r="AM65" s="235"/>
      <c r="AN65" s="236"/>
      <c r="AO65" s="234"/>
      <c r="AP65" s="235"/>
      <c r="AQ65" s="236"/>
      <c r="AR65" s="234"/>
      <c r="AS65" s="235"/>
      <c r="AT65" s="236"/>
      <c r="AU65" s="234"/>
      <c r="AV65" s="235"/>
      <c r="AW65" s="236"/>
      <c r="AX65" s="234"/>
      <c r="AY65" s="235"/>
      <c r="AZ65" s="236"/>
      <c r="BA65" s="234"/>
      <c r="BB65" s="235"/>
      <c r="BC65" s="236"/>
      <c r="BD65" s="234"/>
      <c r="BE65" s="235"/>
      <c r="BF65" s="236"/>
      <c r="BG65" s="234"/>
      <c r="BH65" s="235"/>
      <c r="BI65" s="236"/>
      <c r="BJ65" s="234"/>
      <c r="BK65" s="235"/>
      <c r="BL65" s="236"/>
      <c r="BM65" s="234"/>
      <c r="BN65" s="235"/>
      <c r="BO65" s="236"/>
      <c r="BP65" s="234"/>
      <c r="BQ65" s="235"/>
      <c r="BR65" s="236"/>
      <c r="BS65" s="234"/>
      <c r="BT65" s="235"/>
      <c r="BU65" s="236"/>
      <c r="BV65" s="234"/>
      <c r="BW65" s="235"/>
      <c r="BX65" s="236"/>
      <c r="BY65" s="234"/>
      <c r="BZ65" s="235"/>
      <c r="CA65" s="236"/>
      <c r="CB65" s="262"/>
      <c r="CC65" s="263"/>
      <c r="CD65" s="264"/>
      <c r="CE65" s="228"/>
      <c r="CF65" s="229"/>
      <c r="CG65" s="230"/>
      <c r="CH65" s="228"/>
      <c r="CI65" s="229"/>
      <c r="CJ65" s="230"/>
      <c r="CK65" s="5"/>
    </row>
    <row r="66" spans="1:89">
      <c r="A66" s="4"/>
      <c r="B66" s="234"/>
      <c r="C66" s="235"/>
      <c r="D66" s="236"/>
      <c r="E66" s="234"/>
      <c r="F66" s="235"/>
      <c r="G66" s="236"/>
      <c r="H66" s="234"/>
      <c r="I66" s="235"/>
      <c r="J66" s="236"/>
      <c r="K66" s="234"/>
      <c r="L66" s="235"/>
      <c r="M66" s="236"/>
      <c r="N66" s="234"/>
      <c r="O66" s="235"/>
      <c r="P66" s="236"/>
      <c r="Q66" s="234"/>
      <c r="R66" s="235"/>
      <c r="S66" s="236"/>
      <c r="T66" s="234"/>
      <c r="U66" s="235"/>
      <c r="V66" s="236"/>
      <c r="W66" s="234"/>
      <c r="X66" s="235"/>
      <c r="Y66" s="236"/>
      <c r="Z66" s="234"/>
      <c r="AA66" s="235"/>
      <c r="AB66" s="236"/>
      <c r="AC66" s="234"/>
      <c r="AD66" s="235"/>
      <c r="AE66" s="236"/>
      <c r="AF66" s="234"/>
      <c r="AG66" s="235"/>
      <c r="AH66" s="236"/>
      <c r="AI66" s="234"/>
      <c r="AJ66" s="235"/>
      <c r="AK66" s="236"/>
      <c r="AL66" s="234"/>
      <c r="AM66" s="235"/>
      <c r="AN66" s="236"/>
      <c r="AO66" s="234"/>
      <c r="AP66" s="235"/>
      <c r="AQ66" s="236"/>
      <c r="AR66" s="234"/>
      <c r="AS66" s="235"/>
      <c r="AT66" s="236"/>
      <c r="AU66" s="234"/>
      <c r="AV66" s="235"/>
      <c r="AW66" s="236"/>
      <c r="AX66" s="234"/>
      <c r="AY66" s="235"/>
      <c r="AZ66" s="236"/>
      <c r="BA66" s="234"/>
      <c r="BB66" s="235"/>
      <c r="BC66" s="236"/>
      <c r="BD66" s="234"/>
      <c r="BE66" s="235"/>
      <c r="BF66" s="236"/>
      <c r="BG66" s="234"/>
      <c r="BH66" s="235"/>
      <c r="BI66" s="236"/>
      <c r="BJ66" s="234"/>
      <c r="BK66" s="235"/>
      <c r="BL66" s="236"/>
      <c r="BM66" s="234"/>
      <c r="BN66" s="235"/>
      <c r="BO66" s="236"/>
      <c r="BP66" s="234"/>
      <c r="BQ66" s="235"/>
      <c r="BR66" s="236"/>
      <c r="BS66" s="234"/>
      <c r="BT66" s="235"/>
      <c r="BU66" s="236"/>
      <c r="BV66" s="234"/>
      <c r="BW66" s="235"/>
      <c r="BX66" s="236"/>
      <c r="BY66" s="234"/>
      <c r="BZ66" s="235"/>
      <c r="CA66" s="236"/>
      <c r="CB66" s="262"/>
      <c r="CC66" s="263"/>
      <c r="CD66" s="264"/>
      <c r="CE66" s="228"/>
      <c r="CF66" s="229"/>
      <c r="CG66" s="230"/>
      <c r="CH66" s="228"/>
      <c r="CI66" s="229"/>
      <c r="CJ66" s="230"/>
      <c r="CK66" s="5"/>
    </row>
    <row r="67" spans="1:89">
      <c r="A67" s="4"/>
      <c r="B67" s="234"/>
      <c r="C67" s="235"/>
      <c r="D67" s="236"/>
      <c r="E67" s="234"/>
      <c r="F67" s="235"/>
      <c r="G67" s="236"/>
      <c r="H67" s="234"/>
      <c r="I67" s="235"/>
      <c r="J67" s="236"/>
      <c r="K67" s="234"/>
      <c r="L67" s="235"/>
      <c r="M67" s="236"/>
      <c r="N67" s="234"/>
      <c r="O67" s="235"/>
      <c r="P67" s="236"/>
      <c r="Q67" s="234"/>
      <c r="R67" s="235"/>
      <c r="S67" s="236"/>
      <c r="T67" s="234"/>
      <c r="U67" s="235"/>
      <c r="V67" s="236"/>
      <c r="W67" s="234"/>
      <c r="X67" s="235"/>
      <c r="Y67" s="236"/>
      <c r="Z67" s="234"/>
      <c r="AA67" s="235"/>
      <c r="AB67" s="236"/>
      <c r="AC67" s="234"/>
      <c r="AD67" s="235"/>
      <c r="AE67" s="236"/>
      <c r="AF67" s="234"/>
      <c r="AG67" s="235"/>
      <c r="AH67" s="236"/>
      <c r="AI67" s="234"/>
      <c r="AJ67" s="235"/>
      <c r="AK67" s="236"/>
      <c r="AL67" s="234"/>
      <c r="AM67" s="235"/>
      <c r="AN67" s="236"/>
      <c r="AO67" s="234"/>
      <c r="AP67" s="235"/>
      <c r="AQ67" s="236"/>
      <c r="AR67" s="234"/>
      <c r="AS67" s="235"/>
      <c r="AT67" s="236"/>
      <c r="AU67" s="234"/>
      <c r="AV67" s="235"/>
      <c r="AW67" s="236"/>
      <c r="AX67" s="234"/>
      <c r="AY67" s="235"/>
      <c r="AZ67" s="236"/>
      <c r="BA67" s="234"/>
      <c r="BB67" s="235"/>
      <c r="BC67" s="236"/>
      <c r="BD67" s="234"/>
      <c r="BE67" s="235"/>
      <c r="BF67" s="236"/>
      <c r="BG67" s="234"/>
      <c r="BH67" s="235"/>
      <c r="BI67" s="236"/>
      <c r="BJ67" s="234"/>
      <c r="BK67" s="235"/>
      <c r="BL67" s="236"/>
      <c r="BM67" s="234"/>
      <c r="BN67" s="235"/>
      <c r="BO67" s="236"/>
      <c r="BP67" s="234"/>
      <c r="BQ67" s="235"/>
      <c r="BR67" s="236"/>
      <c r="BS67" s="234"/>
      <c r="BT67" s="235"/>
      <c r="BU67" s="236"/>
      <c r="BV67" s="234"/>
      <c r="BW67" s="235"/>
      <c r="BX67" s="236"/>
      <c r="BY67" s="234"/>
      <c r="BZ67" s="235"/>
      <c r="CA67" s="236"/>
      <c r="CB67" s="262"/>
      <c r="CC67" s="263"/>
      <c r="CD67" s="264"/>
      <c r="CE67" s="228"/>
      <c r="CF67" s="229"/>
      <c r="CG67" s="230"/>
      <c r="CH67" s="228"/>
      <c r="CI67" s="229"/>
      <c r="CJ67" s="230"/>
      <c r="CK67" s="5"/>
    </row>
    <row r="68" spans="1:89">
      <c r="A68" s="4"/>
      <c r="B68" s="234"/>
      <c r="C68" s="235"/>
      <c r="D68" s="236"/>
      <c r="E68" s="234"/>
      <c r="F68" s="235"/>
      <c r="G68" s="236"/>
      <c r="H68" s="234"/>
      <c r="I68" s="235"/>
      <c r="J68" s="236"/>
      <c r="K68" s="234"/>
      <c r="L68" s="235"/>
      <c r="M68" s="236"/>
      <c r="N68" s="234"/>
      <c r="O68" s="235"/>
      <c r="P68" s="236"/>
      <c r="Q68" s="234"/>
      <c r="R68" s="235"/>
      <c r="S68" s="236"/>
      <c r="T68" s="234"/>
      <c r="U68" s="235"/>
      <c r="V68" s="236"/>
      <c r="W68" s="234"/>
      <c r="X68" s="235"/>
      <c r="Y68" s="236"/>
      <c r="Z68" s="234"/>
      <c r="AA68" s="235"/>
      <c r="AB68" s="236"/>
      <c r="AC68" s="234"/>
      <c r="AD68" s="235"/>
      <c r="AE68" s="236"/>
      <c r="AF68" s="234"/>
      <c r="AG68" s="235"/>
      <c r="AH68" s="236"/>
      <c r="AI68" s="234"/>
      <c r="AJ68" s="235"/>
      <c r="AK68" s="236"/>
      <c r="AL68" s="234"/>
      <c r="AM68" s="235"/>
      <c r="AN68" s="236"/>
      <c r="AO68" s="234"/>
      <c r="AP68" s="235"/>
      <c r="AQ68" s="236"/>
      <c r="AR68" s="234"/>
      <c r="AS68" s="235"/>
      <c r="AT68" s="236"/>
      <c r="AU68" s="234"/>
      <c r="AV68" s="235"/>
      <c r="AW68" s="236"/>
      <c r="AX68" s="234"/>
      <c r="AY68" s="235"/>
      <c r="AZ68" s="236"/>
      <c r="BA68" s="234"/>
      <c r="BB68" s="235"/>
      <c r="BC68" s="236"/>
      <c r="BD68" s="234"/>
      <c r="BE68" s="235"/>
      <c r="BF68" s="236"/>
      <c r="BG68" s="234"/>
      <c r="BH68" s="235"/>
      <c r="BI68" s="236"/>
      <c r="BJ68" s="234"/>
      <c r="BK68" s="235"/>
      <c r="BL68" s="236"/>
      <c r="BM68" s="234"/>
      <c r="BN68" s="235"/>
      <c r="BO68" s="236"/>
      <c r="BP68" s="234"/>
      <c r="BQ68" s="235"/>
      <c r="BR68" s="236"/>
      <c r="BS68" s="234"/>
      <c r="BT68" s="235"/>
      <c r="BU68" s="236"/>
      <c r="BV68" s="234"/>
      <c r="BW68" s="235"/>
      <c r="BX68" s="236"/>
      <c r="BY68" s="234"/>
      <c r="BZ68" s="235"/>
      <c r="CA68" s="236"/>
      <c r="CB68" s="262"/>
      <c r="CC68" s="263"/>
      <c r="CD68" s="264"/>
      <c r="CE68" s="228"/>
      <c r="CF68" s="229"/>
      <c r="CG68" s="230"/>
      <c r="CH68" s="228"/>
      <c r="CI68" s="229"/>
      <c r="CJ68" s="230"/>
      <c r="CK68" s="5"/>
    </row>
    <row r="69" spans="1:89">
      <c r="A69" s="4"/>
      <c r="B69" s="234"/>
      <c r="C69" s="235"/>
      <c r="D69" s="236"/>
      <c r="E69" s="234"/>
      <c r="F69" s="235"/>
      <c r="G69" s="236"/>
      <c r="H69" s="234"/>
      <c r="I69" s="235"/>
      <c r="J69" s="236"/>
      <c r="K69" s="234"/>
      <c r="L69" s="235"/>
      <c r="M69" s="236"/>
      <c r="N69" s="234"/>
      <c r="O69" s="235"/>
      <c r="P69" s="236"/>
      <c r="Q69" s="234"/>
      <c r="R69" s="235"/>
      <c r="S69" s="236"/>
      <c r="T69" s="234"/>
      <c r="U69" s="235"/>
      <c r="V69" s="236"/>
      <c r="W69" s="234"/>
      <c r="X69" s="235"/>
      <c r="Y69" s="236"/>
      <c r="Z69" s="234"/>
      <c r="AA69" s="235"/>
      <c r="AB69" s="236"/>
      <c r="AC69" s="234"/>
      <c r="AD69" s="235"/>
      <c r="AE69" s="236"/>
      <c r="AF69" s="234"/>
      <c r="AG69" s="235"/>
      <c r="AH69" s="236"/>
      <c r="AI69" s="234"/>
      <c r="AJ69" s="235"/>
      <c r="AK69" s="236"/>
      <c r="AL69" s="234"/>
      <c r="AM69" s="235"/>
      <c r="AN69" s="236"/>
      <c r="AO69" s="234"/>
      <c r="AP69" s="235"/>
      <c r="AQ69" s="236"/>
      <c r="AR69" s="234"/>
      <c r="AS69" s="235"/>
      <c r="AT69" s="236"/>
      <c r="AU69" s="234"/>
      <c r="AV69" s="235"/>
      <c r="AW69" s="236"/>
      <c r="AX69" s="234"/>
      <c r="AY69" s="235"/>
      <c r="AZ69" s="236"/>
      <c r="BA69" s="234"/>
      <c r="BB69" s="235"/>
      <c r="BC69" s="236"/>
      <c r="BD69" s="234"/>
      <c r="BE69" s="235"/>
      <c r="BF69" s="236"/>
      <c r="BG69" s="234"/>
      <c r="BH69" s="235"/>
      <c r="BI69" s="236"/>
      <c r="BJ69" s="234"/>
      <c r="BK69" s="235"/>
      <c r="BL69" s="236"/>
      <c r="BM69" s="234"/>
      <c r="BN69" s="235"/>
      <c r="BO69" s="236"/>
      <c r="BP69" s="234"/>
      <c r="BQ69" s="235"/>
      <c r="BR69" s="236"/>
      <c r="BS69" s="234"/>
      <c r="BT69" s="235"/>
      <c r="BU69" s="236"/>
      <c r="BV69" s="234"/>
      <c r="BW69" s="235"/>
      <c r="BX69" s="236"/>
      <c r="BY69" s="234"/>
      <c r="BZ69" s="235"/>
      <c r="CA69" s="236"/>
      <c r="CB69" s="262"/>
      <c r="CC69" s="263"/>
      <c r="CD69" s="264"/>
      <c r="CE69" s="228"/>
      <c r="CF69" s="229"/>
      <c r="CG69" s="230"/>
      <c r="CH69" s="228"/>
      <c r="CI69" s="229"/>
      <c r="CJ69" s="230"/>
      <c r="CK69" s="5"/>
    </row>
    <row r="70" spans="1:89" ht="180.75" customHeight="1">
      <c r="A70" s="10"/>
      <c r="B70" s="237"/>
      <c r="C70" s="238"/>
      <c r="D70" s="239"/>
      <c r="E70" s="237"/>
      <c r="F70" s="238"/>
      <c r="G70" s="239"/>
      <c r="H70" s="237"/>
      <c r="I70" s="238"/>
      <c r="J70" s="239"/>
      <c r="K70" s="237"/>
      <c r="L70" s="238"/>
      <c r="M70" s="239"/>
      <c r="N70" s="237"/>
      <c r="O70" s="238"/>
      <c r="P70" s="239"/>
      <c r="Q70" s="237"/>
      <c r="R70" s="238"/>
      <c r="S70" s="239"/>
      <c r="T70" s="237"/>
      <c r="U70" s="238"/>
      <c r="V70" s="239"/>
      <c r="W70" s="237"/>
      <c r="X70" s="238"/>
      <c r="Y70" s="239"/>
      <c r="Z70" s="237"/>
      <c r="AA70" s="238"/>
      <c r="AB70" s="239"/>
      <c r="AC70" s="237"/>
      <c r="AD70" s="238"/>
      <c r="AE70" s="239"/>
      <c r="AF70" s="237"/>
      <c r="AG70" s="238"/>
      <c r="AH70" s="239"/>
      <c r="AI70" s="237"/>
      <c r="AJ70" s="238"/>
      <c r="AK70" s="239"/>
      <c r="AL70" s="237"/>
      <c r="AM70" s="238"/>
      <c r="AN70" s="239"/>
      <c r="AO70" s="237"/>
      <c r="AP70" s="238"/>
      <c r="AQ70" s="239"/>
      <c r="AR70" s="237"/>
      <c r="AS70" s="238"/>
      <c r="AT70" s="239"/>
      <c r="AU70" s="237"/>
      <c r="AV70" s="238"/>
      <c r="AW70" s="239"/>
      <c r="AX70" s="237"/>
      <c r="AY70" s="238"/>
      <c r="AZ70" s="239"/>
      <c r="BA70" s="237"/>
      <c r="BB70" s="238"/>
      <c r="BC70" s="239"/>
      <c r="BD70" s="237"/>
      <c r="BE70" s="238"/>
      <c r="BF70" s="239"/>
      <c r="BG70" s="237"/>
      <c r="BH70" s="238"/>
      <c r="BI70" s="239"/>
      <c r="BJ70" s="237"/>
      <c r="BK70" s="238"/>
      <c r="BL70" s="239"/>
      <c r="BM70" s="237"/>
      <c r="BN70" s="238"/>
      <c r="BO70" s="239"/>
      <c r="BP70" s="237"/>
      <c r="BQ70" s="238"/>
      <c r="BR70" s="239"/>
      <c r="BS70" s="237"/>
      <c r="BT70" s="238"/>
      <c r="BU70" s="239"/>
      <c r="BV70" s="237"/>
      <c r="BW70" s="238"/>
      <c r="BX70" s="239"/>
      <c r="BY70" s="237"/>
      <c r="BZ70" s="238"/>
      <c r="CA70" s="239"/>
      <c r="CB70" s="265"/>
      <c r="CC70" s="266"/>
      <c r="CD70" s="267"/>
      <c r="CE70" s="231"/>
      <c r="CF70" s="232"/>
      <c r="CG70" s="233"/>
      <c r="CH70" s="231"/>
      <c r="CI70" s="232"/>
      <c r="CJ70" s="233"/>
      <c r="CK70" s="5"/>
    </row>
    <row r="71" spans="1:89" ht="231.75" customHeight="1">
      <c r="A71" s="34"/>
      <c r="B71" s="34"/>
      <c r="C71" s="34"/>
      <c r="D71" s="34"/>
      <c r="E71" s="31"/>
      <c r="F71" s="29"/>
      <c r="G71" s="30"/>
      <c r="H71" s="240"/>
      <c r="I71" s="241"/>
      <c r="J71" s="242"/>
      <c r="K71" s="240"/>
      <c r="L71" s="241"/>
      <c r="M71" s="242"/>
      <c r="N71" s="240"/>
      <c r="O71" s="241"/>
      <c r="P71" s="242"/>
      <c r="Q71" s="240"/>
      <c r="R71" s="241"/>
      <c r="S71" s="242"/>
      <c r="T71" s="240"/>
      <c r="U71" s="241"/>
      <c r="V71" s="242"/>
      <c r="W71" s="240"/>
      <c r="X71" s="241"/>
      <c r="Y71" s="242"/>
      <c r="Z71" s="240"/>
      <c r="AA71" s="241"/>
      <c r="AB71" s="242"/>
      <c r="AC71" s="240"/>
      <c r="AD71" s="241"/>
      <c r="AE71" s="242"/>
      <c r="AF71" s="240"/>
      <c r="AG71" s="241"/>
      <c r="AH71" s="242"/>
      <c r="AI71" s="240"/>
      <c r="AJ71" s="241"/>
      <c r="AK71" s="242"/>
      <c r="AL71" s="240"/>
      <c r="AM71" s="241"/>
      <c r="AN71" s="242"/>
      <c r="AO71" s="240"/>
      <c r="AP71" s="241"/>
      <c r="AQ71" s="242"/>
      <c r="AR71" s="240"/>
      <c r="AS71" s="241"/>
      <c r="AT71" s="242"/>
      <c r="AU71" s="240"/>
      <c r="AV71" s="241"/>
      <c r="AW71" s="242"/>
      <c r="AX71" s="240"/>
      <c r="AY71" s="241"/>
      <c r="AZ71" s="242"/>
      <c r="BA71" s="240"/>
      <c r="BB71" s="241"/>
      <c r="BC71" s="242"/>
      <c r="BD71" s="240"/>
      <c r="BE71" s="241"/>
      <c r="BF71" s="242"/>
      <c r="BG71" s="240"/>
      <c r="BH71" s="241"/>
      <c r="BI71" s="242"/>
      <c r="BJ71" s="240"/>
      <c r="BK71" s="241"/>
      <c r="BL71" s="242"/>
      <c r="BM71" s="240"/>
      <c r="BN71" s="241"/>
      <c r="BO71" s="242"/>
      <c r="BP71" s="36"/>
      <c r="BQ71" s="29"/>
      <c r="BR71" s="29"/>
      <c r="BS71" s="255"/>
      <c r="BT71" s="256"/>
      <c r="BU71" s="257"/>
      <c r="BV71" s="255"/>
      <c r="BW71" s="256"/>
      <c r="BX71" s="257"/>
      <c r="BY71" s="255"/>
      <c r="BZ71" s="256"/>
      <c r="CA71" s="257"/>
      <c r="CB71" s="35"/>
      <c r="CC71" s="32"/>
      <c r="CD71" s="32"/>
      <c r="CE71" s="26"/>
      <c r="CF71" s="27"/>
      <c r="CG71" s="28"/>
      <c r="CH71" s="27"/>
      <c r="CI71" s="27"/>
      <c r="CJ71" s="28"/>
      <c r="CK71" s="5"/>
    </row>
    <row r="72" spans="1:89">
      <c r="A72" s="7"/>
      <c r="B72" s="23"/>
      <c r="C72" s="7"/>
      <c r="D72" s="7"/>
      <c r="E72" s="23"/>
      <c r="F72" s="7"/>
      <c r="G72" s="20"/>
      <c r="H72" s="23"/>
      <c r="I72" s="7"/>
      <c r="J72" s="7"/>
      <c r="K72" s="23"/>
      <c r="L72" s="7"/>
      <c r="M72" s="20"/>
      <c r="N72" s="23"/>
      <c r="O72" s="7"/>
      <c r="P72" s="7"/>
      <c r="Q72" s="23"/>
      <c r="R72" s="7"/>
      <c r="S72" s="20"/>
      <c r="T72" s="23"/>
      <c r="U72" s="7"/>
      <c r="V72" s="7"/>
      <c r="W72" s="23"/>
      <c r="X72" s="7"/>
      <c r="Y72" s="20"/>
      <c r="Z72" s="23"/>
      <c r="AA72" s="7"/>
      <c r="AB72" s="7"/>
      <c r="AC72" s="23"/>
      <c r="AD72" s="7"/>
      <c r="AE72" s="20"/>
      <c r="AF72" s="7"/>
      <c r="AG72" s="7"/>
      <c r="AH72" s="7"/>
      <c r="AI72" s="8"/>
      <c r="AJ72" s="7"/>
      <c r="AK72" s="20"/>
      <c r="AL72" s="7"/>
      <c r="AM72" s="7"/>
      <c r="AN72" s="7"/>
      <c r="AO72" s="8"/>
      <c r="AP72" s="7"/>
      <c r="AQ72" s="20"/>
      <c r="AR72" s="7"/>
      <c r="AS72" s="7"/>
      <c r="AT72" s="7"/>
      <c r="AU72" s="8"/>
      <c r="AV72" s="7"/>
      <c r="AW72" s="20"/>
      <c r="AX72" s="7"/>
      <c r="AY72" s="7"/>
      <c r="AZ72" s="7"/>
      <c r="BA72" s="8"/>
      <c r="BB72" s="7"/>
      <c r="BC72" s="20"/>
      <c r="BD72" s="7"/>
      <c r="BE72" s="7"/>
      <c r="BF72" s="7"/>
      <c r="BG72" s="8"/>
      <c r="BH72" s="7"/>
      <c r="BI72" s="20"/>
      <c r="BJ72" s="7"/>
      <c r="BK72" s="7"/>
      <c r="BL72" s="7"/>
      <c r="BM72" s="8"/>
      <c r="BN72" s="7"/>
      <c r="BO72" s="20"/>
      <c r="BP72" s="7"/>
      <c r="BQ72" s="7"/>
      <c r="BR72" s="7"/>
      <c r="BS72" s="8"/>
      <c r="BT72" s="7"/>
      <c r="BU72" s="20"/>
      <c r="BV72" s="7"/>
      <c r="BW72" s="7"/>
      <c r="BX72" s="7"/>
      <c r="BY72" s="8"/>
      <c r="BZ72" s="7"/>
      <c r="CA72" s="20"/>
      <c r="CB72" s="7"/>
      <c r="CC72" s="7"/>
      <c r="CD72" s="7"/>
      <c r="CE72" s="8"/>
      <c r="CF72" s="7"/>
      <c r="CG72" s="20"/>
      <c r="CH72" s="7"/>
      <c r="CI72" s="7"/>
      <c r="CJ72" s="20"/>
      <c r="CK72" s="5"/>
    </row>
    <row r="73" spans="1:89" ht="16.5" customHeight="1">
      <c r="A73" s="4"/>
      <c r="B73" s="5"/>
      <c r="C73" s="4"/>
      <c r="D73" s="4"/>
      <c r="E73" s="5"/>
      <c r="F73" s="4"/>
      <c r="G73" s="19"/>
      <c r="H73" s="5"/>
      <c r="K73" s="5"/>
      <c r="L73" s="4"/>
      <c r="M73" s="19"/>
      <c r="N73" s="5"/>
      <c r="Q73" s="5"/>
      <c r="R73" s="4"/>
      <c r="S73" s="19"/>
      <c r="T73" s="5"/>
      <c r="W73" s="5"/>
      <c r="X73" s="4"/>
      <c r="Y73" s="19"/>
      <c r="Z73" s="5"/>
      <c r="AC73" s="5"/>
      <c r="AD73" s="4"/>
      <c r="AE73" s="19"/>
      <c r="AI73" s="5"/>
      <c r="AJ73" s="4"/>
      <c r="AK73" s="19"/>
      <c r="AO73" s="5"/>
      <c r="AP73" s="4"/>
      <c r="AQ73" s="19"/>
      <c r="AU73" s="5"/>
      <c r="AV73" s="4"/>
      <c r="AW73" s="19"/>
      <c r="BA73" s="5"/>
      <c r="BB73" s="4"/>
      <c r="BC73" s="19"/>
      <c r="BG73" s="5"/>
      <c r="BH73" s="4"/>
      <c r="BI73" s="19"/>
      <c r="BM73" s="5"/>
      <c r="BN73" s="4"/>
      <c r="BO73" s="19"/>
      <c r="BS73" s="5"/>
      <c r="BT73" s="4"/>
      <c r="BU73" s="19"/>
      <c r="BY73" s="5"/>
      <c r="BZ73" s="4"/>
      <c r="CA73" s="19"/>
      <c r="CE73" s="5"/>
      <c r="CF73" s="4"/>
      <c r="CG73" s="19"/>
      <c r="CK73" s="5"/>
    </row>
    <row r="74" spans="1:89">
      <c r="A74" s="12"/>
      <c r="B74" s="23"/>
      <c r="C74" s="12"/>
      <c r="D74" s="12"/>
      <c r="E74" s="23"/>
      <c r="F74" s="7"/>
      <c r="G74" s="20"/>
      <c r="H74" s="23"/>
      <c r="I74" s="7"/>
      <c r="J74" s="7"/>
      <c r="K74" s="23"/>
      <c r="L74" s="7"/>
      <c r="M74" s="20"/>
      <c r="N74" s="23"/>
      <c r="O74" s="7"/>
      <c r="P74" s="7"/>
      <c r="Q74" s="23"/>
      <c r="R74" s="7"/>
      <c r="S74" s="20"/>
      <c r="T74" s="23"/>
      <c r="U74" s="7"/>
      <c r="V74" s="7"/>
      <c r="W74" s="23"/>
      <c r="X74" s="7"/>
      <c r="Y74" s="20"/>
      <c r="Z74" s="23"/>
      <c r="AA74" s="7"/>
      <c r="AB74" s="7"/>
      <c r="AC74" s="23"/>
      <c r="AD74" s="7"/>
      <c r="AE74" s="20"/>
      <c r="AF74" s="7"/>
      <c r="AG74" s="7"/>
      <c r="AH74" s="7"/>
      <c r="AI74" s="8"/>
      <c r="AJ74" s="7"/>
      <c r="AK74" s="20"/>
      <c r="AL74" s="7"/>
      <c r="AM74" s="7"/>
      <c r="AN74" s="7"/>
      <c r="AO74" s="8"/>
      <c r="AP74" s="7"/>
      <c r="AQ74" s="20"/>
      <c r="AR74" s="7"/>
      <c r="AS74" s="7"/>
      <c r="AT74" s="7"/>
      <c r="AU74" s="8"/>
      <c r="AV74" s="7"/>
      <c r="AW74" s="20"/>
      <c r="AX74" s="7"/>
      <c r="AY74" s="7"/>
      <c r="AZ74" s="7"/>
      <c r="BA74" s="8"/>
      <c r="BB74" s="7"/>
      <c r="BC74" s="20"/>
      <c r="BD74" s="7"/>
      <c r="BE74" s="7"/>
      <c r="BF74" s="7"/>
      <c r="BG74" s="8"/>
      <c r="BH74" s="7"/>
      <c r="BI74" s="20"/>
      <c r="BJ74" s="7"/>
      <c r="BK74" s="7"/>
      <c r="BL74" s="7"/>
      <c r="BM74" s="8"/>
      <c r="BN74" s="7"/>
      <c r="BO74" s="20"/>
      <c r="BP74" s="7"/>
      <c r="BQ74" s="7"/>
      <c r="BR74" s="7"/>
      <c r="BS74" s="8"/>
      <c r="BT74" s="7"/>
      <c r="BU74" s="20"/>
      <c r="BV74" s="7"/>
      <c r="BW74" s="7"/>
      <c r="BX74" s="7"/>
      <c r="BY74" s="8"/>
      <c r="BZ74" s="7"/>
      <c r="CA74" s="20"/>
      <c r="CB74" s="7"/>
      <c r="CC74" s="7"/>
      <c r="CD74" s="7"/>
      <c r="CE74" s="8"/>
      <c r="CF74" s="7"/>
      <c r="CG74" s="20"/>
      <c r="CH74" s="7"/>
      <c r="CI74" s="7"/>
      <c r="CJ74" s="20"/>
      <c r="CK74" s="5"/>
    </row>
    <row r="75" spans="1:89" ht="15" customHeight="1">
      <c r="A75" s="14"/>
      <c r="B75" s="6"/>
      <c r="C75" s="14"/>
      <c r="D75" s="14"/>
      <c r="E75" s="6"/>
      <c r="F75" s="9"/>
      <c r="G75" s="18"/>
      <c r="H75" s="9"/>
      <c r="I75" s="9"/>
      <c r="J75" s="9"/>
      <c r="K75" s="6"/>
      <c r="L75" s="9"/>
      <c r="M75" s="18"/>
      <c r="N75" s="277"/>
      <c r="O75" s="278"/>
      <c r="P75" s="279"/>
      <c r="Q75" s="277"/>
      <c r="R75" s="278"/>
      <c r="S75" s="279"/>
      <c r="T75" s="277"/>
      <c r="U75" s="278"/>
      <c r="V75" s="279"/>
      <c r="W75" s="277"/>
      <c r="X75" s="278"/>
      <c r="Y75" s="279"/>
      <c r="Z75" s="277"/>
      <c r="AA75" s="278"/>
      <c r="AB75" s="279"/>
      <c r="AC75" s="277"/>
      <c r="AD75" s="278"/>
      <c r="AE75" s="279"/>
      <c r="AF75" s="225"/>
      <c r="AG75" s="226"/>
      <c r="AH75" s="227"/>
      <c r="AI75" s="225"/>
      <c r="AJ75" s="226"/>
      <c r="AK75" s="227"/>
      <c r="AL75" s="225"/>
      <c r="AM75" s="226"/>
      <c r="AN75" s="227"/>
      <c r="AO75" s="225"/>
      <c r="AP75" s="226"/>
      <c r="AQ75" s="227"/>
      <c r="AR75" s="225"/>
      <c r="AS75" s="226"/>
      <c r="AT75" s="227"/>
      <c r="AU75" s="225"/>
      <c r="AV75" s="226"/>
      <c r="AW75" s="227"/>
      <c r="AX75" s="225"/>
      <c r="AY75" s="226"/>
      <c r="AZ75" s="227"/>
      <c r="BA75" s="225"/>
      <c r="BB75" s="226"/>
      <c r="BC75" s="227"/>
      <c r="BD75" s="225"/>
      <c r="BE75" s="226"/>
      <c r="BF75" s="227"/>
      <c r="BG75" s="225"/>
      <c r="BH75" s="226"/>
      <c r="BI75" s="227"/>
      <c r="BJ75" s="225"/>
      <c r="BK75" s="226"/>
      <c r="BL75" s="227"/>
      <c r="BM75" s="225"/>
      <c r="BN75" s="226"/>
      <c r="BO75" s="227"/>
      <c r="BP75" s="225"/>
      <c r="BQ75" s="226"/>
      <c r="BR75" s="227"/>
      <c r="BS75" s="225"/>
      <c r="BT75" s="226"/>
      <c r="BU75" s="227"/>
      <c r="BV75" s="225"/>
      <c r="BW75" s="226"/>
      <c r="BX75" s="227"/>
      <c r="BY75" s="225"/>
      <c r="BZ75" s="226"/>
      <c r="CA75" s="227"/>
      <c r="CB75" s="225"/>
      <c r="CC75" s="226"/>
      <c r="CD75" s="227"/>
      <c r="CE75" s="225"/>
      <c r="CF75" s="226"/>
      <c r="CG75" s="227"/>
      <c r="CH75" s="225"/>
      <c r="CI75" s="226"/>
      <c r="CJ75" s="227"/>
      <c r="CK75" s="5"/>
    </row>
    <row r="76" spans="1:89" ht="19.5" customHeight="1">
      <c r="A76" s="10"/>
      <c r="B76" s="10"/>
      <c r="C76" s="10"/>
      <c r="D76" s="10"/>
      <c r="E76" s="2"/>
      <c r="F76" s="1"/>
      <c r="G76" s="3"/>
      <c r="H76" s="1"/>
      <c r="I76" s="1"/>
      <c r="J76" s="1"/>
      <c r="K76" s="2"/>
      <c r="L76" s="1"/>
      <c r="M76" s="3"/>
      <c r="N76" s="280"/>
      <c r="O76" s="281"/>
      <c r="P76" s="282"/>
      <c r="Q76" s="280"/>
      <c r="R76" s="281"/>
      <c r="S76" s="282"/>
      <c r="T76" s="280"/>
      <c r="U76" s="281"/>
      <c r="V76" s="282"/>
      <c r="W76" s="280"/>
      <c r="X76" s="281"/>
      <c r="Y76" s="282"/>
      <c r="Z76" s="280"/>
      <c r="AA76" s="281"/>
      <c r="AB76" s="282"/>
      <c r="AC76" s="280"/>
      <c r="AD76" s="281"/>
      <c r="AE76" s="282"/>
      <c r="AF76" s="231"/>
      <c r="AG76" s="232"/>
      <c r="AH76" s="233"/>
      <c r="AI76" s="231"/>
      <c r="AJ76" s="232"/>
      <c r="AK76" s="233"/>
      <c r="AL76" s="231"/>
      <c r="AM76" s="232"/>
      <c r="AN76" s="233"/>
      <c r="AO76" s="231"/>
      <c r="AP76" s="232"/>
      <c r="AQ76" s="233"/>
      <c r="AR76" s="231"/>
      <c r="AS76" s="232"/>
      <c r="AT76" s="233"/>
      <c r="AU76" s="231"/>
      <c r="AV76" s="232"/>
      <c r="AW76" s="233"/>
      <c r="AX76" s="231"/>
      <c r="AY76" s="232"/>
      <c r="AZ76" s="233"/>
      <c r="BA76" s="231"/>
      <c r="BB76" s="232"/>
      <c r="BC76" s="233"/>
      <c r="BD76" s="231"/>
      <c r="BE76" s="232"/>
      <c r="BF76" s="233"/>
      <c r="BG76" s="231"/>
      <c r="BH76" s="232"/>
      <c r="BI76" s="233"/>
      <c r="BJ76" s="231"/>
      <c r="BK76" s="232"/>
      <c r="BL76" s="233"/>
      <c r="BM76" s="231"/>
      <c r="BN76" s="232"/>
      <c r="BO76" s="233"/>
      <c r="BP76" s="231"/>
      <c r="BQ76" s="232"/>
      <c r="BR76" s="233"/>
      <c r="BS76" s="231"/>
      <c r="BT76" s="232"/>
      <c r="BU76" s="233"/>
      <c r="BV76" s="231"/>
      <c r="BW76" s="232"/>
      <c r="BX76" s="233"/>
      <c r="BY76" s="231"/>
      <c r="BZ76" s="232"/>
      <c r="CA76" s="233"/>
      <c r="CB76" s="231"/>
      <c r="CC76" s="232"/>
      <c r="CD76" s="233"/>
      <c r="CE76" s="231"/>
      <c r="CF76" s="232"/>
      <c r="CG76" s="233"/>
      <c r="CH76" s="231"/>
      <c r="CI76" s="232"/>
      <c r="CJ76" s="233"/>
      <c r="CK76" s="5"/>
    </row>
  </sheetData>
  <mergeCells count="289">
    <mergeCell ref="BJ30:BL33"/>
    <mergeCell ref="BJ34:BL37"/>
    <mergeCell ref="BM27:BO29"/>
    <mergeCell ref="BM30:BO33"/>
    <mergeCell ref="BM34:BO37"/>
    <mergeCell ref="BP27:BR29"/>
    <mergeCell ref="BP30:BR33"/>
    <mergeCell ref="BP34:BR37"/>
    <mergeCell ref="BS27:BU29"/>
    <mergeCell ref="BS30:BU33"/>
    <mergeCell ref="B19:D26"/>
    <mergeCell ref="B30:D33"/>
    <mergeCell ref="E19:G26"/>
    <mergeCell ref="E30:G33"/>
    <mergeCell ref="H30:J33"/>
    <mergeCell ref="K4:M6"/>
    <mergeCell ref="K19:M26"/>
    <mergeCell ref="K30:M33"/>
    <mergeCell ref="N30:P33"/>
    <mergeCell ref="H71:J71"/>
    <mergeCell ref="K71:M71"/>
    <mergeCell ref="N71:P71"/>
    <mergeCell ref="Q71:S71"/>
    <mergeCell ref="T71:V71"/>
    <mergeCell ref="W71:Y71"/>
    <mergeCell ref="Z71:AB71"/>
    <mergeCell ref="AC71:AE71"/>
    <mergeCell ref="AF71:AH71"/>
    <mergeCell ref="T75:V76"/>
    <mergeCell ref="T63:V63"/>
    <mergeCell ref="T64:V70"/>
    <mergeCell ref="W13:Y18"/>
    <mergeCell ref="W7:Y12"/>
    <mergeCell ref="W47:Y54"/>
    <mergeCell ref="W63:Y63"/>
    <mergeCell ref="W75:Y76"/>
    <mergeCell ref="W64:Y70"/>
    <mergeCell ref="T30:V33"/>
    <mergeCell ref="T34:V37"/>
    <mergeCell ref="W30:Y33"/>
    <mergeCell ref="W34:Y37"/>
    <mergeCell ref="BY2:CA2"/>
    <mergeCell ref="CB2:CD2"/>
    <mergeCell ref="CE2:CG2"/>
    <mergeCell ref="CH2:CJ2"/>
    <mergeCell ref="BG2:BI2"/>
    <mergeCell ref="BJ2:BL2"/>
    <mergeCell ref="BM2:BO2"/>
    <mergeCell ref="BP2:BR2"/>
    <mergeCell ref="BS2:BU2"/>
    <mergeCell ref="BV2:BX2"/>
    <mergeCell ref="BD2:BF2"/>
    <mergeCell ref="W2:Y2"/>
    <mergeCell ref="Z2:AB2"/>
    <mergeCell ref="AC2:AE2"/>
    <mergeCell ref="AF2:AH2"/>
    <mergeCell ref="AI2:AK2"/>
    <mergeCell ref="AL2:AN2"/>
    <mergeCell ref="AO2:AQ2"/>
    <mergeCell ref="AR2:AT2"/>
    <mergeCell ref="AU2:AW2"/>
    <mergeCell ref="AX2:AZ2"/>
    <mergeCell ref="BA2:BC2"/>
    <mergeCell ref="T2:V2"/>
    <mergeCell ref="E7:G12"/>
    <mergeCell ref="E13:G18"/>
    <mergeCell ref="E56:G58"/>
    <mergeCell ref="E63:G63"/>
    <mergeCell ref="K13:M18"/>
    <mergeCell ref="K7:M12"/>
    <mergeCell ref="K56:M58"/>
    <mergeCell ref="K63:M63"/>
    <mergeCell ref="K47:M54"/>
    <mergeCell ref="E2:G2"/>
    <mergeCell ref="H2:J2"/>
    <mergeCell ref="K2:M2"/>
    <mergeCell ref="N2:P2"/>
    <mergeCell ref="Q2:S2"/>
    <mergeCell ref="T13:V18"/>
    <mergeCell ref="T7:V12"/>
    <mergeCell ref="T56:V58"/>
    <mergeCell ref="T47:V54"/>
    <mergeCell ref="N34:P37"/>
    <mergeCell ref="Q30:S33"/>
    <mergeCell ref="Q34:S37"/>
    <mergeCell ref="K64:M70"/>
    <mergeCell ref="N13:P18"/>
    <mergeCell ref="N7:P12"/>
    <mergeCell ref="N56:P58"/>
    <mergeCell ref="N47:P54"/>
    <mergeCell ref="N63:P63"/>
    <mergeCell ref="E64:G70"/>
    <mergeCell ref="H13:J18"/>
    <mergeCell ref="H7:J12"/>
    <mergeCell ref="H56:J58"/>
    <mergeCell ref="H63:J63"/>
    <mergeCell ref="H64:J70"/>
    <mergeCell ref="N75:P76"/>
    <mergeCell ref="N64:P70"/>
    <mergeCell ref="Q13:S18"/>
    <mergeCell ref="Q7:S12"/>
    <mergeCell ref="Q56:S58"/>
    <mergeCell ref="Q47:S54"/>
    <mergeCell ref="Q63:S63"/>
    <mergeCell ref="Q75:S76"/>
    <mergeCell ref="Q64:S70"/>
    <mergeCell ref="AC13:AE18"/>
    <mergeCell ref="AC7:AE12"/>
    <mergeCell ref="AC47:AE54"/>
    <mergeCell ref="AC63:AE63"/>
    <mergeCell ref="AC75:AE76"/>
    <mergeCell ref="AC64:AE70"/>
    <mergeCell ref="Z13:AB18"/>
    <mergeCell ref="Z7:AB12"/>
    <mergeCell ref="Z47:AB54"/>
    <mergeCell ref="Z63:AB63"/>
    <mergeCell ref="Z75:AB76"/>
    <mergeCell ref="Z64:AB70"/>
    <mergeCell ref="Z30:AB33"/>
    <mergeCell ref="Z34:AB37"/>
    <mergeCell ref="AC30:AE33"/>
    <mergeCell ref="AC34:AE37"/>
    <mergeCell ref="AF75:AH76"/>
    <mergeCell ref="AF64:AH70"/>
    <mergeCell ref="AI13:AK18"/>
    <mergeCell ref="AI7:AK12"/>
    <mergeCell ref="AI38:AK41"/>
    <mergeCell ref="AI63:AK63"/>
    <mergeCell ref="AI47:AK54"/>
    <mergeCell ref="AI75:AK76"/>
    <mergeCell ref="AI64:AK70"/>
    <mergeCell ref="AF13:AH18"/>
    <mergeCell ref="AF7:AH12"/>
    <mergeCell ref="AF38:AH41"/>
    <mergeCell ref="AF63:AH63"/>
    <mergeCell ref="AF47:AH54"/>
    <mergeCell ref="AI71:AK71"/>
    <mergeCell ref="AF30:AH33"/>
    <mergeCell ref="AF34:AH37"/>
    <mergeCell ref="AI30:AK33"/>
    <mergeCell ref="AI34:AK37"/>
    <mergeCell ref="AL75:AN76"/>
    <mergeCell ref="AL64:AN70"/>
    <mergeCell ref="AO13:AQ18"/>
    <mergeCell ref="AO7:AQ12"/>
    <mergeCell ref="AO38:AQ41"/>
    <mergeCell ref="AO63:AQ63"/>
    <mergeCell ref="AO47:AQ54"/>
    <mergeCell ref="AO75:AQ76"/>
    <mergeCell ref="AO64:AQ70"/>
    <mergeCell ref="AL13:AN18"/>
    <mergeCell ref="AL7:AN12"/>
    <mergeCell ref="AL38:AN41"/>
    <mergeCell ref="AL63:AN63"/>
    <mergeCell ref="AL47:AN54"/>
    <mergeCell ref="AL71:AN71"/>
    <mergeCell ref="AO71:AQ71"/>
    <mergeCell ref="AL30:AN33"/>
    <mergeCell ref="AL34:AN37"/>
    <mergeCell ref="AO30:AQ33"/>
    <mergeCell ref="AO34:AQ37"/>
    <mergeCell ref="AO27:AQ29"/>
    <mergeCell ref="AL27:AN29"/>
    <mergeCell ref="AR75:AT76"/>
    <mergeCell ref="AR64:AT70"/>
    <mergeCell ref="AU13:AW18"/>
    <mergeCell ref="AU7:AW12"/>
    <mergeCell ref="AU38:AW41"/>
    <mergeCell ref="AU63:AW63"/>
    <mergeCell ref="AU47:AW54"/>
    <mergeCell ref="AU75:AW76"/>
    <mergeCell ref="AU64:AW70"/>
    <mergeCell ref="AR13:AT18"/>
    <mergeCell ref="AR7:AT12"/>
    <mergeCell ref="AR38:AT41"/>
    <mergeCell ref="AR63:AT63"/>
    <mergeCell ref="AR47:AT54"/>
    <mergeCell ref="AR71:AT71"/>
    <mergeCell ref="AU71:AW71"/>
    <mergeCell ref="AR27:AT29"/>
    <mergeCell ref="AR30:AT33"/>
    <mergeCell ref="AR34:AT37"/>
    <mergeCell ref="AU27:AW29"/>
    <mergeCell ref="AU30:AW33"/>
    <mergeCell ref="AU34:AW37"/>
    <mergeCell ref="AX75:AZ76"/>
    <mergeCell ref="AX64:AZ70"/>
    <mergeCell ref="BA13:BC18"/>
    <mergeCell ref="BA7:BC12"/>
    <mergeCell ref="BA38:BC41"/>
    <mergeCell ref="BA63:BC63"/>
    <mergeCell ref="BA47:BC54"/>
    <mergeCell ref="BA75:BC76"/>
    <mergeCell ref="BA64:BC70"/>
    <mergeCell ref="AX13:AZ18"/>
    <mergeCell ref="AX7:AZ12"/>
    <mergeCell ref="AX38:AZ41"/>
    <mergeCell ref="AX47:AZ54"/>
    <mergeCell ref="AX63:AZ63"/>
    <mergeCell ref="BA71:BC71"/>
    <mergeCell ref="AX71:AZ71"/>
    <mergeCell ref="AX27:AZ29"/>
    <mergeCell ref="AX30:AZ33"/>
    <mergeCell ref="AX34:AZ37"/>
    <mergeCell ref="BA27:BC29"/>
    <mergeCell ref="BA30:BC33"/>
    <mergeCell ref="BA34:BC37"/>
    <mergeCell ref="BD75:BF76"/>
    <mergeCell ref="BD64:BF70"/>
    <mergeCell ref="BG13:BI18"/>
    <mergeCell ref="BG7:BI12"/>
    <mergeCell ref="BG38:BI41"/>
    <mergeCell ref="BG63:BI63"/>
    <mergeCell ref="BG47:BI54"/>
    <mergeCell ref="BG75:BI76"/>
    <mergeCell ref="BG64:BI70"/>
    <mergeCell ref="BD13:BF18"/>
    <mergeCell ref="BD7:BF12"/>
    <mergeCell ref="BD38:BF41"/>
    <mergeCell ref="BD63:BF63"/>
    <mergeCell ref="BD47:BF54"/>
    <mergeCell ref="BD71:BF71"/>
    <mergeCell ref="BG71:BI71"/>
    <mergeCell ref="BD27:BF29"/>
    <mergeCell ref="BD30:BF33"/>
    <mergeCell ref="BD34:BF37"/>
    <mergeCell ref="BG27:BI29"/>
    <mergeCell ref="BG30:BI33"/>
    <mergeCell ref="BG34:BI37"/>
    <mergeCell ref="BP13:BR18"/>
    <mergeCell ref="BP7:BR12"/>
    <mergeCell ref="BP38:BR41"/>
    <mergeCell ref="BP47:BR54"/>
    <mergeCell ref="BP63:BR63"/>
    <mergeCell ref="BS71:BU71"/>
    <mergeCell ref="BV71:BX71"/>
    <mergeCell ref="BJ75:BL76"/>
    <mergeCell ref="BJ64:BL70"/>
    <mergeCell ref="BM13:BO18"/>
    <mergeCell ref="BM7:BO12"/>
    <mergeCell ref="BM38:BO41"/>
    <mergeCell ref="BM47:BO54"/>
    <mergeCell ref="BM63:BO63"/>
    <mergeCell ref="BM75:BO76"/>
    <mergeCell ref="BM64:BO70"/>
    <mergeCell ref="BJ13:BL18"/>
    <mergeCell ref="BJ7:BL12"/>
    <mergeCell ref="BJ38:BL41"/>
    <mergeCell ref="BJ63:BL63"/>
    <mergeCell ref="BJ47:BL54"/>
    <mergeCell ref="BJ71:BL71"/>
    <mergeCell ref="BM71:BO71"/>
    <mergeCell ref="BJ27:BL29"/>
    <mergeCell ref="CH75:CJ76"/>
    <mergeCell ref="CH19:CJ26"/>
    <mergeCell ref="CH64:CJ70"/>
    <mergeCell ref="BY47:CA54"/>
    <mergeCell ref="BY63:CA63"/>
    <mergeCell ref="BY75:CA76"/>
    <mergeCell ref="BY64:CA70"/>
    <mergeCell ref="CB47:CD54"/>
    <mergeCell ref="CB63:CD63"/>
    <mergeCell ref="CB75:CD76"/>
    <mergeCell ref="CB64:CD70"/>
    <mergeCell ref="BY71:CA71"/>
    <mergeCell ref="B2:D2"/>
    <mergeCell ref="B7:D12"/>
    <mergeCell ref="B13:D18"/>
    <mergeCell ref="B56:D58"/>
    <mergeCell ref="B63:D63"/>
    <mergeCell ref="B64:D70"/>
    <mergeCell ref="CE75:CG76"/>
    <mergeCell ref="CE19:CG26"/>
    <mergeCell ref="CE64:CG70"/>
    <mergeCell ref="BV13:BX18"/>
    <mergeCell ref="BV7:BX12"/>
    <mergeCell ref="BV47:BX54"/>
    <mergeCell ref="BV63:BX63"/>
    <mergeCell ref="BV75:BX76"/>
    <mergeCell ref="BV64:BX70"/>
    <mergeCell ref="BP75:BR76"/>
    <mergeCell ref="BP64:BR70"/>
    <mergeCell ref="BS13:BU18"/>
    <mergeCell ref="BS7:BU12"/>
    <mergeCell ref="BS47:BU54"/>
    <mergeCell ref="BS38:BU41"/>
    <mergeCell ref="BS63:BU63"/>
    <mergeCell ref="BS75:BU76"/>
    <mergeCell ref="BS64:BU70"/>
  </mergeCells>
  <pageMargins left="0" right="0" top="0" bottom="0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A62"/>
  <sheetViews>
    <sheetView topLeftCell="X24" zoomScale="353" workbookViewId="0">
      <selection activeCell="C3" sqref="C3:I3"/>
    </sheetView>
  </sheetViews>
  <sheetFormatPr baseColWidth="10" defaultColWidth="8.83203125" defaultRowHeight="15"/>
  <sheetData>
    <row r="1" spans="2:27" ht="16" thickBot="1"/>
    <row r="2" spans="2:27" ht="25" thickTop="1" thickBot="1">
      <c r="B2" s="191" t="s">
        <v>15</v>
      </c>
      <c r="C2" s="284" t="s">
        <v>76</v>
      </c>
      <c r="D2" s="285"/>
      <c r="E2" s="285"/>
      <c r="F2" s="285"/>
      <c r="G2" s="285"/>
      <c r="H2" s="285"/>
      <c r="I2" s="286"/>
      <c r="K2" s="215"/>
      <c r="L2" s="287" t="s">
        <v>85</v>
      </c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</row>
    <row r="3" spans="2:27" ht="16" thickBot="1">
      <c r="B3" s="192" t="s">
        <v>77</v>
      </c>
      <c r="C3" s="193" t="s">
        <v>3</v>
      </c>
      <c r="D3" s="194" t="s">
        <v>78</v>
      </c>
      <c r="E3" s="194" t="s">
        <v>79</v>
      </c>
      <c r="F3" s="194" t="s">
        <v>80</v>
      </c>
      <c r="G3" s="194" t="s">
        <v>81</v>
      </c>
      <c r="H3" s="194" t="s">
        <v>82</v>
      </c>
      <c r="I3" s="195" t="s">
        <v>83</v>
      </c>
      <c r="K3" s="216" t="s">
        <v>67</v>
      </c>
      <c r="L3" s="216" t="s">
        <v>83</v>
      </c>
      <c r="M3" s="216" t="s">
        <v>81</v>
      </c>
      <c r="N3" s="216" t="s">
        <v>86</v>
      </c>
      <c r="O3" s="216" t="s">
        <v>87</v>
      </c>
      <c r="P3" s="216" t="s">
        <v>3</v>
      </c>
      <c r="Q3" s="216" t="s">
        <v>88</v>
      </c>
      <c r="R3" s="216" t="s">
        <v>89</v>
      </c>
      <c r="S3" s="216" t="s">
        <v>80</v>
      </c>
      <c r="T3" s="216" t="s">
        <v>90</v>
      </c>
      <c r="U3" s="216" t="s">
        <v>91</v>
      </c>
      <c r="V3" s="216" t="s">
        <v>92</v>
      </c>
      <c r="W3" s="216" t="s">
        <v>93</v>
      </c>
      <c r="X3" s="216" t="s">
        <v>94</v>
      </c>
      <c r="Y3" s="216" t="s">
        <v>95</v>
      </c>
      <c r="Z3" s="216" t="s">
        <v>96</v>
      </c>
      <c r="AA3" s="216" t="s">
        <v>70</v>
      </c>
    </row>
    <row r="4" spans="2:27">
      <c r="B4" s="192">
        <v>1989</v>
      </c>
      <c r="C4" s="193">
        <v>1.34</v>
      </c>
      <c r="D4" s="194">
        <v>0.371</v>
      </c>
      <c r="E4" s="194">
        <v>0.24099999999999999</v>
      </c>
      <c r="F4" s="194">
        <v>0.17100000000000001</v>
      </c>
      <c r="G4" s="194">
        <v>0.156</v>
      </c>
      <c r="H4" s="194">
        <v>0.27300000000000002</v>
      </c>
      <c r="I4" s="195">
        <v>2.1000000000000001E-2</v>
      </c>
      <c r="K4" s="217">
        <v>1977</v>
      </c>
      <c r="L4" s="218"/>
      <c r="M4" s="219">
        <v>65000</v>
      </c>
      <c r="N4" s="218"/>
      <c r="O4" s="218"/>
      <c r="P4" s="219">
        <v>950000</v>
      </c>
      <c r="Q4" s="219">
        <v>21500</v>
      </c>
      <c r="R4" s="218"/>
      <c r="S4" s="218"/>
      <c r="T4" s="219">
        <v>7400</v>
      </c>
      <c r="U4" s="219">
        <v>40000</v>
      </c>
      <c r="V4" s="219">
        <v>106000</v>
      </c>
      <c r="W4" s="218"/>
      <c r="X4" s="218"/>
      <c r="Y4" s="218"/>
      <c r="Z4" s="218"/>
      <c r="AA4" s="219">
        <v>1189900</v>
      </c>
    </row>
    <row r="5" spans="2:27">
      <c r="B5" s="196">
        <v>1990</v>
      </c>
      <c r="C5" s="197">
        <v>1.45</v>
      </c>
      <c r="D5" s="198">
        <v>0.41699999999999998</v>
      </c>
      <c r="E5" s="198">
        <v>0.27900000000000003</v>
      </c>
      <c r="F5" s="198">
        <v>0.216</v>
      </c>
      <c r="G5" s="198">
        <v>0.188</v>
      </c>
      <c r="H5" s="198">
        <v>0.19600000000000001</v>
      </c>
      <c r="I5" s="199">
        <v>2.4E-2</v>
      </c>
      <c r="K5" s="217">
        <v>1978</v>
      </c>
      <c r="L5" s="218"/>
      <c r="M5" s="219">
        <v>139000</v>
      </c>
      <c r="N5" s="218"/>
      <c r="O5" s="218"/>
      <c r="P5" s="219">
        <v>950000</v>
      </c>
      <c r="Q5" s="219">
        <v>21500</v>
      </c>
      <c r="R5" s="218"/>
      <c r="S5" s="218"/>
      <c r="T5" s="219">
        <v>6500</v>
      </c>
      <c r="U5" s="219">
        <v>40000</v>
      </c>
      <c r="V5" s="219">
        <v>106000</v>
      </c>
      <c r="W5" s="218"/>
      <c r="X5" s="218"/>
      <c r="Y5" s="218"/>
      <c r="Z5" s="218"/>
      <c r="AA5" s="219">
        <v>1263000</v>
      </c>
    </row>
    <row r="6" spans="2:27">
      <c r="B6" s="196">
        <v>1991</v>
      </c>
      <c r="C6" s="197">
        <v>1.6759999999999999</v>
      </c>
      <c r="D6" s="198">
        <v>0.22900000000000001</v>
      </c>
      <c r="E6" s="198">
        <v>0.251</v>
      </c>
      <c r="F6" s="198">
        <v>0.247</v>
      </c>
      <c r="G6" s="198">
        <v>0.22</v>
      </c>
      <c r="H6" s="198">
        <v>0.17199999999999999</v>
      </c>
      <c r="I6" s="199">
        <v>2.4E-2</v>
      </c>
      <c r="K6" s="217">
        <v>1979</v>
      </c>
      <c r="L6" s="218"/>
      <c r="M6" s="219">
        <v>61000</v>
      </c>
      <c r="N6" s="218"/>
      <c r="O6" s="218"/>
      <c r="P6" s="219">
        <v>1100000</v>
      </c>
      <c r="Q6" s="219">
        <v>21500</v>
      </c>
      <c r="R6" s="219">
        <v>7700</v>
      </c>
      <c r="S6" s="218"/>
      <c r="T6" s="219">
        <v>5000</v>
      </c>
      <c r="U6" s="219">
        <v>90000</v>
      </c>
      <c r="V6" s="219">
        <v>117000</v>
      </c>
      <c r="W6" s="218"/>
      <c r="X6" s="218"/>
      <c r="Y6" s="218"/>
      <c r="Z6" s="218"/>
      <c r="AA6" s="219">
        <v>1402200</v>
      </c>
    </row>
    <row r="7" spans="2:27">
      <c r="B7" s="196">
        <v>1992</v>
      </c>
      <c r="C7" s="197">
        <v>1.49</v>
      </c>
      <c r="D7" s="198">
        <v>0.182</v>
      </c>
      <c r="E7" s="198">
        <v>0.372</v>
      </c>
      <c r="F7" s="198">
        <v>0.26100000000000001</v>
      </c>
      <c r="G7" s="198">
        <v>0.2</v>
      </c>
      <c r="H7" s="198">
        <v>0.13400000000000001</v>
      </c>
      <c r="I7" s="199">
        <v>4.2999999999999997E-2</v>
      </c>
      <c r="K7" s="217">
        <v>1980</v>
      </c>
      <c r="L7" s="219">
        <v>24800</v>
      </c>
      <c r="M7" s="219">
        <v>61000</v>
      </c>
      <c r="N7" s="219">
        <v>74200</v>
      </c>
      <c r="O7" s="219">
        <v>148000</v>
      </c>
      <c r="P7" s="219">
        <v>1300000</v>
      </c>
      <c r="Q7" s="219">
        <v>18000</v>
      </c>
      <c r="R7" s="219">
        <v>7700</v>
      </c>
      <c r="S7" s="218"/>
      <c r="T7" s="219">
        <v>3700</v>
      </c>
      <c r="U7" s="219">
        <v>76000</v>
      </c>
      <c r="V7" s="219">
        <v>169000</v>
      </c>
      <c r="W7" s="218"/>
      <c r="X7" s="219">
        <v>20000</v>
      </c>
      <c r="Y7" s="218"/>
      <c r="Z7" s="218"/>
      <c r="AA7" s="219">
        <v>1902400</v>
      </c>
    </row>
    <row r="8" spans="2:27">
      <c r="B8" s="196">
        <v>1993</v>
      </c>
      <c r="C8" s="197">
        <v>1.34</v>
      </c>
      <c r="D8" s="198">
        <v>0.16500000000000001</v>
      </c>
      <c r="E8" s="198">
        <v>0.23799999999999999</v>
      </c>
      <c r="F8" s="198">
        <v>0.185</v>
      </c>
      <c r="G8" s="198">
        <v>0.191</v>
      </c>
      <c r="H8" s="198">
        <v>0.126</v>
      </c>
      <c r="I8" s="199">
        <v>0.11700000000000001</v>
      </c>
      <c r="K8" s="217">
        <v>1981</v>
      </c>
      <c r="L8" s="219">
        <v>24800</v>
      </c>
      <c r="M8" s="219">
        <v>92500</v>
      </c>
      <c r="N8" s="219">
        <v>94400</v>
      </c>
      <c r="O8" s="219">
        <v>160000</v>
      </c>
      <c r="P8" s="219">
        <v>1300000</v>
      </c>
      <c r="Q8" s="219">
        <v>18000</v>
      </c>
      <c r="R8" s="219">
        <v>21300</v>
      </c>
      <c r="S8" s="218"/>
      <c r="T8" s="219">
        <v>3700</v>
      </c>
      <c r="U8" s="219">
        <v>59800</v>
      </c>
      <c r="V8" s="219">
        <v>214500</v>
      </c>
      <c r="W8" s="218"/>
      <c r="X8" s="219">
        <v>16500</v>
      </c>
      <c r="Y8" s="218"/>
      <c r="Z8" s="218"/>
      <c r="AA8" s="219">
        <v>2005500</v>
      </c>
    </row>
    <row r="9" spans="2:27">
      <c r="B9" s="196">
        <v>1994</v>
      </c>
      <c r="C9" s="197">
        <v>1.33</v>
      </c>
      <c r="D9" s="198">
        <v>0.191</v>
      </c>
      <c r="E9" s="198">
        <v>0.23</v>
      </c>
      <c r="F9" s="198">
        <v>0.313</v>
      </c>
      <c r="G9" s="198">
        <v>0.22500000000000001</v>
      </c>
      <c r="H9" s="198">
        <v>0.154</v>
      </c>
      <c r="I9" s="199">
        <v>0.123</v>
      </c>
      <c r="K9" s="217">
        <v>1982</v>
      </c>
      <c r="L9" s="219">
        <v>24800</v>
      </c>
      <c r="M9" s="219">
        <v>92500</v>
      </c>
      <c r="N9" s="219">
        <v>94300</v>
      </c>
      <c r="O9" s="219">
        <v>168000</v>
      </c>
      <c r="P9" s="219">
        <v>1300000</v>
      </c>
      <c r="Q9" s="219">
        <v>18000</v>
      </c>
      <c r="R9" s="219">
        <v>22000</v>
      </c>
      <c r="S9" s="218"/>
      <c r="T9" s="219">
        <v>2900</v>
      </c>
      <c r="U9" s="219">
        <v>60000</v>
      </c>
      <c r="V9" s="219">
        <v>214500</v>
      </c>
      <c r="W9" s="218"/>
      <c r="X9" s="219">
        <v>16500</v>
      </c>
      <c r="Y9" s="218"/>
      <c r="Z9" s="218"/>
      <c r="AA9" s="219">
        <v>2013500</v>
      </c>
    </row>
    <row r="10" spans="2:27">
      <c r="B10" s="196">
        <v>1995</v>
      </c>
      <c r="C10" s="197">
        <v>1.25</v>
      </c>
      <c r="D10" s="198">
        <v>0.32800000000000001</v>
      </c>
      <c r="E10" s="198">
        <v>0.27700000000000002</v>
      </c>
      <c r="F10" s="198">
        <v>0.34699999999999998</v>
      </c>
      <c r="G10" s="198">
        <v>0.255</v>
      </c>
      <c r="H10" s="198">
        <v>0.16400000000000001</v>
      </c>
      <c r="I10" s="199">
        <v>0.125</v>
      </c>
      <c r="K10" s="217">
        <v>1983</v>
      </c>
      <c r="L10" s="219">
        <v>25500</v>
      </c>
      <c r="M10" s="219">
        <v>119200</v>
      </c>
      <c r="N10" s="219">
        <v>61400</v>
      </c>
      <c r="O10" s="219">
        <v>298200</v>
      </c>
      <c r="P10" s="219">
        <v>1300000</v>
      </c>
      <c r="Q10" s="219">
        <v>11800</v>
      </c>
      <c r="R10" s="219">
        <v>14100</v>
      </c>
      <c r="S10" s="218"/>
      <c r="T10" s="219">
        <v>2900</v>
      </c>
      <c r="U10" s="219">
        <v>65000</v>
      </c>
      <c r="V10" s="219">
        <v>214500</v>
      </c>
      <c r="W10" s="218"/>
      <c r="X10" s="219">
        <v>20000</v>
      </c>
      <c r="Y10" s="218"/>
      <c r="Z10" s="218"/>
      <c r="AA10" s="219">
        <v>2132600</v>
      </c>
    </row>
    <row r="11" spans="2:27">
      <c r="B11" s="196">
        <v>1996</v>
      </c>
      <c r="C11" s="197">
        <v>1.19</v>
      </c>
      <c r="D11" s="198">
        <v>0.30499999999999999</v>
      </c>
      <c r="E11" s="198">
        <v>0.27800000000000002</v>
      </c>
      <c r="F11" s="198">
        <v>0.36099999999999999</v>
      </c>
      <c r="G11" s="198">
        <v>0.218</v>
      </c>
      <c r="H11" s="198">
        <v>0.193</v>
      </c>
      <c r="I11" s="199">
        <v>0.11600000000000001</v>
      </c>
      <c r="K11" s="217">
        <v>1984</v>
      </c>
      <c r="L11" s="219">
        <v>25500</v>
      </c>
      <c r="M11" s="219">
        <v>150200</v>
      </c>
      <c r="N11" s="219">
        <v>61000</v>
      </c>
      <c r="O11" s="219">
        <v>291300</v>
      </c>
      <c r="P11" s="219">
        <v>1300000</v>
      </c>
      <c r="Q11" s="219">
        <v>12160</v>
      </c>
      <c r="R11" s="219">
        <v>14100</v>
      </c>
      <c r="S11" s="218"/>
      <c r="T11" s="219">
        <v>6185</v>
      </c>
      <c r="U11" s="219">
        <v>47500</v>
      </c>
      <c r="V11" s="219">
        <v>310000</v>
      </c>
      <c r="W11" s="218"/>
      <c r="X11" s="219">
        <v>20000</v>
      </c>
      <c r="Y11" s="218"/>
      <c r="Z11" s="218"/>
      <c r="AA11" s="219">
        <v>2237945</v>
      </c>
    </row>
    <row r="12" spans="2:27">
      <c r="B12" s="196">
        <v>1997</v>
      </c>
      <c r="C12" s="197">
        <v>1.1299999999999999</v>
      </c>
      <c r="D12" s="198">
        <v>0.30599999999999999</v>
      </c>
      <c r="E12" s="198">
        <v>0.23300000000000001</v>
      </c>
      <c r="F12" s="198">
        <v>0.29599999999999999</v>
      </c>
      <c r="G12" s="198">
        <v>0.19900000000000001</v>
      </c>
      <c r="H12" s="198">
        <v>0.17199999999999999</v>
      </c>
      <c r="I12" s="199">
        <v>6.7000000000000004E-2</v>
      </c>
      <c r="K12" s="217">
        <v>1985</v>
      </c>
      <c r="L12" s="219">
        <v>37700</v>
      </c>
      <c r="M12" s="219">
        <v>150200</v>
      </c>
      <c r="N12" s="219">
        <v>51200</v>
      </c>
      <c r="O12" s="219">
        <v>347400</v>
      </c>
      <c r="P12" s="219">
        <v>1300000</v>
      </c>
      <c r="Q12" s="219">
        <v>12760</v>
      </c>
      <c r="R12" s="219">
        <v>8910</v>
      </c>
      <c r="S12" s="218"/>
      <c r="T12" s="219">
        <v>6080</v>
      </c>
      <c r="U12" s="219">
        <v>44200</v>
      </c>
      <c r="V12" s="219">
        <v>310000</v>
      </c>
      <c r="W12" s="218"/>
      <c r="X12" s="219">
        <v>20000</v>
      </c>
      <c r="Y12" s="218"/>
      <c r="Z12" s="218"/>
      <c r="AA12" s="219">
        <v>2288450</v>
      </c>
    </row>
    <row r="13" spans="2:27">
      <c r="B13" s="196">
        <v>1998</v>
      </c>
      <c r="C13" s="197">
        <v>1.1100000000000001</v>
      </c>
      <c r="D13" s="198">
        <v>0.21</v>
      </c>
      <c r="E13" s="198">
        <v>0.22</v>
      </c>
      <c r="F13" s="198">
        <v>0.312</v>
      </c>
      <c r="G13" s="198">
        <v>0.29599999999999999</v>
      </c>
      <c r="H13" s="198">
        <v>0.21</v>
      </c>
      <c r="I13" s="199">
        <v>6.4000000000000001E-2</v>
      </c>
      <c r="K13" s="217">
        <v>1986</v>
      </c>
      <c r="L13" s="219">
        <v>30800</v>
      </c>
      <c r="M13" s="219">
        <v>137500</v>
      </c>
      <c r="N13" s="219">
        <v>35900</v>
      </c>
      <c r="O13" s="219">
        <v>249300</v>
      </c>
      <c r="P13" s="219">
        <v>1300000</v>
      </c>
      <c r="Q13" s="219">
        <v>10200</v>
      </c>
      <c r="R13" s="219">
        <v>8900</v>
      </c>
      <c r="S13" s="218"/>
      <c r="T13" s="219">
        <v>7200</v>
      </c>
      <c r="U13" s="219">
        <v>35000</v>
      </c>
      <c r="V13" s="219">
        <v>230000</v>
      </c>
      <c r="W13" s="218"/>
      <c r="X13" s="219">
        <v>20000</v>
      </c>
      <c r="Y13" s="218"/>
      <c r="Z13" s="218"/>
      <c r="AA13" s="219">
        <v>2064800</v>
      </c>
    </row>
    <row r="14" spans="2:27">
      <c r="B14" s="196">
        <v>1999</v>
      </c>
      <c r="C14" s="197">
        <v>0.99199999999999999</v>
      </c>
      <c r="D14" s="198">
        <v>0.17699999999999999</v>
      </c>
      <c r="E14" s="198">
        <v>0.21199999999999999</v>
      </c>
      <c r="F14" s="198">
        <v>0.309</v>
      </c>
      <c r="G14" s="198">
        <v>0.23100000000000001</v>
      </c>
      <c r="H14" s="198">
        <v>0.21199999999999999</v>
      </c>
      <c r="I14" s="199">
        <v>7.2999999999999995E-2</v>
      </c>
      <c r="K14" s="217">
        <v>1987</v>
      </c>
      <c r="L14" s="219">
        <v>30800</v>
      </c>
      <c r="M14" s="219">
        <v>193300</v>
      </c>
      <c r="N14" s="219">
        <v>49500</v>
      </c>
      <c r="O14" s="219">
        <v>400000</v>
      </c>
      <c r="P14" s="219">
        <v>1300000</v>
      </c>
      <c r="Q14" s="219">
        <v>14700</v>
      </c>
      <c r="R14" s="219">
        <v>1880</v>
      </c>
      <c r="S14" s="218"/>
      <c r="T14" s="219">
        <v>7700</v>
      </c>
      <c r="U14" s="219">
        <v>20000</v>
      </c>
      <c r="V14" s="219">
        <v>187000</v>
      </c>
      <c r="W14" s="218"/>
      <c r="X14" s="219">
        <v>30900</v>
      </c>
      <c r="Y14" s="218"/>
      <c r="Z14" s="218"/>
      <c r="AA14" s="219">
        <v>2235780</v>
      </c>
    </row>
    <row r="15" spans="2:27">
      <c r="B15" s="196">
        <v>2000</v>
      </c>
      <c r="C15" s="197">
        <v>1.139</v>
      </c>
      <c r="D15" s="198">
        <v>0.193</v>
      </c>
      <c r="E15" s="198">
        <v>0.191</v>
      </c>
      <c r="F15" s="198">
        <v>0.23</v>
      </c>
      <c r="G15" s="198">
        <v>0.191</v>
      </c>
      <c r="H15" s="198">
        <v>0.19800000000000001</v>
      </c>
      <c r="I15" s="199">
        <v>7.0999999999999994E-2</v>
      </c>
      <c r="K15" s="217">
        <v>1988</v>
      </c>
      <c r="L15" s="219">
        <v>21000</v>
      </c>
      <c r="M15" s="219">
        <v>331900</v>
      </c>
      <c r="N15" s="219">
        <v>54000</v>
      </c>
      <c r="O15" s="219">
        <v>385300</v>
      </c>
      <c r="P15" s="219">
        <v>1500000</v>
      </c>
      <c r="Q15" s="219">
        <v>22600</v>
      </c>
      <c r="R15" s="219">
        <v>1500</v>
      </c>
      <c r="S15" s="218"/>
      <c r="T15" s="219">
        <v>9200</v>
      </c>
      <c r="U15" s="219">
        <v>14100</v>
      </c>
      <c r="V15" s="219">
        <v>254000</v>
      </c>
      <c r="W15" s="218"/>
      <c r="X15" s="219">
        <v>99500</v>
      </c>
      <c r="Y15" s="218"/>
      <c r="Z15" s="218"/>
      <c r="AA15" s="219">
        <v>2693100</v>
      </c>
    </row>
    <row r="16" spans="2:27">
      <c r="B16" s="196">
        <v>2001</v>
      </c>
      <c r="C16" s="197">
        <v>1.8740000000000001</v>
      </c>
      <c r="D16" s="198">
        <v>0.188</v>
      </c>
      <c r="E16" s="198">
        <v>0.17599999999999999</v>
      </c>
      <c r="F16" s="198">
        <v>0.22800000000000001</v>
      </c>
      <c r="G16" s="198">
        <v>0.20599999999999999</v>
      </c>
      <c r="H16" s="198">
        <v>0.186</v>
      </c>
      <c r="I16" s="199">
        <v>6.9000000000000006E-2</v>
      </c>
      <c r="K16" s="217">
        <v>1989</v>
      </c>
      <c r="L16" s="219">
        <v>21000</v>
      </c>
      <c r="M16" s="219">
        <v>155900</v>
      </c>
      <c r="N16" s="219">
        <v>59000</v>
      </c>
      <c r="O16" s="219">
        <v>370600</v>
      </c>
      <c r="P16" s="219">
        <v>1340000</v>
      </c>
      <c r="Q16" s="219">
        <v>22600</v>
      </c>
      <c r="R16" s="219">
        <v>1500</v>
      </c>
      <c r="S16" s="219">
        <v>171000</v>
      </c>
      <c r="T16" s="219">
        <v>6200</v>
      </c>
      <c r="U16" s="219">
        <v>20300</v>
      </c>
      <c r="V16" s="219">
        <v>241000</v>
      </c>
      <c r="W16" s="218"/>
      <c r="X16" s="219">
        <v>163700</v>
      </c>
      <c r="Y16" s="218"/>
      <c r="Z16" s="218"/>
      <c r="AA16" s="219">
        <v>2572800</v>
      </c>
    </row>
    <row r="17" spans="2:27">
      <c r="B17" s="196">
        <v>2002</v>
      </c>
      <c r="C17" s="197">
        <v>2.1379999999999999</v>
      </c>
      <c r="D17" s="198">
        <v>0.223</v>
      </c>
      <c r="E17" s="198">
        <v>0.115</v>
      </c>
      <c r="F17" s="198">
        <v>0.22500000000000001</v>
      </c>
      <c r="G17" s="198">
        <v>0.24399999999999999</v>
      </c>
      <c r="H17" s="198">
        <v>0.19</v>
      </c>
      <c r="I17" s="199">
        <v>4.9000000000000002E-2</v>
      </c>
      <c r="K17" s="217">
        <v>1990</v>
      </c>
      <c r="L17" s="219">
        <v>24000</v>
      </c>
      <c r="M17" s="219">
        <v>188000</v>
      </c>
      <c r="N17" s="219">
        <v>55500</v>
      </c>
      <c r="O17" s="219">
        <v>417000</v>
      </c>
      <c r="P17" s="219">
        <v>1450000</v>
      </c>
      <c r="Q17" s="219">
        <v>22900</v>
      </c>
      <c r="R17" s="219">
        <v>1600</v>
      </c>
      <c r="S17" s="219">
        <v>216300</v>
      </c>
      <c r="T17" s="219">
        <v>2700</v>
      </c>
      <c r="U17" s="219">
        <v>7000</v>
      </c>
      <c r="V17" s="219">
        <v>278900</v>
      </c>
      <c r="W17" s="218"/>
      <c r="X17" s="219">
        <v>106500</v>
      </c>
      <c r="Y17" s="218"/>
      <c r="Z17" s="218"/>
      <c r="AA17" s="219">
        <v>2770400</v>
      </c>
    </row>
    <row r="18" spans="2:27">
      <c r="B18" s="196">
        <v>2003</v>
      </c>
      <c r="C18" s="197">
        <v>2.3730000000000002</v>
      </c>
      <c r="D18" s="198">
        <v>0.223</v>
      </c>
      <c r="E18" s="198">
        <v>0.114</v>
      </c>
      <c r="F18" s="198">
        <v>0.11</v>
      </c>
      <c r="G18" s="198">
        <v>0.219</v>
      </c>
      <c r="H18" s="198">
        <v>0.19400000000000001</v>
      </c>
      <c r="I18" s="199">
        <v>6.3E-2</v>
      </c>
      <c r="K18" s="217">
        <v>1991</v>
      </c>
      <c r="L18" s="219">
        <v>24000</v>
      </c>
      <c r="M18" s="219">
        <v>219700</v>
      </c>
      <c r="N18" s="219">
        <v>28700</v>
      </c>
      <c r="O18" s="219">
        <v>229000</v>
      </c>
      <c r="P18" s="219">
        <v>1676000</v>
      </c>
      <c r="Q18" s="219">
        <v>15345</v>
      </c>
      <c r="R18" s="219">
        <v>1325</v>
      </c>
      <c r="S18" s="219">
        <v>246500</v>
      </c>
      <c r="T18" s="219">
        <v>3100</v>
      </c>
      <c r="U18" s="219">
        <v>7000</v>
      </c>
      <c r="V18" s="219">
        <v>250600</v>
      </c>
      <c r="W18" s="218"/>
      <c r="X18" s="219">
        <v>116400</v>
      </c>
      <c r="Y18" s="218"/>
      <c r="Z18" s="218"/>
      <c r="AA18" s="219">
        <v>2817670</v>
      </c>
    </row>
    <row r="19" spans="2:27" ht="16" thickBot="1">
      <c r="B19" s="200">
        <v>2004</v>
      </c>
      <c r="C19" s="201">
        <v>2.6019999999999999</v>
      </c>
      <c r="D19" s="202">
        <v>0.223</v>
      </c>
      <c r="E19" s="202">
        <v>0.114</v>
      </c>
      <c r="F19" s="202">
        <v>0.13900000000000001</v>
      </c>
      <c r="G19" s="202">
        <v>0.27800000000000002</v>
      </c>
      <c r="H19" s="202">
        <v>0.19700000000000001</v>
      </c>
      <c r="I19" s="203">
        <v>6.7000000000000004E-2</v>
      </c>
      <c r="K19" s="217">
        <v>1992</v>
      </c>
      <c r="L19" s="219">
        <v>43000</v>
      </c>
      <c r="M19" s="219">
        <v>199600</v>
      </c>
      <c r="N19" s="219">
        <v>27200</v>
      </c>
      <c r="O19" s="219">
        <v>182000</v>
      </c>
      <c r="P19" s="219">
        <v>1490000</v>
      </c>
      <c r="Q19" s="219">
        <v>15240</v>
      </c>
      <c r="R19" s="219">
        <v>1325</v>
      </c>
      <c r="S19" s="219">
        <v>260800</v>
      </c>
      <c r="T19" s="219">
        <v>1400</v>
      </c>
      <c r="U19" s="219">
        <v>7000</v>
      </c>
      <c r="V19" s="219">
        <v>372000</v>
      </c>
      <c r="W19" s="218"/>
      <c r="X19" s="219">
        <v>82300</v>
      </c>
      <c r="Y19" s="218"/>
      <c r="Z19" s="218"/>
      <c r="AA19" s="219">
        <v>2681865</v>
      </c>
    </row>
    <row r="20" spans="2:27" ht="16" thickBot="1">
      <c r="B20" s="204"/>
      <c r="C20" s="205"/>
      <c r="D20" s="205"/>
      <c r="E20" s="205"/>
      <c r="F20" s="205"/>
      <c r="G20" s="205"/>
      <c r="H20" s="205"/>
      <c r="I20" s="205"/>
      <c r="K20" s="217">
        <v>1993</v>
      </c>
      <c r="L20" s="219">
        <v>117100</v>
      </c>
      <c r="M20" s="219">
        <v>191000</v>
      </c>
      <c r="N20" s="219">
        <v>26600</v>
      </c>
      <c r="O20" s="219">
        <v>164500</v>
      </c>
      <c r="P20" s="219">
        <v>1340000</v>
      </c>
      <c r="Q20" s="219">
        <v>17230</v>
      </c>
      <c r="R20" s="219">
        <v>1325</v>
      </c>
      <c r="S20" s="219">
        <v>185000</v>
      </c>
      <c r="T20" s="219">
        <v>1500</v>
      </c>
      <c r="U20" s="219">
        <v>7000</v>
      </c>
      <c r="V20" s="219">
        <v>238000</v>
      </c>
      <c r="W20" s="218"/>
      <c r="X20" s="219">
        <v>72000</v>
      </c>
      <c r="Y20" s="218"/>
      <c r="Z20" s="218"/>
      <c r="AA20" s="219">
        <v>2361255</v>
      </c>
    </row>
    <row r="21" spans="2:27" ht="16" thickBot="1">
      <c r="B21" s="191" t="s">
        <v>16</v>
      </c>
      <c r="C21" s="284" t="s">
        <v>84</v>
      </c>
      <c r="D21" s="285"/>
      <c r="E21" s="285"/>
      <c r="F21" s="285"/>
      <c r="G21" s="285"/>
      <c r="H21" s="285"/>
      <c r="I21" s="286"/>
      <c r="K21" s="217">
        <v>1994</v>
      </c>
      <c r="L21" s="219">
        <v>122500</v>
      </c>
      <c r="M21" s="219">
        <v>225000</v>
      </c>
      <c r="N21" s="219">
        <v>27500</v>
      </c>
      <c r="O21" s="219">
        <v>191000</v>
      </c>
      <c r="P21" s="219">
        <v>1330000</v>
      </c>
      <c r="Q21" s="219">
        <v>14210</v>
      </c>
      <c r="R21" s="219">
        <v>1135</v>
      </c>
      <c r="S21" s="219">
        <v>313000</v>
      </c>
      <c r="T21" s="217">
        <v>540</v>
      </c>
      <c r="U21" s="219">
        <v>17200</v>
      </c>
      <c r="V21" s="219">
        <v>230000</v>
      </c>
      <c r="W21" s="218"/>
      <c r="X21" s="219">
        <v>93400</v>
      </c>
      <c r="Y21" s="218"/>
      <c r="Z21" s="218"/>
      <c r="AA21" s="219">
        <v>2565485</v>
      </c>
    </row>
    <row r="22" spans="2:27" ht="16" thickBot="1">
      <c r="B22" s="192" t="s">
        <v>77</v>
      </c>
      <c r="C22" s="193" t="s">
        <v>3</v>
      </c>
      <c r="D22" s="194" t="s">
        <v>78</v>
      </c>
      <c r="E22" s="194" t="s">
        <v>79</v>
      </c>
      <c r="F22" s="194" t="s">
        <v>80</v>
      </c>
      <c r="G22" s="194" t="s">
        <v>81</v>
      </c>
      <c r="H22" s="194" t="s">
        <v>82</v>
      </c>
      <c r="I22" s="195" t="s">
        <v>83</v>
      </c>
      <c r="K22" s="217">
        <v>1995</v>
      </c>
      <c r="L22" s="219">
        <v>125000</v>
      </c>
      <c r="M22" s="219">
        <v>117000</v>
      </c>
      <c r="N22" s="219">
        <v>27600</v>
      </c>
      <c r="O22" s="219">
        <v>328000</v>
      </c>
      <c r="P22" s="219">
        <v>1250000</v>
      </c>
      <c r="Q22" s="219">
        <v>13750</v>
      </c>
      <c r="R22" s="219">
        <v>1135</v>
      </c>
      <c r="S22" s="219">
        <v>347000</v>
      </c>
      <c r="T22" s="219">
        <v>1600</v>
      </c>
      <c r="U22" s="219">
        <v>7000</v>
      </c>
      <c r="V22" s="219">
        <v>277000</v>
      </c>
      <c r="W22" s="219">
        <v>138000</v>
      </c>
      <c r="X22" s="219">
        <v>113000</v>
      </c>
      <c r="Y22" s="218"/>
      <c r="Z22" s="218"/>
      <c r="AA22" s="219">
        <v>2746085</v>
      </c>
    </row>
    <row r="23" spans="2:27">
      <c r="B23" s="192">
        <v>1989</v>
      </c>
      <c r="C23" s="206">
        <v>0.67500000000000004</v>
      </c>
      <c r="D23" s="207">
        <v>0.11600000000000001</v>
      </c>
      <c r="E23" s="207">
        <v>9.1999999999999998E-2</v>
      </c>
      <c r="F23" s="207">
        <v>4.5999999999999999E-2</v>
      </c>
      <c r="G23" s="207">
        <v>3.7999999999999999E-2</v>
      </c>
      <c r="H23" s="207">
        <v>2.3E-2</v>
      </c>
      <c r="I23" s="208">
        <v>0.01</v>
      </c>
      <c r="K23" s="217">
        <v>1996</v>
      </c>
      <c r="L23" s="219">
        <v>116000</v>
      </c>
      <c r="M23" s="219">
        <v>102000</v>
      </c>
      <c r="N23" s="219">
        <v>27600</v>
      </c>
      <c r="O23" s="219">
        <v>305000</v>
      </c>
      <c r="P23" s="219">
        <v>1190000</v>
      </c>
      <c r="Q23" s="219">
        <v>22360</v>
      </c>
      <c r="R23" s="219">
        <v>1449</v>
      </c>
      <c r="S23" s="219">
        <v>361000</v>
      </c>
      <c r="T23" s="219">
        <v>2500</v>
      </c>
      <c r="U23" s="219">
        <v>10300</v>
      </c>
      <c r="V23" s="219">
        <v>278000</v>
      </c>
      <c r="W23" s="219">
        <v>116000</v>
      </c>
      <c r="X23" s="219">
        <v>129000</v>
      </c>
      <c r="Y23" s="218"/>
      <c r="Z23" s="218"/>
      <c r="AA23" s="219">
        <v>2661209</v>
      </c>
    </row>
    <row r="24" spans="2:27">
      <c r="B24" s="196">
        <v>1990</v>
      </c>
      <c r="C24" s="209">
        <v>0.67400000000000004</v>
      </c>
      <c r="D24" s="210">
        <v>0.11899999999999999</v>
      </c>
      <c r="E24" s="210">
        <v>0.109</v>
      </c>
      <c r="F24" s="210">
        <v>3.2000000000000001E-2</v>
      </c>
      <c r="G24" s="210">
        <v>3.2000000000000001E-2</v>
      </c>
      <c r="H24" s="210">
        <v>2.3E-2</v>
      </c>
      <c r="I24" s="211">
        <v>1.0999999999999999E-2</v>
      </c>
      <c r="K24" s="217">
        <v>1997</v>
      </c>
      <c r="L24" s="219">
        <v>66700</v>
      </c>
      <c r="M24" s="219">
        <v>97500</v>
      </c>
      <c r="N24" s="219">
        <v>25800</v>
      </c>
      <c r="O24" s="219">
        <v>306000</v>
      </c>
      <c r="P24" s="219">
        <v>1130000</v>
      </c>
      <c r="Q24" s="219">
        <v>21948</v>
      </c>
      <c r="R24" s="219">
        <v>1087</v>
      </c>
      <c r="S24" s="219">
        <v>296000</v>
      </c>
      <c r="T24" s="219">
        <v>2675</v>
      </c>
      <c r="U24" s="219">
        <v>12350</v>
      </c>
      <c r="V24" s="219">
        <v>233000</v>
      </c>
      <c r="W24" s="219">
        <v>101000</v>
      </c>
      <c r="X24" s="219">
        <v>108000</v>
      </c>
      <c r="Y24" s="218"/>
      <c r="Z24" s="218"/>
      <c r="AA24" s="219">
        <v>2402060</v>
      </c>
    </row>
    <row r="25" spans="2:27">
      <c r="B25" s="196">
        <v>1991</v>
      </c>
      <c r="C25" s="209">
        <v>0.68100000000000005</v>
      </c>
      <c r="D25" s="210">
        <v>0.12</v>
      </c>
      <c r="E25" s="210">
        <v>7.0999999999999994E-2</v>
      </c>
      <c r="F25" s="210">
        <v>4.7E-2</v>
      </c>
      <c r="G25" s="210">
        <v>3.4000000000000002E-2</v>
      </c>
      <c r="H25" s="210">
        <v>3.5000000000000003E-2</v>
      </c>
      <c r="I25" s="211">
        <v>1.2999999999999999E-2</v>
      </c>
      <c r="K25" s="217">
        <v>1998</v>
      </c>
      <c r="L25" s="219">
        <v>64300</v>
      </c>
      <c r="M25" s="219">
        <v>164000</v>
      </c>
      <c r="N25" s="219">
        <v>25800</v>
      </c>
      <c r="O25" s="219">
        <v>210000</v>
      </c>
      <c r="P25" s="219">
        <v>1110000</v>
      </c>
      <c r="Q25" s="219">
        <v>18962</v>
      </c>
      <c r="R25" s="219">
        <v>1054</v>
      </c>
      <c r="S25" s="219">
        <v>312000</v>
      </c>
      <c r="T25" s="219">
        <v>2680</v>
      </c>
      <c r="U25" s="219">
        <v>15000</v>
      </c>
      <c r="V25" s="219">
        <v>220000</v>
      </c>
      <c r="W25" s="219">
        <v>132000</v>
      </c>
      <c r="X25" s="219">
        <v>147000</v>
      </c>
      <c r="Y25" s="218"/>
      <c r="Z25" s="218"/>
      <c r="AA25" s="219">
        <v>2422796</v>
      </c>
    </row>
    <row r="26" spans="2:27">
      <c r="B26" s="196">
        <v>1992</v>
      </c>
      <c r="C26" s="209">
        <v>0.66800000000000004</v>
      </c>
      <c r="D26" s="210">
        <v>9.2999999999999999E-2</v>
      </c>
      <c r="E26" s="210">
        <v>0.121</v>
      </c>
      <c r="F26" s="210">
        <v>2.1000000000000001E-2</v>
      </c>
      <c r="G26" s="210">
        <v>4.1000000000000002E-2</v>
      </c>
      <c r="H26" s="210">
        <v>3.5000000000000003E-2</v>
      </c>
      <c r="I26" s="211">
        <v>2.1999999999999999E-2</v>
      </c>
      <c r="K26" s="217">
        <v>1999</v>
      </c>
      <c r="L26" s="219">
        <v>73300</v>
      </c>
      <c r="M26" s="219">
        <v>154000</v>
      </c>
      <c r="N26" s="219">
        <v>32860</v>
      </c>
      <c r="O26" s="219">
        <v>177000</v>
      </c>
      <c r="P26" s="219">
        <v>992000</v>
      </c>
      <c r="Q26" s="219">
        <v>20862</v>
      </c>
      <c r="R26" s="219">
        <v>1054</v>
      </c>
      <c r="S26" s="219">
        <v>309000</v>
      </c>
      <c r="T26" s="219">
        <v>3200</v>
      </c>
      <c r="U26" s="219">
        <v>14200</v>
      </c>
      <c r="V26" s="219">
        <v>212000</v>
      </c>
      <c r="W26" s="219">
        <v>77300</v>
      </c>
      <c r="X26" s="219">
        <v>140000</v>
      </c>
      <c r="Y26" s="218"/>
      <c r="Z26" s="218"/>
      <c r="AA26" s="219">
        <v>2206776</v>
      </c>
    </row>
    <row r="27" spans="2:27">
      <c r="B27" s="196">
        <v>1993</v>
      </c>
      <c r="C27" s="209">
        <v>0.65700000000000003</v>
      </c>
      <c r="D27" s="210">
        <v>8.3000000000000004E-2</v>
      </c>
      <c r="E27" s="210">
        <v>0.111</v>
      </c>
      <c r="F27" s="210">
        <v>3.7999999999999999E-2</v>
      </c>
      <c r="G27" s="210">
        <v>0.04</v>
      </c>
      <c r="H27" s="210">
        <v>3.7999999999999999E-2</v>
      </c>
      <c r="I27" s="211">
        <v>3.2000000000000001E-2</v>
      </c>
      <c r="K27" s="217">
        <v>2000</v>
      </c>
      <c r="L27" s="219">
        <v>70800</v>
      </c>
      <c r="M27" s="219">
        <v>117000</v>
      </c>
      <c r="N27" s="219">
        <v>31360</v>
      </c>
      <c r="O27" s="219">
        <v>193000</v>
      </c>
      <c r="P27" s="219">
        <v>1139000</v>
      </c>
      <c r="Q27" s="219">
        <v>21129</v>
      </c>
      <c r="R27" s="219">
        <v>1054</v>
      </c>
      <c r="S27" s="219">
        <v>230000</v>
      </c>
      <c r="T27" s="219">
        <v>3900</v>
      </c>
      <c r="U27" s="219">
        <v>9300</v>
      </c>
      <c r="V27" s="219">
        <v>191000</v>
      </c>
      <c r="W27" s="219">
        <v>73500</v>
      </c>
      <c r="X27" s="219">
        <v>131000</v>
      </c>
      <c r="Y27" s="218"/>
      <c r="Z27" s="218"/>
      <c r="AA27" s="219">
        <v>2212043</v>
      </c>
    </row>
    <row r="28" spans="2:27">
      <c r="B28" s="196">
        <v>1994</v>
      </c>
      <c r="C28" s="209">
        <v>0.68500000000000005</v>
      </c>
      <c r="D28" s="210">
        <v>9.8000000000000004E-2</v>
      </c>
      <c r="E28" s="210">
        <v>7.6999999999999999E-2</v>
      </c>
      <c r="F28" s="210">
        <v>3.9E-2</v>
      </c>
      <c r="G28" s="210">
        <v>2.9000000000000001E-2</v>
      </c>
      <c r="H28" s="210">
        <v>3.6999999999999998E-2</v>
      </c>
      <c r="I28" s="211">
        <v>3.5000000000000003E-2</v>
      </c>
      <c r="K28" s="217">
        <v>2001</v>
      </c>
      <c r="L28" s="219">
        <v>69300</v>
      </c>
      <c r="M28" s="219">
        <v>122000</v>
      </c>
      <c r="N28" s="219">
        <v>35570</v>
      </c>
      <c r="O28" s="219">
        <v>188000</v>
      </c>
      <c r="P28" s="219">
        <v>1874270</v>
      </c>
      <c r="Q28" s="219">
        <v>11930</v>
      </c>
      <c r="R28" s="219">
        <v>8829</v>
      </c>
      <c r="S28" s="219">
        <v>228000</v>
      </c>
      <c r="T28" s="219">
        <v>4060</v>
      </c>
      <c r="U28" s="219">
        <v>8400</v>
      </c>
      <c r="V28" s="219">
        <v>176000</v>
      </c>
      <c r="W28" s="219">
        <v>84000</v>
      </c>
      <c r="X28" s="219">
        <v>117000</v>
      </c>
      <c r="Y28" s="218"/>
      <c r="Z28" s="218"/>
      <c r="AA28" s="219">
        <v>2927359</v>
      </c>
    </row>
    <row r="29" spans="2:27">
      <c r="B29" s="196">
        <v>1995</v>
      </c>
      <c r="C29" s="209">
        <v>0.64400000000000002</v>
      </c>
      <c r="D29" s="210">
        <v>0.129</v>
      </c>
      <c r="E29" s="210">
        <v>9.8000000000000004E-2</v>
      </c>
      <c r="F29" s="210">
        <v>3.1E-2</v>
      </c>
      <c r="G29" s="210">
        <v>2.5999999999999999E-2</v>
      </c>
      <c r="H29" s="210">
        <v>3.2000000000000001E-2</v>
      </c>
      <c r="I29" s="211">
        <v>4.1000000000000002E-2</v>
      </c>
      <c r="K29" s="217">
        <v>2002</v>
      </c>
      <c r="L29" s="219">
        <v>49000</v>
      </c>
      <c r="M29" s="219">
        <v>18100</v>
      </c>
      <c r="N29" s="219">
        <v>41070</v>
      </c>
      <c r="O29" s="219">
        <v>223000</v>
      </c>
      <c r="P29" s="219">
        <v>2138110</v>
      </c>
      <c r="Q29" s="219">
        <v>14800</v>
      </c>
      <c r="R29" s="219">
        <v>2065</v>
      </c>
      <c r="S29" s="219">
        <v>225000</v>
      </c>
      <c r="T29" s="219">
        <v>4480</v>
      </c>
      <c r="U29" s="219">
        <v>8100</v>
      </c>
      <c r="V29" s="219">
        <v>115000</v>
      </c>
      <c r="W29" s="219">
        <v>82600</v>
      </c>
      <c r="X29" s="219">
        <v>113000</v>
      </c>
      <c r="Y29" s="219">
        <v>143000</v>
      </c>
      <c r="Z29" s="219">
        <v>6760</v>
      </c>
      <c r="AA29" s="219">
        <v>3184085</v>
      </c>
    </row>
    <row r="30" spans="2:27">
      <c r="B30" s="196">
        <v>1996</v>
      </c>
      <c r="C30" s="209">
        <v>0.60599999999999998</v>
      </c>
      <c r="D30" s="210">
        <v>0.13800000000000001</v>
      </c>
      <c r="E30" s="210">
        <v>0.10199999999999999</v>
      </c>
      <c r="F30" s="210">
        <v>3.5999999999999997E-2</v>
      </c>
      <c r="G30" s="210">
        <v>3.3000000000000002E-2</v>
      </c>
      <c r="H30" s="210">
        <v>3.1E-2</v>
      </c>
      <c r="I30" s="211">
        <v>5.3999999999999999E-2</v>
      </c>
      <c r="K30" s="217">
        <v>2003</v>
      </c>
      <c r="L30" s="219">
        <v>63000</v>
      </c>
      <c r="M30" s="219">
        <v>16000</v>
      </c>
      <c r="N30" s="219">
        <v>45270</v>
      </c>
      <c r="O30" s="219">
        <v>223000</v>
      </c>
      <c r="P30" s="219">
        <v>2373470</v>
      </c>
      <c r="Q30" s="219">
        <v>15100</v>
      </c>
      <c r="R30" s="219">
        <v>2561</v>
      </c>
      <c r="S30" s="219">
        <v>110000</v>
      </c>
      <c r="T30" s="219">
        <v>6000</v>
      </c>
      <c r="U30" s="219">
        <v>5880</v>
      </c>
      <c r="V30" s="219">
        <v>114000</v>
      </c>
      <c r="W30" s="219">
        <v>66000</v>
      </c>
      <c r="X30" s="219">
        <v>112000</v>
      </c>
      <c r="Y30" s="219">
        <v>137000</v>
      </c>
      <c r="Z30" s="219">
        <v>7101</v>
      </c>
      <c r="AA30" s="219">
        <v>3296382</v>
      </c>
    </row>
    <row r="31" spans="2:27" ht="16" thickBot="1">
      <c r="B31" s="196">
        <v>1997</v>
      </c>
      <c r="C31" s="209">
        <v>0.57399999999999995</v>
      </c>
      <c r="D31" s="210">
        <v>0.13700000000000001</v>
      </c>
      <c r="E31" s="210">
        <v>0.11700000000000001</v>
      </c>
      <c r="F31" s="210">
        <v>4.9000000000000002E-2</v>
      </c>
      <c r="G31" s="210">
        <v>4.8000000000000001E-2</v>
      </c>
      <c r="H31" s="210">
        <v>4.1000000000000002E-2</v>
      </c>
      <c r="I31" s="211">
        <v>3.4000000000000002E-2</v>
      </c>
      <c r="K31" s="220">
        <v>2004</v>
      </c>
      <c r="L31" s="221">
        <v>66700</v>
      </c>
      <c r="M31" s="221">
        <v>13500</v>
      </c>
      <c r="N31" s="221">
        <v>48780</v>
      </c>
      <c r="O31" s="221">
        <v>223000</v>
      </c>
      <c r="P31" s="221">
        <v>2601970</v>
      </c>
      <c r="Q31" s="221">
        <v>13300</v>
      </c>
      <c r="R31" s="221">
        <v>2315</v>
      </c>
      <c r="S31" s="221">
        <v>139000</v>
      </c>
      <c r="T31" s="221">
        <v>6450</v>
      </c>
      <c r="U31" s="221">
        <v>4740</v>
      </c>
      <c r="V31" s="221">
        <v>114000</v>
      </c>
      <c r="W31" s="221">
        <v>61900</v>
      </c>
      <c r="X31" s="221">
        <v>115000</v>
      </c>
      <c r="Y31" s="221">
        <v>203000</v>
      </c>
      <c r="Z31" s="221">
        <v>6880</v>
      </c>
      <c r="AA31" s="221">
        <v>3620535</v>
      </c>
    </row>
    <row r="32" spans="2:27">
      <c r="B32" s="196">
        <v>1998</v>
      </c>
      <c r="C32" s="209">
        <v>0.56299999999999994</v>
      </c>
      <c r="D32" s="210">
        <v>0.106</v>
      </c>
      <c r="E32" s="210">
        <v>0.111</v>
      </c>
      <c r="F32" s="210">
        <v>5.0999999999999997E-2</v>
      </c>
      <c r="G32" s="210">
        <v>9.6000000000000002E-2</v>
      </c>
      <c r="H32" s="210">
        <v>0.04</v>
      </c>
      <c r="I32" s="211">
        <v>3.3000000000000002E-2</v>
      </c>
    </row>
    <row r="33" spans="2:27" ht="16" thickBot="1">
      <c r="B33" s="196">
        <v>1999</v>
      </c>
      <c r="C33" s="209">
        <v>0.497</v>
      </c>
      <c r="D33" s="210">
        <v>8.8999999999999996E-2</v>
      </c>
      <c r="E33" s="210">
        <v>0.104</v>
      </c>
      <c r="F33" s="210">
        <v>0.06</v>
      </c>
      <c r="G33" s="210">
        <v>0.11600000000000001</v>
      </c>
      <c r="H33" s="210">
        <v>0.10100000000000001</v>
      </c>
      <c r="I33" s="211">
        <v>3.3000000000000002E-2</v>
      </c>
    </row>
    <row r="34" spans="2:27" ht="16" thickBot="1">
      <c r="B34" s="196">
        <v>2000</v>
      </c>
      <c r="C34" s="209">
        <v>0.56999999999999995</v>
      </c>
      <c r="D34" s="210">
        <v>9.7000000000000003E-2</v>
      </c>
      <c r="E34" s="210">
        <v>6.2E-2</v>
      </c>
      <c r="F34" s="210">
        <v>6.9000000000000006E-2</v>
      </c>
      <c r="G34" s="210">
        <v>6.8000000000000005E-2</v>
      </c>
      <c r="H34" s="210">
        <v>9.9000000000000005E-2</v>
      </c>
      <c r="I34" s="211">
        <v>3.5000000000000003E-2</v>
      </c>
      <c r="K34" s="222" t="s">
        <v>67</v>
      </c>
      <c r="L34" s="222" t="s">
        <v>83</v>
      </c>
      <c r="M34" s="222" t="s">
        <v>81</v>
      </c>
      <c r="N34" s="222" t="s">
        <v>86</v>
      </c>
      <c r="O34" s="222" t="s">
        <v>87</v>
      </c>
      <c r="P34" s="222" t="s">
        <v>3</v>
      </c>
      <c r="Q34" s="222" t="s">
        <v>88</v>
      </c>
      <c r="R34" s="222" t="s">
        <v>89</v>
      </c>
      <c r="S34" s="222" t="s">
        <v>80</v>
      </c>
      <c r="T34" s="222" t="s">
        <v>90</v>
      </c>
      <c r="U34" s="222" t="s">
        <v>91</v>
      </c>
      <c r="V34" s="222" t="s">
        <v>92</v>
      </c>
      <c r="W34" s="222" t="s">
        <v>93</v>
      </c>
      <c r="X34" s="222" t="s">
        <v>94</v>
      </c>
      <c r="Y34" s="222" t="s">
        <v>95</v>
      </c>
      <c r="Z34" s="222" t="s">
        <v>96</v>
      </c>
      <c r="AA34" s="222" t="s">
        <v>70</v>
      </c>
    </row>
    <row r="35" spans="2:27">
      <c r="B35" s="196">
        <v>2001</v>
      </c>
      <c r="C35" s="209">
        <v>0.70199999999999996</v>
      </c>
      <c r="D35" s="210">
        <v>9.4E-2</v>
      </c>
      <c r="E35" s="210">
        <v>5.7000000000000002E-2</v>
      </c>
      <c r="F35" s="210">
        <v>3.7999999999999999E-2</v>
      </c>
      <c r="G35" s="210">
        <v>3.4000000000000002E-2</v>
      </c>
      <c r="H35" s="210">
        <v>4.2000000000000003E-2</v>
      </c>
      <c r="I35" s="211">
        <v>3.5000000000000003E-2</v>
      </c>
      <c r="K35" s="217">
        <v>1977</v>
      </c>
      <c r="L35" s="217"/>
      <c r="M35" s="219">
        <v>100000</v>
      </c>
      <c r="N35" s="219">
        <v>103600</v>
      </c>
      <c r="O35" s="219">
        <v>58000</v>
      </c>
      <c r="P35" s="219">
        <v>950000</v>
      </c>
      <c r="Q35" s="219">
        <v>21500</v>
      </c>
      <c r="R35" s="217"/>
      <c r="S35" s="217"/>
      <c r="T35" s="219">
        <v>7400</v>
      </c>
      <c r="U35" s="217"/>
      <c r="V35" s="219">
        <v>106000</v>
      </c>
      <c r="W35" s="217"/>
      <c r="X35" s="217"/>
      <c r="Y35" s="217"/>
      <c r="Z35" s="217"/>
      <c r="AA35" s="219">
        <v>1346500</v>
      </c>
    </row>
    <row r="36" spans="2:27">
      <c r="B36" s="196">
        <v>2002</v>
      </c>
      <c r="C36" s="209">
        <v>0.74299999999999999</v>
      </c>
      <c r="D36" s="210">
        <v>0.1</v>
      </c>
      <c r="E36" s="210">
        <v>4.2999999999999997E-2</v>
      </c>
      <c r="F36" s="210">
        <v>2.7E-2</v>
      </c>
      <c r="G36" s="210">
        <v>0.02</v>
      </c>
      <c r="H36" s="210">
        <v>4.2000000000000003E-2</v>
      </c>
      <c r="I36" s="211">
        <v>2.5000000000000001E-2</v>
      </c>
      <c r="K36" s="217">
        <v>1978</v>
      </c>
      <c r="L36" s="219">
        <v>24800</v>
      </c>
      <c r="M36" s="219">
        <v>159000</v>
      </c>
      <c r="N36" s="219">
        <v>111400</v>
      </c>
      <c r="O36" s="219">
        <v>70500</v>
      </c>
      <c r="P36" s="219">
        <v>950000</v>
      </c>
      <c r="Q36" s="219">
        <v>21500</v>
      </c>
      <c r="R36" s="217"/>
      <c r="S36" s="217"/>
      <c r="T36" s="219">
        <v>4500</v>
      </c>
      <c r="U36" s="217"/>
      <c r="V36" s="219">
        <v>126000</v>
      </c>
      <c r="W36" s="217"/>
      <c r="X36" s="217"/>
      <c r="Y36" s="217"/>
      <c r="Z36" s="217"/>
      <c r="AA36" s="219">
        <v>1467700</v>
      </c>
    </row>
    <row r="37" spans="2:27">
      <c r="B37" s="196">
        <v>2003</v>
      </c>
      <c r="C37" s="209">
        <v>0.746</v>
      </c>
      <c r="D37" s="210">
        <v>0.104</v>
      </c>
      <c r="E37" s="210">
        <v>4.2000000000000003E-2</v>
      </c>
      <c r="F37" s="210">
        <v>2.1999999999999999E-2</v>
      </c>
      <c r="G37" s="210">
        <v>1.7000000000000001E-2</v>
      </c>
      <c r="H37" s="210">
        <v>3.9E-2</v>
      </c>
      <c r="I37" s="211">
        <v>0.03</v>
      </c>
      <c r="K37" s="217">
        <v>1979</v>
      </c>
      <c r="L37" s="219">
        <v>24800</v>
      </c>
      <c r="M37" s="219">
        <v>139000</v>
      </c>
      <c r="N37" s="219">
        <v>103600</v>
      </c>
      <c r="O37" s="219">
        <v>58000</v>
      </c>
      <c r="P37" s="219">
        <v>950000</v>
      </c>
      <c r="Q37" s="219">
        <v>21500</v>
      </c>
      <c r="R37" s="217"/>
      <c r="S37" s="217"/>
      <c r="T37" s="219">
        <v>4500</v>
      </c>
      <c r="U37" s="217"/>
      <c r="V37" s="219">
        <v>106000</v>
      </c>
      <c r="W37" s="217"/>
      <c r="X37" s="217"/>
      <c r="Y37" s="217"/>
      <c r="Z37" s="217"/>
      <c r="AA37" s="219">
        <v>1407400</v>
      </c>
    </row>
    <row r="38" spans="2:27" ht="16" thickBot="1">
      <c r="B38" s="200">
        <v>2004</v>
      </c>
      <c r="C38" s="212">
        <v>0.747</v>
      </c>
      <c r="D38" s="213">
        <v>0.108</v>
      </c>
      <c r="E38" s="213">
        <v>4.2999999999999997E-2</v>
      </c>
      <c r="F38" s="213">
        <v>2.1000000000000001E-2</v>
      </c>
      <c r="G38" s="213">
        <v>1.6E-2</v>
      </c>
      <c r="H38" s="213">
        <v>3.5000000000000003E-2</v>
      </c>
      <c r="I38" s="214">
        <v>3.2000000000000001E-2</v>
      </c>
      <c r="K38" s="217">
        <v>1980</v>
      </c>
      <c r="L38" s="219">
        <v>24800</v>
      </c>
      <c r="M38" s="219">
        <v>61000</v>
      </c>
      <c r="N38" s="219">
        <v>84249</v>
      </c>
      <c r="O38" s="219">
        <v>70700</v>
      </c>
      <c r="P38" s="219">
        <v>1000000</v>
      </c>
      <c r="Q38" s="219">
        <v>10750</v>
      </c>
      <c r="R38" s="219">
        <v>7727</v>
      </c>
      <c r="S38" s="217"/>
      <c r="T38" s="219">
        <v>5000</v>
      </c>
      <c r="U38" s="217"/>
      <c r="V38" s="219">
        <v>117000</v>
      </c>
      <c r="W38" s="217"/>
      <c r="X38" s="217"/>
      <c r="Y38" s="217"/>
      <c r="Z38" s="217"/>
      <c r="AA38" s="219">
        <v>1381226</v>
      </c>
    </row>
    <row r="39" spans="2:27">
      <c r="K39" s="217">
        <v>1981</v>
      </c>
      <c r="L39" s="219">
        <v>24800</v>
      </c>
      <c r="M39" s="219">
        <v>61000</v>
      </c>
      <c r="N39" s="219">
        <v>84249</v>
      </c>
      <c r="O39" s="219">
        <v>78700</v>
      </c>
      <c r="P39" s="219">
        <v>1000000</v>
      </c>
      <c r="Q39" s="219">
        <v>10750</v>
      </c>
      <c r="R39" s="219">
        <v>7727</v>
      </c>
      <c r="S39" s="217"/>
      <c r="T39" s="219">
        <v>5000</v>
      </c>
      <c r="U39" s="217"/>
      <c r="V39" s="219">
        <v>117000</v>
      </c>
      <c r="W39" s="217"/>
      <c r="X39" s="217"/>
      <c r="Y39" s="217"/>
      <c r="Z39" s="217"/>
      <c r="AA39" s="219">
        <v>1389226</v>
      </c>
    </row>
    <row r="40" spans="2:27">
      <c r="K40" s="217">
        <v>1982</v>
      </c>
      <c r="L40" s="219">
        <v>24800</v>
      </c>
      <c r="M40" s="219">
        <v>61000</v>
      </c>
      <c r="N40" s="219">
        <v>84249</v>
      </c>
      <c r="O40" s="219">
        <v>78700</v>
      </c>
      <c r="P40" s="219">
        <v>1000000</v>
      </c>
      <c r="Q40" s="219">
        <v>10750</v>
      </c>
      <c r="R40" s="219">
        <v>7727</v>
      </c>
      <c r="S40" s="217"/>
      <c r="T40" s="219">
        <v>5000</v>
      </c>
      <c r="U40" s="217"/>
      <c r="V40" s="219">
        <v>117000</v>
      </c>
      <c r="W40" s="217"/>
      <c r="X40" s="217"/>
      <c r="Y40" s="217"/>
      <c r="Z40" s="217"/>
      <c r="AA40" s="219">
        <v>1389226</v>
      </c>
    </row>
    <row r="41" spans="2:27">
      <c r="K41" s="217">
        <v>1983</v>
      </c>
      <c r="L41" s="219">
        <v>24800</v>
      </c>
      <c r="M41" s="219">
        <v>61000</v>
      </c>
      <c r="N41" s="219">
        <v>87314</v>
      </c>
      <c r="O41" s="219">
        <v>120000</v>
      </c>
      <c r="P41" s="219">
        <v>1000000</v>
      </c>
      <c r="Q41" s="219">
        <v>10750</v>
      </c>
      <c r="R41" s="219">
        <v>7727</v>
      </c>
      <c r="S41" s="217"/>
      <c r="T41" s="219">
        <v>5000</v>
      </c>
      <c r="U41" s="217"/>
      <c r="V41" s="219">
        <v>117000</v>
      </c>
      <c r="W41" s="217"/>
      <c r="X41" s="217"/>
      <c r="Y41" s="217"/>
      <c r="Z41" s="217"/>
      <c r="AA41" s="219">
        <v>1433591</v>
      </c>
    </row>
    <row r="42" spans="2:27">
      <c r="K42" s="217">
        <v>1984</v>
      </c>
      <c r="L42" s="219">
        <v>35000</v>
      </c>
      <c r="M42" s="219">
        <v>111490</v>
      </c>
      <c r="N42" s="219">
        <v>48900</v>
      </c>
      <c r="O42" s="219">
        <v>210000</v>
      </c>
      <c r="P42" s="219">
        <v>1200000</v>
      </c>
      <c r="Q42" s="219">
        <v>6360</v>
      </c>
      <c r="R42" s="219">
        <v>7050</v>
      </c>
      <c r="S42" s="217"/>
      <c r="T42" s="219">
        <v>5340</v>
      </c>
      <c r="U42" s="217"/>
      <c r="V42" s="219">
        <v>230000</v>
      </c>
      <c r="W42" s="217"/>
      <c r="X42" s="217"/>
      <c r="Y42" s="217"/>
      <c r="Z42" s="217"/>
      <c r="AA42" s="219">
        <v>1854140</v>
      </c>
    </row>
    <row r="43" spans="2:27">
      <c r="K43" s="217">
        <v>1985</v>
      </c>
      <c r="L43" s="219">
        <v>37700</v>
      </c>
      <c r="M43" s="219">
        <v>111400</v>
      </c>
      <c r="N43" s="219">
        <v>47980</v>
      </c>
      <c r="O43" s="219">
        <v>220000</v>
      </c>
      <c r="P43" s="219">
        <v>1200000</v>
      </c>
      <c r="Q43" s="219">
        <v>4800</v>
      </c>
      <c r="R43" s="219">
        <v>6620</v>
      </c>
      <c r="S43" s="217"/>
      <c r="T43" s="219">
        <v>4500</v>
      </c>
      <c r="U43" s="217"/>
      <c r="V43" s="219">
        <v>229900</v>
      </c>
      <c r="W43" s="217"/>
      <c r="X43" s="217"/>
      <c r="Y43" s="217"/>
      <c r="Z43" s="217"/>
      <c r="AA43" s="219">
        <v>1862900</v>
      </c>
    </row>
    <row r="44" spans="2:27">
      <c r="K44" s="217">
        <v>1986</v>
      </c>
      <c r="L44" s="219">
        <v>30800</v>
      </c>
      <c r="M44" s="219">
        <v>124200</v>
      </c>
      <c r="N44" s="219">
        <v>32800</v>
      </c>
      <c r="O44" s="219">
        <v>229000</v>
      </c>
      <c r="P44" s="219">
        <v>1200000</v>
      </c>
      <c r="Q44" s="219">
        <v>7625</v>
      </c>
      <c r="R44" s="219">
        <v>6625</v>
      </c>
      <c r="S44" s="217"/>
      <c r="T44" s="219">
        <v>6450</v>
      </c>
      <c r="U44" s="219">
        <v>33000</v>
      </c>
      <c r="V44" s="219">
        <v>209500</v>
      </c>
      <c r="W44" s="217"/>
      <c r="X44" s="219">
        <v>20000</v>
      </c>
      <c r="Y44" s="217"/>
      <c r="Z44" s="217"/>
      <c r="AA44" s="219">
        <v>1900000</v>
      </c>
    </row>
    <row r="45" spans="2:27">
      <c r="K45" s="217">
        <v>1987</v>
      </c>
      <c r="L45" s="219">
        <v>30800</v>
      </c>
      <c r="M45" s="219">
        <v>148300</v>
      </c>
      <c r="N45" s="219">
        <v>15500</v>
      </c>
      <c r="O45" s="219">
        <v>280000</v>
      </c>
      <c r="P45" s="219">
        <v>1200000</v>
      </c>
      <c r="Q45" s="219">
        <v>11025</v>
      </c>
      <c r="R45" s="219">
        <v>1880</v>
      </c>
      <c r="S45" s="217"/>
      <c r="T45" s="219">
        <v>7700</v>
      </c>
      <c r="U45" s="219">
        <v>20000</v>
      </c>
      <c r="V45" s="219">
        <v>187000</v>
      </c>
      <c r="W45" s="217"/>
      <c r="X45" s="219">
        <v>9795</v>
      </c>
      <c r="Y45" s="217"/>
      <c r="Z45" s="217"/>
      <c r="AA45" s="219">
        <v>1912000</v>
      </c>
    </row>
    <row r="46" spans="2:27">
      <c r="K46" s="217">
        <v>1988</v>
      </c>
      <c r="L46" s="219">
        <v>21000</v>
      </c>
      <c r="M46" s="219">
        <v>131369</v>
      </c>
      <c r="N46" s="219">
        <v>11000</v>
      </c>
      <c r="O46" s="219">
        <v>200000</v>
      </c>
      <c r="P46" s="219">
        <v>1300000</v>
      </c>
      <c r="Q46" s="219">
        <v>11000</v>
      </c>
      <c r="R46" s="219">
        <v>1500</v>
      </c>
      <c r="S46" s="217"/>
      <c r="T46" s="219">
        <v>8400</v>
      </c>
      <c r="U46" s="219">
        <v>11200</v>
      </c>
      <c r="V46" s="219">
        <v>254000</v>
      </c>
      <c r="W46" s="217"/>
      <c r="X46" s="219">
        <v>5531</v>
      </c>
      <c r="Y46" s="217"/>
      <c r="Z46" s="217"/>
      <c r="AA46" s="219">
        <v>1955000</v>
      </c>
    </row>
    <row r="47" spans="2:27">
      <c r="K47" s="217">
        <v>1989</v>
      </c>
      <c r="L47" s="219">
        <v>20285</v>
      </c>
      <c r="M47" s="219">
        <v>75183</v>
      </c>
      <c r="N47" s="219">
        <v>14264</v>
      </c>
      <c r="O47" s="219">
        <v>230681</v>
      </c>
      <c r="P47" s="219">
        <v>1340000</v>
      </c>
      <c r="Q47" s="219">
        <v>11000</v>
      </c>
      <c r="R47" s="219">
        <v>1500</v>
      </c>
      <c r="S47" s="219">
        <v>90763</v>
      </c>
      <c r="T47" s="219">
        <v>6200</v>
      </c>
      <c r="U47" s="219">
        <v>6800</v>
      </c>
      <c r="V47" s="219">
        <v>182675</v>
      </c>
      <c r="W47" s="217"/>
      <c r="X47" s="219">
        <v>6000</v>
      </c>
      <c r="Y47" s="217"/>
      <c r="Z47" s="217"/>
      <c r="AA47" s="219">
        <v>1985351</v>
      </c>
    </row>
    <row r="48" spans="2:27">
      <c r="K48" s="217">
        <v>1990</v>
      </c>
      <c r="L48" s="219">
        <v>21000</v>
      </c>
      <c r="M48" s="219">
        <v>60150</v>
      </c>
      <c r="N48" s="219">
        <v>5500</v>
      </c>
      <c r="O48" s="219">
        <v>227000</v>
      </c>
      <c r="P48" s="219">
        <v>1280000</v>
      </c>
      <c r="Q48" s="219">
        <v>12900</v>
      </c>
      <c r="R48" s="219">
        <v>1600</v>
      </c>
      <c r="S48" s="219">
        <v>60000</v>
      </c>
      <c r="T48" s="219">
        <v>7200</v>
      </c>
      <c r="U48" s="219">
        <v>7000</v>
      </c>
      <c r="V48" s="219">
        <v>207650</v>
      </c>
      <c r="W48" s="217"/>
      <c r="X48" s="219">
        <v>10000</v>
      </c>
      <c r="Y48" s="217"/>
      <c r="Z48" s="217"/>
      <c r="AA48" s="219">
        <v>1900000</v>
      </c>
    </row>
    <row r="49" spans="11:27">
      <c r="K49" s="217">
        <v>1991</v>
      </c>
      <c r="L49" s="219">
        <v>24000</v>
      </c>
      <c r="M49" s="219">
        <v>64675</v>
      </c>
      <c r="N49" s="219">
        <v>16000</v>
      </c>
      <c r="O49" s="219">
        <v>229000</v>
      </c>
      <c r="P49" s="219">
        <v>1300000</v>
      </c>
      <c r="Q49" s="219">
        <v>15345</v>
      </c>
      <c r="R49" s="219">
        <v>1325</v>
      </c>
      <c r="S49" s="219">
        <v>90000</v>
      </c>
      <c r="T49" s="219">
        <v>6300</v>
      </c>
      <c r="U49" s="219">
        <v>7000</v>
      </c>
      <c r="V49" s="219">
        <v>135000</v>
      </c>
      <c r="W49" s="217"/>
      <c r="X49" s="219">
        <v>20000</v>
      </c>
      <c r="Y49" s="217"/>
      <c r="Z49" s="217"/>
      <c r="AA49" s="219">
        <v>1908645</v>
      </c>
    </row>
    <row r="50" spans="11:27">
      <c r="K50" s="217">
        <v>1992</v>
      </c>
      <c r="L50" s="219">
        <v>43000</v>
      </c>
      <c r="M50" s="219">
        <v>79000</v>
      </c>
      <c r="N50" s="219">
        <v>22000</v>
      </c>
      <c r="O50" s="219">
        <v>182000</v>
      </c>
      <c r="P50" s="219">
        <v>1300000</v>
      </c>
      <c r="Q50" s="219">
        <v>16640</v>
      </c>
      <c r="R50" s="219">
        <v>8215</v>
      </c>
      <c r="S50" s="219">
        <v>40000</v>
      </c>
      <c r="T50" s="219">
        <v>4400</v>
      </c>
      <c r="U50" s="219">
        <v>7000</v>
      </c>
      <c r="V50" s="219">
        <v>235000</v>
      </c>
      <c r="W50" s="217"/>
      <c r="X50" s="219">
        <v>10000</v>
      </c>
      <c r="Y50" s="217"/>
      <c r="Z50" s="217"/>
      <c r="AA50" s="219">
        <v>1947255</v>
      </c>
    </row>
    <row r="51" spans="11:27">
      <c r="K51" s="217">
        <v>1993</v>
      </c>
      <c r="L51" s="219">
        <v>64000</v>
      </c>
      <c r="M51" s="219">
        <v>79000</v>
      </c>
      <c r="N51" s="219">
        <v>28600</v>
      </c>
      <c r="O51" s="219">
        <v>164500</v>
      </c>
      <c r="P51" s="219">
        <v>1300000</v>
      </c>
      <c r="Q51" s="219">
        <v>18430</v>
      </c>
      <c r="R51" s="219">
        <v>7390</v>
      </c>
      <c r="S51" s="219">
        <v>75000</v>
      </c>
      <c r="T51" s="219">
        <v>4100</v>
      </c>
      <c r="U51" s="219">
        <v>7000</v>
      </c>
      <c r="V51" s="219">
        <v>220000</v>
      </c>
      <c r="W51" s="217"/>
      <c r="X51" s="219">
        <v>10000</v>
      </c>
      <c r="Y51" s="217"/>
      <c r="Z51" s="217"/>
      <c r="AA51" s="219">
        <v>1978020</v>
      </c>
    </row>
    <row r="52" spans="11:27">
      <c r="K52" s="217">
        <v>1994</v>
      </c>
      <c r="L52" s="219">
        <v>68000</v>
      </c>
      <c r="M52" s="219">
        <v>56000</v>
      </c>
      <c r="N52" s="219">
        <v>29500</v>
      </c>
      <c r="O52" s="219">
        <v>191000</v>
      </c>
      <c r="P52" s="219">
        <v>1330000</v>
      </c>
      <c r="Q52" s="219">
        <v>14210</v>
      </c>
      <c r="R52" s="219">
        <v>8025</v>
      </c>
      <c r="S52" s="219">
        <v>75000</v>
      </c>
      <c r="T52" s="219">
        <v>3340</v>
      </c>
      <c r="U52" s="219">
        <v>7000</v>
      </c>
      <c r="V52" s="219">
        <v>150325</v>
      </c>
      <c r="W52" s="217"/>
      <c r="X52" s="219">
        <v>10000</v>
      </c>
      <c r="Y52" s="217"/>
      <c r="Z52" s="217"/>
      <c r="AA52" s="219">
        <v>1942400</v>
      </c>
    </row>
    <row r="53" spans="11:27">
      <c r="K53" s="217">
        <v>1995</v>
      </c>
      <c r="L53" s="219">
        <v>80000</v>
      </c>
      <c r="M53" s="219">
        <v>19540</v>
      </c>
      <c r="N53" s="219">
        <v>21000</v>
      </c>
      <c r="O53" s="219">
        <v>250000</v>
      </c>
      <c r="P53" s="219">
        <v>1250000</v>
      </c>
      <c r="Q53" s="219">
        <v>13610</v>
      </c>
      <c r="R53" s="219">
        <v>7223</v>
      </c>
      <c r="S53" s="219">
        <v>60000</v>
      </c>
      <c r="T53" s="219">
        <v>3800</v>
      </c>
      <c r="U53" s="219">
        <v>7000</v>
      </c>
      <c r="V53" s="219">
        <v>190000</v>
      </c>
      <c r="W53" s="219">
        <v>30000</v>
      </c>
      <c r="X53" s="219">
        <v>10227</v>
      </c>
      <c r="Y53" s="217"/>
      <c r="Z53" s="217"/>
      <c r="AA53" s="219">
        <v>1942400</v>
      </c>
    </row>
    <row r="54" spans="11:27">
      <c r="K54" s="217">
        <v>1996</v>
      </c>
      <c r="L54" s="219">
        <v>106157</v>
      </c>
      <c r="M54" s="219">
        <v>35000</v>
      </c>
      <c r="N54" s="219">
        <v>20125</v>
      </c>
      <c r="O54" s="219">
        <v>270000</v>
      </c>
      <c r="P54" s="219">
        <v>1190000</v>
      </c>
      <c r="Q54" s="219">
        <v>21514</v>
      </c>
      <c r="R54" s="219">
        <v>1304</v>
      </c>
      <c r="S54" s="219">
        <v>70000</v>
      </c>
      <c r="T54" s="219">
        <v>2300</v>
      </c>
      <c r="U54" s="219">
        <v>7000</v>
      </c>
      <c r="V54" s="219">
        <v>200000</v>
      </c>
      <c r="W54" s="219">
        <v>30000</v>
      </c>
      <c r="X54" s="219">
        <v>9000</v>
      </c>
      <c r="Y54" s="217"/>
      <c r="Z54" s="217"/>
      <c r="AA54" s="219">
        <v>1962400</v>
      </c>
    </row>
    <row r="55" spans="11:27">
      <c r="K55" s="217">
        <v>1997</v>
      </c>
      <c r="L55" s="219">
        <v>66700</v>
      </c>
      <c r="M55" s="219">
        <v>50750</v>
      </c>
      <c r="N55" s="219">
        <v>25800</v>
      </c>
      <c r="O55" s="219">
        <v>270000</v>
      </c>
      <c r="P55" s="219">
        <v>1130000</v>
      </c>
      <c r="Q55" s="219">
        <v>21948</v>
      </c>
      <c r="R55" s="219">
        <v>1087</v>
      </c>
      <c r="S55" s="219">
        <v>97185</v>
      </c>
      <c r="T55" s="219">
        <v>2300</v>
      </c>
      <c r="U55" s="219">
        <v>9000</v>
      </c>
      <c r="V55" s="219">
        <v>230000</v>
      </c>
      <c r="W55" s="219">
        <v>43500</v>
      </c>
      <c r="X55" s="219">
        <v>20760</v>
      </c>
      <c r="Y55" s="217"/>
      <c r="Z55" s="217"/>
      <c r="AA55" s="219">
        <v>1969030</v>
      </c>
    </row>
    <row r="56" spans="11:27">
      <c r="K56" s="217">
        <v>1998</v>
      </c>
      <c r="L56" s="219">
        <v>64300</v>
      </c>
      <c r="M56" s="219">
        <v>89434</v>
      </c>
      <c r="N56" s="219">
        <v>25800</v>
      </c>
      <c r="O56" s="219">
        <v>210000</v>
      </c>
      <c r="P56" s="219">
        <v>1110000</v>
      </c>
      <c r="Q56" s="219">
        <v>18962</v>
      </c>
      <c r="R56" s="219">
        <v>1054</v>
      </c>
      <c r="S56" s="219">
        <v>100000</v>
      </c>
      <c r="T56" s="219">
        <v>2680</v>
      </c>
      <c r="U56" s="219">
        <v>15000</v>
      </c>
      <c r="V56" s="219">
        <v>220000</v>
      </c>
      <c r="W56" s="219">
        <v>100000</v>
      </c>
      <c r="X56" s="219">
        <v>16000</v>
      </c>
      <c r="Y56" s="217"/>
      <c r="Z56" s="217"/>
      <c r="AA56" s="219">
        <v>1973230</v>
      </c>
    </row>
    <row r="57" spans="11:27">
      <c r="K57" s="217">
        <v>1999</v>
      </c>
      <c r="L57" s="219">
        <v>66400</v>
      </c>
      <c r="M57" s="219">
        <v>154000</v>
      </c>
      <c r="N57" s="219">
        <v>32860</v>
      </c>
      <c r="O57" s="219">
        <v>177000</v>
      </c>
      <c r="P57" s="219">
        <v>992000</v>
      </c>
      <c r="Q57" s="219">
        <v>20362</v>
      </c>
      <c r="R57" s="219">
        <v>1054</v>
      </c>
      <c r="S57" s="219">
        <v>120000</v>
      </c>
      <c r="T57" s="219">
        <v>3200</v>
      </c>
      <c r="U57" s="219">
        <v>9000</v>
      </c>
      <c r="V57" s="219">
        <v>207980</v>
      </c>
      <c r="W57" s="219">
        <v>77300</v>
      </c>
      <c r="X57" s="219">
        <v>134354</v>
      </c>
      <c r="Y57" s="217"/>
      <c r="Z57" s="217"/>
      <c r="AA57" s="219">
        <v>1995510</v>
      </c>
    </row>
    <row r="58" spans="11:27">
      <c r="K58" s="217">
        <v>2000</v>
      </c>
      <c r="L58" s="219">
        <v>70800</v>
      </c>
      <c r="M58" s="219">
        <v>83813</v>
      </c>
      <c r="N58" s="219">
        <v>31360</v>
      </c>
      <c r="O58" s="219">
        <v>193000</v>
      </c>
      <c r="P58" s="219">
        <v>1139000</v>
      </c>
      <c r="Q58" s="219">
        <v>21129</v>
      </c>
      <c r="R58" s="219">
        <v>1054</v>
      </c>
      <c r="S58" s="219">
        <v>137760</v>
      </c>
      <c r="T58" s="219">
        <v>3900</v>
      </c>
      <c r="U58" s="219">
        <v>9300</v>
      </c>
      <c r="V58" s="219">
        <v>123262</v>
      </c>
      <c r="W58" s="219">
        <v>52652</v>
      </c>
      <c r="X58" s="219">
        <v>131000</v>
      </c>
      <c r="Y58" s="217"/>
      <c r="Z58" s="217"/>
      <c r="AA58" s="219">
        <v>1998030</v>
      </c>
    </row>
    <row r="59" spans="11:27">
      <c r="K59" s="217">
        <v>2001</v>
      </c>
      <c r="L59" s="219">
        <v>69300</v>
      </c>
      <c r="M59" s="219">
        <v>28000</v>
      </c>
      <c r="N59" s="219">
        <v>28470</v>
      </c>
      <c r="O59" s="219">
        <v>188000</v>
      </c>
      <c r="P59" s="219">
        <v>1403000</v>
      </c>
      <c r="Q59" s="219">
        <v>11930</v>
      </c>
      <c r="R59" s="219">
        <v>8829</v>
      </c>
      <c r="S59" s="219">
        <v>75000</v>
      </c>
      <c r="T59" s="219">
        <v>4060</v>
      </c>
      <c r="U59" s="219">
        <v>8400</v>
      </c>
      <c r="V59" s="219">
        <v>113000</v>
      </c>
      <c r="W59" s="219">
        <v>40000</v>
      </c>
      <c r="X59" s="219">
        <v>22011</v>
      </c>
      <c r="Y59" s="217"/>
      <c r="Z59" s="217"/>
      <c r="AA59" s="219">
        <v>2000000</v>
      </c>
    </row>
    <row r="60" spans="11:27">
      <c r="K60" s="217">
        <v>2002</v>
      </c>
      <c r="L60" s="219">
        <v>49000</v>
      </c>
      <c r="M60" s="219">
        <v>3000</v>
      </c>
      <c r="N60" s="219">
        <v>32795</v>
      </c>
      <c r="O60" s="219">
        <v>200000</v>
      </c>
      <c r="P60" s="219">
        <v>1486100</v>
      </c>
      <c r="Q60" s="219">
        <v>14800</v>
      </c>
      <c r="R60" s="219">
        <v>2065</v>
      </c>
      <c r="S60" s="219">
        <v>54000</v>
      </c>
      <c r="T60" s="219">
        <v>4480</v>
      </c>
      <c r="U60" s="219">
        <v>8000</v>
      </c>
      <c r="V60" s="219">
        <v>86000</v>
      </c>
      <c r="W60" s="219">
        <v>25000</v>
      </c>
      <c r="X60" s="219">
        <v>16000</v>
      </c>
      <c r="Y60" s="219">
        <v>12000</v>
      </c>
      <c r="Z60" s="219">
        <v>6760</v>
      </c>
      <c r="AA60" s="219">
        <v>2000000</v>
      </c>
    </row>
    <row r="61" spans="11:27">
      <c r="K61" s="217">
        <v>2003</v>
      </c>
      <c r="L61" s="219">
        <v>60000</v>
      </c>
      <c r="M61" s="219">
        <v>3000</v>
      </c>
      <c r="N61" s="219">
        <v>34279</v>
      </c>
      <c r="O61" s="219">
        <v>207500</v>
      </c>
      <c r="P61" s="219">
        <v>1492810</v>
      </c>
      <c r="Q61" s="219">
        <v>14100</v>
      </c>
      <c r="R61" s="219">
        <v>2561</v>
      </c>
      <c r="S61" s="219">
        <v>44000</v>
      </c>
      <c r="T61" s="219">
        <v>6000</v>
      </c>
      <c r="U61" s="219">
        <v>4000</v>
      </c>
      <c r="V61" s="219">
        <v>83750</v>
      </c>
      <c r="W61" s="219">
        <v>20000</v>
      </c>
      <c r="X61" s="219">
        <v>12000</v>
      </c>
      <c r="Y61" s="219">
        <v>10000</v>
      </c>
      <c r="Z61" s="219">
        <v>6000</v>
      </c>
      <c r="AA61" s="219">
        <v>2000000</v>
      </c>
    </row>
    <row r="62" spans="11:27" ht="16" thickBot="1">
      <c r="K62" s="220">
        <v>2004</v>
      </c>
      <c r="L62" s="221">
        <v>63000</v>
      </c>
      <c r="M62" s="221">
        <v>3000</v>
      </c>
      <c r="N62" s="221">
        <v>28480</v>
      </c>
      <c r="O62" s="221">
        <v>215500</v>
      </c>
      <c r="P62" s="221">
        <v>1493050</v>
      </c>
      <c r="Q62" s="221">
        <v>12580</v>
      </c>
      <c r="R62" s="221">
        <v>1815</v>
      </c>
      <c r="S62" s="221">
        <v>41000</v>
      </c>
      <c r="T62" s="221">
        <v>6000</v>
      </c>
      <c r="U62" s="221">
        <v>3500</v>
      </c>
      <c r="V62" s="221">
        <v>86075</v>
      </c>
      <c r="W62" s="221">
        <v>19000</v>
      </c>
      <c r="X62" s="221">
        <v>12000</v>
      </c>
      <c r="Y62" s="221">
        <v>10000</v>
      </c>
      <c r="Z62" s="221">
        <v>5000</v>
      </c>
      <c r="AA62" s="221">
        <v>2000000</v>
      </c>
    </row>
  </sheetData>
  <mergeCells count="3">
    <mergeCell ref="C2:I2"/>
    <mergeCell ref="C21:I21"/>
    <mergeCell ref="L2:AA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519DF-6A78-1F4E-8D5F-646B67AFB9B5}">
  <dimension ref="A1:I163"/>
  <sheetViews>
    <sheetView zoomScale="141" workbookViewId="0">
      <selection activeCell="F107" sqref="F107"/>
    </sheetView>
  </sheetViews>
  <sheetFormatPr baseColWidth="10" defaultRowHeight="15"/>
  <cols>
    <col min="1" max="1" width="12.1640625" bestFit="1" customWidth="1"/>
    <col min="2" max="2" width="15.6640625" bestFit="1" customWidth="1"/>
    <col min="3" max="3" width="9.1640625" bestFit="1" customWidth="1"/>
    <col min="4" max="8" width="8.1640625" bestFit="1" customWidth="1"/>
    <col min="9" max="9" width="10.5" bestFit="1" customWidth="1"/>
    <col min="10" max="10" width="9.1640625" bestFit="1" customWidth="1"/>
    <col min="11" max="11" width="11.5" bestFit="1" customWidth="1"/>
    <col min="12" max="12" width="15.6640625" bestFit="1" customWidth="1"/>
    <col min="13" max="13" width="12.33203125" bestFit="1" customWidth="1"/>
    <col min="14" max="14" width="11.83203125" bestFit="1" customWidth="1"/>
    <col min="15" max="15" width="9.33203125" bestFit="1" customWidth="1"/>
    <col min="16" max="16" width="16.33203125" bestFit="1" customWidth="1"/>
    <col min="17" max="17" width="9.1640625" bestFit="1" customWidth="1"/>
    <col min="18" max="18" width="8.5" bestFit="1" customWidth="1"/>
    <col min="19" max="19" width="8" bestFit="1" customWidth="1"/>
    <col min="20" max="20" width="7.5" bestFit="1" customWidth="1"/>
    <col min="21" max="21" width="6" bestFit="1" customWidth="1"/>
    <col min="22" max="22" width="17" bestFit="1" customWidth="1"/>
    <col min="23" max="23" width="16" bestFit="1" customWidth="1"/>
    <col min="24" max="24" width="24.83203125" bestFit="1" customWidth="1"/>
    <col min="25" max="26" width="7.1640625" bestFit="1" customWidth="1"/>
    <col min="27" max="27" width="12.1640625" bestFit="1" customWidth="1"/>
    <col min="28" max="28" width="10" bestFit="1" customWidth="1"/>
  </cols>
  <sheetData>
    <row r="1" spans="1:8">
      <c r="A1" s="186" t="s">
        <v>0</v>
      </c>
      <c r="B1" t="s">
        <v>68</v>
      </c>
    </row>
    <row r="2" spans="1:8">
      <c r="A2" s="186" t="s">
        <v>13</v>
      </c>
      <c r="B2" t="s">
        <v>72</v>
      </c>
    </row>
    <row r="4" spans="1:8">
      <c r="A4" s="186" t="s">
        <v>69</v>
      </c>
      <c r="B4" t="s">
        <v>71</v>
      </c>
      <c r="C4" t="s">
        <v>73</v>
      </c>
      <c r="H4" t="s">
        <v>74</v>
      </c>
    </row>
    <row r="5" spans="1:8">
      <c r="A5" s="187">
        <v>1986</v>
      </c>
      <c r="B5" s="188">
        <v>1929400</v>
      </c>
      <c r="C5" s="188">
        <v>0</v>
      </c>
    </row>
    <row r="6" spans="1:8">
      <c r="A6" s="187">
        <v>1987</v>
      </c>
      <c r="B6" s="188">
        <v>1941025</v>
      </c>
      <c r="C6" s="188">
        <v>0</v>
      </c>
    </row>
    <row r="7" spans="1:8">
      <c r="A7" s="187">
        <v>1988</v>
      </c>
      <c r="B7" s="188">
        <v>1961800</v>
      </c>
      <c r="C7" s="188">
        <v>2811400</v>
      </c>
      <c r="E7">
        <f t="shared" ref="E7:E38" si="0">A7</f>
        <v>1988</v>
      </c>
      <c r="F7">
        <f t="shared" ref="F7:F38" si="1">B7</f>
        <v>1961800</v>
      </c>
      <c r="G7">
        <f t="shared" ref="G7:G38" si="2">C7</f>
        <v>2811400</v>
      </c>
      <c r="H7">
        <f t="shared" ref="H7:H38" si="3">B7/C7</f>
        <v>0.69780180692893223</v>
      </c>
    </row>
    <row r="8" spans="1:8">
      <c r="A8" s="187">
        <v>1989</v>
      </c>
      <c r="B8" s="188">
        <v>1965715</v>
      </c>
      <c r="C8" s="188">
        <v>2642800</v>
      </c>
      <c r="E8">
        <f t="shared" si="0"/>
        <v>1989</v>
      </c>
      <c r="F8">
        <f t="shared" si="1"/>
        <v>1965715</v>
      </c>
      <c r="G8">
        <f t="shared" si="2"/>
        <v>2642800</v>
      </c>
      <c r="H8">
        <f t="shared" si="3"/>
        <v>0.74380013621916152</v>
      </c>
    </row>
    <row r="9" spans="1:8">
      <c r="A9" s="187">
        <v>1990</v>
      </c>
      <c r="B9" s="188">
        <v>1965400</v>
      </c>
      <c r="C9" s="188">
        <v>2890900</v>
      </c>
      <c r="E9">
        <f t="shared" si="0"/>
        <v>1990</v>
      </c>
      <c r="F9">
        <f t="shared" si="1"/>
        <v>1965400</v>
      </c>
      <c r="G9">
        <f t="shared" si="2"/>
        <v>2890900</v>
      </c>
      <c r="H9">
        <f t="shared" si="3"/>
        <v>0.67985748382856548</v>
      </c>
    </row>
    <row r="10" spans="1:8">
      <c r="A10" s="187">
        <v>1991</v>
      </c>
      <c r="B10" s="188">
        <v>1958225</v>
      </c>
      <c r="C10" s="188">
        <v>2890710</v>
      </c>
      <c r="E10">
        <f t="shared" si="0"/>
        <v>1991</v>
      </c>
      <c r="F10">
        <f t="shared" si="1"/>
        <v>1958225</v>
      </c>
      <c r="G10">
        <f t="shared" si="2"/>
        <v>2890710</v>
      </c>
      <c r="H10">
        <f t="shared" si="3"/>
        <v>0.67742008018791233</v>
      </c>
    </row>
    <row r="11" spans="1:8">
      <c r="A11" s="187">
        <v>1992</v>
      </c>
      <c r="B11" s="188">
        <v>1938155</v>
      </c>
      <c r="C11" s="188">
        <v>2711655</v>
      </c>
      <c r="E11">
        <f t="shared" si="0"/>
        <v>1992</v>
      </c>
      <c r="F11">
        <f t="shared" si="1"/>
        <v>1938155</v>
      </c>
      <c r="G11">
        <f t="shared" si="2"/>
        <v>2711655</v>
      </c>
      <c r="H11">
        <f t="shared" si="3"/>
        <v>0.71474984833985145</v>
      </c>
    </row>
    <row r="12" spans="1:8">
      <c r="A12" s="187">
        <v>1993</v>
      </c>
      <c r="B12" s="188">
        <v>1945720</v>
      </c>
      <c r="C12" s="188">
        <v>2338245</v>
      </c>
      <c r="E12">
        <f t="shared" si="0"/>
        <v>1993</v>
      </c>
      <c r="F12">
        <f t="shared" si="1"/>
        <v>1945720</v>
      </c>
      <c r="G12">
        <f t="shared" si="2"/>
        <v>2338245</v>
      </c>
      <c r="H12">
        <f t="shared" si="3"/>
        <v>0.83212836978160976</v>
      </c>
    </row>
    <row r="13" spans="1:8">
      <c r="A13" s="187">
        <v>1994</v>
      </c>
      <c r="B13" s="188">
        <v>1989100</v>
      </c>
      <c r="C13" s="188">
        <v>2638535</v>
      </c>
      <c r="E13">
        <f t="shared" si="0"/>
        <v>1994</v>
      </c>
      <c r="F13">
        <f t="shared" si="1"/>
        <v>1989100</v>
      </c>
      <c r="G13">
        <f t="shared" si="2"/>
        <v>2638535</v>
      </c>
      <c r="H13">
        <f t="shared" si="3"/>
        <v>0.75386530783180816</v>
      </c>
    </row>
    <row r="14" spans="1:8">
      <c r="A14" s="187">
        <v>1995</v>
      </c>
      <c r="B14" s="188">
        <v>1989500</v>
      </c>
      <c r="C14" s="188">
        <v>2826485</v>
      </c>
      <c r="E14">
        <f t="shared" si="0"/>
        <v>1995</v>
      </c>
      <c r="F14">
        <f t="shared" si="1"/>
        <v>1989500</v>
      </c>
      <c r="G14">
        <f t="shared" si="2"/>
        <v>2826485</v>
      </c>
      <c r="H14">
        <f t="shared" si="3"/>
        <v>0.70387778459818462</v>
      </c>
    </row>
    <row r="15" spans="1:8">
      <c r="A15" s="187">
        <v>1996</v>
      </c>
      <c r="B15" s="188">
        <v>2000000</v>
      </c>
      <c r="C15" s="188">
        <v>2820809</v>
      </c>
      <c r="E15">
        <f t="shared" si="0"/>
        <v>1996</v>
      </c>
      <c r="F15">
        <f t="shared" si="1"/>
        <v>2000000</v>
      </c>
      <c r="G15">
        <f t="shared" si="2"/>
        <v>2820809</v>
      </c>
      <c r="H15">
        <f t="shared" si="3"/>
        <v>0.70901645591743356</v>
      </c>
    </row>
    <row r="16" spans="1:8">
      <c r="A16" s="187">
        <v>1997</v>
      </c>
      <c r="B16" s="188">
        <v>2000000</v>
      </c>
      <c r="C16" s="188">
        <v>2464130</v>
      </c>
      <c r="E16">
        <f t="shared" si="0"/>
        <v>1997</v>
      </c>
      <c r="F16">
        <f t="shared" si="1"/>
        <v>2000000</v>
      </c>
      <c r="G16">
        <f t="shared" si="2"/>
        <v>2464130</v>
      </c>
      <c r="H16">
        <f t="shared" si="3"/>
        <v>0.81164548948310355</v>
      </c>
    </row>
    <row r="17" spans="1:8">
      <c r="A17" s="187">
        <v>1998</v>
      </c>
      <c r="B17" s="188">
        <v>2000000</v>
      </c>
      <c r="C17" s="188">
        <v>2439976</v>
      </c>
      <c r="E17">
        <f t="shared" si="0"/>
        <v>1998</v>
      </c>
      <c r="F17">
        <f t="shared" si="1"/>
        <v>2000000</v>
      </c>
      <c r="G17">
        <f t="shared" si="2"/>
        <v>2439976</v>
      </c>
      <c r="H17">
        <f t="shared" si="3"/>
        <v>0.81968019357567456</v>
      </c>
    </row>
    <row r="18" spans="1:8">
      <c r="A18" s="187">
        <v>1999</v>
      </c>
      <c r="B18" s="188">
        <v>2000000</v>
      </c>
      <c r="C18" s="188">
        <v>2247846</v>
      </c>
      <c r="E18">
        <f t="shared" si="0"/>
        <v>1999</v>
      </c>
      <c r="F18">
        <f t="shared" si="1"/>
        <v>2000000</v>
      </c>
      <c r="G18">
        <f t="shared" si="2"/>
        <v>2247846</v>
      </c>
      <c r="H18">
        <f t="shared" si="3"/>
        <v>0.88974066728770562</v>
      </c>
    </row>
    <row r="19" spans="1:8">
      <c r="A19" s="187">
        <v>2000</v>
      </c>
      <c r="B19" s="188">
        <v>2000000</v>
      </c>
      <c r="C19" s="188">
        <v>2260113</v>
      </c>
      <c r="E19">
        <f t="shared" si="0"/>
        <v>2000</v>
      </c>
      <c r="F19">
        <f t="shared" si="1"/>
        <v>2000000</v>
      </c>
      <c r="G19">
        <f t="shared" si="2"/>
        <v>2260113</v>
      </c>
      <c r="H19">
        <f t="shared" si="3"/>
        <v>0.88491150663705753</v>
      </c>
    </row>
    <row r="20" spans="1:8">
      <c r="A20" s="187">
        <v>2001</v>
      </c>
      <c r="B20" s="188">
        <v>2007792</v>
      </c>
      <c r="C20" s="188">
        <v>2927359</v>
      </c>
      <c r="E20">
        <f t="shared" si="0"/>
        <v>2001</v>
      </c>
      <c r="F20">
        <f t="shared" si="1"/>
        <v>2007792</v>
      </c>
      <c r="G20">
        <f t="shared" si="2"/>
        <v>2927359</v>
      </c>
      <c r="H20">
        <f t="shared" si="3"/>
        <v>0.68587146298079604</v>
      </c>
    </row>
    <row r="21" spans="1:8">
      <c r="A21" s="187">
        <v>2002</v>
      </c>
      <c r="B21" s="188">
        <v>2007788</v>
      </c>
      <c r="C21" s="188">
        <v>3184085</v>
      </c>
      <c r="E21">
        <f t="shared" si="0"/>
        <v>2002</v>
      </c>
      <c r="F21">
        <f t="shared" si="1"/>
        <v>2007788</v>
      </c>
      <c r="G21">
        <f t="shared" si="2"/>
        <v>3184085</v>
      </c>
      <c r="H21">
        <f t="shared" si="3"/>
        <v>0.63056984973705166</v>
      </c>
    </row>
    <row r="22" spans="1:8">
      <c r="A22" s="187">
        <v>2003</v>
      </c>
      <c r="B22" s="188">
        <v>2006967</v>
      </c>
      <c r="C22" s="188">
        <v>3296382</v>
      </c>
      <c r="E22">
        <f t="shared" si="0"/>
        <v>2003</v>
      </c>
      <c r="F22">
        <f t="shared" si="1"/>
        <v>2006967</v>
      </c>
      <c r="G22">
        <f t="shared" si="2"/>
        <v>3296382</v>
      </c>
      <c r="H22">
        <f t="shared" si="3"/>
        <v>0.60883932748085623</v>
      </c>
    </row>
    <row r="23" spans="1:8">
      <c r="A23" s="187">
        <v>2004</v>
      </c>
      <c r="B23" s="188">
        <v>1999805</v>
      </c>
      <c r="C23" s="188">
        <v>3620340</v>
      </c>
      <c r="E23">
        <f t="shared" si="0"/>
        <v>2004</v>
      </c>
      <c r="F23">
        <f t="shared" si="1"/>
        <v>1999805</v>
      </c>
      <c r="G23">
        <f t="shared" si="2"/>
        <v>3620340</v>
      </c>
      <c r="H23">
        <f t="shared" si="3"/>
        <v>0.5523804394062436</v>
      </c>
    </row>
    <row r="24" spans="1:8">
      <c r="A24" s="187">
        <v>2005</v>
      </c>
      <c r="B24" s="188">
        <v>1999777</v>
      </c>
      <c r="C24" s="188">
        <v>3044546</v>
      </c>
      <c r="E24">
        <f t="shared" si="0"/>
        <v>2005</v>
      </c>
      <c r="F24">
        <f t="shared" si="1"/>
        <v>1999777</v>
      </c>
      <c r="G24">
        <f t="shared" si="2"/>
        <v>3044546</v>
      </c>
      <c r="H24">
        <f t="shared" si="3"/>
        <v>0.65683914777441366</v>
      </c>
    </row>
    <row r="25" spans="1:8">
      <c r="A25" s="187">
        <v>2006</v>
      </c>
      <c r="B25" s="188">
        <v>1995544</v>
      </c>
      <c r="C25" s="188">
        <v>3012862</v>
      </c>
      <c r="E25">
        <f t="shared" si="0"/>
        <v>2006</v>
      </c>
      <c r="F25">
        <f t="shared" si="1"/>
        <v>1995544</v>
      </c>
      <c r="G25">
        <f t="shared" si="2"/>
        <v>3012862</v>
      </c>
      <c r="H25">
        <f t="shared" si="3"/>
        <v>0.66234165388258737</v>
      </c>
    </row>
    <row r="26" spans="1:8">
      <c r="A26" s="187">
        <v>2007</v>
      </c>
      <c r="B26" s="188">
        <v>1999798</v>
      </c>
      <c r="C26" s="188">
        <v>2675833</v>
      </c>
      <c r="E26">
        <f t="shared" si="0"/>
        <v>2007</v>
      </c>
      <c r="F26">
        <f t="shared" si="1"/>
        <v>1999798</v>
      </c>
      <c r="G26">
        <f t="shared" si="2"/>
        <v>2675833</v>
      </c>
      <c r="H26">
        <f t="shared" si="3"/>
        <v>0.74735530954286011</v>
      </c>
    </row>
    <row r="27" spans="1:8">
      <c r="A27" s="187">
        <v>2008</v>
      </c>
      <c r="B27" s="188">
        <v>1838143</v>
      </c>
      <c r="C27" s="188">
        <v>2472383</v>
      </c>
      <c r="E27">
        <f t="shared" si="0"/>
        <v>2008</v>
      </c>
      <c r="F27">
        <f t="shared" si="1"/>
        <v>1838143</v>
      </c>
      <c r="G27">
        <f t="shared" si="2"/>
        <v>2472383</v>
      </c>
      <c r="H27">
        <f t="shared" si="3"/>
        <v>0.74347016623233542</v>
      </c>
    </row>
    <row r="28" spans="1:8">
      <c r="A28" s="187">
        <v>2009</v>
      </c>
      <c r="B28" s="188">
        <v>1681047</v>
      </c>
      <c r="C28" s="188">
        <v>2203827</v>
      </c>
      <c r="E28">
        <f t="shared" si="0"/>
        <v>2009</v>
      </c>
      <c r="F28">
        <f t="shared" si="1"/>
        <v>1681047</v>
      </c>
      <c r="G28">
        <f t="shared" si="2"/>
        <v>2203827</v>
      </c>
      <c r="H28">
        <f t="shared" si="3"/>
        <v>0.76278537289905246</v>
      </c>
    </row>
    <row r="29" spans="1:8">
      <c r="A29" s="187">
        <v>2010</v>
      </c>
      <c r="B29" s="188">
        <v>1676607</v>
      </c>
      <c r="C29" s="188">
        <v>2121333</v>
      </c>
      <c r="E29">
        <f t="shared" si="0"/>
        <v>2010</v>
      </c>
      <c r="F29">
        <f t="shared" si="1"/>
        <v>1676607</v>
      </c>
      <c r="G29">
        <f t="shared" si="2"/>
        <v>2121333</v>
      </c>
      <c r="H29">
        <f t="shared" si="3"/>
        <v>0.79035540388991266</v>
      </c>
    </row>
    <row r="30" spans="1:8">
      <c r="A30" s="187">
        <v>2011</v>
      </c>
      <c r="B30" s="188">
        <v>2000000</v>
      </c>
      <c r="C30" s="188">
        <v>2534729</v>
      </c>
      <c r="E30">
        <f t="shared" si="0"/>
        <v>2011</v>
      </c>
      <c r="F30">
        <f t="shared" si="1"/>
        <v>2000000</v>
      </c>
      <c r="G30">
        <f t="shared" si="2"/>
        <v>2534729</v>
      </c>
      <c r="H30">
        <f t="shared" si="3"/>
        <v>0.7890389860217798</v>
      </c>
    </row>
    <row r="31" spans="1:8">
      <c r="A31" s="187">
        <v>2012</v>
      </c>
      <c r="B31" s="188">
        <v>2000000</v>
      </c>
      <c r="C31" s="188">
        <v>2511778</v>
      </c>
      <c r="E31">
        <f t="shared" si="0"/>
        <v>2012</v>
      </c>
      <c r="F31">
        <f t="shared" si="1"/>
        <v>2000000</v>
      </c>
      <c r="G31">
        <f t="shared" si="2"/>
        <v>2511778</v>
      </c>
      <c r="H31">
        <f t="shared" si="3"/>
        <v>0.79624871306301748</v>
      </c>
    </row>
    <row r="32" spans="1:8">
      <c r="A32" s="187">
        <v>2013</v>
      </c>
      <c r="B32" s="188">
        <v>2000000</v>
      </c>
      <c r="C32" s="188">
        <v>2639317</v>
      </c>
      <c r="E32">
        <f t="shared" si="0"/>
        <v>2013</v>
      </c>
      <c r="F32">
        <f t="shared" si="1"/>
        <v>2000000</v>
      </c>
      <c r="G32">
        <f t="shared" si="2"/>
        <v>2639317</v>
      </c>
      <c r="H32">
        <f t="shared" si="3"/>
        <v>0.75777180232613206</v>
      </c>
    </row>
    <row r="33" spans="1:8">
      <c r="A33" s="187">
        <v>2014</v>
      </c>
      <c r="B33" s="188">
        <v>2000000</v>
      </c>
      <c r="C33" s="188">
        <v>2572819</v>
      </c>
      <c r="E33">
        <f t="shared" si="0"/>
        <v>2014</v>
      </c>
      <c r="F33">
        <f t="shared" si="1"/>
        <v>2000000</v>
      </c>
      <c r="G33">
        <f t="shared" si="2"/>
        <v>2572819</v>
      </c>
      <c r="H33">
        <f t="shared" si="3"/>
        <v>0.7773574433335575</v>
      </c>
    </row>
    <row r="34" spans="1:8">
      <c r="A34" s="187">
        <v>2015</v>
      </c>
      <c r="B34" s="188">
        <v>2000000</v>
      </c>
      <c r="C34" s="188">
        <v>2848454</v>
      </c>
      <c r="E34">
        <f t="shared" si="0"/>
        <v>2015</v>
      </c>
      <c r="F34">
        <f t="shared" si="1"/>
        <v>2000000</v>
      </c>
      <c r="G34">
        <f t="shared" si="2"/>
        <v>2848454</v>
      </c>
      <c r="H34">
        <f t="shared" si="3"/>
        <v>0.7021352635499819</v>
      </c>
    </row>
    <row r="35" spans="1:8">
      <c r="A35" s="187">
        <v>2016</v>
      </c>
      <c r="B35" s="188">
        <v>2000000</v>
      </c>
      <c r="C35" s="188">
        <v>3236662</v>
      </c>
      <c r="E35">
        <f t="shared" si="0"/>
        <v>2016</v>
      </c>
      <c r="F35">
        <f t="shared" si="1"/>
        <v>2000000</v>
      </c>
      <c r="G35">
        <f t="shared" si="2"/>
        <v>3236662</v>
      </c>
      <c r="H35">
        <f t="shared" si="3"/>
        <v>0.61792056136847162</v>
      </c>
    </row>
    <row r="36" spans="1:8">
      <c r="A36" s="187">
        <v>2017</v>
      </c>
      <c r="B36" s="188">
        <v>2000000</v>
      </c>
      <c r="C36" s="188">
        <v>4013993</v>
      </c>
      <c r="E36">
        <f t="shared" si="0"/>
        <v>2017</v>
      </c>
      <c r="F36">
        <f t="shared" si="1"/>
        <v>2000000</v>
      </c>
      <c r="G36">
        <f t="shared" si="2"/>
        <v>4013993</v>
      </c>
      <c r="H36">
        <f t="shared" si="3"/>
        <v>0.49825697254579171</v>
      </c>
    </row>
    <row r="37" spans="1:8">
      <c r="A37" s="187">
        <v>2018</v>
      </c>
      <c r="B37" s="188">
        <v>2000000</v>
      </c>
      <c r="C37" s="188">
        <v>3779809</v>
      </c>
      <c r="E37">
        <f t="shared" si="0"/>
        <v>2018</v>
      </c>
      <c r="F37">
        <f t="shared" si="1"/>
        <v>2000000</v>
      </c>
      <c r="G37">
        <f t="shared" si="2"/>
        <v>3779809</v>
      </c>
      <c r="H37">
        <f t="shared" si="3"/>
        <v>0.52912726542531652</v>
      </c>
    </row>
    <row r="38" spans="1:8">
      <c r="A38" s="187">
        <v>2019</v>
      </c>
      <c r="B38" s="188">
        <v>2000000</v>
      </c>
      <c r="C38" s="188">
        <v>3367578</v>
      </c>
      <c r="E38">
        <f t="shared" si="0"/>
        <v>2019</v>
      </c>
      <c r="F38">
        <f t="shared" si="1"/>
        <v>2000000</v>
      </c>
      <c r="G38">
        <f t="shared" si="2"/>
        <v>3367578</v>
      </c>
      <c r="H38">
        <f t="shared" si="3"/>
        <v>0.59389864169441653</v>
      </c>
    </row>
    <row r="39" spans="1:8">
      <c r="A39" s="187" t="s">
        <v>70</v>
      </c>
      <c r="B39" s="188">
        <v>66797308</v>
      </c>
      <c r="C39" s="188">
        <v>90047693</v>
      </c>
    </row>
    <row r="42" spans="1:8">
      <c r="A42" s="186" t="s">
        <v>0</v>
      </c>
      <c r="B42" t="s">
        <v>3</v>
      </c>
    </row>
    <row r="43" spans="1:8">
      <c r="A43" s="186" t="s">
        <v>13</v>
      </c>
      <c r="B43" t="s">
        <v>72</v>
      </c>
    </row>
    <row r="45" spans="1:8">
      <c r="A45" s="186" t="s">
        <v>69</v>
      </c>
      <c r="B45" t="s">
        <v>71</v>
      </c>
      <c r="C45" t="s">
        <v>73</v>
      </c>
      <c r="H45" t="s">
        <v>3</v>
      </c>
    </row>
    <row r="46" spans="1:8">
      <c r="A46" s="187">
        <v>1986</v>
      </c>
      <c r="B46" s="188">
        <v>1300000</v>
      </c>
      <c r="C46" s="188">
        <v>0</v>
      </c>
      <c r="E46">
        <f t="shared" ref="E46:E79" si="4">A46</f>
        <v>1986</v>
      </c>
      <c r="F46">
        <f t="shared" ref="F46:F79" si="5">B46</f>
        <v>1300000</v>
      </c>
      <c r="G46">
        <f t="shared" ref="G46:G79" si="6">C46</f>
        <v>0</v>
      </c>
      <c r="H46" s="190" t="e">
        <f t="shared" ref="H46:H79" si="7">B46/C46</f>
        <v>#DIV/0!</v>
      </c>
    </row>
    <row r="47" spans="1:8">
      <c r="A47" s="187">
        <v>1987</v>
      </c>
      <c r="B47" s="188">
        <v>1288000</v>
      </c>
      <c r="C47" s="188">
        <v>0</v>
      </c>
      <c r="E47">
        <f t="shared" si="4"/>
        <v>1987</v>
      </c>
      <c r="F47">
        <f t="shared" si="5"/>
        <v>1288000</v>
      </c>
      <c r="G47">
        <f t="shared" si="6"/>
        <v>0</v>
      </c>
      <c r="H47" s="190" t="e">
        <f t="shared" si="7"/>
        <v>#DIV/0!</v>
      </c>
    </row>
    <row r="48" spans="1:8">
      <c r="A48" s="187">
        <v>1988</v>
      </c>
      <c r="B48" s="188">
        <v>1345000</v>
      </c>
      <c r="C48" s="188">
        <v>1660000</v>
      </c>
      <c r="E48">
        <f t="shared" si="4"/>
        <v>1988</v>
      </c>
      <c r="F48">
        <f t="shared" si="5"/>
        <v>1345000</v>
      </c>
      <c r="G48">
        <f t="shared" si="6"/>
        <v>1660000</v>
      </c>
      <c r="H48" s="190">
        <f t="shared" si="7"/>
        <v>0.81024096385542166</v>
      </c>
    </row>
    <row r="49" spans="1:8">
      <c r="A49" s="187">
        <v>1989</v>
      </c>
      <c r="B49" s="188">
        <v>1353450</v>
      </c>
      <c r="C49" s="188">
        <v>1457900</v>
      </c>
      <c r="E49">
        <f t="shared" si="4"/>
        <v>1989</v>
      </c>
      <c r="F49">
        <f t="shared" si="5"/>
        <v>1353450</v>
      </c>
      <c r="G49">
        <f t="shared" si="6"/>
        <v>1457900</v>
      </c>
      <c r="H49" s="190">
        <f t="shared" si="7"/>
        <v>0.92835585431099532</v>
      </c>
    </row>
    <row r="50" spans="1:8">
      <c r="A50" s="187">
        <v>1990</v>
      </c>
      <c r="B50" s="188">
        <v>1380000</v>
      </c>
      <c r="C50" s="188">
        <v>1603600</v>
      </c>
      <c r="E50">
        <f t="shared" si="4"/>
        <v>1990</v>
      </c>
      <c r="F50">
        <f t="shared" si="5"/>
        <v>1380000</v>
      </c>
      <c r="G50">
        <f t="shared" si="6"/>
        <v>1603600</v>
      </c>
      <c r="H50" s="190">
        <f t="shared" si="7"/>
        <v>0.86056373160389121</v>
      </c>
    </row>
    <row r="51" spans="1:8">
      <c r="A51" s="187">
        <v>1991</v>
      </c>
      <c r="B51" s="188">
        <v>1385000</v>
      </c>
      <c r="C51" s="188">
        <v>1777460</v>
      </c>
      <c r="E51">
        <f t="shared" si="4"/>
        <v>1991</v>
      </c>
      <c r="F51">
        <f t="shared" si="5"/>
        <v>1385000</v>
      </c>
      <c r="G51">
        <f t="shared" si="6"/>
        <v>1777460</v>
      </c>
      <c r="H51" s="190">
        <f t="shared" si="7"/>
        <v>0.7792017823185895</v>
      </c>
    </row>
    <row r="52" spans="1:8">
      <c r="A52" s="187">
        <v>1992</v>
      </c>
      <c r="B52" s="188">
        <v>1352600</v>
      </c>
      <c r="C52" s="188">
        <v>1566600</v>
      </c>
      <c r="E52">
        <f t="shared" si="4"/>
        <v>1992</v>
      </c>
      <c r="F52">
        <f t="shared" si="5"/>
        <v>1352600</v>
      </c>
      <c r="G52">
        <f t="shared" si="6"/>
        <v>1566600</v>
      </c>
      <c r="H52" s="190">
        <f t="shared" si="7"/>
        <v>0.86339844248691433</v>
      </c>
    </row>
    <row r="53" spans="1:8">
      <c r="A53" s="187">
        <v>1993</v>
      </c>
      <c r="B53" s="188">
        <v>1352600</v>
      </c>
      <c r="C53" s="188">
        <v>1440700</v>
      </c>
      <c r="E53">
        <f t="shared" si="4"/>
        <v>1993</v>
      </c>
      <c r="F53">
        <f t="shared" si="5"/>
        <v>1352600</v>
      </c>
      <c r="G53">
        <f t="shared" si="6"/>
        <v>1440700</v>
      </c>
      <c r="H53" s="190">
        <f t="shared" si="7"/>
        <v>0.9388491705420976</v>
      </c>
    </row>
    <row r="54" spans="1:8">
      <c r="A54" s="187">
        <v>1994</v>
      </c>
      <c r="B54" s="188">
        <v>1387600</v>
      </c>
      <c r="C54" s="188">
        <v>1418350</v>
      </c>
      <c r="E54">
        <f t="shared" si="4"/>
        <v>1994</v>
      </c>
      <c r="F54">
        <f t="shared" si="5"/>
        <v>1387600</v>
      </c>
      <c r="G54">
        <f t="shared" si="6"/>
        <v>1418350</v>
      </c>
      <c r="H54" s="190">
        <f t="shared" si="7"/>
        <v>0.97831987873232984</v>
      </c>
    </row>
    <row r="55" spans="1:8">
      <c r="A55" s="187">
        <v>1995</v>
      </c>
      <c r="B55" s="188">
        <v>1307600</v>
      </c>
      <c r="C55" s="188">
        <v>1328700</v>
      </c>
      <c r="E55">
        <f t="shared" si="4"/>
        <v>1995</v>
      </c>
      <c r="F55">
        <f t="shared" si="5"/>
        <v>1307600</v>
      </c>
      <c r="G55">
        <f t="shared" si="6"/>
        <v>1328700</v>
      </c>
      <c r="H55" s="190">
        <f t="shared" si="7"/>
        <v>0.98411981636185741</v>
      </c>
    </row>
    <row r="56" spans="1:8">
      <c r="A56" s="187">
        <v>1996</v>
      </c>
      <c r="B56" s="188">
        <v>1226600</v>
      </c>
      <c r="C56" s="188">
        <v>1346600</v>
      </c>
      <c r="E56">
        <f t="shared" si="4"/>
        <v>1996</v>
      </c>
      <c r="F56">
        <f t="shared" si="5"/>
        <v>1226600</v>
      </c>
      <c r="G56">
        <f t="shared" si="6"/>
        <v>1346600</v>
      </c>
      <c r="H56" s="190">
        <f t="shared" si="7"/>
        <v>0.910886677558295</v>
      </c>
    </row>
    <row r="57" spans="1:8">
      <c r="A57" s="187">
        <v>1997</v>
      </c>
      <c r="B57" s="188">
        <v>1159000</v>
      </c>
      <c r="C57" s="188">
        <v>1190100</v>
      </c>
      <c r="E57">
        <f t="shared" si="4"/>
        <v>1997</v>
      </c>
      <c r="F57">
        <f t="shared" si="5"/>
        <v>1159000</v>
      </c>
      <c r="G57">
        <f t="shared" si="6"/>
        <v>1190100</v>
      </c>
      <c r="H57" s="190">
        <f t="shared" si="7"/>
        <v>0.97386774220653727</v>
      </c>
    </row>
    <row r="58" spans="1:8">
      <c r="A58" s="187">
        <v>1998</v>
      </c>
      <c r="B58" s="188">
        <v>1134800</v>
      </c>
      <c r="C58" s="188">
        <v>1140210</v>
      </c>
      <c r="E58">
        <f t="shared" si="4"/>
        <v>1998</v>
      </c>
      <c r="F58">
        <f t="shared" si="5"/>
        <v>1134800</v>
      </c>
      <c r="G58">
        <f t="shared" si="6"/>
        <v>1140210</v>
      </c>
      <c r="H58" s="190">
        <f t="shared" si="7"/>
        <v>0.99525525999596565</v>
      </c>
    </row>
    <row r="59" spans="1:8">
      <c r="A59" s="187">
        <v>1999</v>
      </c>
      <c r="B59" s="188">
        <v>995000</v>
      </c>
      <c r="C59" s="188">
        <v>1031100</v>
      </c>
      <c r="E59">
        <f t="shared" si="4"/>
        <v>1999</v>
      </c>
      <c r="F59">
        <f t="shared" si="5"/>
        <v>995000</v>
      </c>
      <c r="G59">
        <f t="shared" si="6"/>
        <v>1031100</v>
      </c>
      <c r="H59" s="190">
        <f t="shared" si="7"/>
        <v>0.96498884686257391</v>
      </c>
    </row>
    <row r="60" spans="1:8">
      <c r="A60" s="187">
        <v>2000</v>
      </c>
      <c r="B60" s="188">
        <v>1142000</v>
      </c>
      <c r="C60" s="188">
        <v>1185100</v>
      </c>
      <c r="E60">
        <f t="shared" si="4"/>
        <v>2000</v>
      </c>
      <c r="F60">
        <f t="shared" si="5"/>
        <v>1142000</v>
      </c>
      <c r="G60">
        <f t="shared" si="6"/>
        <v>1185100</v>
      </c>
      <c r="H60" s="190">
        <f t="shared" si="7"/>
        <v>0.96363176103282422</v>
      </c>
    </row>
    <row r="61" spans="1:8">
      <c r="A61" s="187">
        <v>2001</v>
      </c>
      <c r="B61" s="188">
        <v>1403000</v>
      </c>
      <c r="C61" s="188">
        <v>1874270</v>
      </c>
      <c r="E61">
        <f t="shared" si="4"/>
        <v>2001</v>
      </c>
      <c r="F61">
        <f t="shared" si="5"/>
        <v>1403000</v>
      </c>
      <c r="G61">
        <f t="shared" si="6"/>
        <v>1874270</v>
      </c>
      <c r="H61" s="190">
        <f t="shared" si="7"/>
        <v>0.74855810528899247</v>
      </c>
    </row>
    <row r="62" spans="1:8">
      <c r="A62" s="187">
        <v>2002</v>
      </c>
      <c r="B62" s="188">
        <v>1486100</v>
      </c>
      <c r="C62" s="188">
        <v>2138110</v>
      </c>
      <c r="E62">
        <f t="shared" si="4"/>
        <v>2002</v>
      </c>
      <c r="F62">
        <f t="shared" si="5"/>
        <v>1486100</v>
      </c>
      <c r="G62">
        <f t="shared" si="6"/>
        <v>2138110</v>
      </c>
      <c r="H62" s="190">
        <f t="shared" si="7"/>
        <v>0.6950531076511498</v>
      </c>
    </row>
    <row r="63" spans="1:8">
      <c r="A63" s="187">
        <v>2003</v>
      </c>
      <c r="B63" s="188">
        <v>1492810</v>
      </c>
      <c r="C63" s="188">
        <v>2373470</v>
      </c>
      <c r="E63">
        <f t="shared" si="4"/>
        <v>2003</v>
      </c>
      <c r="F63">
        <f t="shared" si="5"/>
        <v>1492810</v>
      </c>
      <c r="G63">
        <f t="shared" si="6"/>
        <v>2373470</v>
      </c>
      <c r="H63" s="190">
        <f t="shared" si="7"/>
        <v>0.62895675951244379</v>
      </c>
    </row>
    <row r="64" spans="1:8">
      <c r="A64" s="187">
        <v>2004</v>
      </c>
      <c r="B64" s="188">
        <v>1493050</v>
      </c>
      <c r="C64" s="188">
        <v>2601970</v>
      </c>
      <c r="E64">
        <f t="shared" si="4"/>
        <v>2004</v>
      </c>
      <c r="F64">
        <f t="shared" si="5"/>
        <v>1493050</v>
      </c>
      <c r="G64">
        <f t="shared" si="6"/>
        <v>2601970</v>
      </c>
      <c r="H64" s="190">
        <f t="shared" si="7"/>
        <v>0.57381522461826995</v>
      </c>
    </row>
    <row r="65" spans="1:8">
      <c r="A65" s="187">
        <v>2005</v>
      </c>
      <c r="B65" s="188">
        <v>1497510</v>
      </c>
      <c r="C65" s="188">
        <v>1991970</v>
      </c>
      <c r="E65">
        <f t="shared" si="4"/>
        <v>2005</v>
      </c>
      <c r="F65">
        <f t="shared" si="5"/>
        <v>1497510</v>
      </c>
      <c r="G65">
        <f t="shared" si="6"/>
        <v>1991970</v>
      </c>
      <c r="H65" s="190">
        <f t="shared" si="7"/>
        <v>0.75177337008087475</v>
      </c>
    </row>
    <row r="66" spans="1:8">
      <c r="A66" s="187">
        <v>2006</v>
      </c>
      <c r="B66" s="188">
        <v>1504010</v>
      </c>
      <c r="C66" s="188">
        <v>1964900</v>
      </c>
      <c r="E66">
        <f t="shared" si="4"/>
        <v>2006</v>
      </c>
      <c r="F66">
        <f t="shared" si="5"/>
        <v>1504010</v>
      </c>
      <c r="G66">
        <f t="shared" si="6"/>
        <v>1964900</v>
      </c>
      <c r="H66" s="190">
        <f t="shared" si="7"/>
        <v>0.76543844470456512</v>
      </c>
    </row>
    <row r="67" spans="1:8">
      <c r="A67" s="187">
        <v>2007</v>
      </c>
      <c r="B67" s="188">
        <v>1413010</v>
      </c>
      <c r="C67" s="188">
        <v>1443720</v>
      </c>
      <c r="E67">
        <f t="shared" si="4"/>
        <v>2007</v>
      </c>
      <c r="F67">
        <f t="shared" si="5"/>
        <v>1413010</v>
      </c>
      <c r="G67">
        <f t="shared" si="6"/>
        <v>1443720</v>
      </c>
      <c r="H67" s="190">
        <f t="shared" si="7"/>
        <v>0.97872856232510463</v>
      </c>
    </row>
    <row r="68" spans="1:8">
      <c r="A68" s="187">
        <v>2008</v>
      </c>
      <c r="B68" s="188">
        <v>1019010</v>
      </c>
      <c r="C68" s="188">
        <v>1036170</v>
      </c>
      <c r="E68">
        <f t="shared" si="4"/>
        <v>2008</v>
      </c>
      <c r="F68">
        <f t="shared" si="5"/>
        <v>1019010</v>
      </c>
      <c r="G68">
        <f t="shared" si="6"/>
        <v>1036170</v>
      </c>
      <c r="H68" s="190">
        <f t="shared" si="7"/>
        <v>0.98343901097310282</v>
      </c>
    </row>
    <row r="69" spans="1:8">
      <c r="A69" s="187">
        <v>2009</v>
      </c>
      <c r="B69" s="188">
        <v>834050</v>
      </c>
      <c r="C69" s="188">
        <v>849870</v>
      </c>
      <c r="E69">
        <f t="shared" si="4"/>
        <v>2009</v>
      </c>
      <c r="F69">
        <f t="shared" si="5"/>
        <v>834050</v>
      </c>
      <c r="G69">
        <f t="shared" si="6"/>
        <v>849870</v>
      </c>
      <c r="H69" s="190">
        <f t="shared" si="7"/>
        <v>0.98138538835351286</v>
      </c>
    </row>
    <row r="70" spans="1:8">
      <c r="A70" s="187">
        <v>2010</v>
      </c>
      <c r="B70" s="188">
        <v>832050</v>
      </c>
      <c r="C70" s="188">
        <v>846256</v>
      </c>
      <c r="E70">
        <f t="shared" si="4"/>
        <v>2010</v>
      </c>
      <c r="F70">
        <f t="shared" si="5"/>
        <v>832050</v>
      </c>
      <c r="G70">
        <f t="shared" si="6"/>
        <v>846256</v>
      </c>
      <c r="H70" s="190">
        <f t="shared" si="7"/>
        <v>0.9832131175436275</v>
      </c>
    </row>
    <row r="71" spans="1:8">
      <c r="A71" s="187">
        <v>2011</v>
      </c>
      <c r="B71" s="188">
        <v>1271150</v>
      </c>
      <c r="C71" s="188">
        <v>1306856</v>
      </c>
      <c r="E71">
        <f t="shared" si="4"/>
        <v>2011</v>
      </c>
      <c r="F71">
        <f t="shared" si="5"/>
        <v>1271150</v>
      </c>
      <c r="G71">
        <f t="shared" si="6"/>
        <v>1306856</v>
      </c>
      <c r="H71" s="190">
        <f t="shared" si="7"/>
        <v>0.97267793850278839</v>
      </c>
    </row>
    <row r="72" spans="1:8">
      <c r="A72" s="187">
        <v>2012</v>
      </c>
      <c r="B72" s="188">
        <v>1219500</v>
      </c>
      <c r="C72" s="188">
        <v>1269000</v>
      </c>
      <c r="E72">
        <f t="shared" si="4"/>
        <v>2012</v>
      </c>
      <c r="F72">
        <f t="shared" si="5"/>
        <v>1219500</v>
      </c>
      <c r="G72">
        <f t="shared" si="6"/>
        <v>1269000</v>
      </c>
      <c r="H72" s="190">
        <f t="shared" si="7"/>
        <v>0.96099290780141844</v>
      </c>
    </row>
    <row r="73" spans="1:8">
      <c r="A73" s="187">
        <v>2013</v>
      </c>
      <c r="B73" s="188">
        <v>1266100</v>
      </c>
      <c r="C73" s="188">
        <v>1422400</v>
      </c>
      <c r="E73">
        <f t="shared" si="4"/>
        <v>2013</v>
      </c>
      <c r="F73">
        <f t="shared" si="5"/>
        <v>1266100</v>
      </c>
      <c r="G73">
        <f t="shared" si="6"/>
        <v>1422400</v>
      </c>
      <c r="H73" s="190">
        <f t="shared" si="7"/>
        <v>0.89011529808773904</v>
      </c>
    </row>
    <row r="74" spans="1:8">
      <c r="A74" s="187">
        <v>2014</v>
      </c>
      <c r="B74" s="188">
        <v>1286075</v>
      </c>
      <c r="C74" s="188">
        <v>1414107</v>
      </c>
      <c r="E74">
        <f t="shared" si="4"/>
        <v>2014</v>
      </c>
      <c r="F74">
        <f t="shared" si="5"/>
        <v>1286075</v>
      </c>
      <c r="G74">
        <f t="shared" si="6"/>
        <v>1414107</v>
      </c>
      <c r="H74" s="190">
        <f t="shared" si="7"/>
        <v>0.90946088238018763</v>
      </c>
    </row>
    <row r="75" spans="1:8">
      <c r="A75" s="187">
        <v>2015</v>
      </c>
      <c r="B75" s="188">
        <v>1329100</v>
      </c>
      <c r="C75" s="188">
        <v>1682559</v>
      </c>
      <c r="E75">
        <f t="shared" si="4"/>
        <v>2015</v>
      </c>
      <c r="F75">
        <f t="shared" si="5"/>
        <v>1329100</v>
      </c>
      <c r="G75">
        <f t="shared" si="6"/>
        <v>1682559</v>
      </c>
      <c r="H75" s="190">
        <f t="shared" si="7"/>
        <v>0.78992772318831017</v>
      </c>
    </row>
    <row r="76" spans="1:8">
      <c r="A76" s="187">
        <v>2016</v>
      </c>
      <c r="B76" s="188">
        <v>1359500</v>
      </c>
      <c r="C76" s="188">
        <v>2146077</v>
      </c>
      <c r="E76">
        <f t="shared" si="4"/>
        <v>2016</v>
      </c>
      <c r="F76">
        <f t="shared" si="5"/>
        <v>1359500</v>
      </c>
      <c r="G76">
        <f t="shared" si="6"/>
        <v>2146077</v>
      </c>
      <c r="H76" s="190">
        <f t="shared" si="7"/>
        <v>0.63348146408539863</v>
      </c>
    </row>
    <row r="77" spans="1:8">
      <c r="A77" s="187">
        <v>2017</v>
      </c>
      <c r="B77" s="188">
        <v>1364500</v>
      </c>
      <c r="C77" s="188">
        <v>2896861</v>
      </c>
      <c r="E77">
        <f t="shared" si="4"/>
        <v>2017</v>
      </c>
      <c r="F77">
        <f t="shared" si="5"/>
        <v>1364500</v>
      </c>
      <c r="G77">
        <f t="shared" si="6"/>
        <v>2896861</v>
      </c>
      <c r="H77" s="190">
        <f t="shared" si="7"/>
        <v>0.47102708759584944</v>
      </c>
    </row>
    <row r="78" spans="1:8">
      <c r="A78" s="187">
        <v>2018</v>
      </c>
      <c r="B78" s="188">
        <v>1383791</v>
      </c>
      <c r="C78" s="188">
        <v>2693588</v>
      </c>
      <c r="E78">
        <f t="shared" si="4"/>
        <v>2018</v>
      </c>
      <c r="F78">
        <f t="shared" si="5"/>
        <v>1383791</v>
      </c>
      <c r="G78">
        <f t="shared" si="6"/>
        <v>2693588</v>
      </c>
      <c r="H78" s="190">
        <f t="shared" si="7"/>
        <v>0.51373521117557697</v>
      </c>
    </row>
    <row r="79" spans="1:8">
      <c r="A79" s="187">
        <v>2019</v>
      </c>
      <c r="B79" s="188">
        <v>1416075</v>
      </c>
      <c r="C79" s="188">
        <v>2353197</v>
      </c>
      <c r="E79">
        <f t="shared" si="4"/>
        <v>2019</v>
      </c>
      <c r="F79">
        <f t="shared" si="5"/>
        <v>1416075</v>
      </c>
      <c r="G79">
        <f t="shared" si="6"/>
        <v>2353197</v>
      </c>
      <c r="H79" s="190">
        <f t="shared" si="7"/>
        <v>0.60176644794294742</v>
      </c>
    </row>
    <row r="80" spans="1:8">
      <c r="A80" s="187" t="s">
        <v>70</v>
      </c>
      <c r="B80" s="188">
        <v>43979641</v>
      </c>
      <c r="C80" s="188">
        <v>52451771</v>
      </c>
    </row>
    <row r="83" spans="1:9">
      <c r="A83" s="186" t="s">
        <v>13</v>
      </c>
      <c r="B83" t="s">
        <v>72</v>
      </c>
    </row>
    <row r="84" spans="1:9">
      <c r="A84" s="186" t="s">
        <v>0</v>
      </c>
      <c r="B84" t="s">
        <v>68</v>
      </c>
    </row>
    <row r="86" spans="1:9">
      <c r="A86" s="186" t="s">
        <v>73</v>
      </c>
      <c r="B86" s="186" t="s">
        <v>75</v>
      </c>
    </row>
    <row r="87" spans="1:9">
      <c r="A87" s="186" t="s">
        <v>69</v>
      </c>
      <c r="B87" t="s">
        <v>3</v>
      </c>
      <c r="C87" t="s">
        <v>81</v>
      </c>
      <c r="D87" t="s">
        <v>78</v>
      </c>
      <c r="E87" t="s">
        <v>79</v>
      </c>
      <c r="F87" t="s">
        <v>80</v>
      </c>
      <c r="G87" t="s">
        <v>82</v>
      </c>
      <c r="H87" t="s">
        <v>83</v>
      </c>
      <c r="I87" t="s">
        <v>70</v>
      </c>
    </row>
    <row r="88" spans="1:9">
      <c r="A88" s="187">
        <v>1986</v>
      </c>
      <c r="B88" s="188">
        <v>0</v>
      </c>
      <c r="C88" s="188">
        <v>0</v>
      </c>
      <c r="D88" s="188">
        <v>0</v>
      </c>
      <c r="E88" s="188">
        <v>0</v>
      </c>
      <c r="F88" s="188"/>
      <c r="G88" s="188">
        <v>0</v>
      </c>
      <c r="H88" s="188"/>
      <c r="I88" s="188">
        <v>0</v>
      </c>
    </row>
    <row r="89" spans="1:9">
      <c r="A89" s="187">
        <v>1987</v>
      </c>
      <c r="B89" s="188">
        <v>0</v>
      </c>
      <c r="C89" s="188">
        <v>0</v>
      </c>
      <c r="D89" s="188">
        <v>0</v>
      </c>
      <c r="E89" s="188">
        <v>0</v>
      </c>
      <c r="F89" s="188"/>
      <c r="G89" s="188">
        <v>0</v>
      </c>
      <c r="H89" s="188"/>
      <c r="I89" s="188">
        <v>0</v>
      </c>
    </row>
    <row r="90" spans="1:9">
      <c r="A90" s="187">
        <v>1988</v>
      </c>
      <c r="B90" s="188">
        <v>1660000</v>
      </c>
      <c r="C90" s="188">
        <v>431400</v>
      </c>
      <c r="D90" s="188">
        <v>385300</v>
      </c>
      <c r="E90" s="188">
        <v>254000</v>
      </c>
      <c r="F90" s="188"/>
      <c r="G90" s="188">
        <v>80700</v>
      </c>
      <c r="H90" s="188"/>
      <c r="I90" s="188">
        <v>2811400</v>
      </c>
    </row>
    <row r="91" spans="1:9">
      <c r="A91" s="187">
        <v>1989</v>
      </c>
      <c r="B91" s="188">
        <v>1457900</v>
      </c>
      <c r="C91" s="188">
        <v>319600</v>
      </c>
      <c r="D91" s="188">
        <v>370600</v>
      </c>
      <c r="E91" s="188">
        <v>241000</v>
      </c>
      <c r="F91" s="188">
        <v>171000</v>
      </c>
      <c r="G91" s="188">
        <v>82700</v>
      </c>
      <c r="H91" s="188"/>
      <c r="I91" s="188">
        <v>2642800</v>
      </c>
    </row>
    <row r="92" spans="1:9">
      <c r="A92" s="187">
        <v>1990</v>
      </c>
      <c r="B92" s="188">
        <v>1603600</v>
      </c>
      <c r="C92" s="188">
        <v>294500</v>
      </c>
      <c r="D92" s="188">
        <v>417000</v>
      </c>
      <c r="E92" s="188">
        <v>278900</v>
      </c>
      <c r="F92" s="188">
        <v>216300</v>
      </c>
      <c r="G92" s="188">
        <v>80600</v>
      </c>
      <c r="H92" s="188"/>
      <c r="I92" s="188">
        <v>2890900</v>
      </c>
    </row>
    <row r="93" spans="1:9">
      <c r="A93" s="187">
        <v>1991</v>
      </c>
      <c r="B93" s="188">
        <v>1777460</v>
      </c>
      <c r="C93" s="188">
        <v>336100</v>
      </c>
      <c r="D93" s="188">
        <v>229000</v>
      </c>
      <c r="E93" s="188">
        <v>250600</v>
      </c>
      <c r="F93" s="188">
        <v>246500</v>
      </c>
      <c r="G93" s="188">
        <v>51050</v>
      </c>
      <c r="H93" s="188"/>
      <c r="I93" s="188">
        <v>2890710</v>
      </c>
    </row>
    <row r="94" spans="1:9">
      <c r="A94" s="187">
        <v>1992</v>
      </c>
      <c r="B94" s="188">
        <v>1566600</v>
      </c>
      <c r="C94" s="188">
        <v>281900</v>
      </c>
      <c r="D94" s="188">
        <v>182000</v>
      </c>
      <c r="E94" s="188">
        <v>372000</v>
      </c>
      <c r="F94" s="188">
        <v>260800</v>
      </c>
      <c r="G94" s="188">
        <v>48355</v>
      </c>
      <c r="H94" s="188"/>
      <c r="I94" s="188">
        <v>2711655</v>
      </c>
    </row>
    <row r="95" spans="1:9">
      <c r="A95" s="187">
        <v>1993</v>
      </c>
      <c r="B95" s="188">
        <v>1440700</v>
      </c>
      <c r="C95" s="188">
        <v>263000</v>
      </c>
      <c r="D95" s="188">
        <v>164500</v>
      </c>
      <c r="E95" s="188">
        <v>238000</v>
      </c>
      <c r="F95" s="188">
        <v>185000</v>
      </c>
      <c r="G95" s="188">
        <v>47045</v>
      </c>
      <c r="H95" s="188"/>
      <c r="I95" s="188">
        <v>2338245</v>
      </c>
    </row>
    <row r="96" spans="1:9">
      <c r="A96" s="187">
        <v>1994</v>
      </c>
      <c r="B96" s="188">
        <v>1418350</v>
      </c>
      <c r="C96" s="188">
        <v>318400</v>
      </c>
      <c r="D96" s="188">
        <v>191000</v>
      </c>
      <c r="E96" s="188">
        <v>230000</v>
      </c>
      <c r="F96" s="188">
        <v>313000</v>
      </c>
      <c r="G96" s="188">
        <v>45285</v>
      </c>
      <c r="H96" s="188">
        <v>122500</v>
      </c>
      <c r="I96" s="188">
        <v>2638535</v>
      </c>
    </row>
    <row r="97" spans="1:9">
      <c r="A97" s="187">
        <v>1995</v>
      </c>
      <c r="B97" s="188">
        <v>1328700</v>
      </c>
      <c r="C97" s="188">
        <v>375000</v>
      </c>
      <c r="D97" s="188">
        <v>328000</v>
      </c>
      <c r="E97" s="188">
        <v>277000</v>
      </c>
      <c r="F97" s="188">
        <v>347000</v>
      </c>
      <c r="G97" s="188">
        <v>45785</v>
      </c>
      <c r="H97" s="188">
        <v>125000</v>
      </c>
      <c r="I97" s="188">
        <v>2826485</v>
      </c>
    </row>
    <row r="98" spans="1:9">
      <c r="A98" s="187">
        <v>1996</v>
      </c>
      <c r="B98" s="188">
        <v>1346600</v>
      </c>
      <c r="C98" s="188">
        <v>357300</v>
      </c>
      <c r="D98" s="188">
        <v>305000</v>
      </c>
      <c r="E98" s="188">
        <v>278000</v>
      </c>
      <c r="F98" s="188">
        <v>361000</v>
      </c>
      <c r="G98" s="188">
        <v>56909</v>
      </c>
      <c r="H98" s="188">
        <v>116000</v>
      </c>
      <c r="I98" s="188">
        <v>2820809</v>
      </c>
    </row>
    <row r="99" spans="1:9">
      <c r="A99" s="187">
        <v>1997</v>
      </c>
      <c r="B99" s="188">
        <v>1190100</v>
      </c>
      <c r="C99" s="188">
        <v>318850</v>
      </c>
      <c r="D99" s="188">
        <v>306000</v>
      </c>
      <c r="E99" s="188">
        <v>233000</v>
      </c>
      <c r="F99" s="188">
        <v>296000</v>
      </c>
      <c r="G99" s="188">
        <v>53480</v>
      </c>
      <c r="H99" s="188">
        <v>66700</v>
      </c>
      <c r="I99" s="188">
        <v>2464130</v>
      </c>
    </row>
    <row r="100" spans="1:9">
      <c r="A100" s="187">
        <v>1998</v>
      </c>
      <c r="B100" s="188">
        <v>1140210</v>
      </c>
      <c r="C100" s="188">
        <v>443000</v>
      </c>
      <c r="D100" s="188">
        <v>210000</v>
      </c>
      <c r="E100" s="188">
        <v>220000</v>
      </c>
      <c r="F100" s="188">
        <v>312000</v>
      </c>
      <c r="G100" s="188">
        <v>50466</v>
      </c>
      <c r="H100" s="188">
        <v>64300</v>
      </c>
      <c r="I100" s="188">
        <v>2439976</v>
      </c>
    </row>
    <row r="101" spans="1:9">
      <c r="A101" s="187">
        <v>1999</v>
      </c>
      <c r="B101" s="188">
        <v>1031100</v>
      </c>
      <c r="C101" s="188">
        <v>385500</v>
      </c>
      <c r="D101" s="188">
        <v>177000</v>
      </c>
      <c r="E101" s="188">
        <v>212000</v>
      </c>
      <c r="F101" s="188">
        <v>309000</v>
      </c>
      <c r="G101" s="188">
        <v>59946</v>
      </c>
      <c r="H101" s="188">
        <v>73300</v>
      </c>
      <c r="I101" s="188">
        <v>2247846</v>
      </c>
    </row>
    <row r="102" spans="1:9">
      <c r="A102" s="187">
        <v>2000</v>
      </c>
      <c r="B102" s="188">
        <v>1185100</v>
      </c>
      <c r="C102" s="188">
        <v>330800</v>
      </c>
      <c r="D102" s="188">
        <v>193000</v>
      </c>
      <c r="E102" s="188">
        <v>191000</v>
      </c>
      <c r="F102" s="188">
        <v>230000</v>
      </c>
      <c r="G102" s="188">
        <v>59413</v>
      </c>
      <c r="H102" s="188">
        <v>70800</v>
      </c>
      <c r="I102" s="188">
        <v>2260113</v>
      </c>
    </row>
    <row r="103" spans="1:9">
      <c r="A103" s="187">
        <v>2001</v>
      </c>
      <c r="B103" s="188">
        <v>1874270</v>
      </c>
      <c r="C103" s="188">
        <v>331400</v>
      </c>
      <c r="D103" s="188">
        <v>188000</v>
      </c>
      <c r="E103" s="188">
        <v>176000</v>
      </c>
      <c r="F103" s="188">
        <v>228000</v>
      </c>
      <c r="G103" s="188">
        <v>60389</v>
      </c>
      <c r="H103" s="188">
        <v>69300</v>
      </c>
      <c r="I103" s="188">
        <v>2927359</v>
      </c>
    </row>
    <row r="104" spans="1:9">
      <c r="A104" s="187">
        <v>2002</v>
      </c>
      <c r="B104" s="188">
        <v>2138110</v>
      </c>
      <c r="C104" s="188">
        <v>364800</v>
      </c>
      <c r="D104" s="188">
        <v>223000</v>
      </c>
      <c r="E104" s="188">
        <v>115000</v>
      </c>
      <c r="F104" s="188">
        <v>225000</v>
      </c>
      <c r="G104" s="188">
        <v>69175</v>
      </c>
      <c r="H104" s="188">
        <v>49000</v>
      </c>
      <c r="I104" s="188">
        <v>3184085</v>
      </c>
    </row>
    <row r="105" spans="1:9">
      <c r="A105" s="187">
        <v>2003</v>
      </c>
      <c r="B105" s="188">
        <v>2373470</v>
      </c>
      <c r="C105" s="188">
        <v>336880</v>
      </c>
      <c r="D105" s="188">
        <v>223000</v>
      </c>
      <c r="E105" s="188">
        <v>114000</v>
      </c>
      <c r="F105" s="188">
        <v>110000</v>
      </c>
      <c r="G105" s="188">
        <v>76032</v>
      </c>
      <c r="H105" s="188">
        <v>63000</v>
      </c>
      <c r="I105" s="188">
        <v>3296382</v>
      </c>
    </row>
    <row r="106" spans="1:9">
      <c r="A106" s="187">
        <v>2004</v>
      </c>
      <c r="B106" s="188">
        <v>2601970</v>
      </c>
      <c r="C106" s="188">
        <v>398140</v>
      </c>
      <c r="D106" s="188">
        <v>223000</v>
      </c>
      <c r="E106" s="188">
        <v>114000</v>
      </c>
      <c r="F106" s="188">
        <v>139000</v>
      </c>
      <c r="G106" s="188">
        <v>77530</v>
      </c>
      <c r="H106" s="188">
        <v>66700</v>
      </c>
      <c r="I106" s="188">
        <v>3620340</v>
      </c>
    </row>
    <row r="107" spans="1:9">
      <c r="A107" s="187">
        <v>2005</v>
      </c>
      <c r="B107" s="188">
        <v>1991970</v>
      </c>
      <c r="C107" s="188">
        <v>380830</v>
      </c>
      <c r="D107" s="188">
        <v>206000</v>
      </c>
      <c r="E107" s="188">
        <v>124000</v>
      </c>
      <c r="F107" s="188">
        <v>132000</v>
      </c>
      <c r="G107" s="188">
        <v>85746</v>
      </c>
      <c r="H107" s="188">
        <v>124000</v>
      </c>
      <c r="I107" s="188">
        <v>3044546</v>
      </c>
    </row>
    <row r="108" spans="1:9">
      <c r="A108" s="187">
        <v>2006</v>
      </c>
      <c r="B108" s="188">
        <v>1964900</v>
      </c>
      <c r="C108" s="188">
        <v>404640</v>
      </c>
      <c r="D108" s="188">
        <v>194000</v>
      </c>
      <c r="E108" s="188">
        <v>121000</v>
      </c>
      <c r="F108" s="188">
        <v>126000</v>
      </c>
      <c r="G108" s="188">
        <v>92322</v>
      </c>
      <c r="H108" s="188">
        <v>110000</v>
      </c>
      <c r="I108" s="188">
        <v>3012862</v>
      </c>
    </row>
    <row r="109" spans="1:9">
      <c r="A109" s="187">
        <v>2007</v>
      </c>
      <c r="B109" s="188">
        <v>1443720</v>
      </c>
      <c r="C109" s="188">
        <v>451040</v>
      </c>
      <c r="D109" s="188">
        <v>176000</v>
      </c>
      <c r="E109" s="188">
        <v>225000</v>
      </c>
      <c r="F109" s="188">
        <v>198000</v>
      </c>
      <c r="G109" s="188">
        <v>108073</v>
      </c>
      <c r="H109" s="188">
        <v>74000</v>
      </c>
      <c r="I109" s="188">
        <v>2675833</v>
      </c>
    </row>
    <row r="110" spans="1:9">
      <c r="A110" s="187">
        <v>2008</v>
      </c>
      <c r="B110" s="188">
        <v>1036170</v>
      </c>
      <c r="C110" s="188">
        <v>533840</v>
      </c>
      <c r="D110" s="188">
        <v>176000</v>
      </c>
      <c r="E110" s="188">
        <v>248000</v>
      </c>
      <c r="F110" s="188">
        <v>301000</v>
      </c>
      <c r="G110" s="188">
        <v>116673</v>
      </c>
      <c r="H110" s="188">
        <v>60700</v>
      </c>
      <c r="I110" s="188">
        <v>2472383</v>
      </c>
    </row>
    <row r="111" spans="1:9">
      <c r="A111" s="187">
        <v>2009</v>
      </c>
      <c r="B111" s="188">
        <v>849870</v>
      </c>
      <c r="C111" s="188">
        <v>484180</v>
      </c>
      <c r="D111" s="188">
        <v>182000</v>
      </c>
      <c r="E111" s="188">
        <v>210000</v>
      </c>
      <c r="F111" s="188">
        <v>296000</v>
      </c>
      <c r="G111" s="188">
        <v>97977</v>
      </c>
      <c r="H111" s="188">
        <v>83800</v>
      </c>
      <c r="I111" s="188">
        <v>2203827</v>
      </c>
    </row>
    <row r="112" spans="1:9">
      <c r="A112" s="187">
        <v>2010</v>
      </c>
      <c r="B112" s="188">
        <v>846256</v>
      </c>
      <c r="C112" s="188">
        <v>472620</v>
      </c>
      <c r="D112" s="188">
        <v>174000</v>
      </c>
      <c r="E112" s="188">
        <v>219000</v>
      </c>
      <c r="F112" s="188">
        <v>240000</v>
      </c>
      <c r="G112" s="188">
        <v>95457</v>
      </c>
      <c r="H112" s="188">
        <v>74000</v>
      </c>
      <c r="I112" s="188">
        <v>2121333</v>
      </c>
    </row>
    <row r="113" spans="1:9">
      <c r="A113" s="187">
        <v>2011</v>
      </c>
      <c r="B113" s="188">
        <v>1306856</v>
      </c>
      <c r="C113" s="188">
        <v>325740</v>
      </c>
      <c r="D113" s="188">
        <v>235000</v>
      </c>
      <c r="E113" s="188">
        <v>239000</v>
      </c>
      <c r="F113" s="188">
        <v>224000</v>
      </c>
      <c r="G113" s="188">
        <v>118833</v>
      </c>
      <c r="H113" s="188">
        <v>85300</v>
      </c>
      <c r="I113" s="188">
        <v>2534729</v>
      </c>
    </row>
    <row r="114" spans="1:9">
      <c r="A114" s="187">
        <v>2012</v>
      </c>
      <c r="B114" s="188">
        <v>1269000</v>
      </c>
      <c r="C114" s="188">
        <v>314760</v>
      </c>
      <c r="D114" s="188">
        <v>314000</v>
      </c>
      <c r="E114" s="188">
        <v>203000</v>
      </c>
      <c r="F114" s="188">
        <v>208000</v>
      </c>
      <c r="G114" s="188">
        <v>121618</v>
      </c>
      <c r="H114" s="188">
        <v>81400</v>
      </c>
      <c r="I114" s="188">
        <v>2511778</v>
      </c>
    </row>
    <row r="115" spans="1:9">
      <c r="A115" s="187">
        <v>2013</v>
      </c>
      <c r="B115" s="188">
        <v>1422400</v>
      </c>
      <c r="C115" s="188">
        <v>302660</v>
      </c>
      <c r="D115" s="188">
        <v>307000</v>
      </c>
      <c r="E115" s="188">
        <v>206000</v>
      </c>
      <c r="F115" s="188">
        <v>214000</v>
      </c>
      <c r="G115" s="188">
        <v>137257</v>
      </c>
      <c r="H115" s="188">
        <v>50000</v>
      </c>
      <c r="I115" s="188">
        <v>2639317</v>
      </c>
    </row>
    <row r="116" spans="1:9">
      <c r="A116" s="187">
        <v>2014</v>
      </c>
      <c r="B116" s="188">
        <v>1414107</v>
      </c>
      <c r="C116" s="188">
        <v>249616</v>
      </c>
      <c r="D116" s="188">
        <v>270100</v>
      </c>
      <c r="E116" s="188">
        <v>239800</v>
      </c>
      <c r="F116" s="188">
        <v>203800</v>
      </c>
      <c r="G116" s="188">
        <v>131265</v>
      </c>
      <c r="H116" s="188">
        <v>64131</v>
      </c>
      <c r="I116" s="188">
        <v>2572819</v>
      </c>
    </row>
    <row r="117" spans="1:9">
      <c r="A117" s="187">
        <v>2015</v>
      </c>
      <c r="B117" s="188">
        <v>1682559</v>
      </c>
      <c r="C117" s="188">
        <v>216999</v>
      </c>
      <c r="D117" s="188">
        <v>272600</v>
      </c>
      <c r="E117" s="188">
        <v>248800</v>
      </c>
      <c r="F117" s="188">
        <v>181700</v>
      </c>
      <c r="G117" s="188">
        <v>139796</v>
      </c>
      <c r="H117" s="188">
        <v>106000</v>
      </c>
      <c r="I117" s="188">
        <v>2848454</v>
      </c>
    </row>
    <row r="118" spans="1:9">
      <c r="A118" s="187">
        <v>2016</v>
      </c>
      <c r="B118" s="188">
        <v>2146077</v>
      </c>
      <c r="C118" s="188">
        <v>213974</v>
      </c>
      <c r="D118" s="188">
        <v>272600</v>
      </c>
      <c r="E118" s="188">
        <v>211700</v>
      </c>
      <c r="F118" s="188">
        <v>161000</v>
      </c>
      <c r="G118" s="188">
        <v>140971</v>
      </c>
      <c r="H118" s="188">
        <v>90340</v>
      </c>
      <c r="I118" s="188">
        <v>3236662</v>
      </c>
    </row>
    <row r="119" spans="1:9">
      <c r="A119" s="187">
        <v>2017</v>
      </c>
      <c r="B119" s="188">
        <v>2896861</v>
      </c>
      <c r="C119" s="188">
        <v>198366</v>
      </c>
      <c r="D119" s="188">
        <v>260500</v>
      </c>
      <c r="E119" s="188">
        <v>260800</v>
      </c>
      <c r="F119" s="188">
        <v>155100</v>
      </c>
      <c r="G119" s="188">
        <v>155166</v>
      </c>
      <c r="H119" s="188">
        <v>87200</v>
      </c>
      <c r="I119" s="188">
        <v>4013993</v>
      </c>
    </row>
    <row r="120" spans="1:9">
      <c r="A120" s="187">
        <v>2018</v>
      </c>
      <c r="B120" s="188">
        <v>2693588</v>
      </c>
      <c r="C120" s="188">
        <v>201357</v>
      </c>
      <c r="D120" s="188">
        <v>222500</v>
      </c>
      <c r="E120" s="188">
        <v>277500</v>
      </c>
      <c r="F120" s="188">
        <v>143100</v>
      </c>
      <c r="G120" s="188">
        <v>149764</v>
      </c>
      <c r="H120" s="188">
        <v>92000</v>
      </c>
      <c r="I120" s="188">
        <v>3779809</v>
      </c>
    </row>
    <row r="121" spans="1:9">
      <c r="A121" s="187">
        <v>2019</v>
      </c>
      <c r="B121" s="188">
        <v>2353197</v>
      </c>
      <c r="C121" s="188">
        <v>206184</v>
      </c>
      <c r="D121" s="188">
        <v>201600</v>
      </c>
      <c r="E121" s="188">
        <v>263200</v>
      </c>
      <c r="F121" s="188">
        <v>118900</v>
      </c>
      <c r="G121" s="188">
        <v>155997</v>
      </c>
      <c r="H121" s="188">
        <v>68500</v>
      </c>
      <c r="I121" s="188">
        <v>3367578</v>
      </c>
    </row>
    <row r="122" spans="1:9">
      <c r="A122" s="187" t="s">
        <v>70</v>
      </c>
      <c r="B122" s="188">
        <v>52451771</v>
      </c>
      <c r="C122" s="188">
        <v>10843376</v>
      </c>
      <c r="D122" s="188">
        <v>7779300</v>
      </c>
      <c r="E122" s="188">
        <v>7091300</v>
      </c>
      <c r="F122" s="188">
        <v>6852200</v>
      </c>
      <c r="G122" s="188">
        <v>2891775</v>
      </c>
      <c r="H122" s="188">
        <v>2137971</v>
      </c>
      <c r="I122" s="188">
        <v>90047693</v>
      </c>
    </row>
    <row r="124" spans="1:9">
      <c r="A124" s="186" t="s">
        <v>13</v>
      </c>
      <c r="B124" t="s">
        <v>72</v>
      </c>
    </row>
    <row r="125" spans="1:9">
      <c r="A125" s="186" t="s">
        <v>0</v>
      </c>
      <c r="B125" t="s">
        <v>68</v>
      </c>
    </row>
    <row r="127" spans="1:9">
      <c r="A127" s="186" t="s">
        <v>71</v>
      </c>
      <c r="B127" s="186" t="s">
        <v>75</v>
      </c>
    </row>
    <row r="128" spans="1:9">
      <c r="A128" s="186" t="s">
        <v>69</v>
      </c>
      <c r="B128" t="s">
        <v>3</v>
      </c>
      <c r="C128" t="s">
        <v>78</v>
      </c>
      <c r="D128" t="s">
        <v>79</v>
      </c>
      <c r="E128" t="s">
        <v>81</v>
      </c>
      <c r="F128" t="s">
        <v>80</v>
      </c>
      <c r="G128" t="s">
        <v>82</v>
      </c>
      <c r="H128" t="s">
        <v>83</v>
      </c>
      <c r="I128" t="s">
        <v>70</v>
      </c>
    </row>
    <row r="129" spans="1:9">
      <c r="A129" s="187">
        <v>1986</v>
      </c>
      <c r="B129" s="188">
        <v>1300000</v>
      </c>
      <c r="C129" s="188">
        <v>229000</v>
      </c>
      <c r="D129" s="188">
        <v>209500</v>
      </c>
      <c r="E129" s="188">
        <v>144200</v>
      </c>
      <c r="F129" s="188"/>
      <c r="G129" s="188">
        <v>46700</v>
      </c>
      <c r="H129" s="188"/>
      <c r="I129" s="188">
        <v>1929400</v>
      </c>
    </row>
    <row r="130" spans="1:9">
      <c r="A130" s="187">
        <v>1987</v>
      </c>
      <c r="B130" s="188">
        <v>1288000</v>
      </c>
      <c r="C130" s="188">
        <v>280000</v>
      </c>
      <c r="D130" s="188">
        <v>187000</v>
      </c>
      <c r="E130" s="188">
        <v>158095</v>
      </c>
      <c r="F130" s="188"/>
      <c r="G130" s="188">
        <v>27930</v>
      </c>
      <c r="H130" s="188"/>
      <c r="I130" s="188">
        <v>1941025</v>
      </c>
    </row>
    <row r="131" spans="1:9">
      <c r="A131" s="187">
        <v>1988</v>
      </c>
      <c r="B131" s="188">
        <v>1345000</v>
      </c>
      <c r="C131" s="188">
        <v>200000</v>
      </c>
      <c r="D131" s="188">
        <v>254000</v>
      </c>
      <c r="E131" s="188">
        <v>136900</v>
      </c>
      <c r="F131" s="188"/>
      <c r="G131" s="188">
        <v>25900</v>
      </c>
      <c r="H131" s="188"/>
      <c r="I131" s="188">
        <v>1961800</v>
      </c>
    </row>
    <row r="132" spans="1:9">
      <c r="A132" s="187">
        <v>1989</v>
      </c>
      <c r="B132" s="188">
        <v>1353450</v>
      </c>
      <c r="C132" s="188">
        <v>230681</v>
      </c>
      <c r="D132" s="188">
        <v>182675</v>
      </c>
      <c r="E132" s="188">
        <v>81183</v>
      </c>
      <c r="F132" s="188">
        <v>90762</v>
      </c>
      <c r="G132" s="188">
        <v>26964</v>
      </c>
      <c r="H132" s="188"/>
      <c r="I132" s="188">
        <v>1965715</v>
      </c>
    </row>
    <row r="133" spans="1:9">
      <c r="A133" s="187">
        <v>1990</v>
      </c>
      <c r="B133" s="188">
        <v>1380000</v>
      </c>
      <c r="C133" s="188">
        <v>227000</v>
      </c>
      <c r="D133" s="188">
        <v>207650</v>
      </c>
      <c r="E133" s="188">
        <v>70150</v>
      </c>
      <c r="F133" s="188">
        <v>60000</v>
      </c>
      <c r="G133" s="188">
        <v>20600</v>
      </c>
      <c r="H133" s="188"/>
      <c r="I133" s="188">
        <v>1965400</v>
      </c>
    </row>
    <row r="134" spans="1:9">
      <c r="A134" s="187">
        <v>1991</v>
      </c>
      <c r="B134" s="188">
        <v>1385000</v>
      </c>
      <c r="C134" s="188">
        <v>229000</v>
      </c>
      <c r="D134" s="188">
        <v>135000</v>
      </c>
      <c r="E134" s="188">
        <v>84675</v>
      </c>
      <c r="F134" s="188">
        <v>90000</v>
      </c>
      <c r="G134" s="188">
        <v>34550</v>
      </c>
      <c r="H134" s="188"/>
      <c r="I134" s="188">
        <v>1958225</v>
      </c>
    </row>
    <row r="135" spans="1:9">
      <c r="A135" s="187">
        <v>1992</v>
      </c>
      <c r="B135" s="188">
        <v>1352600</v>
      </c>
      <c r="C135" s="188">
        <v>182000</v>
      </c>
      <c r="D135" s="188">
        <v>235000</v>
      </c>
      <c r="E135" s="188">
        <v>89000</v>
      </c>
      <c r="F135" s="188">
        <v>40000</v>
      </c>
      <c r="G135" s="188">
        <v>39555</v>
      </c>
      <c r="H135" s="188"/>
      <c r="I135" s="188">
        <v>1938155</v>
      </c>
    </row>
    <row r="136" spans="1:9">
      <c r="A136" s="187">
        <v>1993</v>
      </c>
      <c r="B136" s="188">
        <v>1352600</v>
      </c>
      <c r="C136" s="188">
        <v>164500</v>
      </c>
      <c r="D136" s="188">
        <v>220000</v>
      </c>
      <c r="E136" s="188">
        <v>89000</v>
      </c>
      <c r="F136" s="188">
        <v>75000</v>
      </c>
      <c r="G136" s="188">
        <v>44620</v>
      </c>
      <c r="H136" s="188"/>
      <c r="I136" s="188">
        <v>1945720</v>
      </c>
    </row>
    <row r="137" spans="1:9">
      <c r="A137" s="187">
        <v>1994</v>
      </c>
      <c r="B137" s="188">
        <v>1387600</v>
      </c>
      <c r="C137" s="188">
        <v>191000</v>
      </c>
      <c r="D137" s="188">
        <v>150325</v>
      </c>
      <c r="E137" s="188">
        <v>73000</v>
      </c>
      <c r="F137" s="188">
        <v>75000</v>
      </c>
      <c r="G137" s="188">
        <v>44175</v>
      </c>
      <c r="H137" s="188">
        <v>68000</v>
      </c>
      <c r="I137" s="188">
        <v>1989100</v>
      </c>
    </row>
    <row r="138" spans="1:9">
      <c r="A138" s="187">
        <v>1995</v>
      </c>
      <c r="B138" s="188">
        <v>1307600</v>
      </c>
      <c r="C138" s="188">
        <v>250000</v>
      </c>
      <c r="D138" s="188">
        <v>190000</v>
      </c>
      <c r="E138" s="188">
        <v>66767</v>
      </c>
      <c r="F138" s="188">
        <v>60000</v>
      </c>
      <c r="G138" s="188">
        <v>35133</v>
      </c>
      <c r="H138" s="188">
        <v>80000</v>
      </c>
      <c r="I138" s="188">
        <v>1989500</v>
      </c>
    </row>
    <row r="139" spans="1:9">
      <c r="A139" s="187">
        <v>1996</v>
      </c>
      <c r="B139" s="188">
        <v>1226600</v>
      </c>
      <c r="C139" s="188">
        <v>270000</v>
      </c>
      <c r="D139" s="188">
        <v>200000</v>
      </c>
      <c r="E139" s="188">
        <v>81000</v>
      </c>
      <c r="F139" s="188">
        <v>70000</v>
      </c>
      <c r="G139" s="188">
        <v>46243</v>
      </c>
      <c r="H139" s="188">
        <v>106157</v>
      </c>
      <c r="I139" s="188">
        <v>2000000</v>
      </c>
    </row>
    <row r="140" spans="1:9">
      <c r="A140" s="187">
        <v>1997</v>
      </c>
      <c r="B140" s="188">
        <v>1159000</v>
      </c>
      <c r="C140" s="188">
        <v>270000</v>
      </c>
      <c r="D140" s="188">
        <v>230000</v>
      </c>
      <c r="E140" s="188">
        <v>124010</v>
      </c>
      <c r="F140" s="188">
        <v>97185</v>
      </c>
      <c r="G140" s="188">
        <v>53105</v>
      </c>
      <c r="H140" s="188">
        <v>66700</v>
      </c>
      <c r="I140" s="188">
        <v>2000000</v>
      </c>
    </row>
    <row r="141" spans="1:9">
      <c r="A141" s="187">
        <v>1998</v>
      </c>
      <c r="B141" s="188">
        <v>1134800</v>
      </c>
      <c r="C141" s="188">
        <v>210000</v>
      </c>
      <c r="D141" s="188">
        <v>220000</v>
      </c>
      <c r="E141" s="188">
        <v>220434</v>
      </c>
      <c r="F141" s="188">
        <v>100000</v>
      </c>
      <c r="G141" s="188">
        <v>50466</v>
      </c>
      <c r="H141" s="188">
        <v>64300</v>
      </c>
      <c r="I141" s="188">
        <v>2000000</v>
      </c>
    </row>
    <row r="142" spans="1:9">
      <c r="A142" s="187">
        <v>1999</v>
      </c>
      <c r="B142" s="188">
        <v>995000</v>
      </c>
      <c r="C142" s="188">
        <v>177000</v>
      </c>
      <c r="D142" s="188">
        <v>207980</v>
      </c>
      <c r="E142" s="188">
        <v>374654</v>
      </c>
      <c r="F142" s="188">
        <v>120000</v>
      </c>
      <c r="G142" s="188">
        <v>58966</v>
      </c>
      <c r="H142" s="188">
        <v>66400</v>
      </c>
      <c r="I142" s="188">
        <v>2000000</v>
      </c>
    </row>
    <row r="143" spans="1:9">
      <c r="A143" s="187">
        <v>2000</v>
      </c>
      <c r="B143" s="188">
        <v>1142000</v>
      </c>
      <c r="C143" s="188">
        <v>193000</v>
      </c>
      <c r="D143" s="188">
        <v>123262</v>
      </c>
      <c r="E143" s="188">
        <v>276765</v>
      </c>
      <c r="F143" s="188">
        <v>134760</v>
      </c>
      <c r="G143" s="188">
        <v>59413</v>
      </c>
      <c r="H143" s="188">
        <v>70800</v>
      </c>
      <c r="I143" s="188">
        <v>2000000</v>
      </c>
    </row>
    <row r="144" spans="1:9">
      <c r="A144" s="187">
        <v>2001</v>
      </c>
      <c r="B144" s="188">
        <v>1403000</v>
      </c>
      <c r="C144" s="188">
        <v>188000</v>
      </c>
      <c r="D144" s="188">
        <v>113000</v>
      </c>
      <c r="E144" s="188">
        <v>98411</v>
      </c>
      <c r="F144" s="188">
        <v>75000</v>
      </c>
      <c r="G144" s="188">
        <v>61081</v>
      </c>
      <c r="H144" s="188">
        <v>69300</v>
      </c>
      <c r="I144" s="188">
        <v>2007792</v>
      </c>
    </row>
    <row r="145" spans="1:9">
      <c r="A145" s="187">
        <v>2002</v>
      </c>
      <c r="B145" s="188">
        <v>1486100</v>
      </c>
      <c r="C145" s="188">
        <v>200000</v>
      </c>
      <c r="D145" s="188">
        <v>86000</v>
      </c>
      <c r="E145" s="188">
        <v>64000</v>
      </c>
      <c r="F145" s="188">
        <v>54000</v>
      </c>
      <c r="G145" s="188">
        <v>68688</v>
      </c>
      <c r="H145" s="188">
        <v>49000</v>
      </c>
      <c r="I145" s="188">
        <v>2007788</v>
      </c>
    </row>
    <row r="146" spans="1:9">
      <c r="A146" s="187">
        <v>2003</v>
      </c>
      <c r="B146" s="188">
        <v>1492810</v>
      </c>
      <c r="C146" s="188">
        <v>207500</v>
      </c>
      <c r="D146" s="188">
        <v>83750</v>
      </c>
      <c r="E146" s="188">
        <v>49000</v>
      </c>
      <c r="F146" s="188">
        <v>44000</v>
      </c>
      <c r="G146" s="188">
        <v>69907</v>
      </c>
      <c r="H146" s="188">
        <v>60000</v>
      </c>
      <c r="I146" s="188">
        <v>2006967</v>
      </c>
    </row>
    <row r="147" spans="1:9">
      <c r="A147" s="187">
        <v>2004</v>
      </c>
      <c r="B147" s="188">
        <v>1493050</v>
      </c>
      <c r="C147" s="188">
        <v>215500</v>
      </c>
      <c r="D147" s="188">
        <v>86075</v>
      </c>
      <c r="E147" s="188">
        <v>47500</v>
      </c>
      <c r="F147" s="188">
        <v>41000</v>
      </c>
      <c r="G147" s="188">
        <v>53680</v>
      </c>
      <c r="H147" s="188">
        <v>63000</v>
      </c>
      <c r="I147" s="188">
        <v>1999805</v>
      </c>
    </row>
    <row r="148" spans="1:9">
      <c r="A148" s="187">
        <v>2005</v>
      </c>
      <c r="B148" s="188">
        <v>1497510</v>
      </c>
      <c r="C148" s="188">
        <v>206000</v>
      </c>
      <c r="D148" s="188">
        <v>90686</v>
      </c>
      <c r="E148" s="188">
        <v>46500</v>
      </c>
      <c r="F148" s="188">
        <v>41500</v>
      </c>
      <c r="G148" s="188">
        <v>54581</v>
      </c>
      <c r="H148" s="188">
        <v>63000</v>
      </c>
      <c r="I148" s="188">
        <v>1999777</v>
      </c>
    </row>
    <row r="149" spans="1:9">
      <c r="A149" s="187">
        <v>2006</v>
      </c>
      <c r="B149" s="188">
        <v>1504010</v>
      </c>
      <c r="C149" s="188">
        <v>189768</v>
      </c>
      <c r="D149" s="188">
        <v>95701</v>
      </c>
      <c r="E149" s="188">
        <v>46740</v>
      </c>
      <c r="F149" s="188">
        <v>41500</v>
      </c>
      <c r="G149" s="188">
        <v>54825</v>
      </c>
      <c r="H149" s="188">
        <v>63000</v>
      </c>
      <c r="I149" s="188">
        <v>1995544</v>
      </c>
    </row>
    <row r="150" spans="1:9">
      <c r="A150" s="187">
        <v>2007</v>
      </c>
      <c r="B150" s="188">
        <v>1413010</v>
      </c>
      <c r="C150" s="188">
        <v>170720</v>
      </c>
      <c r="D150" s="188">
        <v>136000</v>
      </c>
      <c r="E150" s="188">
        <v>87440</v>
      </c>
      <c r="F150" s="188">
        <v>55000</v>
      </c>
      <c r="G150" s="188">
        <v>74628</v>
      </c>
      <c r="H150" s="188">
        <v>63000</v>
      </c>
      <c r="I150" s="188">
        <v>1999798</v>
      </c>
    </row>
    <row r="151" spans="1:9">
      <c r="A151" s="187">
        <v>2008</v>
      </c>
      <c r="B151" s="188">
        <v>1019010</v>
      </c>
      <c r="C151" s="188">
        <v>170720</v>
      </c>
      <c r="D151" s="188">
        <v>225000</v>
      </c>
      <c r="E151" s="188">
        <v>199140</v>
      </c>
      <c r="F151" s="188">
        <v>75000</v>
      </c>
      <c r="G151" s="188">
        <v>88573</v>
      </c>
      <c r="H151" s="188">
        <v>60700</v>
      </c>
      <c r="I151" s="188">
        <v>1838143</v>
      </c>
    </row>
    <row r="152" spans="1:9">
      <c r="A152" s="187">
        <v>2009</v>
      </c>
      <c r="B152" s="188">
        <v>834050</v>
      </c>
      <c r="C152" s="188">
        <v>176540</v>
      </c>
      <c r="D152" s="188">
        <v>210000</v>
      </c>
      <c r="E152" s="188">
        <v>209780</v>
      </c>
      <c r="F152" s="188">
        <v>90000</v>
      </c>
      <c r="G152" s="188">
        <v>84277</v>
      </c>
      <c r="H152" s="188">
        <v>76400</v>
      </c>
      <c r="I152" s="188">
        <v>1681047</v>
      </c>
    </row>
    <row r="153" spans="1:9">
      <c r="A153" s="187">
        <v>2010</v>
      </c>
      <c r="B153" s="188">
        <v>832050</v>
      </c>
      <c r="C153" s="188">
        <v>168780</v>
      </c>
      <c r="D153" s="188">
        <v>219000</v>
      </c>
      <c r="E153" s="188">
        <v>208420</v>
      </c>
      <c r="F153" s="188">
        <v>90000</v>
      </c>
      <c r="G153" s="188">
        <v>84357</v>
      </c>
      <c r="H153" s="188">
        <v>74000</v>
      </c>
      <c r="I153" s="188">
        <v>1676607</v>
      </c>
    </row>
    <row r="154" spans="1:9">
      <c r="A154" s="187">
        <v>2011</v>
      </c>
      <c r="B154" s="188">
        <v>1271150</v>
      </c>
      <c r="C154" s="188">
        <v>227950</v>
      </c>
      <c r="D154" s="188">
        <v>196000</v>
      </c>
      <c r="E154" s="188">
        <v>109198</v>
      </c>
      <c r="F154" s="188">
        <v>85000</v>
      </c>
      <c r="G154" s="188">
        <v>57622</v>
      </c>
      <c r="H154" s="188">
        <v>53080</v>
      </c>
      <c r="I154" s="188">
        <v>2000000</v>
      </c>
    </row>
    <row r="155" spans="1:9">
      <c r="A155" s="187">
        <v>2012</v>
      </c>
      <c r="B155" s="188">
        <v>1219500</v>
      </c>
      <c r="C155" s="188">
        <v>261000</v>
      </c>
      <c r="D155" s="188">
        <v>202000</v>
      </c>
      <c r="E155" s="188">
        <v>112694</v>
      </c>
      <c r="F155" s="188">
        <v>87000</v>
      </c>
      <c r="G155" s="188">
        <v>67043</v>
      </c>
      <c r="H155" s="188">
        <v>50763</v>
      </c>
      <c r="I155" s="188">
        <v>2000000</v>
      </c>
    </row>
    <row r="156" spans="1:9">
      <c r="A156" s="187">
        <v>2013</v>
      </c>
      <c r="B156" s="188">
        <v>1266100</v>
      </c>
      <c r="C156" s="188">
        <v>260000</v>
      </c>
      <c r="D156" s="188">
        <v>198000</v>
      </c>
      <c r="E156" s="188">
        <v>83259</v>
      </c>
      <c r="F156" s="188">
        <v>92380</v>
      </c>
      <c r="G156" s="188">
        <v>74341</v>
      </c>
      <c r="H156" s="188">
        <v>25920</v>
      </c>
      <c r="I156" s="188">
        <v>2000000</v>
      </c>
    </row>
    <row r="157" spans="1:9">
      <c r="A157" s="187">
        <v>2014</v>
      </c>
      <c r="B157" s="188">
        <v>1286075</v>
      </c>
      <c r="C157" s="188">
        <v>253894</v>
      </c>
      <c r="D157" s="188">
        <v>184000</v>
      </c>
      <c r="E157" s="188">
        <v>85874</v>
      </c>
      <c r="F157" s="188">
        <v>85000</v>
      </c>
      <c r="G157" s="188">
        <v>72835</v>
      </c>
      <c r="H157" s="188">
        <v>32322</v>
      </c>
      <c r="I157" s="188">
        <v>2000000</v>
      </c>
    </row>
    <row r="158" spans="1:9">
      <c r="A158" s="187">
        <v>2015</v>
      </c>
      <c r="B158" s="188">
        <v>1329100</v>
      </c>
      <c r="C158" s="188">
        <v>249422</v>
      </c>
      <c r="D158" s="188">
        <v>149000</v>
      </c>
      <c r="E158" s="188">
        <v>77518</v>
      </c>
      <c r="F158" s="188">
        <v>69250</v>
      </c>
      <c r="G158" s="188">
        <v>71210</v>
      </c>
      <c r="H158" s="188">
        <v>54500</v>
      </c>
      <c r="I158" s="188">
        <v>2000000</v>
      </c>
    </row>
    <row r="159" spans="1:9">
      <c r="A159" s="187">
        <v>2016</v>
      </c>
      <c r="B159" s="188">
        <v>1359500</v>
      </c>
      <c r="C159" s="188">
        <v>251519</v>
      </c>
      <c r="D159" s="188">
        <v>144000</v>
      </c>
      <c r="E159" s="188">
        <v>59873</v>
      </c>
      <c r="F159" s="188">
        <v>57100</v>
      </c>
      <c r="G159" s="188">
        <v>73008</v>
      </c>
      <c r="H159" s="188">
        <v>55000</v>
      </c>
      <c r="I159" s="188">
        <v>2000000</v>
      </c>
    </row>
    <row r="160" spans="1:9">
      <c r="A160" s="187">
        <v>2017</v>
      </c>
      <c r="B160" s="188">
        <v>1364500</v>
      </c>
      <c r="C160" s="188">
        <v>239399</v>
      </c>
      <c r="D160" s="188">
        <v>154000</v>
      </c>
      <c r="E160" s="188">
        <v>53500</v>
      </c>
      <c r="F160" s="188">
        <v>47100</v>
      </c>
      <c r="G160" s="188">
        <v>76501</v>
      </c>
      <c r="H160" s="188">
        <v>65000</v>
      </c>
      <c r="I160" s="188">
        <v>2000000</v>
      </c>
    </row>
    <row r="161" spans="1:9">
      <c r="A161" s="187">
        <v>2018</v>
      </c>
      <c r="B161" s="188">
        <v>1383791</v>
      </c>
      <c r="C161" s="188">
        <v>203831</v>
      </c>
      <c r="D161" s="188">
        <v>154000</v>
      </c>
      <c r="E161" s="188">
        <v>58515</v>
      </c>
      <c r="F161" s="188">
        <v>47100</v>
      </c>
      <c r="G161" s="188">
        <v>81763</v>
      </c>
      <c r="H161" s="188">
        <v>71000</v>
      </c>
      <c r="I161" s="188">
        <v>2000000</v>
      </c>
    </row>
    <row r="162" spans="1:9">
      <c r="A162" s="187">
        <v>2019</v>
      </c>
      <c r="B162" s="188">
        <v>1416075</v>
      </c>
      <c r="C162" s="188">
        <v>180689</v>
      </c>
      <c r="D162" s="188">
        <v>154000</v>
      </c>
      <c r="E162" s="188">
        <v>57294</v>
      </c>
      <c r="F162" s="188">
        <v>47100</v>
      </c>
      <c r="G162" s="188">
        <v>86891</v>
      </c>
      <c r="H162" s="188">
        <v>57951</v>
      </c>
      <c r="I162" s="188">
        <v>2000000</v>
      </c>
    </row>
    <row r="163" spans="1:9">
      <c r="A163" s="187" t="s">
        <v>70</v>
      </c>
      <c r="B163" s="188">
        <v>43979641</v>
      </c>
      <c r="C163" s="188">
        <v>7324413</v>
      </c>
      <c r="D163" s="188">
        <v>5832604</v>
      </c>
      <c r="E163" s="188">
        <v>3824489</v>
      </c>
      <c r="F163" s="188">
        <v>2236737</v>
      </c>
      <c r="G163" s="188">
        <v>1970131</v>
      </c>
      <c r="H163" s="188">
        <v>1629293</v>
      </c>
      <c r="I163" s="188">
        <v>66797308</v>
      </c>
    </row>
  </sheetData>
  <conditionalFormatting sqref="G7:G38">
    <cfRule type="colorScale" priority="10">
      <colorScale>
        <cfvo type="min"/>
        <cfvo type="max"/>
        <color rgb="FFFCFCFF"/>
        <color rgb="FFF8696B"/>
      </colorScale>
    </cfRule>
  </conditionalFormatting>
  <conditionalFormatting sqref="F7:F38">
    <cfRule type="colorScale" priority="9">
      <colorScale>
        <cfvo type="min"/>
        <cfvo type="max"/>
        <color rgb="FFFCFCFF"/>
        <color rgb="FFF8696B"/>
      </colorScale>
    </cfRule>
  </conditionalFormatting>
  <conditionalFormatting sqref="H7:H38">
    <cfRule type="colorScale" priority="8">
      <colorScale>
        <cfvo type="min"/>
        <cfvo type="max"/>
        <color rgb="FFFCFCFF"/>
        <color rgb="FFF8696B"/>
      </colorScale>
    </cfRule>
  </conditionalFormatting>
  <conditionalFormatting sqref="H46:H79">
    <cfRule type="colorScale" priority="7">
      <colorScale>
        <cfvo type="min"/>
        <cfvo type="max"/>
        <color rgb="FFFCFCFF"/>
        <color rgb="FFF8696B"/>
      </colorScale>
    </cfRule>
  </conditionalFormatting>
  <conditionalFormatting sqref="E7:E38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BSAI harvest specs 1986-present</vt:lpstr>
      <vt:lpstr>species groups</vt:lpstr>
      <vt:lpstr>SPM 2005</vt:lpstr>
      <vt:lpstr>Sheet1</vt:lpstr>
      <vt:lpstr>'BSAI harvest specs 1986-present'!Print_Area</vt:lpstr>
      <vt:lpstr>'BSAI harvest specs 1986-present'!Print_Titles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kmilani_d</dc:creator>
  <cp:lastModifiedBy>Jim Ianelli</cp:lastModifiedBy>
  <cp:lastPrinted>2019-03-15T21:17:55Z</cp:lastPrinted>
  <dcterms:created xsi:type="dcterms:W3CDTF">2013-10-29T20:20:57Z</dcterms:created>
  <dcterms:modified xsi:type="dcterms:W3CDTF">2020-08-29T04:33:37Z</dcterms:modified>
</cp:coreProperties>
</file>