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jim/Google drive/Atka/"/>
    </mc:Choice>
  </mc:AlternateContent>
  <xr:revisionPtr revIDLastSave="0" documentId="13_ncr:1_{917F9D7B-6450-E74C-A725-137CC600D80A}" xr6:coauthVersionLast="47" xr6:coauthVersionMax="47" xr10:uidLastSave="{00000000-0000-0000-0000-000000000000}"/>
  <bookViews>
    <workbookView xWindow="1920" yWindow="-21100" windowWidth="34560" windowHeight="21100" xr2:uid="{00000000-000D-0000-FFFF-FFFF00000000}"/>
  </bookViews>
  <sheets>
    <sheet name="2022 Inputs" sheetId="3" r:id="rId1"/>
    <sheet name="am2022.da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E57" i="3" l="1"/>
  <c r="AE58" i="3"/>
  <c r="AE56" i="3"/>
  <c r="AD59" i="3"/>
  <c r="AH49" i="3"/>
  <c r="AH50" i="3"/>
  <c r="AH48" i="3"/>
  <c r="V49" i="3"/>
  <c r="V50" i="3"/>
  <c r="V48" i="3"/>
  <c r="P62" i="3"/>
  <c r="Q60" i="3" s="1"/>
  <c r="AC6" i="3"/>
  <c r="Y9" i="3"/>
  <c r="Y10" i="3" s="1"/>
  <c r="Y11" i="3" s="1"/>
  <c r="AA6" i="3"/>
  <c r="AB6" i="3"/>
  <c r="AB7" i="3"/>
  <c r="AB8" i="3"/>
  <c r="AB5" i="3"/>
  <c r="AC9" i="3"/>
  <c r="AC10" i="3" s="1"/>
  <c r="AA9" i="3"/>
  <c r="AA10" i="3" s="1"/>
  <c r="Q59" i="3" l="1"/>
  <c r="Q61" i="3"/>
  <c r="AC11" i="3"/>
</calcChain>
</file>

<file path=xl/sharedStrings.xml><?xml version="1.0" encoding="utf-8"?>
<sst xmlns="http://schemas.openxmlformats.org/spreadsheetml/2006/main" count="310" uniqueCount="129">
  <si>
    <t>2018 BSAI survey age comp</t>
  </si>
  <si>
    <t>2018 BSAI survey wt at age</t>
  </si>
  <si>
    <t>Ave 2014, 2016, 2018 BSAI surveys wt at age</t>
  </si>
  <si>
    <t>Age</t>
  </si>
  <si>
    <t>Prop at age</t>
  </si>
  <si>
    <t>Wt at age</t>
  </si>
  <si>
    <t>Population wt at age vector</t>
  </si>
  <si>
    <t>1)</t>
  </si>
  <si>
    <t>2)</t>
  </si>
  <si>
    <t>Values for Table 17.4 catch-in numbers at age (millions)</t>
  </si>
  <si>
    <t>11+</t>
  </si>
  <si>
    <t>AGE</t>
  </si>
  <si>
    <t>millions of fish</t>
  </si>
  <si>
    <t>2015 yc</t>
  </si>
  <si>
    <t>2013 yc</t>
  </si>
  <si>
    <t>2012 yc</t>
  </si>
  <si>
    <t>NO UPDATED SURVEY DATA</t>
  </si>
  <si>
    <t>2023 catch equal to 0.85 of maxABC</t>
  </si>
  <si>
    <t>kg</t>
  </si>
  <si>
    <t>2020  and 2021 catches ~85% of maxABC</t>
  </si>
  <si>
    <t xml:space="preserve">Assume 85% of BSAI ABC will be caught in 2022    </t>
  </si>
  <si>
    <t>Assume 85% of BSAI ABC will be caught in 2023 and 2024</t>
  </si>
  <si>
    <t>15% reduction applied to 2023 and 2024 maxABC for catches to estimate</t>
  </si>
  <si>
    <t>the 2023 and 2024 ABC and OFL</t>
  </si>
  <si>
    <t>2021 revised total catch =  61,353 t</t>
  </si>
  <si>
    <t>2022 full year catch assumed = TAC = 66,481 t</t>
  </si>
  <si>
    <t>2024 catch equal to 0.85 of maxABC</t>
  </si>
  <si>
    <t>2021 fishery catch-in-numbers</t>
  </si>
  <si>
    <t>prop(age)</t>
  </si>
  <si>
    <t>2017 yc</t>
  </si>
  <si>
    <t>2021 BSAI fishery age comp</t>
  </si>
  <si>
    <t>2021 BSAI fishery wt at age</t>
  </si>
  <si>
    <t>Ave 2019, 2020, 2021 fishery wt at age</t>
  </si>
  <si>
    <t>2022 wt at age vector</t>
  </si>
  <si>
    <t>2022 BSAI fishery wt at age vector</t>
  </si>
  <si>
    <t>(=Ave 2019, 2020, 2021 fishery wt at age)</t>
  </si>
  <si>
    <t>(=Ave 2014, 2016, 2018 BSAI surveys wt at age)</t>
  </si>
  <si>
    <t>Summary Area</t>
  </si>
  <si>
    <t>NMFS Reporting Area</t>
  </si>
  <si>
    <t>Species Code</t>
  </si>
  <si>
    <t>Common Name</t>
  </si>
  <si>
    <t>Scientific Name</t>
  </si>
  <si>
    <t>Haul Count</t>
  </si>
  <si>
    <t>Catch Count</t>
  </si>
  <si>
    <t>Mean Weight CPUE</t>
  </si>
  <si>
    <t>Var Weight CPUE</t>
  </si>
  <si>
    <t>Mean Number CPUE</t>
  </si>
  <si>
    <t>Var Number CPUE</t>
  </si>
  <si>
    <t>Area Biomass</t>
  </si>
  <si>
    <t>Area Biomass Var</t>
  </si>
  <si>
    <t>Western Aleutians</t>
  </si>
  <si>
    <t>Atka mackerel</t>
  </si>
  <si>
    <t>Pleurogrammus monopterygius</t>
  </si>
  <si>
    <t>Southern Bering Sea</t>
  </si>
  <si>
    <t>Central Aleutians</t>
  </si>
  <si>
    <t>Eastern Aleutians</t>
  </si>
  <si>
    <t>2022 Aleutian Islands BTS</t>
  </si>
  <si>
    <t>#styr</t>
  </si>
  <si>
    <t>#endyr</t>
  </si>
  <si>
    <t>#rec_age</t>
  </si>
  <si>
    <t>#n_ages</t>
  </si>
  <si>
    <t>#</t>
  </si>
  <si>
    <t>numbers</t>
  </si>
  <si>
    <t>of</t>
  </si>
  <si>
    <t>length</t>
  </si>
  <si>
    <t>intervals</t>
  </si>
  <si>
    <t>#Length</t>
  </si>
  <si>
    <t>bin</t>
  </si>
  <si>
    <t>#nfsh</t>
  </si>
  <si>
    <t>#names_fsh</t>
  </si>
  <si>
    <t>Atka_mackerel</t>
  </si>
  <si>
    <t>#catch</t>
  </si>
  <si>
    <t>#catch_cv</t>
  </si>
  <si>
    <t>#n_ages_fsh</t>
  </si>
  <si>
    <t>#n_lengths_fsh</t>
  </si>
  <si>
    <t>#yrs_ages_fsh</t>
  </si>
  <si>
    <t>#sample_ages_fsh</t>
  </si>
  <si>
    <t>#page_fsh</t>
  </si>
  <si>
    <t>#wt_age_fsh</t>
  </si>
  <si>
    <t>Linked</t>
  </si>
  <si>
    <t>to</t>
  </si>
  <si>
    <t>ALK</t>
  </si>
  <si>
    <t>sam</t>
  </si>
  <si>
    <t>sheet</t>
  </si>
  <si>
    <t>#nind</t>
  </si>
  <si>
    <t>#ind_names</t>
  </si>
  <si>
    <t>NMFS_Bottom_trawl</t>
  </si>
  <si>
    <t>#nobs_ind</t>
  </si>
  <si>
    <t>#yrs_ind</t>
  </si>
  <si>
    <t>Dropped</t>
  </si>
  <si>
    <t>#month_ind</t>
  </si>
  <si>
    <t>#biom_ind</t>
  </si>
  <si>
    <t>#biom_cv</t>
  </si>
  <si>
    <t>#n_ages_ind</t>
  </si>
  <si>
    <t>#n_lengths_ind</t>
  </si>
  <si>
    <t>#yrs_ages_ind</t>
  </si>
  <si>
    <t>#sample_ages_ind</t>
  </si>
  <si>
    <t>#page_ind</t>
  </si>
  <si>
    <t>#wt_age_ind</t>
  </si>
  <si>
    <t>#wt_age_pop</t>
  </si>
  <si>
    <t>Average</t>
  </si>
  <si>
    <t>most</t>
  </si>
  <si>
    <t>recent</t>
  </si>
  <si>
    <t>surveys</t>
  </si>
  <si>
    <t>2012,</t>
  </si>
  <si>
    <t>2014,</t>
  </si>
  <si>
    <t>#2018</t>
  </si>
  <si>
    <t>value</t>
  </si>
  <si>
    <t>#maturity</t>
  </si>
  <si>
    <t>#spmonth</t>
  </si>
  <si>
    <t>#age_err</t>
  </si>
  <si>
    <t>w</t>
  </si>
  <si>
    <t>e</t>
  </si>
  <si>
    <t>c</t>
  </si>
  <si>
    <t>_Eastern</t>
  </si>
  <si>
    <t>Aleutian</t>
  </si>
  <si>
    <t>Islands</t>
  </si>
  <si>
    <t>biomass_pred</t>
  </si>
  <si>
    <t>NA</t>
  </si>
  <si>
    <t>Central</t>
  </si>
  <si>
    <t>Western</t>
  </si>
  <si>
    <t>Survey Year</t>
  </si>
  <si>
    <t>2024 &amp; 2024 Apportionment</t>
  </si>
  <si>
    <t>ABC</t>
  </si>
  <si>
    <t>541+SBS</t>
  </si>
  <si>
    <t>Weights</t>
  </si>
  <si>
    <t>Total ABC</t>
  </si>
  <si>
    <t>2023 Biomass</t>
  </si>
  <si>
    <t>Proportion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</si>
</sst>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0.000"/>
    <numFmt numFmtId="165" formatCode="#,##0.######"/>
    <numFmt numFmtId="166" formatCode="_(* #,##0_);_(* \(#,##0\);_(* &quot;-&quot;??_);_(@_)"/>
    <numFmt numFmtId="167" formatCode="0.0%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rgb="FF003366"/>
      <name val="Calibri"/>
      <family val="2"/>
    </font>
    <font>
      <sz val="8"/>
      <color theme="1"/>
      <name val="Calibri"/>
      <family val="2"/>
    </font>
    <font>
      <sz val="12"/>
      <color rgb="FF000000"/>
      <name val="Times New Roman"/>
      <family val="1"/>
    </font>
    <font>
      <sz val="11"/>
      <color rgb="FF000000"/>
      <name val="Times New Roman"/>
      <family val="1"/>
    </font>
    <font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E7E7E7"/>
      </patternFill>
    </fill>
    <fill>
      <patternFill patternType="solid">
        <fgColor rgb="FFFFFFFF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44">
    <xf numFmtId="0" fontId="0" fillId="0" borderId="0" xfId="0"/>
    <xf numFmtId="3" fontId="0" fillId="0" borderId="0" xfId="0" applyNumberFormat="1"/>
    <xf numFmtId="164" fontId="0" fillId="0" borderId="0" xfId="0" applyNumberFormat="1"/>
    <xf numFmtId="0" fontId="1" fillId="0" borderId="0" xfId="0" applyFont="1"/>
    <xf numFmtId="0" fontId="0" fillId="0" borderId="0" xfId="0" applyAlignment="1">
      <alignment horizontal="right"/>
    </xf>
    <xf numFmtId="2" fontId="0" fillId="0" borderId="0" xfId="0" applyNumberFormat="1"/>
    <xf numFmtId="0" fontId="0" fillId="3" borderId="0" xfId="0" applyFill="1"/>
    <xf numFmtId="164" fontId="0" fillId="3" borderId="0" xfId="0" applyNumberFormat="1" applyFill="1"/>
    <xf numFmtId="0" fontId="0" fillId="3" borderId="0" xfId="0" applyFill="1" applyAlignment="1">
      <alignment horizontal="right"/>
    </xf>
    <xf numFmtId="2" fontId="0" fillId="3" borderId="0" xfId="0" applyNumberFormat="1" applyFill="1" applyAlignment="1">
      <alignment horizontal="right" indent="1"/>
    </xf>
    <xf numFmtId="164" fontId="0" fillId="0" borderId="1" xfId="0" applyNumberFormat="1" applyBorder="1"/>
    <xf numFmtId="2" fontId="3" fillId="3" borderId="0" xfId="0" applyNumberFormat="1" applyFont="1" applyFill="1" applyAlignment="1">
      <alignment horizontal="right" vertical="center" wrapText="1"/>
    </xf>
    <xf numFmtId="2" fontId="0" fillId="3" borderId="0" xfId="0" applyNumberFormat="1" applyFill="1"/>
    <xf numFmtId="2" fontId="2" fillId="2" borderId="2" xfId="0" applyNumberFormat="1" applyFont="1" applyFill="1" applyBorder="1" applyAlignment="1">
      <alignment horizontal="right" vertical="center" wrapText="1"/>
    </xf>
    <xf numFmtId="2" fontId="2" fillId="2" borderId="3" xfId="0" applyNumberFormat="1" applyFont="1" applyFill="1" applyBorder="1" applyAlignment="1">
      <alignment horizontal="right" vertical="center" wrapText="1"/>
    </xf>
    <xf numFmtId="2" fontId="2" fillId="2" borderId="4" xfId="0" applyNumberFormat="1" applyFont="1" applyFill="1" applyBorder="1" applyAlignment="1">
      <alignment horizontal="right" vertical="center" wrapText="1"/>
    </xf>
    <xf numFmtId="2" fontId="2" fillId="2" borderId="5" xfId="0" applyNumberFormat="1" applyFont="1" applyFill="1" applyBorder="1" applyAlignment="1">
      <alignment horizontal="right" vertical="center" wrapText="1"/>
    </xf>
    <xf numFmtId="2" fontId="2" fillId="2" borderId="1" xfId="0" applyNumberFormat="1" applyFont="1" applyFill="1" applyBorder="1" applyAlignment="1">
      <alignment horizontal="right" vertical="center" wrapText="1"/>
    </xf>
    <xf numFmtId="2" fontId="2" fillId="2" borderId="6" xfId="0" applyNumberFormat="1" applyFont="1" applyFill="1" applyBorder="1" applyAlignment="1">
      <alignment horizontal="right" vertical="center" wrapText="1"/>
    </xf>
    <xf numFmtId="2" fontId="2" fillId="2" borderId="7" xfId="0" applyNumberFormat="1" applyFont="1" applyFill="1" applyBorder="1" applyAlignment="1">
      <alignment horizontal="right" vertical="center" wrapText="1"/>
    </xf>
    <xf numFmtId="2" fontId="2" fillId="2" borderId="0" xfId="0" applyNumberFormat="1" applyFont="1" applyFill="1" applyAlignment="1">
      <alignment horizontal="right" vertical="center" wrapText="1"/>
    </xf>
    <xf numFmtId="2" fontId="2" fillId="2" borderId="8" xfId="0" applyNumberFormat="1" applyFont="1" applyFill="1" applyBorder="1" applyAlignment="1">
      <alignment horizontal="right" vertical="center" wrapText="1"/>
    </xf>
    <xf numFmtId="0" fontId="5" fillId="4" borderId="9" xfId="0" applyFont="1" applyFill="1" applyBorder="1" applyAlignment="1">
      <alignment horizontal="left" vertical="top" wrapText="1"/>
    </xf>
    <xf numFmtId="1" fontId="6" fillId="5" borderId="10" xfId="0" applyNumberFormat="1" applyFont="1" applyFill="1" applyBorder="1" applyAlignment="1">
      <alignment horizontal="right" vertical="top"/>
    </xf>
    <xf numFmtId="0" fontId="6" fillId="5" borderId="10" xfId="0" applyFont="1" applyFill="1" applyBorder="1" applyAlignment="1">
      <alignment horizontal="left" vertical="top"/>
    </xf>
    <xf numFmtId="3" fontId="6" fillId="5" borderId="10" xfId="0" applyNumberFormat="1" applyFont="1" applyFill="1" applyBorder="1" applyAlignment="1">
      <alignment horizontal="right" vertical="top"/>
    </xf>
    <xf numFmtId="165" fontId="6" fillId="5" borderId="10" xfId="0" applyNumberFormat="1" applyFont="1" applyFill="1" applyBorder="1" applyAlignment="1">
      <alignment horizontal="right" vertical="top"/>
    </xf>
    <xf numFmtId="166" fontId="6" fillId="5" borderId="10" xfId="1" applyNumberFormat="1" applyFont="1" applyFill="1" applyBorder="1" applyAlignment="1">
      <alignment horizontal="right" vertical="top"/>
    </xf>
    <xf numFmtId="166" fontId="0" fillId="0" borderId="0" xfId="0" applyNumberFormat="1"/>
    <xf numFmtId="166" fontId="0" fillId="0" borderId="0" xfId="1" applyNumberFormat="1" applyFont="1"/>
    <xf numFmtId="164" fontId="0" fillId="3" borderId="1" xfId="0" applyNumberFormat="1" applyFill="1" applyBorder="1"/>
    <xf numFmtId="9" fontId="0" fillId="0" borderId="0" xfId="0" applyNumberFormat="1"/>
    <xf numFmtId="11" fontId="0" fillId="0" borderId="0" xfId="0" applyNumberFormat="1"/>
    <xf numFmtId="0" fontId="0" fillId="0" borderId="8" xfId="0" applyBorder="1"/>
    <xf numFmtId="0" fontId="0" fillId="6" borderId="8" xfId="0" applyFill="1" applyBorder="1"/>
    <xf numFmtId="0" fontId="0" fillId="6" borderId="0" xfId="0" applyFill="1"/>
    <xf numFmtId="0" fontId="7" fillId="0" borderId="0" xfId="0" applyFont="1"/>
    <xf numFmtId="0" fontId="8" fillId="0" borderId="0" xfId="0" applyFont="1"/>
    <xf numFmtId="9" fontId="8" fillId="0" borderId="0" xfId="0" applyNumberFormat="1" applyFont="1"/>
    <xf numFmtId="164" fontId="8" fillId="0" borderId="0" xfId="0" applyNumberFormat="1" applyFont="1"/>
    <xf numFmtId="166" fontId="8" fillId="0" borderId="0" xfId="1" applyNumberFormat="1" applyFont="1"/>
    <xf numFmtId="167" fontId="8" fillId="0" borderId="0" xfId="0" applyNumberFormat="1" applyFont="1"/>
    <xf numFmtId="0" fontId="9" fillId="0" borderId="0" xfId="0" applyFont="1"/>
    <xf numFmtId="0" fontId="0" fillId="0" borderId="0" xfId="0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I93"/>
  <sheetViews>
    <sheetView tabSelected="1" topLeftCell="A4" workbookViewId="0">
      <selection activeCell="V45" sqref="V45"/>
    </sheetView>
  </sheetViews>
  <sheetFormatPr baseColWidth="10" defaultColWidth="8.83203125" defaultRowHeight="15" x14ac:dyDescent="0.2"/>
  <cols>
    <col min="1" max="1" width="9" bestFit="1" customWidth="1"/>
    <col min="2" max="2" width="26.1640625" customWidth="1"/>
    <col min="3" max="3" width="10.5" customWidth="1"/>
    <col min="5" max="6" width="9" bestFit="1" customWidth="1"/>
    <col min="7" max="7" width="11.83203125" customWidth="1"/>
    <col min="8" max="11" width="9" bestFit="1" customWidth="1"/>
    <col min="13" max="13" width="16.83203125" customWidth="1"/>
    <col min="14" max="14" width="14.83203125" customWidth="1"/>
    <col min="15" max="15" width="9" bestFit="1" customWidth="1"/>
    <col min="16" max="16" width="10.5" customWidth="1"/>
    <col min="17" max="17" width="9" bestFit="1" customWidth="1"/>
    <col min="18" max="18" width="13.1640625" customWidth="1"/>
    <col min="19" max="20" width="9" bestFit="1" customWidth="1"/>
    <col min="21" max="21" width="11.1640625" bestFit="1" customWidth="1"/>
    <col min="22" max="22" width="9" bestFit="1" customWidth="1"/>
    <col min="23" max="23" width="11.1640625" bestFit="1" customWidth="1"/>
    <col min="24" max="24" width="12.1640625" customWidth="1"/>
    <col min="25" max="25" width="15.6640625" customWidth="1"/>
    <col min="26" max="26" width="9" bestFit="1" customWidth="1"/>
    <col min="29" max="29" width="9.83203125" bestFit="1" customWidth="1"/>
  </cols>
  <sheetData>
    <row r="3" spans="2:29" x14ac:dyDescent="0.2">
      <c r="C3" t="s">
        <v>19</v>
      </c>
      <c r="N3" s="3" t="s">
        <v>56</v>
      </c>
    </row>
    <row r="4" spans="2:29" ht="24" x14ac:dyDescent="0.2">
      <c r="C4" t="s">
        <v>20</v>
      </c>
      <c r="M4" s="22" t="s">
        <v>37</v>
      </c>
      <c r="N4" s="22" t="s">
        <v>38</v>
      </c>
      <c r="O4" s="22" t="s">
        <v>39</v>
      </c>
      <c r="P4" s="22" t="s">
        <v>40</v>
      </c>
      <c r="Q4" s="22" t="s">
        <v>41</v>
      </c>
      <c r="R4" s="22" t="s">
        <v>42</v>
      </c>
      <c r="S4" s="22" t="s">
        <v>43</v>
      </c>
      <c r="T4" s="22" t="s">
        <v>44</v>
      </c>
      <c r="U4" s="22" t="s">
        <v>45</v>
      </c>
      <c r="V4" s="22" t="s">
        <v>46</v>
      </c>
      <c r="W4" s="22" t="s">
        <v>47</v>
      </c>
      <c r="X4" s="22" t="s">
        <v>48</v>
      </c>
      <c r="Y4" s="22" t="s">
        <v>49</v>
      </c>
      <c r="AA4" s="22" t="s">
        <v>48</v>
      </c>
      <c r="AC4" s="22" t="s">
        <v>49</v>
      </c>
    </row>
    <row r="5" spans="2:29" x14ac:dyDescent="0.2">
      <c r="C5" s="6" t="s">
        <v>21</v>
      </c>
      <c r="D5" s="6"/>
      <c r="E5" s="6"/>
      <c r="F5" s="6"/>
      <c r="G5" s="6"/>
      <c r="H5" s="6"/>
      <c r="I5" s="6"/>
      <c r="M5" s="23">
        <v>299</v>
      </c>
      <c r="N5" s="24" t="s">
        <v>50</v>
      </c>
      <c r="O5" s="23">
        <v>21921</v>
      </c>
      <c r="P5" s="24" t="s">
        <v>51</v>
      </c>
      <c r="Q5" s="24" t="s">
        <v>52</v>
      </c>
      <c r="R5" s="25">
        <v>108</v>
      </c>
      <c r="S5" s="25">
        <v>59</v>
      </c>
      <c r="T5" s="25">
        <v>14001.896925758099</v>
      </c>
      <c r="U5" s="26">
        <v>18392384.593323201</v>
      </c>
      <c r="V5" s="26">
        <v>22488.908584631099</v>
      </c>
      <c r="W5" s="26">
        <v>49587088.509416498</v>
      </c>
      <c r="X5" s="27">
        <v>212693.7</v>
      </c>
      <c r="Y5" s="27">
        <v>4243998863.6894398</v>
      </c>
      <c r="Z5" t="s">
        <v>111</v>
      </c>
      <c r="AA5" s="27">
        <v>212693.7</v>
      </c>
      <c r="AB5">
        <f>SQRT(AC5)</f>
        <v>65145.981178346221</v>
      </c>
      <c r="AC5" s="27">
        <v>4243998863.6894398</v>
      </c>
    </row>
    <row r="6" spans="2:29" x14ac:dyDescent="0.2">
      <c r="C6" s="6" t="s">
        <v>22</v>
      </c>
      <c r="D6" s="6"/>
      <c r="E6" s="6"/>
      <c r="F6" s="6"/>
      <c r="G6" s="6"/>
      <c r="H6" s="6"/>
      <c r="I6" s="6"/>
      <c r="M6" s="23">
        <v>799</v>
      </c>
      <c r="N6" s="24" t="s">
        <v>53</v>
      </c>
      <c r="O6" s="23">
        <v>21921</v>
      </c>
      <c r="P6" s="24" t="s">
        <v>51</v>
      </c>
      <c r="Q6" s="24" t="s">
        <v>52</v>
      </c>
      <c r="R6" s="25">
        <v>47</v>
      </c>
      <c r="S6" s="25">
        <v>18</v>
      </c>
      <c r="T6" s="25">
        <v>95.633429115509202</v>
      </c>
      <c r="U6" s="26">
        <v>2809.2775445940201</v>
      </c>
      <c r="V6" s="26">
        <v>88.646477746148904</v>
      </c>
      <c r="W6" s="26">
        <v>1788.75931911305</v>
      </c>
      <c r="X6" s="27">
        <v>715.5</v>
      </c>
      <c r="Y6" s="27">
        <v>157245.72892778099</v>
      </c>
      <c r="Z6" t="s">
        <v>112</v>
      </c>
      <c r="AA6" s="27">
        <f>X6+X8</f>
        <v>351854.6</v>
      </c>
      <c r="AB6">
        <f t="shared" ref="AB6:AB8" si="0">SQRT(AC6)</f>
        <v>205943.42701941359</v>
      </c>
      <c r="AC6" s="27">
        <f>Y6+Y8</f>
        <v>42412695132.500526</v>
      </c>
    </row>
    <row r="7" spans="2:29" x14ac:dyDescent="0.2">
      <c r="C7" s="6" t="s">
        <v>23</v>
      </c>
      <c r="D7" s="6"/>
      <c r="E7" s="6"/>
      <c r="F7" s="6"/>
      <c r="G7" s="6"/>
      <c r="H7" s="6"/>
      <c r="I7" s="6"/>
      <c r="M7" s="23">
        <v>3499</v>
      </c>
      <c r="N7" s="24" t="s">
        <v>54</v>
      </c>
      <c r="O7" s="23">
        <v>21921</v>
      </c>
      <c r="P7" s="24" t="s">
        <v>51</v>
      </c>
      <c r="Q7" s="24" t="s">
        <v>52</v>
      </c>
      <c r="R7" s="25">
        <v>113</v>
      </c>
      <c r="S7" s="25">
        <v>69</v>
      </c>
      <c r="T7" s="25">
        <v>6511.2668475027403</v>
      </c>
      <c r="U7" s="26">
        <v>10685084.231693801</v>
      </c>
      <c r="V7" s="26">
        <v>9445.83283362972</v>
      </c>
      <c r="W7" s="26">
        <v>18531736.0870854</v>
      </c>
      <c r="X7" s="27">
        <v>107713.5</v>
      </c>
      <c r="Y7" s="27">
        <v>2924056785.4642801</v>
      </c>
      <c r="Z7" t="s">
        <v>113</v>
      </c>
      <c r="AA7" s="27">
        <v>107713.5</v>
      </c>
      <c r="AB7">
        <f t="shared" si="0"/>
        <v>54074.548407400318</v>
      </c>
      <c r="AC7" s="27">
        <v>2924056785.4642801</v>
      </c>
    </row>
    <row r="8" spans="2:29" x14ac:dyDescent="0.2">
      <c r="C8" s="1"/>
      <c r="M8" s="23">
        <v>5699</v>
      </c>
      <c r="N8" s="24" t="s">
        <v>55</v>
      </c>
      <c r="O8" s="23">
        <v>21921</v>
      </c>
      <c r="P8" s="24" t="s">
        <v>51</v>
      </c>
      <c r="Q8" s="24" t="s">
        <v>52</v>
      </c>
      <c r="R8" s="25">
        <v>131</v>
      </c>
      <c r="S8" s="25">
        <v>37</v>
      </c>
      <c r="T8" s="25">
        <v>13933.831087414401</v>
      </c>
      <c r="U8" s="26">
        <v>66784811.2870721</v>
      </c>
      <c r="V8" s="26">
        <v>14125.558818638499</v>
      </c>
      <c r="W8" s="26">
        <v>62782595.019714803</v>
      </c>
      <c r="X8" s="27">
        <v>351139.1</v>
      </c>
      <c r="Y8" s="27">
        <v>42412537886.771599</v>
      </c>
      <c r="AA8" s="27">
        <v>351139.1</v>
      </c>
      <c r="AB8">
        <f t="shared" si="0"/>
        <v>205943.04524982531</v>
      </c>
      <c r="AC8" s="27">
        <v>42412537886.771599</v>
      </c>
    </row>
    <row r="9" spans="2:29" x14ac:dyDescent="0.2">
      <c r="B9" s="4" t="s">
        <v>7</v>
      </c>
      <c r="C9" s="6" t="s">
        <v>24</v>
      </c>
      <c r="D9" s="6"/>
      <c r="E9" s="6"/>
      <c r="F9" s="6"/>
      <c r="G9" s="6"/>
      <c r="Y9" s="29">
        <f>SUM(Y5:Y8)</f>
        <v>49580750781.654243</v>
      </c>
      <c r="AA9" s="28">
        <f>SUM(AA5:AA8)</f>
        <v>1023400.9</v>
      </c>
      <c r="AC9" s="29">
        <f>SUM(AC5:AC8)</f>
        <v>91993288668.425842</v>
      </c>
    </row>
    <row r="10" spans="2:29" ht="16" x14ac:dyDescent="0.2">
      <c r="B10" s="4" t="s">
        <v>8</v>
      </c>
      <c r="C10" s="6" t="s">
        <v>25</v>
      </c>
      <c r="D10" s="6"/>
      <c r="E10" s="6"/>
      <c r="F10" s="6"/>
      <c r="G10" s="6"/>
      <c r="I10">
        <v>1</v>
      </c>
      <c r="J10" s="42"/>
      <c r="Y10" s="29">
        <f>SQRT(Y9)</f>
        <v>222667.35454856028</v>
      </c>
      <c r="AA10" s="28">
        <f>AA9</f>
        <v>1023400.9</v>
      </c>
      <c r="AC10" s="29">
        <f>SQRT(AC9)</f>
        <v>303303.95425781352</v>
      </c>
    </row>
    <row r="11" spans="2:29" x14ac:dyDescent="0.2">
      <c r="B11" s="4" t="s">
        <v>7</v>
      </c>
      <c r="C11" s="6" t="s">
        <v>17</v>
      </c>
      <c r="D11" s="6"/>
      <c r="E11" s="6"/>
      <c r="F11" s="6"/>
      <c r="G11" s="6"/>
      <c r="I11">
        <v>2</v>
      </c>
      <c r="Y11" t="e">
        <f>Y10/W10</f>
        <v>#DIV/0!</v>
      </c>
      <c r="AC11">
        <f>AC10/AA10</f>
        <v>0.29636866086185143</v>
      </c>
    </row>
    <row r="12" spans="2:29" x14ac:dyDescent="0.2">
      <c r="B12" s="4" t="s">
        <v>8</v>
      </c>
      <c r="C12" s="6" t="s">
        <v>26</v>
      </c>
      <c r="D12" s="6"/>
      <c r="E12" s="6"/>
      <c r="F12" s="6"/>
      <c r="G12" s="6"/>
    </row>
    <row r="14" spans="2:29" x14ac:dyDescent="0.2">
      <c r="B14" s="3" t="s">
        <v>16</v>
      </c>
    </row>
    <row r="15" spans="2:29" x14ac:dyDescent="0.2">
      <c r="B15" t="s">
        <v>0</v>
      </c>
      <c r="E15" t="s">
        <v>1</v>
      </c>
      <c r="H15" t="s">
        <v>2</v>
      </c>
      <c r="Q15" t="s">
        <v>11</v>
      </c>
    </row>
    <row r="16" spans="2:29" x14ac:dyDescent="0.2">
      <c r="B16" t="s">
        <v>3</v>
      </c>
      <c r="C16" t="s">
        <v>4</v>
      </c>
      <c r="E16" t="s">
        <v>3</v>
      </c>
      <c r="F16" t="s">
        <v>5</v>
      </c>
      <c r="H16" t="s">
        <v>6</v>
      </c>
      <c r="M16">
        <v>1</v>
      </c>
      <c r="N16">
        <v>2</v>
      </c>
      <c r="O16">
        <v>3</v>
      </c>
      <c r="P16">
        <v>4</v>
      </c>
      <c r="Q16">
        <v>5</v>
      </c>
      <c r="R16">
        <v>6</v>
      </c>
      <c r="S16">
        <v>7</v>
      </c>
      <c r="T16">
        <v>8</v>
      </c>
      <c r="U16">
        <v>9</v>
      </c>
      <c r="V16">
        <v>10</v>
      </c>
      <c r="W16" t="s">
        <v>10</v>
      </c>
    </row>
    <row r="17" spans="2:32" x14ac:dyDescent="0.2">
      <c r="B17" s="6">
        <v>1</v>
      </c>
      <c r="C17" s="6"/>
      <c r="E17" s="6">
        <v>1</v>
      </c>
      <c r="F17" s="7">
        <v>6.9000000000000006E-2</v>
      </c>
      <c r="H17" s="6">
        <v>1</v>
      </c>
      <c r="I17" s="7">
        <v>5.2999999999999999E-2</v>
      </c>
      <c r="M17">
        <v>6.9000000000000006E-2</v>
      </c>
      <c r="N17">
        <v>0.16052991851893794</v>
      </c>
      <c r="O17">
        <v>0.48123712886017794</v>
      </c>
      <c r="P17">
        <v>0.59312017915433457</v>
      </c>
      <c r="Q17">
        <v>0.75066313312813226</v>
      </c>
      <c r="R17">
        <v>0.77146098030610311</v>
      </c>
      <c r="S17">
        <v>0.89053616711858097</v>
      </c>
      <c r="T17">
        <v>0.8960409725467221</v>
      </c>
      <c r="U17">
        <v>0.9705376294717204</v>
      </c>
      <c r="V17">
        <v>0.97289579463348352</v>
      </c>
      <c r="W17">
        <v>0.98085745113206402</v>
      </c>
      <c r="X17" s="3" t="s">
        <v>1</v>
      </c>
    </row>
    <row r="18" spans="2:32" x14ac:dyDescent="0.2">
      <c r="B18" s="6">
        <v>2</v>
      </c>
      <c r="C18" s="7">
        <v>4.9957907132291944E-2</v>
      </c>
      <c r="E18" s="6">
        <v>2</v>
      </c>
      <c r="F18" s="7">
        <v>0.16052991851893794</v>
      </c>
      <c r="H18" s="6">
        <v>2</v>
      </c>
      <c r="I18" s="7">
        <v>0.17050997283964597</v>
      </c>
      <c r="X18" s="3"/>
    </row>
    <row r="19" spans="2:32" x14ac:dyDescent="0.2">
      <c r="B19" s="6">
        <v>3</v>
      </c>
      <c r="C19" s="7">
        <v>0.16018195187092515</v>
      </c>
      <c r="E19" s="6">
        <v>3</v>
      </c>
      <c r="F19" s="7">
        <v>0.48123712886017794</v>
      </c>
      <c r="H19" s="6">
        <v>3</v>
      </c>
      <c r="I19" s="7">
        <v>0.43874570962005932</v>
      </c>
      <c r="M19">
        <v>5.2999999999999999E-2</v>
      </c>
      <c r="N19">
        <v>0.17050997283964597</v>
      </c>
      <c r="O19">
        <v>0.43874570962005932</v>
      </c>
      <c r="P19">
        <v>0.53237339305144482</v>
      </c>
      <c r="Q19">
        <v>0.70288771104271086</v>
      </c>
      <c r="R19">
        <v>0.74148699343536772</v>
      </c>
      <c r="S19">
        <v>0.83517872237286028</v>
      </c>
      <c r="T19">
        <v>0.91301365751557395</v>
      </c>
      <c r="U19">
        <v>0.93351254315724008</v>
      </c>
      <c r="V19">
        <v>0.89929859821116109</v>
      </c>
      <c r="W19">
        <v>0.96161915037735468</v>
      </c>
      <c r="X19" s="3" t="s">
        <v>6</v>
      </c>
    </row>
    <row r="20" spans="2:32" x14ac:dyDescent="0.2">
      <c r="B20" s="6">
        <v>4</v>
      </c>
      <c r="C20" s="7">
        <v>3.6194082380940351E-2</v>
      </c>
      <c r="E20" s="6">
        <v>4</v>
      </c>
      <c r="F20" s="7">
        <v>0.59312017915433457</v>
      </c>
      <c r="H20" s="6">
        <v>4</v>
      </c>
      <c r="I20" s="7">
        <v>0.53237339305144482</v>
      </c>
      <c r="X20" s="3" t="s">
        <v>36</v>
      </c>
    </row>
    <row r="21" spans="2:32" x14ac:dyDescent="0.2">
      <c r="B21" s="6">
        <v>5</v>
      </c>
      <c r="C21" s="7">
        <v>0.1714692611319403</v>
      </c>
      <c r="E21" s="6">
        <v>5</v>
      </c>
      <c r="F21" s="7">
        <v>0.75066313312813226</v>
      </c>
      <c r="H21" s="6">
        <v>5</v>
      </c>
      <c r="I21" s="7">
        <v>0.70288771104271086</v>
      </c>
    </row>
    <row r="22" spans="2:32" x14ac:dyDescent="0.2">
      <c r="B22" s="6">
        <v>6</v>
      </c>
      <c r="C22" s="7">
        <v>0.22444241085269667</v>
      </c>
      <c r="D22" s="2"/>
      <c r="E22" s="6">
        <v>6</v>
      </c>
      <c r="F22" s="7">
        <v>0.77146098030610311</v>
      </c>
      <c r="H22" s="6">
        <v>6</v>
      </c>
      <c r="I22" s="7">
        <v>0.74148699343536772</v>
      </c>
    </row>
    <row r="23" spans="2:32" x14ac:dyDescent="0.2">
      <c r="B23" s="6">
        <v>7</v>
      </c>
      <c r="C23" s="7">
        <v>0.11562753781629413</v>
      </c>
      <c r="E23" s="6">
        <v>7</v>
      </c>
      <c r="F23" s="7">
        <v>0.89053616711858097</v>
      </c>
      <c r="H23" s="6">
        <v>7</v>
      </c>
      <c r="I23" s="7">
        <v>0.83517872237286028</v>
      </c>
    </row>
    <row r="24" spans="2:32" x14ac:dyDescent="0.2">
      <c r="B24" s="6">
        <v>8</v>
      </c>
      <c r="C24" s="7">
        <v>6.0990440549430903E-2</v>
      </c>
      <c r="E24" s="6">
        <v>8</v>
      </c>
      <c r="F24" s="7">
        <v>0.8960409725467221</v>
      </c>
      <c r="H24" s="6">
        <v>8</v>
      </c>
      <c r="I24" s="7">
        <v>0.91301365751557395</v>
      </c>
      <c r="P24" t="s">
        <v>70</v>
      </c>
      <c r="Q24" t="s">
        <v>114</v>
      </c>
      <c r="R24" t="s">
        <v>115</v>
      </c>
      <c r="S24" t="s">
        <v>116</v>
      </c>
      <c r="T24" t="s">
        <v>117</v>
      </c>
      <c r="U24">
        <v>2023</v>
      </c>
      <c r="V24">
        <v>12.7</v>
      </c>
      <c r="W24">
        <v>1.27</v>
      </c>
      <c r="X24">
        <v>341229</v>
      </c>
      <c r="Y24">
        <v>28288</v>
      </c>
      <c r="Z24">
        <v>4116099</v>
      </c>
      <c r="AA24" t="s">
        <v>118</v>
      </c>
      <c r="AB24" t="s">
        <v>118</v>
      </c>
      <c r="AC24" t="s">
        <v>118</v>
      </c>
      <c r="AD24" t="s">
        <v>118</v>
      </c>
      <c r="AE24" t="s">
        <v>118</v>
      </c>
      <c r="AF24" t="s">
        <v>118</v>
      </c>
    </row>
    <row r="25" spans="2:32" x14ac:dyDescent="0.2">
      <c r="B25" s="6">
        <v>9</v>
      </c>
      <c r="C25" s="7">
        <v>9.0891261056759376E-2</v>
      </c>
      <c r="E25" s="6">
        <v>9</v>
      </c>
      <c r="F25" s="7">
        <v>0.9705376294717204</v>
      </c>
      <c r="H25" s="6">
        <v>9</v>
      </c>
      <c r="I25" s="7">
        <v>0.93351254315724008</v>
      </c>
      <c r="O25">
        <v>2</v>
      </c>
      <c r="P25" t="s">
        <v>70</v>
      </c>
      <c r="Q25" t="s">
        <v>119</v>
      </c>
      <c r="R25" t="s">
        <v>115</v>
      </c>
      <c r="S25" t="s">
        <v>116</v>
      </c>
      <c r="T25" t="s">
        <v>117</v>
      </c>
      <c r="U25">
        <v>2023</v>
      </c>
      <c r="V25">
        <v>11.3</v>
      </c>
      <c r="W25">
        <v>0.53100000000000003</v>
      </c>
      <c r="X25">
        <v>77403</v>
      </c>
      <c r="Y25">
        <v>27354</v>
      </c>
      <c r="Z25">
        <v>219022</v>
      </c>
      <c r="AA25" t="s">
        <v>118</v>
      </c>
      <c r="AB25" t="s">
        <v>118</v>
      </c>
      <c r="AC25" t="s">
        <v>118</v>
      </c>
      <c r="AD25" t="s">
        <v>118</v>
      </c>
      <c r="AE25" t="s">
        <v>118</v>
      </c>
      <c r="AF25" t="s">
        <v>118</v>
      </c>
    </row>
    <row r="26" spans="2:32" x14ac:dyDescent="0.2">
      <c r="B26" s="6">
        <v>10</v>
      </c>
      <c r="C26" s="7">
        <v>2.6966489656975099E-2</v>
      </c>
      <c r="E26" s="6">
        <v>10</v>
      </c>
      <c r="F26" s="7">
        <v>0.97289579463348352</v>
      </c>
      <c r="H26" s="6">
        <v>10</v>
      </c>
      <c r="I26" s="7">
        <v>0.89929859821116109</v>
      </c>
      <c r="O26">
        <v>3</v>
      </c>
      <c r="P26" t="s">
        <v>70</v>
      </c>
      <c r="Q26" t="s">
        <v>120</v>
      </c>
      <c r="R26" t="s">
        <v>115</v>
      </c>
      <c r="S26" t="s">
        <v>116</v>
      </c>
      <c r="T26" t="s">
        <v>117</v>
      </c>
      <c r="U26">
        <v>2023</v>
      </c>
      <c r="V26">
        <v>12.1</v>
      </c>
      <c r="W26">
        <v>0.23200000000000001</v>
      </c>
      <c r="X26">
        <v>185555</v>
      </c>
      <c r="Y26">
        <v>117796</v>
      </c>
      <c r="Z26">
        <v>292290</v>
      </c>
      <c r="AA26" t="s">
        <v>118</v>
      </c>
      <c r="AB26" t="s">
        <v>118</v>
      </c>
      <c r="AC26" t="s">
        <v>118</v>
      </c>
      <c r="AD26" t="s">
        <v>118</v>
      </c>
      <c r="AE26" t="s">
        <v>118</v>
      </c>
      <c r="AF26" t="s">
        <v>118</v>
      </c>
    </row>
    <row r="27" spans="2:32" x14ac:dyDescent="0.2">
      <c r="B27" s="8" t="s">
        <v>10</v>
      </c>
      <c r="C27" s="7">
        <v>6.3278657551746165E-2</v>
      </c>
      <c r="E27" s="8" t="s">
        <v>10</v>
      </c>
      <c r="F27" s="7">
        <v>0.98085745113206402</v>
      </c>
      <c r="H27" s="8" t="s">
        <v>10</v>
      </c>
      <c r="I27" s="7">
        <v>0.96161915037735468</v>
      </c>
    </row>
    <row r="29" spans="2:32" x14ac:dyDescent="0.2">
      <c r="C29" s="2"/>
    </row>
    <row r="34" spans="1:35" x14ac:dyDescent="0.2">
      <c r="B34" s="3" t="s">
        <v>27</v>
      </c>
      <c r="K34" t="s">
        <v>18</v>
      </c>
    </row>
    <row r="35" spans="1:35" x14ac:dyDescent="0.2">
      <c r="B35" s="3" t="s">
        <v>9</v>
      </c>
      <c r="G35" t="s">
        <v>30</v>
      </c>
      <c r="J35" t="s">
        <v>31</v>
      </c>
      <c r="N35" t="s">
        <v>18</v>
      </c>
    </row>
    <row r="36" spans="1:35" x14ac:dyDescent="0.2">
      <c r="A36" t="s">
        <v>28</v>
      </c>
      <c r="B36" s="8" t="s">
        <v>11</v>
      </c>
      <c r="C36" s="6" t="s">
        <v>12</v>
      </c>
      <c r="D36" s="6"/>
      <c r="G36" t="s">
        <v>3</v>
      </c>
      <c r="H36" t="s">
        <v>4</v>
      </c>
      <c r="J36" t="s">
        <v>3</v>
      </c>
      <c r="M36" t="s">
        <v>32</v>
      </c>
    </row>
    <row r="37" spans="1:35" x14ac:dyDescent="0.2">
      <c r="B37" s="6">
        <v>1</v>
      </c>
      <c r="C37" s="6"/>
      <c r="D37" s="6"/>
      <c r="G37" s="6">
        <v>1</v>
      </c>
      <c r="H37" s="6"/>
      <c r="J37" s="6">
        <v>1</v>
      </c>
      <c r="K37" s="11">
        <v>6.9000000000000006E-2</v>
      </c>
      <c r="M37" s="43" t="s">
        <v>33</v>
      </c>
      <c r="N37" s="43"/>
      <c r="T37" t="s">
        <v>11</v>
      </c>
    </row>
    <row r="38" spans="1:35" x14ac:dyDescent="0.2">
      <c r="A38" s="2">
        <v>7.3776083389000303E-3</v>
      </c>
      <c r="B38" s="6">
        <v>2</v>
      </c>
      <c r="C38" s="9">
        <v>0.61198426088548286</v>
      </c>
      <c r="D38" s="6"/>
      <c r="G38" s="6">
        <v>2</v>
      </c>
      <c r="H38" s="7">
        <v>7.3776083389000303E-3</v>
      </c>
      <c r="J38" s="6">
        <v>2</v>
      </c>
      <c r="K38" s="11">
        <v>0.41224550674215854</v>
      </c>
      <c r="M38" s="6">
        <v>1</v>
      </c>
      <c r="N38" s="12">
        <v>6.9000000000000006E-2</v>
      </c>
      <c r="P38">
        <v>1</v>
      </c>
      <c r="Q38">
        <v>2</v>
      </c>
      <c r="R38">
        <v>3</v>
      </c>
      <c r="S38">
        <v>4</v>
      </c>
      <c r="T38">
        <v>5</v>
      </c>
      <c r="U38">
        <v>6</v>
      </c>
      <c r="V38">
        <v>7</v>
      </c>
      <c r="W38">
        <v>8</v>
      </c>
      <c r="X38">
        <v>9</v>
      </c>
      <c r="Y38">
        <v>10</v>
      </c>
      <c r="Z38" t="s">
        <v>10</v>
      </c>
    </row>
    <row r="39" spans="1:35" x14ac:dyDescent="0.2">
      <c r="A39" s="2">
        <v>8.1167953922407401E-2</v>
      </c>
      <c r="B39" s="6">
        <v>3</v>
      </c>
      <c r="C39" s="9">
        <v>6.7330099412945428</v>
      </c>
      <c r="D39" s="6"/>
      <c r="G39" s="6">
        <v>3</v>
      </c>
      <c r="H39" s="7">
        <v>8.1167953922407401E-2</v>
      </c>
      <c r="J39" s="6">
        <v>3</v>
      </c>
      <c r="K39" s="11">
        <v>0.54713946052935947</v>
      </c>
      <c r="M39" s="6">
        <v>2</v>
      </c>
      <c r="N39" s="12">
        <v>0.40947151340496052</v>
      </c>
      <c r="P39" s="13">
        <v>6.9000000000000006E-2</v>
      </c>
      <c r="Q39" s="14">
        <v>0.41224550674215854</v>
      </c>
      <c r="R39" s="14">
        <v>0.54713946052935947</v>
      </c>
      <c r="S39" s="14">
        <v>0.69887373562329236</v>
      </c>
      <c r="T39" s="14">
        <v>0.7280267207517036</v>
      </c>
      <c r="U39" s="14">
        <v>0.79743537232052009</v>
      </c>
      <c r="V39" s="14">
        <v>0.84225393903163637</v>
      </c>
      <c r="W39" s="14">
        <v>0.87996081775686497</v>
      </c>
      <c r="X39" s="14">
        <v>0.84236865779632775</v>
      </c>
      <c r="Y39" s="14">
        <v>0.91944827431423837</v>
      </c>
      <c r="Z39" s="15">
        <v>0.87622743532455938</v>
      </c>
      <c r="AA39" t="s">
        <v>31</v>
      </c>
    </row>
    <row r="40" spans="1:35" x14ac:dyDescent="0.2">
      <c r="A40" s="2">
        <v>0.28936886038961374</v>
      </c>
      <c r="B40" s="6">
        <v>4</v>
      </c>
      <c r="C40" s="9">
        <v>24.003603880009639</v>
      </c>
      <c r="D40" s="6"/>
      <c r="E40" t="s">
        <v>29</v>
      </c>
      <c r="G40" s="6">
        <v>4</v>
      </c>
      <c r="H40" s="7">
        <v>0.28936886038961374</v>
      </c>
      <c r="J40" s="6">
        <v>4</v>
      </c>
      <c r="K40" s="11">
        <v>0.69887373562329236</v>
      </c>
      <c r="M40" s="6">
        <v>3</v>
      </c>
      <c r="N40" s="12">
        <v>0.56598925492200181</v>
      </c>
      <c r="P40" s="19"/>
      <c r="Q40" s="20"/>
      <c r="R40" s="20"/>
      <c r="S40" s="20"/>
      <c r="T40" s="20"/>
      <c r="U40" s="20"/>
      <c r="V40" s="20"/>
      <c r="W40" s="20"/>
      <c r="X40" s="20"/>
      <c r="Y40" s="20"/>
      <c r="Z40" s="21"/>
    </row>
    <row r="41" spans="1:35" x14ac:dyDescent="0.2">
      <c r="A41" s="2">
        <v>0.14046523927316615</v>
      </c>
      <c r="B41" s="6">
        <v>5</v>
      </c>
      <c r="C41" s="9">
        <v>11.651813390992197</v>
      </c>
      <c r="D41" s="6"/>
      <c r="G41" s="6">
        <v>5</v>
      </c>
      <c r="H41" s="7">
        <v>0.14046523927316615</v>
      </c>
      <c r="J41" s="6">
        <v>5</v>
      </c>
      <c r="K41" s="11">
        <v>0.7280267207517036</v>
      </c>
      <c r="M41" s="6">
        <v>4</v>
      </c>
      <c r="N41" s="12">
        <v>0.65407492026827885</v>
      </c>
      <c r="P41" s="16">
        <v>6.9000000000000006E-2</v>
      </c>
      <c r="Q41" s="17">
        <v>0.40947151340496052</v>
      </c>
      <c r="R41" s="17">
        <v>0.56598925492200181</v>
      </c>
      <c r="S41" s="17">
        <v>0.65407492026827885</v>
      </c>
      <c r="T41" s="17">
        <v>0.74234455852687431</v>
      </c>
      <c r="U41" s="17">
        <v>0.79124952700217543</v>
      </c>
      <c r="V41" s="17">
        <v>0.80411290312311479</v>
      </c>
      <c r="W41" s="17">
        <v>0.84582970077705488</v>
      </c>
      <c r="X41" s="17">
        <v>0.82864998440980397</v>
      </c>
      <c r="Y41" s="17">
        <v>0.85066872803078908</v>
      </c>
      <c r="Z41" s="18">
        <v>0.87289366456637774</v>
      </c>
      <c r="AA41" t="s">
        <v>34</v>
      </c>
    </row>
    <row r="42" spans="1:35" x14ac:dyDescent="0.2">
      <c r="A42" s="2">
        <v>0.13254032707347596</v>
      </c>
      <c r="B42" s="6">
        <v>6</v>
      </c>
      <c r="C42" s="9">
        <v>10.994429410666557</v>
      </c>
      <c r="D42" s="6"/>
      <c r="E42" t="s">
        <v>13</v>
      </c>
      <c r="G42" s="6">
        <v>6</v>
      </c>
      <c r="H42" s="7">
        <v>0.13254032707347596</v>
      </c>
      <c r="J42" s="6">
        <v>6</v>
      </c>
      <c r="K42" s="11">
        <v>0.79743537232052009</v>
      </c>
      <c r="M42" s="6">
        <v>5</v>
      </c>
      <c r="N42" s="12">
        <v>0.74234455852687431</v>
      </c>
      <c r="AA42" t="s">
        <v>35</v>
      </c>
    </row>
    <row r="43" spans="1:35" x14ac:dyDescent="0.2">
      <c r="A43" s="2">
        <v>5.9736671041308462E-2</v>
      </c>
      <c r="B43" s="6">
        <v>7</v>
      </c>
      <c r="C43" s="9">
        <v>4.9552511865145998</v>
      </c>
      <c r="D43" s="6"/>
      <c r="F43" s="5"/>
      <c r="G43" s="6">
        <v>7</v>
      </c>
      <c r="H43" s="7">
        <v>5.9736671041308462E-2</v>
      </c>
      <c r="J43" s="6">
        <v>7</v>
      </c>
      <c r="K43" s="11">
        <v>0.84225393903163637</v>
      </c>
      <c r="M43" s="6">
        <v>6</v>
      </c>
      <c r="N43" s="12">
        <v>0.79124952700217543</v>
      </c>
    </row>
    <row r="44" spans="1:35" x14ac:dyDescent="0.2">
      <c r="A44" s="2">
        <v>0.12693384903016294</v>
      </c>
      <c r="B44" s="6">
        <v>8</v>
      </c>
      <c r="C44" s="9">
        <v>10.529363204397988</v>
      </c>
      <c r="D44" s="6"/>
      <c r="E44" t="s">
        <v>14</v>
      </c>
      <c r="G44" s="6">
        <v>8</v>
      </c>
      <c r="H44" s="7">
        <v>0.12693384903016294</v>
      </c>
      <c r="J44" s="6">
        <v>8</v>
      </c>
      <c r="K44" s="11">
        <v>0.87996081775686497</v>
      </c>
      <c r="M44" s="6">
        <v>7</v>
      </c>
      <c r="N44" s="12">
        <v>0.80411290312311479</v>
      </c>
    </row>
    <row r="45" spans="1:35" x14ac:dyDescent="0.2">
      <c r="A45" s="2">
        <v>0.11619683141981903</v>
      </c>
      <c r="B45" s="6">
        <v>9</v>
      </c>
      <c r="C45" s="9">
        <v>9.638710639970796</v>
      </c>
      <c r="D45" s="6"/>
      <c r="E45" t="s">
        <v>15</v>
      </c>
      <c r="G45" s="6">
        <v>9</v>
      </c>
      <c r="H45" s="7">
        <v>0.11619683141981903</v>
      </c>
      <c r="J45" s="6">
        <v>9</v>
      </c>
      <c r="K45" s="11">
        <v>0.84236865779632775</v>
      </c>
      <c r="M45" s="6">
        <v>8</v>
      </c>
      <c r="N45" s="12">
        <v>0.84582970077705488</v>
      </c>
    </row>
    <row r="46" spans="1:35" ht="16" x14ac:dyDescent="0.2">
      <c r="A46" s="2">
        <v>2.6648335944560848E-2</v>
      </c>
      <c r="B46" s="6">
        <v>10</v>
      </c>
      <c r="C46" s="9">
        <v>2.210521544071506</v>
      </c>
      <c r="D46" s="6"/>
      <c r="G46" s="6">
        <v>10</v>
      </c>
      <c r="H46" s="7">
        <v>2.6648335944560848E-2</v>
      </c>
      <c r="J46" s="6">
        <v>10</v>
      </c>
      <c r="K46" s="11">
        <v>0.91944827431423837</v>
      </c>
      <c r="M46" s="6">
        <v>9</v>
      </c>
      <c r="N46" s="12">
        <v>0.82864998440980397</v>
      </c>
      <c r="Q46" s="36"/>
      <c r="R46" s="37" t="s">
        <v>121</v>
      </c>
      <c r="S46" s="37" t="s">
        <v>122</v>
      </c>
      <c r="T46" s="37">
        <v>2023</v>
      </c>
      <c r="V46" s="37">
        <v>2024</v>
      </c>
    </row>
    <row r="47" spans="1:35" x14ac:dyDescent="0.2">
      <c r="A47" s="10">
        <v>1.8145135414987072E-2</v>
      </c>
      <c r="B47" s="8" t="s">
        <v>10</v>
      </c>
      <c r="C47" s="9">
        <v>1.5051676336702229</v>
      </c>
      <c r="D47" s="6"/>
      <c r="G47" s="8" t="s">
        <v>10</v>
      </c>
      <c r="H47" s="30">
        <v>1.8145135414987072E-2</v>
      </c>
      <c r="J47" s="8" t="s">
        <v>10</v>
      </c>
      <c r="K47" s="11">
        <v>0.87622743532455938</v>
      </c>
      <c r="M47" s="6">
        <v>10</v>
      </c>
      <c r="N47" s="12">
        <v>0.85066872803078908</v>
      </c>
      <c r="Q47" s="37">
        <v>2012</v>
      </c>
      <c r="R47" s="37">
        <v>2014</v>
      </c>
      <c r="S47" s="37">
        <v>2016</v>
      </c>
      <c r="T47" s="37">
        <v>2018</v>
      </c>
      <c r="U47" s="37">
        <v>2022</v>
      </c>
      <c r="V47" s="37" t="s">
        <v>123</v>
      </c>
      <c r="W47" s="37" t="s">
        <v>123</v>
      </c>
      <c r="AC47" s="37">
        <v>2012</v>
      </c>
      <c r="AD47" s="37">
        <v>2014</v>
      </c>
      <c r="AE47" s="37">
        <v>2016</v>
      </c>
      <c r="AF47" s="37">
        <v>2018</v>
      </c>
      <c r="AG47" s="37">
        <v>2022</v>
      </c>
    </row>
    <row r="48" spans="1:35" x14ac:dyDescent="0.2">
      <c r="M48" s="8" t="s">
        <v>10</v>
      </c>
      <c r="N48" s="12">
        <v>0.87289366456637774</v>
      </c>
      <c r="Q48" s="37" t="s">
        <v>124</v>
      </c>
      <c r="R48" s="38">
        <v>0.12</v>
      </c>
      <c r="S48" s="38">
        <v>0.42</v>
      </c>
      <c r="T48" s="38">
        <v>0.35</v>
      </c>
      <c r="U48" s="38">
        <v>0.56477382002591914</v>
      </c>
      <c r="V48" s="38">
        <f>SUMPRODUCT(R48:U48,$R$51:$U$51)/SUM($R$51:$U$51)</f>
        <v>0.46647180948596167</v>
      </c>
      <c r="W48" s="37">
        <v>0.35</v>
      </c>
      <c r="AB48" s="37" t="s">
        <v>124</v>
      </c>
      <c r="AC48" s="38">
        <v>0.12</v>
      </c>
      <c r="AD48" s="38">
        <v>0.42</v>
      </c>
      <c r="AE48" s="38">
        <v>0.35</v>
      </c>
      <c r="AF48" s="38">
        <v>0.38</v>
      </c>
      <c r="AG48" s="38">
        <v>0.5233889117800623</v>
      </c>
      <c r="AH48" s="39">
        <f>SUMPRODUCT(AC48:AG48,$AC$51:$AG$51)/SUM($AC$51:$AG$51)</f>
        <v>0.43894616335479508</v>
      </c>
      <c r="AI48" s="37">
        <v>0.35</v>
      </c>
    </row>
    <row r="49" spans="15:35" x14ac:dyDescent="0.2">
      <c r="Q49" s="37">
        <v>542</v>
      </c>
      <c r="R49" s="38">
        <v>0.39</v>
      </c>
      <c r="S49" s="38">
        <v>0.28000000000000003</v>
      </c>
      <c r="T49" s="38">
        <v>0.3</v>
      </c>
      <c r="U49" s="38">
        <v>0.12811099874707665</v>
      </c>
      <c r="V49" s="38">
        <f t="shared" ref="V49:V50" si="1">SUMPRODUCT(R49:U49,$R$51:$U$51)/SUM($R$51:$U$51)</f>
        <v>0.21436836782756261</v>
      </c>
      <c r="W49" s="37">
        <v>0.21</v>
      </c>
      <c r="AB49" s="37">
        <v>542</v>
      </c>
      <c r="AC49" s="38">
        <v>0.39</v>
      </c>
      <c r="AD49" s="38">
        <v>0.28000000000000003</v>
      </c>
      <c r="AE49" s="38">
        <v>0.3</v>
      </c>
      <c r="AF49" s="38">
        <v>7.0000000000000007E-2</v>
      </c>
      <c r="AG49" s="38">
        <v>0.16022598298582549</v>
      </c>
      <c r="AH49" s="39">
        <f t="shared" ref="AH49:AH50" si="2">SUMPRODUCT(AC49:AG49,$AC$51:$AG$51)/SUM($AC$51:$AG$51)</f>
        <v>0.17578617754795828</v>
      </c>
      <c r="AI49" s="37">
        <v>0.21</v>
      </c>
    </row>
    <row r="50" spans="15:35" x14ac:dyDescent="0.2">
      <c r="Q50" s="37">
        <v>543</v>
      </c>
      <c r="R50" s="38">
        <v>0.48</v>
      </c>
      <c r="S50" s="38">
        <v>0.3</v>
      </c>
      <c r="T50" s="38">
        <v>0.35</v>
      </c>
      <c r="U50" s="38">
        <v>0.30711518122700421</v>
      </c>
      <c r="V50" s="38">
        <f t="shared" si="1"/>
        <v>0.31915982268647569</v>
      </c>
      <c r="W50" s="37">
        <v>0.44</v>
      </c>
      <c r="AB50" s="37">
        <v>543</v>
      </c>
      <c r="AC50" s="38">
        <v>0.48</v>
      </c>
      <c r="AD50" s="38">
        <v>0.3</v>
      </c>
      <c r="AE50" s="38">
        <v>0.35</v>
      </c>
      <c r="AF50" s="38">
        <v>0.55000000000000004</v>
      </c>
      <c r="AG50" s="38">
        <v>0.31638510523411223</v>
      </c>
      <c r="AH50" s="39">
        <f t="shared" si="2"/>
        <v>0.38526765909724664</v>
      </c>
      <c r="AI50" s="37">
        <v>0.44</v>
      </c>
    </row>
    <row r="51" spans="15:35" x14ac:dyDescent="0.2">
      <c r="Q51" s="37" t="s">
        <v>125</v>
      </c>
      <c r="R51" s="37">
        <v>0</v>
      </c>
      <c r="S51" s="37">
        <v>8</v>
      </c>
      <c r="T51" s="37">
        <v>12</v>
      </c>
      <c r="U51" s="37">
        <v>18</v>
      </c>
      <c r="V51" s="37">
        <v>27</v>
      </c>
      <c r="W51" s="37">
        <v>1</v>
      </c>
      <c r="AB51" s="37" t="s">
        <v>125</v>
      </c>
      <c r="AC51" s="37">
        <v>0</v>
      </c>
      <c r="AD51" s="37">
        <v>8</v>
      </c>
      <c r="AE51" s="37">
        <v>12</v>
      </c>
      <c r="AF51" s="37">
        <v>18</v>
      </c>
      <c r="AG51" s="37">
        <v>27</v>
      </c>
      <c r="AI51" s="37">
        <v>1</v>
      </c>
    </row>
    <row r="52" spans="15:35" ht="16" x14ac:dyDescent="0.2">
      <c r="Q52" s="37" t="s">
        <v>126</v>
      </c>
      <c r="R52" s="36"/>
      <c r="S52" s="36"/>
      <c r="T52" s="36"/>
      <c r="U52" s="36"/>
    </row>
    <row r="55" spans="15:35" x14ac:dyDescent="0.2">
      <c r="W55" t="s">
        <v>114</v>
      </c>
      <c r="X55" t="s">
        <v>115</v>
      </c>
      <c r="Y55" t="s">
        <v>116</v>
      </c>
      <c r="Z55">
        <v>1991</v>
      </c>
      <c r="AA55">
        <v>77279</v>
      </c>
      <c r="AB55">
        <v>0.82599999999999996</v>
      </c>
    </row>
    <row r="56" spans="15:35" x14ac:dyDescent="0.2">
      <c r="V56">
        <v>2</v>
      </c>
      <c r="W56" t="s">
        <v>114</v>
      </c>
      <c r="X56" t="s">
        <v>115</v>
      </c>
      <c r="Y56" t="s">
        <v>116</v>
      </c>
      <c r="Z56">
        <v>1994</v>
      </c>
      <c r="AA56">
        <v>274981</v>
      </c>
      <c r="AB56">
        <v>0.41099999999999998</v>
      </c>
      <c r="AD56">
        <v>351855</v>
      </c>
      <c r="AE56">
        <f>AD56/$AD$59</f>
        <v>0.5233889117800623</v>
      </c>
    </row>
    <row r="57" spans="15:35" x14ac:dyDescent="0.2">
      <c r="V57">
        <v>3</v>
      </c>
      <c r="W57" t="s">
        <v>114</v>
      </c>
      <c r="X57" t="s">
        <v>115</v>
      </c>
      <c r="Y57" t="s">
        <v>116</v>
      </c>
      <c r="Z57">
        <v>1997</v>
      </c>
      <c r="AA57">
        <v>140817</v>
      </c>
      <c r="AB57">
        <v>0.70599999999999996</v>
      </c>
      <c r="AD57">
        <v>107714</v>
      </c>
      <c r="AE57">
        <f t="shared" ref="AE57:AE58" si="3">AD57/$AD$59</f>
        <v>0.16022598298582549</v>
      </c>
    </row>
    <row r="58" spans="15:35" x14ac:dyDescent="0.2">
      <c r="P58" s="37" t="s">
        <v>127</v>
      </c>
      <c r="Q58" s="37" t="s">
        <v>128</v>
      </c>
      <c r="R58" s="37" t="s">
        <v>123</v>
      </c>
      <c r="V58">
        <v>4</v>
      </c>
      <c r="W58" t="s">
        <v>114</v>
      </c>
      <c r="X58" t="s">
        <v>115</v>
      </c>
      <c r="Y58" t="s">
        <v>116</v>
      </c>
      <c r="Z58">
        <v>2000</v>
      </c>
      <c r="AA58">
        <v>2962</v>
      </c>
      <c r="AB58">
        <v>0.64600000000000002</v>
      </c>
      <c r="AD58">
        <v>212694</v>
      </c>
      <c r="AE58">
        <f t="shared" si="3"/>
        <v>0.31638510523411223</v>
      </c>
    </row>
    <row r="59" spans="15:35" x14ac:dyDescent="0.2">
      <c r="O59" s="37" t="s">
        <v>124</v>
      </c>
      <c r="P59" s="40">
        <v>341229</v>
      </c>
      <c r="Q59" s="41">
        <f>P59/$P$62</f>
        <v>0.56477382002591914</v>
      </c>
      <c r="R59" s="37"/>
      <c r="V59">
        <v>5</v>
      </c>
      <c r="W59" t="s">
        <v>114</v>
      </c>
      <c r="X59" t="s">
        <v>115</v>
      </c>
      <c r="Y59" t="s">
        <v>116</v>
      </c>
      <c r="Z59">
        <v>2002</v>
      </c>
      <c r="AA59">
        <v>250699</v>
      </c>
      <c r="AB59">
        <v>0.499</v>
      </c>
      <c r="AD59">
        <f>SUM(AD56:AD58)</f>
        <v>672263</v>
      </c>
    </row>
    <row r="60" spans="15:35" x14ac:dyDescent="0.2">
      <c r="O60" s="37">
        <v>542</v>
      </c>
      <c r="P60" s="40">
        <v>77403</v>
      </c>
      <c r="Q60" s="41">
        <f>P60/$P$62</f>
        <v>0.12811099874707665</v>
      </c>
      <c r="R60" s="37"/>
      <c r="V60">
        <v>6</v>
      </c>
      <c r="W60" t="s">
        <v>114</v>
      </c>
      <c r="X60" t="s">
        <v>115</v>
      </c>
      <c r="Y60" t="s">
        <v>116</v>
      </c>
      <c r="Z60">
        <v>2004</v>
      </c>
      <c r="AA60">
        <v>511599</v>
      </c>
      <c r="AB60">
        <v>0.27500000000000002</v>
      </c>
    </row>
    <row r="61" spans="15:35" x14ac:dyDescent="0.2">
      <c r="O61" s="37">
        <v>543</v>
      </c>
      <c r="P61" s="40">
        <v>185555</v>
      </c>
      <c r="Q61" s="41">
        <f>P61/$P$62</f>
        <v>0.30711518122700421</v>
      </c>
      <c r="R61" s="37"/>
      <c r="V61">
        <v>7</v>
      </c>
      <c r="W61" t="s">
        <v>114</v>
      </c>
      <c r="X61" t="s">
        <v>115</v>
      </c>
      <c r="Y61" t="s">
        <v>116</v>
      </c>
      <c r="Z61">
        <v>2006</v>
      </c>
      <c r="AA61">
        <v>362515</v>
      </c>
      <c r="AB61">
        <v>0.52700000000000002</v>
      </c>
    </row>
    <row r="62" spans="15:35" x14ac:dyDescent="0.2">
      <c r="P62" s="40">
        <f>SUM(P59:P61)</f>
        <v>604187</v>
      </c>
      <c r="Q62" s="37"/>
      <c r="R62" s="37"/>
      <c r="V62">
        <v>8</v>
      </c>
      <c r="W62" t="s">
        <v>114</v>
      </c>
      <c r="X62" t="s">
        <v>115</v>
      </c>
      <c r="Y62" t="s">
        <v>116</v>
      </c>
      <c r="Z62">
        <v>2010</v>
      </c>
      <c r="AA62">
        <v>475958</v>
      </c>
      <c r="AB62">
        <v>0.60499999999999998</v>
      </c>
    </row>
    <row r="63" spans="15:35" x14ac:dyDescent="0.2">
      <c r="P63" s="37"/>
      <c r="Q63" s="37"/>
      <c r="R63" s="37"/>
      <c r="V63">
        <v>9</v>
      </c>
      <c r="W63" t="s">
        <v>114</v>
      </c>
      <c r="X63" t="s">
        <v>115</v>
      </c>
      <c r="Y63" t="s">
        <v>116</v>
      </c>
      <c r="Z63">
        <v>2012</v>
      </c>
      <c r="AA63">
        <v>34159</v>
      </c>
      <c r="AB63">
        <v>0.45</v>
      </c>
    </row>
    <row r="64" spans="15:35" x14ac:dyDescent="0.2">
      <c r="V64">
        <v>10</v>
      </c>
      <c r="W64" t="s">
        <v>114</v>
      </c>
      <c r="X64" t="s">
        <v>115</v>
      </c>
      <c r="Y64" t="s">
        <v>116</v>
      </c>
      <c r="Z64">
        <v>2014</v>
      </c>
      <c r="AA64">
        <v>303825</v>
      </c>
      <c r="AB64">
        <v>0.42399999999999999</v>
      </c>
    </row>
    <row r="65" spans="22:28" x14ac:dyDescent="0.2">
      <c r="V65">
        <v>11</v>
      </c>
      <c r="W65" t="s">
        <v>114</v>
      </c>
      <c r="X65" t="s">
        <v>115</v>
      </c>
      <c r="Y65" t="s">
        <v>116</v>
      </c>
      <c r="Z65">
        <v>2016</v>
      </c>
      <c r="AA65">
        <v>158711</v>
      </c>
      <c r="AB65">
        <v>0.497</v>
      </c>
    </row>
    <row r="66" spans="22:28" x14ac:dyDescent="0.2">
      <c r="V66">
        <v>12</v>
      </c>
      <c r="W66" t="s">
        <v>114</v>
      </c>
      <c r="X66" t="s">
        <v>115</v>
      </c>
      <c r="Y66" t="s">
        <v>116</v>
      </c>
      <c r="Z66">
        <v>2018</v>
      </c>
      <c r="AA66">
        <v>193833</v>
      </c>
      <c r="AB66">
        <v>0.504</v>
      </c>
    </row>
    <row r="67" spans="22:28" x14ac:dyDescent="0.2">
      <c r="V67">
        <v>13</v>
      </c>
      <c r="W67" t="s">
        <v>114</v>
      </c>
      <c r="X67" t="s">
        <v>115</v>
      </c>
      <c r="Y67" t="s">
        <v>116</v>
      </c>
      <c r="Z67">
        <v>2022</v>
      </c>
      <c r="AA67">
        <v>351855</v>
      </c>
      <c r="AB67">
        <v>0.58499999999999996</v>
      </c>
    </row>
    <row r="68" spans="22:28" x14ac:dyDescent="0.2">
      <c r="V68">
        <v>14</v>
      </c>
      <c r="W68" t="s">
        <v>119</v>
      </c>
      <c r="X68" t="s">
        <v>115</v>
      </c>
      <c r="Y68" t="s">
        <v>116</v>
      </c>
      <c r="Z68">
        <v>1991</v>
      </c>
      <c r="AA68">
        <v>287594</v>
      </c>
      <c r="AB68">
        <v>0.17299999999999999</v>
      </c>
    </row>
    <row r="69" spans="22:28" x14ac:dyDescent="0.2">
      <c r="V69">
        <v>15</v>
      </c>
      <c r="W69" t="s">
        <v>119</v>
      </c>
      <c r="X69" t="s">
        <v>115</v>
      </c>
      <c r="Y69" t="s">
        <v>116</v>
      </c>
      <c r="Z69">
        <v>1994</v>
      </c>
      <c r="AA69">
        <v>83784</v>
      </c>
      <c r="AB69">
        <v>0.48299999999999998</v>
      </c>
    </row>
    <row r="70" spans="22:28" x14ac:dyDescent="0.2">
      <c r="V70">
        <v>16</v>
      </c>
      <c r="W70" t="s">
        <v>119</v>
      </c>
      <c r="X70" t="s">
        <v>115</v>
      </c>
      <c r="Y70" t="s">
        <v>116</v>
      </c>
      <c r="Z70">
        <v>1997</v>
      </c>
      <c r="AA70">
        <v>186813</v>
      </c>
      <c r="AB70">
        <v>0.35799999999999998</v>
      </c>
    </row>
    <row r="71" spans="22:28" x14ac:dyDescent="0.2">
      <c r="V71">
        <v>17</v>
      </c>
      <c r="W71" t="s">
        <v>119</v>
      </c>
      <c r="X71" t="s">
        <v>115</v>
      </c>
      <c r="Y71" t="s">
        <v>116</v>
      </c>
      <c r="Z71">
        <v>2000</v>
      </c>
      <c r="AA71">
        <v>330255</v>
      </c>
      <c r="AB71">
        <v>0.34</v>
      </c>
    </row>
    <row r="72" spans="22:28" x14ac:dyDescent="0.2">
      <c r="V72">
        <v>18</v>
      </c>
      <c r="W72" t="s">
        <v>119</v>
      </c>
      <c r="X72" t="s">
        <v>115</v>
      </c>
      <c r="Y72" t="s">
        <v>116</v>
      </c>
      <c r="Z72">
        <v>2002</v>
      </c>
      <c r="AA72">
        <v>331824</v>
      </c>
      <c r="AB72">
        <v>0.23599999999999999</v>
      </c>
    </row>
    <row r="73" spans="22:28" x14ac:dyDescent="0.2">
      <c r="V73">
        <v>19</v>
      </c>
      <c r="W73" t="s">
        <v>119</v>
      </c>
      <c r="X73" t="s">
        <v>115</v>
      </c>
      <c r="Y73" t="s">
        <v>116</v>
      </c>
      <c r="Z73">
        <v>2004</v>
      </c>
      <c r="AA73">
        <v>269071</v>
      </c>
      <c r="AB73">
        <v>0.34499999999999997</v>
      </c>
    </row>
    <row r="74" spans="22:28" x14ac:dyDescent="0.2">
      <c r="V74">
        <v>20</v>
      </c>
      <c r="W74" t="s">
        <v>119</v>
      </c>
      <c r="X74" t="s">
        <v>115</v>
      </c>
      <c r="Y74" t="s">
        <v>116</v>
      </c>
      <c r="Z74">
        <v>2006</v>
      </c>
      <c r="AA74">
        <v>278036</v>
      </c>
      <c r="AB74">
        <v>0.24199999999999999</v>
      </c>
    </row>
    <row r="75" spans="22:28" x14ac:dyDescent="0.2">
      <c r="V75">
        <v>21</v>
      </c>
      <c r="W75" t="s">
        <v>119</v>
      </c>
      <c r="X75" t="s">
        <v>115</v>
      </c>
      <c r="Y75" t="s">
        <v>116</v>
      </c>
      <c r="Z75">
        <v>2010</v>
      </c>
      <c r="AA75">
        <v>198874</v>
      </c>
      <c r="AB75">
        <v>0.28100000000000003</v>
      </c>
    </row>
    <row r="76" spans="22:28" x14ac:dyDescent="0.2">
      <c r="V76">
        <v>22</v>
      </c>
      <c r="W76" t="s">
        <v>119</v>
      </c>
      <c r="X76" t="s">
        <v>115</v>
      </c>
      <c r="Y76" t="s">
        <v>116</v>
      </c>
      <c r="Z76">
        <v>2012</v>
      </c>
      <c r="AA76">
        <v>109130</v>
      </c>
      <c r="AB76">
        <v>0.27</v>
      </c>
    </row>
    <row r="77" spans="22:28" x14ac:dyDescent="0.2">
      <c r="V77">
        <v>23</v>
      </c>
      <c r="W77" t="s">
        <v>119</v>
      </c>
      <c r="X77" t="s">
        <v>115</v>
      </c>
      <c r="Y77" t="s">
        <v>116</v>
      </c>
      <c r="Z77">
        <v>2014</v>
      </c>
      <c r="AA77">
        <v>204868</v>
      </c>
      <c r="AB77">
        <v>0.502</v>
      </c>
    </row>
    <row r="78" spans="22:28" x14ac:dyDescent="0.2">
      <c r="V78">
        <v>24</v>
      </c>
      <c r="W78" t="s">
        <v>119</v>
      </c>
      <c r="X78" t="s">
        <v>115</v>
      </c>
      <c r="Y78" t="s">
        <v>116</v>
      </c>
      <c r="Z78">
        <v>2016</v>
      </c>
      <c r="AA78">
        <v>133022</v>
      </c>
      <c r="AB78">
        <v>0.54300000000000004</v>
      </c>
    </row>
    <row r="79" spans="22:28" x14ac:dyDescent="0.2">
      <c r="V79">
        <v>25</v>
      </c>
      <c r="W79" t="s">
        <v>119</v>
      </c>
      <c r="X79" t="s">
        <v>115</v>
      </c>
      <c r="Y79" t="s">
        <v>116</v>
      </c>
      <c r="Z79">
        <v>2018</v>
      </c>
      <c r="AA79">
        <v>26614</v>
      </c>
      <c r="AB79">
        <v>0.29099999999999998</v>
      </c>
    </row>
    <row r="80" spans="22:28" x14ac:dyDescent="0.2">
      <c r="V80">
        <v>26</v>
      </c>
      <c r="W80" t="s">
        <v>119</v>
      </c>
      <c r="X80" t="s">
        <v>115</v>
      </c>
      <c r="Y80" t="s">
        <v>116</v>
      </c>
      <c r="Z80">
        <v>2022</v>
      </c>
      <c r="AA80">
        <v>107714</v>
      </c>
      <c r="AB80">
        <v>0.502</v>
      </c>
    </row>
    <row r="81" spans="22:28" x14ac:dyDescent="0.2">
      <c r="V81">
        <v>27</v>
      </c>
      <c r="W81" t="s">
        <v>120</v>
      </c>
      <c r="X81" t="s">
        <v>115</v>
      </c>
      <c r="Y81" t="s">
        <v>116</v>
      </c>
      <c r="Z81">
        <v>1991</v>
      </c>
      <c r="AA81">
        <v>343426</v>
      </c>
      <c r="AB81">
        <v>0.182</v>
      </c>
    </row>
    <row r="82" spans="22:28" x14ac:dyDescent="0.2">
      <c r="V82">
        <v>28</v>
      </c>
      <c r="W82" t="s">
        <v>120</v>
      </c>
      <c r="X82" t="s">
        <v>115</v>
      </c>
      <c r="Y82" t="s">
        <v>116</v>
      </c>
      <c r="Z82">
        <v>1994</v>
      </c>
      <c r="AA82">
        <v>327242</v>
      </c>
      <c r="AB82">
        <v>0.57199999999999995</v>
      </c>
    </row>
    <row r="83" spans="22:28" x14ac:dyDescent="0.2">
      <c r="V83">
        <v>29</v>
      </c>
      <c r="W83" t="s">
        <v>120</v>
      </c>
      <c r="X83" t="s">
        <v>115</v>
      </c>
      <c r="Y83" t="s">
        <v>116</v>
      </c>
      <c r="Z83">
        <v>1997</v>
      </c>
      <c r="AA83">
        <v>134367</v>
      </c>
      <c r="AB83">
        <v>0.56200000000000006</v>
      </c>
    </row>
    <row r="84" spans="22:28" x14ac:dyDescent="0.2">
      <c r="V84">
        <v>30</v>
      </c>
      <c r="W84" t="s">
        <v>120</v>
      </c>
      <c r="X84" t="s">
        <v>115</v>
      </c>
      <c r="Y84" t="s">
        <v>116</v>
      </c>
      <c r="Z84">
        <v>2000</v>
      </c>
      <c r="AA84">
        <v>179680</v>
      </c>
      <c r="AB84">
        <v>0.50800000000000001</v>
      </c>
    </row>
    <row r="85" spans="22:28" x14ac:dyDescent="0.2">
      <c r="V85">
        <v>31</v>
      </c>
      <c r="W85" t="s">
        <v>120</v>
      </c>
      <c r="X85" t="s">
        <v>115</v>
      </c>
      <c r="Y85" t="s">
        <v>116</v>
      </c>
      <c r="Z85">
        <v>2002</v>
      </c>
      <c r="AA85">
        <v>253671</v>
      </c>
      <c r="AB85">
        <v>0.316</v>
      </c>
    </row>
    <row r="86" spans="22:28" x14ac:dyDescent="0.2">
      <c r="V86">
        <v>32</v>
      </c>
      <c r="W86" t="s">
        <v>120</v>
      </c>
      <c r="X86" t="s">
        <v>115</v>
      </c>
      <c r="Y86" t="s">
        <v>116</v>
      </c>
      <c r="Z86">
        <v>2004</v>
      </c>
      <c r="AA86">
        <v>376414</v>
      </c>
      <c r="AB86">
        <v>0.23799999999999999</v>
      </c>
    </row>
    <row r="87" spans="22:28" x14ac:dyDescent="0.2">
      <c r="V87">
        <v>33</v>
      </c>
      <c r="W87" t="s">
        <v>120</v>
      </c>
      <c r="X87" t="s">
        <v>115</v>
      </c>
      <c r="Y87" t="s">
        <v>116</v>
      </c>
      <c r="Z87">
        <v>2006</v>
      </c>
      <c r="AA87">
        <v>101098</v>
      </c>
      <c r="AB87">
        <v>0.35</v>
      </c>
    </row>
    <row r="88" spans="22:28" x14ac:dyDescent="0.2">
      <c r="V88">
        <v>34</v>
      </c>
      <c r="W88" t="s">
        <v>120</v>
      </c>
      <c r="X88" t="s">
        <v>115</v>
      </c>
      <c r="Y88" t="s">
        <v>116</v>
      </c>
      <c r="Z88">
        <v>2010</v>
      </c>
      <c r="AA88">
        <v>255419</v>
      </c>
      <c r="AB88">
        <v>0.58199999999999996</v>
      </c>
    </row>
    <row r="89" spans="22:28" x14ac:dyDescent="0.2">
      <c r="V89">
        <v>35</v>
      </c>
      <c r="W89" t="s">
        <v>120</v>
      </c>
      <c r="X89" t="s">
        <v>115</v>
      </c>
      <c r="Y89" t="s">
        <v>116</v>
      </c>
      <c r="Z89">
        <v>2012</v>
      </c>
      <c r="AA89">
        <v>133588</v>
      </c>
      <c r="AB89">
        <v>0.27900000000000003</v>
      </c>
    </row>
    <row r="90" spans="22:28" x14ac:dyDescent="0.2">
      <c r="V90">
        <v>36</v>
      </c>
      <c r="W90" t="s">
        <v>120</v>
      </c>
      <c r="X90" t="s">
        <v>115</v>
      </c>
      <c r="Y90" t="s">
        <v>116</v>
      </c>
      <c r="Z90">
        <v>2014</v>
      </c>
      <c r="AA90">
        <v>215235</v>
      </c>
      <c r="AB90">
        <v>0.28599999999999998</v>
      </c>
    </row>
    <row r="91" spans="22:28" x14ac:dyDescent="0.2">
      <c r="V91">
        <v>37</v>
      </c>
      <c r="W91" t="s">
        <v>120</v>
      </c>
      <c r="X91" t="s">
        <v>115</v>
      </c>
      <c r="Y91" t="s">
        <v>116</v>
      </c>
      <c r="Z91">
        <v>2016</v>
      </c>
      <c r="AA91">
        <v>156433</v>
      </c>
      <c r="AB91">
        <v>0.56200000000000006</v>
      </c>
    </row>
    <row r="92" spans="22:28" x14ac:dyDescent="0.2">
      <c r="V92">
        <v>38</v>
      </c>
      <c r="W92" t="s">
        <v>120</v>
      </c>
      <c r="X92" t="s">
        <v>115</v>
      </c>
      <c r="Y92" t="s">
        <v>116</v>
      </c>
      <c r="Z92">
        <v>2018</v>
      </c>
      <c r="AA92">
        <v>134766</v>
      </c>
      <c r="AB92">
        <v>0.34100000000000003</v>
      </c>
    </row>
    <row r="93" spans="22:28" x14ac:dyDescent="0.2">
      <c r="V93">
        <v>39</v>
      </c>
      <c r="W93" t="s">
        <v>120</v>
      </c>
      <c r="X93" t="s">
        <v>115</v>
      </c>
      <c r="Y93" t="s">
        <v>116</v>
      </c>
      <c r="Z93">
        <v>2022</v>
      </c>
      <c r="AA93">
        <v>212694</v>
      </c>
      <c r="AB93">
        <v>0.30599999999999999</v>
      </c>
    </row>
  </sheetData>
  <mergeCells count="1">
    <mergeCell ref="M37:N3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3632E-684B-6048-B45E-FE295851766A}">
  <dimension ref="A1:AU224"/>
  <sheetViews>
    <sheetView showGridLines="0" topLeftCell="B5" zoomScale="159" workbookViewId="0">
      <selection activeCell="B22" sqref="B22"/>
    </sheetView>
  </sheetViews>
  <sheetFormatPr baseColWidth="10" defaultRowHeight="15" x14ac:dyDescent="0.2"/>
  <cols>
    <col min="1" max="1" width="10.83203125" style="33"/>
  </cols>
  <sheetData>
    <row r="1" spans="2:42" x14ac:dyDescent="0.2">
      <c r="B1" t="s">
        <v>57</v>
      </c>
    </row>
    <row r="2" spans="2:42" x14ac:dyDescent="0.2">
      <c r="B2">
        <v>1977</v>
      </c>
    </row>
    <row r="3" spans="2:42" x14ac:dyDescent="0.2">
      <c r="B3" t="s">
        <v>58</v>
      </c>
    </row>
    <row r="4" spans="2:42" x14ac:dyDescent="0.2">
      <c r="B4">
        <v>2022</v>
      </c>
    </row>
    <row r="5" spans="2:42" x14ac:dyDescent="0.2">
      <c r="B5" t="s">
        <v>59</v>
      </c>
    </row>
    <row r="6" spans="2:42" x14ac:dyDescent="0.2">
      <c r="B6">
        <v>1</v>
      </c>
    </row>
    <row r="7" spans="2:42" x14ac:dyDescent="0.2">
      <c r="B7" t="s">
        <v>60</v>
      </c>
    </row>
    <row r="8" spans="2:42" x14ac:dyDescent="0.2">
      <c r="B8">
        <v>11</v>
      </c>
    </row>
    <row r="9" spans="2:42" x14ac:dyDescent="0.2">
      <c r="B9" t="s">
        <v>61</v>
      </c>
      <c r="C9" t="s">
        <v>62</v>
      </c>
      <c r="D9" t="s">
        <v>63</v>
      </c>
      <c r="E9" t="s">
        <v>64</v>
      </c>
      <c r="F9" t="s">
        <v>65</v>
      </c>
    </row>
    <row r="10" spans="2:42" x14ac:dyDescent="0.2">
      <c r="B10">
        <v>41</v>
      </c>
    </row>
    <row r="11" spans="2:42" x14ac:dyDescent="0.2">
      <c r="B11" t="s">
        <v>66</v>
      </c>
      <c r="C11" t="s">
        <v>67</v>
      </c>
    </row>
    <row r="12" spans="2:42" x14ac:dyDescent="0.2">
      <c r="B12">
        <v>10</v>
      </c>
      <c r="C12">
        <v>11</v>
      </c>
      <c r="D12">
        <v>12</v>
      </c>
      <c r="E12">
        <v>13</v>
      </c>
      <c r="F12">
        <v>14</v>
      </c>
      <c r="G12">
        <v>15</v>
      </c>
      <c r="H12">
        <v>16</v>
      </c>
      <c r="I12">
        <v>17</v>
      </c>
      <c r="J12">
        <v>18</v>
      </c>
      <c r="K12">
        <v>19</v>
      </c>
      <c r="L12">
        <v>20</v>
      </c>
      <c r="M12">
        <v>21</v>
      </c>
      <c r="N12">
        <v>22</v>
      </c>
      <c r="O12">
        <v>23</v>
      </c>
      <c r="P12">
        <v>24</v>
      </c>
      <c r="Q12">
        <v>25</v>
      </c>
      <c r="R12">
        <v>26</v>
      </c>
      <c r="S12">
        <v>27</v>
      </c>
      <c r="T12">
        <v>28</v>
      </c>
      <c r="U12">
        <v>29</v>
      </c>
      <c r="V12">
        <v>30</v>
      </c>
      <c r="W12">
        <v>31</v>
      </c>
      <c r="X12">
        <v>32</v>
      </c>
      <c r="Y12">
        <v>33</v>
      </c>
      <c r="Z12">
        <v>34</v>
      </c>
      <c r="AA12">
        <v>35</v>
      </c>
      <c r="AB12">
        <v>36</v>
      </c>
      <c r="AC12">
        <v>37</v>
      </c>
      <c r="AD12">
        <v>38</v>
      </c>
      <c r="AE12">
        <v>39</v>
      </c>
      <c r="AF12">
        <v>40</v>
      </c>
      <c r="AG12">
        <v>41</v>
      </c>
      <c r="AH12">
        <v>42</v>
      </c>
      <c r="AI12">
        <v>43</v>
      </c>
      <c r="AJ12">
        <v>44</v>
      </c>
      <c r="AK12">
        <v>45</v>
      </c>
      <c r="AL12">
        <v>46</v>
      </c>
      <c r="AM12">
        <v>47</v>
      </c>
      <c r="AN12">
        <v>48</v>
      </c>
      <c r="AO12">
        <v>49</v>
      </c>
      <c r="AP12">
        <v>50</v>
      </c>
    </row>
    <row r="13" spans="2:42" x14ac:dyDescent="0.2">
      <c r="B13" t="s">
        <v>68</v>
      </c>
    </row>
    <row r="14" spans="2:42" x14ac:dyDescent="0.2">
      <c r="B14">
        <v>1</v>
      </c>
    </row>
    <row r="15" spans="2:42" x14ac:dyDescent="0.2">
      <c r="B15" t="s">
        <v>69</v>
      </c>
    </row>
    <row r="16" spans="2:42" x14ac:dyDescent="0.2">
      <c r="B16" t="s">
        <v>70</v>
      </c>
      <c r="C16" t="s">
        <v>61</v>
      </c>
      <c r="D16">
        <v>61895</v>
      </c>
      <c r="E16">
        <v>58747</v>
      </c>
      <c r="F16">
        <v>58082</v>
      </c>
      <c r="G16">
        <v>72807</v>
      </c>
      <c r="H16">
        <v>68647</v>
      </c>
      <c r="I16">
        <v>51810</v>
      </c>
      <c r="J16">
        <v>47825</v>
      </c>
      <c r="K16">
        <v>23181</v>
      </c>
      <c r="L16">
        <v>31670</v>
      </c>
    </row>
    <row r="17" spans="2:47" x14ac:dyDescent="0.2">
      <c r="B17" t="s">
        <v>71</v>
      </c>
      <c r="C17">
        <v>1978</v>
      </c>
      <c r="D17">
        <v>1979</v>
      </c>
      <c r="E17">
        <v>1980</v>
      </c>
      <c r="F17">
        <v>1981</v>
      </c>
      <c r="G17">
        <v>1982</v>
      </c>
      <c r="H17">
        <v>1983</v>
      </c>
      <c r="I17">
        <v>1984</v>
      </c>
      <c r="J17">
        <v>1985</v>
      </c>
      <c r="K17">
        <v>1986</v>
      </c>
      <c r="L17">
        <v>1987</v>
      </c>
      <c r="M17">
        <v>1988</v>
      </c>
      <c r="N17">
        <v>1989</v>
      </c>
      <c r="O17">
        <v>1990</v>
      </c>
      <c r="P17">
        <v>1991</v>
      </c>
      <c r="Q17">
        <v>1992</v>
      </c>
      <c r="R17">
        <v>1993</v>
      </c>
      <c r="S17">
        <v>1994</v>
      </c>
      <c r="T17">
        <v>1995</v>
      </c>
      <c r="U17">
        <v>1996</v>
      </c>
      <c r="V17">
        <v>1997</v>
      </c>
      <c r="W17">
        <v>1998</v>
      </c>
      <c r="X17">
        <v>1999</v>
      </c>
      <c r="Y17">
        <v>2000</v>
      </c>
      <c r="Z17">
        <v>2001</v>
      </c>
      <c r="AA17">
        <v>2002</v>
      </c>
      <c r="AB17">
        <v>2003</v>
      </c>
      <c r="AC17">
        <v>2004</v>
      </c>
      <c r="AD17">
        <v>2005</v>
      </c>
      <c r="AE17">
        <v>2006</v>
      </c>
      <c r="AF17">
        <v>2007</v>
      </c>
      <c r="AG17">
        <v>2008</v>
      </c>
      <c r="AH17">
        <v>2009</v>
      </c>
      <c r="AI17">
        <v>2010</v>
      </c>
      <c r="AJ17">
        <v>2011</v>
      </c>
      <c r="AK17">
        <v>2012</v>
      </c>
      <c r="AL17">
        <v>2013</v>
      </c>
      <c r="AM17">
        <v>2014</v>
      </c>
      <c r="AN17">
        <v>2015</v>
      </c>
      <c r="AO17">
        <v>2016</v>
      </c>
      <c r="AP17">
        <v>2017</v>
      </c>
      <c r="AQ17">
        <v>2018</v>
      </c>
      <c r="AR17">
        <v>2019</v>
      </c>
      <c r="AS17">
        <v>2020</v>
      </c>
      <c r="AT17">
        <v>2021</v>
      </c>
      <c r="AU17">
        <v>2022</v>
      </c>
    </row>
    <row r="18" spans="2:47" x14ac:dyDescent="0.2">
      <c r="B18">
        <v>21763</v>
      </c>
      <c r="C18">
        <v>24249</v>
      </c>
      <c r="D18">
        <v>23264</v>
      </c>
      <c r="E18">
        <v>20488</v>
      </c>
      <c r="F18">
        <v>19688</v>
      </c>
      <c r="G18">
        <v>19874</v>
      </c>
      <c r="H18">
        <v>11726</v>
      </c>
      <c r="I18">
        <v>36055</v>
      </c>
      <c r="J18">
        <v>37860</v>
      </c>
      <c r="K18">
        <v>31990</v>
      </c>
      <c r="L18">
        <v>30061</v>
      </c>
      <c r="M18">
        <v>22084</v>
      </c>
      <c r="N18">
        <v>17994</v>
      </c>
      <c r="O18">
        <v>22206</v>
      </c>
      <c r="P18">
        <v>26626</v>
      </c>
      <c r="Q18">
        <v>48532</v>
      </c>
      <c r="R18">
        <v>66006</v>
      </c>
      <c r="S18">
        <v>65360</v>
      </c>
      <c r="T18">
        <v>81554</v>
      </c>
      <c r="U18">
        <v>103942</v>
      </c>
      <c r="V18">
        <v>65842</v>
      </c>
      <c r="W18">
        <v>57097</v>
      </c>
      <c r="X18">
        <v>56237</v>
      </c>
      <c r="Y18">
        <v>47230</v>
      </c>
      <c r="Z18">
        <v>61563</v>
      </c>
      <c r="AA18">
        <v>45288</v>
      </c>
      <c r="AB18">
        <v>54045</v>
      </c>
      <c r="AC18">
        <v>60562</v>
      </c>
      <c r="AD18">
        <v>62012</v>
      </c>
      <c r="AE18">
        <v>61895</v>
      </c>
      <c r="AF18">
        <v>58747</v>
      </c>
      <c r="AG18">
        <v>58082</v>
      </c>
      <c r="AH18">
        <v>72807</v>
      </c>
      <c r="AI18">
        <v>68647</v>
      </c>
      <c r="AJ18">
        <v>51810</v>
      </c>
      <c r="AK18">
        <v>47825</v>
      </c>
      <c r="AL18">
        <v>23181</v>
      </c>
      <c r="AM18">
        <v>30947.1646</v>
      </c>
      <c r="AN18">
        <v>53270</v>
      </c>
      <c r="AO18">
        <v>52511</v>
      </c>
      <c r="AP18">
        <v>64451</v>
      </c>
      <c r="AQ18">
        <v>70394</v>
      </c>
      <c r="AR18">
        <v>57206</v>
      </c>
      <c r="AS18">
        <v>58975</v>
      </c>
      <c r="AT18">
        <v>61353</v>
      </c>
      <c r="AU18">
        <v>66481</v>
      </c>
    </row>
    <row r="19" spans="2:47" x14ac:dyDescent="0.2">
      <c r="B19" t="s">
        <v>72</v>
      </c>
    </row>
    <row r="20" spans="2:47" x14ac:dyDescent="0.2">
      <c r="B20">
        <v>0.05</v>
      </c>
      <c r="C20">
        <v>0.05</v>
      </c>
      <c r="D20">
        <v>0.05</v>
      </c>
      <c r="E20">
        <v>0.05</v>
      </c>
      <c r="F20">
        <v>0.05</v>
      </c>
      <c r="G20">
        <v>0.05</v>
      </c>
      <c r="H20">
        <v>0.05</v>
      </c>
      <c r="I20">
        <v>0.05</v>
      </c>
      <c r="J20">
        <v>0.05</v>
      </c>
      <c r="K20">
        <v>0.05</v>
      </c>
      <c r="L20">
        <v>0.05</v>
      </c>
      <c r="M20">
        <v>0.05</v>
      </c>
      <c r="N20">
        <v>0.05</v>
      </c>
      <c r="O20">
        <v>0.05</v>
      </c>
      <c r="P20">
        <v>0.05</v>
      </c>
      <c r="Q20">
        <v>0.05</v>
      </c>
      <c r="R20">
        <v>0.05</v>
      </c>
      <c r="S20">
        <v>0.05</v>
      </c>
      <c r="T20">
        <v>0.05</v>
      </c>
      <c r="U20">
        <v>0.05</v>
      </c>
      <c r="V20">
        <v>0.05</v>
      </c>
      <c r="W20">
        <v>0.05</v>
      </c>
      <c r="X20">
        <v>0.05</v>
      </c>
      <c r="Y20">
        <v>0.05</v>
      </c>
      <c r="Z20">
        <v>0.05</v>
      </c>
      <c r="AA20">
        <v>0.05</v>
      </c>
      <c r="AB20">
        <v>0.05</v>
      </c>
      <c r="AC20">
        <v>0.05</v>
      </c>
      <c r="AD20">
        <v>0.05</v>
      </c>
      <c r="AE20">
        <v>0.05</v>
      </c>
      <c r="AF20">
        <v>0.05</v>
      </c>
      <c r="AG20">
        <v>0.05</v>
      </c>
      <c r="AH20">
        <v>0.05</v>
      </c>
      <c r="AI20">
        <v>0.05</v>
      </c>
      <c r="AJ20">
        <v>0.05</v>
      </c>
      <c r="AK20">
        <v>0.05</v>
      </c>
      <c r="AL20">
        <v>0.05</v>
      </c>
      <c r="AM20">
        <v>0.05</v>
      </c>
      <c r="AN20">
        <v>0.05</v>
      </c>
      <c r="AO20">
        <v>0.05</v>
      </c>
      <c r="AP20">
        <v>0.05</v>
      </c>
      <c r="AQ20">
        <v>0.05</v>
      </c>
      <c r="AR20">
        <v>0.05</v>
      </c>
      <c r="AS20">
        <v>0.05</v>
      </c>
      <c r="AT20">
        <v>0.05</v>
      </c>
      <c r="AU20">
        <v>0.05</v>
      </c>
    </row>
    <row r="21" spans="2:47" x14ac:dyDescent="0.2">
      <c r="B21" t="s">
        <v>73</v>
      </c>
    </row>
    <row r="22" spans="2:47" x14ac:dyDescent="0.2">
      <c r="B22">
        <v>44</v>
      </c>
    </row>
    <row r="23" spans="2:47" x14ac:dyDescent="0.2">
      <c r="B23" t="s">
        <v>74</v>
      </c>
    </row>
    <row r="24" spans="2:47" x14ac:dyDescent="0.2">
      <c r="B24">
        <v>0</v>
      </c>
    </row>
    <row r="25" spans="2:47" x14ac:dyDescent="0.2">
      <c r="B25" t="s">
        <v>75</v>
      </c>
    </row>
    <row r="26" spans="2:47" x14ac:dyDescent="0.2">
      <c r="B26">
        <v>1977</v>
      </c>
      <c r="C26">
        <v>1978</v>
      </c>
      <c r="D26">
        <v>1979</v>
      </c>
      <c r="E26">
        <v>1980</v>
      </c>
      <c r="F26">
        <v>1981</v>
      </c>
      <c r="G26">
        <v>1982</v>
      </c>
      <c r="H26">
        <v>1983</v>
      </c>
      <c r="I26">
        <v>1984</v>
      </c>
      <c r="J26">
        <v>1985</v>
      </c>
      <c r="K26">
        <v>1986</v>
      </c>
      <c r="L26">
        <v>1987</v>
      </c>
      <c r="M26">
        <v>1988</v>
      </c>
      <c r="N26">
        <v>1990</v>
      </c>
      <c r="O26">
        <v>1991</v>
      </c>
      <c r="P26">
        <v>1992</v>
      </c>
      <c r="Q26">
        <v>1993</v>
      </c>
      <c r="R26">
        <v>1994</v>
      </c>
      <c r="S26">
        <v>1995</v>
      </c>
      <c r="T26">
        <v>1996</v>
      </c>
      <c r="U26">
        <v>1997</v>
      </c>
      <c r="V26">
        <v>1998</v>
      </c>
      <c r="W26">
        <v>1999</v>
      </c>
      <c r="X26">
        <v>2000</v>
      </c>
      <c r="Y26">
        <v>2001</v>
      </c>
      <c r="Z26">
        <v>2002</v>
      </c>
      <c r="AA26">
        <v>2003</v>
      </c>
      <c r="AB26">
        <v>2004</v>
      </c>
      <c r="AC26">
        <v>2005</v>
      </c>
      <c r="AD26">
        <v>2006</v>
      </c>
      <c r="AE26">
        <v>2007</v>
      </c>
      <c r="AF26">
        <v>2008</v>
      </c>
      <c r="AG26">
        <v>2009</v>
      </c>
      <c r="AH26">
        <v>2010</v>
      </c>
      <c r="AI26">
        <v>2011</v>
      </c>
      <c r="AJ26">
        <v>2012</v>
      </c>
      <c r="AK26">
        <v>2013</v>
      </c>
      <c r="AL26">
        <v>2014</v>
      </c>
      <c r="AM26">
        <v>2015</v>
      </c>
      <c r="AN26">
        <v>2016</v>
      </c>
      <c r="AO26">
        <v>2017</v>
      </c>
      <c r="AP26">
        <v>2018</v>
      </c>
      <c r="AQ26">
        <v>2019</v>
      </c>
      <c r="AR26">
        <v>2020</v>
      </c>
      <c r="AS26">
        <v>2021</v>
      </c>
    </row>
    <row r="27" spans="2:47" x14ac:dyDescent="0.2">
      <c r="B27" t="s">
        <v>76</v>
      </c>
    </row>
    <row r="28" spans="2:47" x14ac:dyDescent="0.2">
      <c r="B28">
        <v>25</v>
      </c>
      <c r="C28">
        <v>25</v>
      </c>
      <c r="D28">
        <v>25</v>
      </c>
      <c r="E28">
        <v>25</v>
      </c>
      <c r="F28">
        <v>50</v>
      </c>
      <c r="G28">
        <v>50</v>
      </c>
      <c r="H28">
        <v>50</v>
      </c>
      <c r="I28">
        <v>50</v>
      </c>
      <c r="J28">
        <v>50</v>
      </c>
      <c r="K28">
        <v>50</v>
      </c>
      <c r="L28">
        <v>50</v>
      </c>
      <c r="M28">
        <v>50</v>
      </c>
      <c r="N28">
        <v>47</v>
      </c>
      <c r="O28">
        <v>6</v>
      </c>
      <c r="P28">
        <v>3</v>
      </c>
      <c r="Q28">
        <v>2</v>
      </c>
      <c r="R28">
        <v>28</v>
      </c>
      <c r="S28">
        <v>23</v>
      </c>
      <c r="T28">
        <v>22</v>
      </c>
      <c r="U28">
        <v>5</v>
      </c>
      <c r="V28">
        <v>27</v>
      </c>
      <c r="W28">
        <v>74</v>
      </c>
      <c r="X28">
        <v>94</v>
      </c>
      <c r="Y28">
        <v>66</v>
      </c>
      <c r="Z28">
        <v>68</v>
      </c>
      <c r="AA28">
        <v>146</v>
      </c>
      <c r="AB28">
        <v>131</v>
      </c>
      <c r="AC28">
        <v>147</v>
      </c>
      <c r="AD28">
        <v>139</v>
      </c>
      <c r="AE28">
        <v>143</v>
      </c>
      <c r="AF28">
        <v>163</v>
      </c>
      <c r="AG28">
        <v>168</v>
      </c>
      <c r="AH28">
        <v>156</v>
      </c>
      <c r="AI28">
        <v>115</v>
      </c>
      <c r="AJ28">
        <v>154</v>
      </c>
      <c r="AK28">
        <v>112</v>
      </c>
      <c r="AL28">
        <v>153</v>
      </c>
      <c r="AM28">
        <v>219</v>
      </c>
      <c r="AN28">
        <v>236</v>
      </c>
      <c r="AO28">
        <v>200</v>
      </c>
      <c r="AP28">
        <v>200</v>
      </c>
      <c r="AQ28">
        <v>200</v>
      </c>
      <c r="AR28">
        <v>200</v>
      </c>
      <c r="AS28">
        <v>200</v>
      </c>
    </row>
    <row r="29" spans="2:47" x14ac:dyDescent="0.2">
      <c r="B29" t="s">
        <v>77</v>
      </c>
      <c r="C29">
        <v>2</v>
      </c>
      <c r="D29">
        <v>3</v>
      </c>
      <c r="E29">
        <v>4</v>
      </c>
      <c r="F29">
        <v>5</v>
      </c>
      <c r="G29">
        <v>6</v>
      </c>
      <c r="H29">
        <v>7</v>
      </c>
      <c r="I29">
        <v>8</v>
      </c>
      <c r="J29">
        <v>9</v>
      </c>
      <c r="K29">
        <v>10</v>
      </c>
      <c r="L29">
        <v>11</v>
      </c>
    </row>
    <row r="30" spans="2:47" x14ac:dyDescent="0.2">
      <c r="B30">
        <v>0</v>
      </c>
      <c r="C30">
        <v>9.0999999999999998E-2</v>
      </c>
      <c r="D30">
        <v>0.41799999999999998</v>
      </c>
      <c r="E30">
        <v>0.26600000000000001</v>
      </c>
      <c r="F30">
        <v>0.20100000000000001</v>
      </c>
      <c r="G30">
        <v>1.6E-2</v>
      </c>
      <c r="H30">
        <v>5.0000000000000001E-3</v>
      </c>
      <c r="I30">
        <v>3.0000000000000001E-3</v>
      </c>
      <c r="J30">
        <v>0</v>
      </c>
      <c r="K30">
        <v>0</v>
      </c>
      <c r="L30">
        <v>0</v>
      </c>
    </row>
    <row r="31" spans="2:47" x14ac:dyDescent="0.2">
      <c r="B31">
        <v>0</v>
      </c>
      <c r="C31">
        <v>2.9000000000000001E-2</v>
      </c>
      <c r="D31">
        <v>0.65100000000000002</v>
      </c>
      <c r="E31">
        <v>0.16800000000000001</v>
      </c>
      <c r="F31">
        <v>0.1</v>
      </c>
      <c r="G31">
        <v>4.1000000000000002E-2</v>
      </c>
      <c r="H31">
        <v>6.0000000000000001E-3</v>
      </c>
      <c r="I31">
        <v>4.0000000000000001E-3</v>
      </c>
      <c r="J31">
        <v>1E-3</v>
      </c>
      <c r="K31">
        <v>0</v>
      </c>
      <c r="L31">
        <v>0</v>
      </c>
    </row>
    <row r="32" spans="2:47" x14ac:dyDescent="0.2">
      <c r="B32">
        <v>0</v>
      </c>
      <c r="C32">
        <v>0</v>
      </c>
      <c r="D32">
        <v>9.4E-2</v>
      </c>
      <c r="E32">
        <v>0.56299999999999994</v>
      </c>
      <c r="F32">
        <v>0.27300000000000002</v>
      </c>
      <c r="G32">
        <v>4.5999999999999999E-2</v>
      </c>
      <c r="H32">
        <v>2.3E-2</v>
      </c>
      <c r="I32">
        <v>0</v>
      </c>
      <c r="J32">
        <v>0</v>
      </c>
      <c r="K32">
        <v>0</v>
      </c>
      <c r="L32">
        <v>0</v>
      </c>
    </row>
    <row r="33" spans="2:12" x14ac:dyDescent="0.2">
      <c r="B33">
        <v>0</v>
      </c>
      <c r="C33">
        <v>0</v>
      </c>
      <c r="D33">
        <v>0.44600000000000001</v>
      </c>
      <c r="E33">
        <v>0.20799999999999999</v>
      </c>
      <c r="F33">
        <v>0.254</v>
      </c>
      <c r="G33">
        <v>5.8999999999999997E-2</v>
      </c>
      <c r="H33">
        <v>2.1000000000000001E-2</v>
      </c>
      <c r="I33">
        <v>8.0000000000000002E-3</v>
      </c>
      <c r="J33">
        <v>5.0000000000000001E-3</v>
      </c>
      <c r="K33">
        <v>0</v>
      </c>
      <c r="L33">
        <v>0</v>
      </c>
    </row>
    <row r="34" spans="2:12" x14ac:dyDescent="0.2">
      <c r="B34">
        <v>0</v>
      </c>
      <c r="C34">
        <v>0</v>
      </c>
      <c r="D34">
        <v>0.16700000000000001</v>
      </c>
      <c r="E34">
        <v>0.53100000000000003</v>
      </c>
      <c r="F34">
        <v>0</v>
      </c>
      <c r="G34">
        <v>0.05</v>
      </c>
      <c r="H34">
        <v>0.252</v>
      </c>
      <c r="I34">
        <v>0</v>
      </c>
      <c r="J34">
        <v>0</v>
      </c>
      <c r="K34">
        <v>0</v>
      </c>
      <c r="L34">
        <v>0</v>
      </c>
    </row>
    <row r="35" spans="2:12" x14ac:dyDescent="0.2">
      <c r="B35">
        <v>0</v>
      </c>
      <c r="C35">
        <v>0</v>
      </c>
      <c r="D35">
        <v>6.0000000000000001E-3</v>
      </c>
      <c r="E35">
        <v>7.9000000000000001E-2</v>
      </c>
      <c r="F35">
        <v>0.77800000000000002</v>
      </c>
      <c r="G35">
        <v>0.11600000000000001</v>
      </c>
      <c r="H35">
        <v>0.02</v>
      </c>
      <c r="I35">
        <v>0</v>
      </c>
      <c r="J35">
        <v>0</v>
      </c>
      <c r="K35">
        <v>0</v>
      </c>
      <c r="L35">
        <v>0</v>
      </c>
    </row>
    <row r="36" spans="2:12" x14ac:dyDescent="0.2">
      <c r="B36">
        <v>0</v>
      </c>
      <c r="C36">
        <v>0</v>
      </c>
      <c r="D36">
        <v>0.105</v>
      </c>
      <c r="E36">
        <v>7.9000000000000001E-2</v>
      </c>
      <c r="F36">
        <v>0.14000000000000001</v>
      </c>
      <c r="G36">
        <v>0.58699999999999997</v>
      </c>
      <c r="H36">
        <v>8.7999999999999995E-2</v>
      </c>
      <c r="I36">
        <v>0</v>
      </c>
      <c r="J36">
        <v>0</v>
      </c>
      <c r="K36">
        <v>0</v>
      </c>
      <c r="L36">
        <v>0</v>
      </c>
    </row>
    <row r="37" spans="2:12" x14ac:dyDescent="0.2">
      <c r="B37">
        <v>0</v>
      </c>
      <c r="C37">
        <v>2E-3</v>
      </c>
      <c r="D37">
        <v>1.9E-2</v>
      </c>
      <c r="E37">
        <v>0.14299999999999999</v>
      </c>
      <c r="F37">
        <v>0.13800000000000001</v>
      </c>
      <c r="G37">
        <v>0.21099999999999999</v>
      </c>
      <c r="H37">
        <v>0.42599999999999999</v>
      </c>
      <c r="I37">
        <v>4.2999999999999997E-2</v>
      </c>
      <c r="J37">
        <v>1.9E-2</v>
      </c>
      <c r="K37">
        <v>0</v>
      </c>
      <c r="L37">
        <v>0</v>
      </c>
    </row>
    <row r="38" spans="2:12" x14ac:dyDescent="0.2">
      <c r="B38">
        <v>0</v>
      </c>
      <c r="C38">
        <v>1.0999999999999999E-2</v>
      </c>
      <c r="D38">
        <v>0.26800000000000002</v>
      </c>
      <c r="E38">
        <v>0.14799999999999999</v>
      </c>
      <c r="F38">
        <v>0.158</v>
      </c>
      <c r="G38">
        <v>0.10100000000000001</v>
      </c>
      <c r="H38">
        <v>9.1999999999999998E-2</v>
      </c>
      <c r="I38">
        <v>0.19600000000000001</v>
      </c>
      <c r="J38">
        <v>2.1000000000000001E-2</v>
      </c>
      <c r="K38">
        <v>5.0000000000000001E-3</v>
      </c>
      <c r="L38">
        <v>0</v>
      </c>
    </row>
    <row r="39" spans="2:12" x14ac:dyDescent="0.2">
      <c r="B39">
        <v>0</v>
      </c>
      <c r="C39">
        <v>7.0000000000000001E-3</v>
      </c>
      <c r="D39">
        <v>0.22800000000000001</v>
      </c>
      <c r="E39">
        <v>0.129</v>
      </c>
      <c r="F39">
        <v>8.7999999999999995E-2</v>
      </c>
      <c r="G39">
        <v>0.106</v>
      </c>
      <c r="H39">
        <v>0.09</v>
      </c>
      <c r="I39">
        <v>0.11600000000000001</v>
      </c>
      <c r="J39">
        <v>0.19700000000000001</v>
      </c>
      <c r="K39">
        <v>2.1000000000000001E-2</v>
      </c>
      <c r="L39">
        <v>1.7000000000000001E-2</v>
      </c>
    </row>
    <row r="40" spans="2:12" x14ac:dyDescent="0.2">
      <c r="B40">
        <v>0</v>
      </c>
      <c r="C40">
        <v>1.4E-2</v>
      </c>
      <c r="D40">
        <v>0.26900000000000002</v>
      </c>
      <c r="E40">
        <v>0.19600000000000001</v>
      </c>
      <c r="F40">
        <v>0.11799999999999999</v>
      </c>
      <c r="G40">
        <v>4.9000000000000002E-2</v>
      </c>
      <c r="H40">
        <v>6.0999999999999999E-2</v>
      </c>
      <c r="I40">
        <v>5.6000000000000001E-2</v>
      </c>
      <c r="J40">
        <v>4.3999999999999997E-2</v>
      </c>
      <c r="K40">
        <v>0.17399999999999999</v>
      </c>
      <c r="L40">
        <v>0.02</v>
      </c>
    </row>
    <row r="41" spans="2:12" x14ac:dyDescent="0.2">
      <c r="B41">
        <v>0</v>
      </c>
      <c r="C41">
        <v>8.9999999999999993E-3</v>
      </c>
      <c r="D41">
        <v>0.223</v>
      </c>
      <c r="E41">
        <v>0.504</v>
      </c>
      <c r="F41">
        <v>0.13800000000000001</v>
      </c>
      <c r="G41">
        <v>0.04</v>
      </c>
      <c r="H41">
        <v>3.4000000000000002E-2</v>
      </c>
      <c r="I41">
        <v>1.4E-2</v>
      </c>
      <c r="J41">
        <v>2.1999999999999999E-2</v>
      </c>
      <c r="K41">
        <v>5.0000000000000001E-3</v>
      </c>
      <c r="L41">
        <v>1.0999999999999999E-2</v>
      </c>
    </row>
    <row r="42" spans="2:12" x14ac:dyDescent="0.2">
      <c r="B42">
        <v>0</v>
      </c>
      <c r="C42">
        <v>1742.9308880000001</v>
      </c>
      <c r="D42">
        <v>7616.1276200000002</v>
      </c>
      <c r="E42">
        <v>13149.27938</v>
      </c>
      <c r="F42">
        <v>4777.7343600000004</v>
      </c>
      <c r="G42">
        <v>1773.2929200000001</v>
      </c>
      <c r="H42">
        <v>808.11676</v>
      </c>
      <c r="I42">
        <v>113.1376698</v>
      </c>
      <c r="J42">
        <v>89.083332260000006</v>
      </c>
      <c r="K42">
        <v>29.154392699999999</v>
      </c>
      <c r="L42">
        <v>174.68955460000001</v>
      </c>
    </row>
    <row r="43" spans="2:12" x14ac:dyDescent="0.2">
      <c r="B43">
        <v>0</v>
      </c>
      <c r="C43">
        <v>0</v>
      </c>
      <c r="D43">
        <v>4145.1436000000003</v>
      </c>
      <c r="E43">
        <v>6491.1072400000003</v>
      </c>
      <c r="F43">
        <v>7779.0289599999996</v>
      </c>
      <c r="G43">
        <v>5714.3095999999996</v>
      </c>
      <c r="H43">
        <v>3941.7487580000002</v>
      </c>
      <c r="I43">
        <v>1036.71073</v>
      </c>
      <c r="J43">
        <v>183.97808900000001</v>
      </c>
      <c r="K43">
        <v>350.54292759999998</v>
      </c>
      <c r="L43">
        <v>215.82044099999999</v>
      </c>
    </row>
    <row r="44" spans="2:12" x14ac:dyDescent="0.2">
      <c r="B44">
        <v>0</v>
      </c>
      <c r="C44">
        <v>0</v>
      </c>
      <c r="D44">
        <v>930.63579000000004</v>
      </c>
      <c r="E44">
        <v>20823.025559999998</v>
      </c>
      <c r="F44">
        <v>2966.4676399999998</v>
      </c>
      <c r="G44">
        <v>1397.6662879999999</v>
      </c>
      <c r="H44">
        <v>622.84420799999998</v>
      </c>
      <c r="I44">
        <v>0</v>
      </c>
      <c r="J44">
        <v>0</v>
      </c>
      <c r="K44">
        <v>0</v>
      </c>
      <c r="L44">
        <v>0</v>
      </c>
    </row>
    <row r="45" spans="2:12" x14ac:dyDescent="0.2">
      <c r="B45">
        <v>0</v>
      </c>
      <c r="C45">
        <v>0</v>
      </c>
      <c r="D45">
        <v>13548.391229999999</v>
      </c>
      <c r="E45">
        <v>18333.41977</v>
      </c>
      <c r="F45">
        <v>38880.571300000003</v>
      </c>
      <c r="G45">
        <v>12157.68556</v>
      </c>
      <c r="H45">
        <v>6758.967686</v>
      </c>
      <c r="I45">
        <v>4171.2674880000004</v>
      </c>
      <c r="J45">
        <v>609.26818000000003</v>
      </c>
      <c r="K45">
        <v>592.37154999999996</v>
      </c>
      <c r="L45">
        <v>0</v>
      </c>
    </row>
    <row r="46" spans="2:12" x14ac:dyDescent="0.2">
      <c r="B46">
        <v>0</v>
      </c>
      <c r="C46">
        <v>46.141356340000002</v>
      </c>
      <c r="D46">
        <v>9164.1359400000001</v>
      </c>
      <c r="E46">
        <v>6826.4607800000003</v>
      </c>
      <c r="F46">
        <v>23130.645799999998</v>
      </c>
      <c r="G46">
        <v>36003.846599999997</v>
      </c>
      <c r="H46">
        <v>4641.3038999999999</v>
      </c>
      <c r="I46">
        <v>8206.6376400000008</v>
      </c>
      <c r="J46">
        <v>5272.3690800000004</v>
      </c>
      <c r="K46">
        <v>3035.4576980000002</v>
      </c>
      <c r="L46">
        <v>610.48694139999998</v>
      </c>
    </row>
    <row r="47" spans="2:12" x14ac:dyDescent="0.2">
      <c r="B47">
        <v>0</v>
      </c>
      <c r="C47">
        <v>132.2164822</v>
      </c>
      <c r="D47">
        <v>20652.070400000001</v>
      </c>
      <c r="E47">
        <v>33672.288800000002</v>
      </c>
      <c r="F47">
        <v>9811.6324600000007</v>
      </c>
      <c r="G47">
        <v>18776.77334</v>
      </c>
      <c r="H47">
        <v>33087.687400000003</v>
      </c>
      <c r="I47">
        <v>4012.5770379999999</v>
      </c>
      <c r="J47">
        <v>5838.1088719999998</v>
      </c>
      <c r="K47">
        <v>7897.5823600000003</v>
      </c>
      <c r="L47">
        <v>2981.1713589999999</v>
      </c>
    </row>
    <row r="48" spans="2:12" x14ac:dyDescent="0.2">
      <c r="B48">
        <v>0</v>
      </c>
      <c r="C48">
        <v>19.115700319999998</v>
      </c>
      <c r="D48">
        <v>3654.6720740000001</v>
      </c>
      <c r="E48">
        <v>63553.104200000002</v>
      </c>
      <c r="F48">
        <v>21935.449400000001</v>
      </c>
      <c r="G48">
        <v>14142.446099999999</v>
      </c>
      <c r="H48">
        <v>19443.985960000002</v>
      </c>
      <c r="I48">
        <v>31592.106400000001</v>
      </c>
      <c r="J48">
        <v>2847.1978159999999</v>
      </c>
      <c r="K48">
        <v>3374.2237679999998</v>
      </c>
      <c r="L48">
        <v>2531.621549</v>
      </c>
    </row>
    <row r="49" spans="2:12" x14ac:dyDescent="0.2">
      <c r="B49">
        <v>0</v>
      </c>
      <c r="C49">
        <v>0</v>
      </c>
      <c r="D49">
        <v>17110.41</v>
      </c>
      <c r="E49">
        <v>4655.3883699999997</v>
      </c>
      <c r="F49">
        <v>66278.533800000005</v>
      </c>
      <c r="G49">
        <v>3717.2283000000002</v>
      </c>
      <c r="H49">
        <v>1560.831146</v>
      </c>
      <c r="I49">
        <v>667.74014360000001</v>
      </c>
      <c r="J49">
        <v>3564.7970679999999</v>
      </c>
      <c r="K49">
        <v>355.437005</v>
      </c>
      <c r="L49">
        <v>0.61622182000000003</v>
      </c>
    </row>
    <row r="50" spans="2:12" x14ac:dyDescent="0.2">
      <c r="B50">
        <v>0</v>
      </c>
      <c r="C50">
        <v>0</v>
      </c>
      <c r="D50">
        <v>11153.61082</v>
      </c>
      <c r="E50">
        <v>15725.1</v>
      </c>
      <c r="F50">
        <v>15235.37134</v>
      </c>
      <c r="G50">
        <v>25067.442800000001</v>
      </c>
      <c r="H50">
        <v>11212.05276</v>
      </c>
      <c r="I50">
        <v>4019.2370919999998</v>
      </c>
      <c r="J50">
        <v>3545.7810439999998</v>
      </c>
      <c r="K50">
        <v>5276.3165399999998</v>
      </c>
      <c r="L50">
        <v>1852.031487</v>
      </c>
    </row>
    <row r="51" spans="2:12" x14ac:dyDescent="0.2">
      <c r="B51">
        <v>0</v>
      </c>
      <c r="C51">
        <v>1168.7160200000001</v>
      </c>
      <c r="D51">
        <v>1082.505478</v>
      </c>
      <c r="E51">
        <v>38311.048799999997</v>
      </c>
      <c r="F51">
        <v>8849.8338000000003</v>
      </c>
      <c r="G51">
        <v>7094.9291400000002</v>
      </c>
      <c r="H51">
        <v>9934.9939200000008</v>
      </c>
      <c r="I51">
        <v>5239.2331800000002</v>
      </c>
      <c r="J51">
        <v>1795.699582</v>
      </c>
      <c r="K51">
        <v>1485.664808</v>
      </c>
      <c r="L51">
        <v>1785.010319</v>
      </c>
    </row>
    <row r="52" spans="2:12" x14ac:dyDescent="0.2">
      <c r="B52">
        <v>0</v>
      </c>
      <c r="C52">
        <v>538.8151914</v>
      </c>
      <c r="D52">
        <v>8905.5110000000004</v>
      </c>
      <c r="E52">
        <v>6395.8806599999998</v>
      </c>
      <c r="F52">
        <v>26594.925599999999</v>
      </c>
      <c r="G52">
        <v>7525.4228999999996</v>
      </c>
      <c r="H52">
        <v>4334.82528</v>
      </c>
      <c r="I52">
        <v>8329.8477000000003</v>
      </c>
      <c r="J52">
        <v>1931.7569960000001</v>
      </c>
      <c r="K52">
        <v>778.39458000000002</v>
      </c>
      <c r="L52">
        <v>1013.782971</v>
      </c>
    </row>
    <row r="53" spans="2:12" x14ac:dyDescent="0.2">
      <c r="B53">
        <v>0</v>
      </c>
      <c r="C53">
        <v>1872.274772</v>
      </c>
      <c r="D53">
        <v>20587.1662</v>
      </c>
      <c r="E53">
        <v>13565.47896</v>
      </c>
      <c r="F53">
        <v>8684.0417199999993</v>
      </c>
      <c r="G53">
        <v>27203.7048</v>
      </c>
      <c r="H53">
        <v>8160.9575800000002</v>
      </c>
      <c r="I53">
        <v>4598.9690399999999</v>
      </c>
      <c r="J53">
        <v>3861.4582999999998</v>
      </c>
      <c r="K53">
        <v>781.58510439999998</v>
      </c>
      <c r="L53">
        <v>497.97184399999998</v>
      </c>
    </row>
    <row r="54" spans="2:12" x14ac:dyDescent="0.2">
      <c r="B54">
        <v>0</v>
      </c>
      <c r="C54">
        <v>1944.8441680000001</v>
      </c>
      <c r="D54">
        <v>22678.056199999999</v>
      </c>
      <c r="E54">
        <v>25373.567200000001</v>
      </c>
      <c r="F54">
        <v>7875.96828</v>
      </c>
      <c r="G54">
        <v>3894.59256</v>
      </c>
      <c r="H54">
        <v>16203.517400000001</v>
      </c>
      <c r="I54">
        <v>3232.96108</v>
      </c>
      <c r="J54">
        <v>1562.997206</v>
      </c>
      <c r="K54">
        <v>1669.801046</v>
      </c>
      <c r="L54">
        <v>530.54190259999996</v>
      </c>
    </row>
    <row r="55" spans="2:12" x14ac:dyDescent="0.2">
      <c r="B55">
        <v>0</v>
      </c>
      <c r="C55">
        <v>782.8589273</v>
      </c>
      <c r="D55">
        <v>19964.181799999998</v>
      </c>
      <c r="E55">
        <v>49539.888599999998</v>
      </c>
      <c r="F55">
        <v>20630.8658</v>
      </c>
      <c r="G55">
        <v>5953.5483800000002</v>
      </c>
      <c r="H55">
        <v>3272.3833399999999</v>
      </c>
      <c r="I55">
        <v>7019.3373199999996</v>
      </c>
      <c r="J55">
        <v>780.51045280000005</v>
      </c>
      <c r="K55">
        <v>492.69435620000002</v>
      </c>
      <c r="L55">
        <v>846.16138439999997</v>
      </c>
    </row>
    <row r="56" spans="2:12" x14ac:dyDescent="0.2">
      <c r="B56">
        <v>0</v>
      </c>
      <c r="C56">
        <v>88.799695200000002</v>
      </c>
      <c r="D56">
        <v>20443.482</v>
      </c>
      <c r="E56">
        <v>31487.2762</v>
      </c>
      <c r="F56">
        <v>44203.178200000002</v>
      </c>
      <c r="G56">
        <v>12322.73162</v>
      </c>
      <c r="H56">
        <v>2398.2326459999999</v>
      </c>
      <c r="I56">
        <v>1555.143339</v>
      </c>
      <c r="J56">
        <v>2205.254766</v>
      </c>
      <c r="K56">
        <v>0</v>
      </c>
      <c r="L56">
        <v>392.74316399999998</v>
      </c>
    </row>
    <row r="57" spans="2:12" x14ac:dyDescent="0.2">
      <c r="B57">
        <v>0</v>
      </c>
      <c r="C57">
        <v>1434.2560639999999</v>
      </c>
      <c r="D57">
        <v>3957.84292</v>
      </c>
      <c r="E57">
        <v>35311.563199999997</v>
      </c>
      <c r="F57">
        <v>27232.364000000001</v>
      </c>
      <c r="G57">
        <v>28971.934600000001</v>
      </c>
      <c r="H57">
        <v>9684.91878</v>
      </c>
      <c r="I57">
        <v>1541.8895480000001</v>
      </c>
      <c r="J57">
        <v>251.84327060000001</v>
      </c>
      <c r="K57">
        <v>853.3005488</v>
      </c>
      <c r="L57">
        <v>0</v>
      </c>
    </row>
    <row r="58" spans="2:12" x14ac:dyDescent="0.2">
      <c r="B58">
        <v>0</v>
      </c>
      <c r="C58">
        <v>3558.3579</v>
      </c>
      <c r="D58">
        <v>16739.586599999999</v>
      </c>
      <c r="E58">
        <v>5664.6646000000001</v>
      </c>
      <c r="F58">
        <v>33557.394200000002</v>
      </c>
      <c r="G58">
        <v>20272.7284</v>
      </c>
      <c r="H58">
        <v>22619.153399999999</v>
      </c>
      <c r="I58">
        <v>4116.8995800000002</v>
      </c>
      <c r="J58">
        <v>560.39325780000001</v>
      </c>
      <c r="K58">
        <v>363.07245999999998</v>
      </c>
      <c r="L58">
        <v>256.91694280000002</v>
      </c>
    </row>
    <row r="59" spans="2:12" x14ac:dyDescent="0.2">
      <c r="B59">
        <v>0</v>
      </c>
      <c r="C59">
        <v>2252.5799179999999</v>
      </c>
      <c r="D59">
        <v>19633.682000000001</v>
      </c>
      <c r="E59">
        <v>11630.768529999999</v>
      </c>
      <c r="F59">
        <v>5393.11301</v>
      </c>
      <c r="G59">
        <v>19939.991000000002</v>
      </c>
      <c r="H59">
        <v>15903.229740000001</v>
      </c>
      <c r="I59">
        <v>12463.792890000001</v>
      </c>
      <c r="J59">
        <v>2689.9565210000001</v>
      </c>
      <c r="K59">
        <v>771.02322570000001</v>
      </c>
      <c r="L59">
        <v>184.76559889999999</v>
      </c>
    </row>
    <row r="60" spans="2:12" x14ac:dyDescent="0.2">
      <c r="B60">
        <v>0</v>
      </c>
      <c r="C60">
        <v>5492.0795799999996</v>
      </c>
      <c r="D60">
        <v>13290.190769999999</v>
      </c>
      <c r="E60">
        <v>16903.094400000002</v>
      </c>
      <c r="F60">
        <v>7613.8726100000003</v>
      </c>
      <c r="G60">
        <v>6294.4144100000003</v>
      </c>
      <c r="H60">
        <v>20041.0353</v>
      </c>
      <c r="I60">
        <v>10532.5568</v>
      </c>
      <c r="J60">
        <v>11631.266089999999</v>
      </c>
      <c r="K60">
        <v>1641.728036</v>
      </c>
      <c r="L60">
        <v>538.0948333</v>
      </c>
    </row>
    <row r="61" spans="2:12" x14ac:dyDescent="0.2">
      <c r="B61">
        <v>0</v>
      </c>
      <c r="C61">
        <v>4686.8836000000001</v>
      </c>
      <c r="D61">
        <v>31924.207900000001</v>
      </c>
      <c r="E61">
        <v>15731.803980000001</v>
      </c>
      <c r="F61">
        <v>19997.790499999999</v>
      </c>
      <c r="G61">
        <v>8809.2321699999993</v>
      </c>
      <c r="H61">
        <v>8560.35023</v>
      </c>
      <c r="I61">
        <v>16594.8194</v>
      </c>
      <c r="J61">
        <v>8242.5375499999991</v>
      </c>
      <c r="K61">
        <v>8711.2687700000006</v>
      </c>
      <c r="L61">
        <v>1792.875945</v>
      </c>
    </row>
    <row r="62" spans="2:12" x14ac:dyDescent="0.2">
      <c r="B62">
        <v>0</v>
      </c>
      <c r="C62">
        <v>1674.5925669999999</v>
      </c>
      <c r="D62">
        <v>18997.802800000001</v>
      </c>
      <c r="E62">
        <v>47219.817999999999</v>
      </c>
      <c r="F62">
        <v>13062.23798</v>
      </c>
      <c r="G62">
        <v>13592.4396</v>
      </c>
      <c r="H62">
        <v>6464.5612099999998</v>
      </c>
      <c r="I62">
        <v>3821.2848199999999</v>
      </c>
      <c r="J62">
        <v>7904.7502100000002</v>
      </c>
      <c r="K62">
        <v>4664.7195599999995</v>
      </c>
      <c r="L62">
        <v>1749.930826</v>
      </c>
    </row>
    <row r="63" spans="2:12" x14ac:dyDescent="0.2">
      <c r="B63">
        <v>0</v>
      </c>
      <c r="C63">
        <v>1054.9404850000001</v>
      </c>
      <c r="D63">
        <v>3017.6396300000001</v>
      </c>
      <c r="E63">
        <v>17614.577499999999</v>
      </c>
      <c r="F63">
        <v>22414.468000000001</v>
      </c>
      <c r="G63">
        <v>6683.4605499999998</v>
      </c>
      <c r="H63">
        <v>4887.8140700000004</v>
      </c>
      <c r="I63">
        <v>1164.8807300000001</v>
      </c>
      <c r="J63">
        <v>2726.033308</v>
      </c>
      <c r="K63">
        <v>4442.6021199999996</v>
      </c>
      <c r="L63">
        <v>4817.040575</v>
      </c>
    </row>
    <row r="64" spans="2:12" x14ac:dyDescent="0.2">
      <c r="B64">
        <v>0</v>
      </c>
      <c r="C64">
        <v>2.2760219999999999E-3</v>
      </c>
      <c r="D64">
        <v>9.6314082999999995E-2</v>
      </c>
      <c r="E64">
        <v>4.5960769999999998E-2</v>
      </c>
      <c r="F64">
        <v>0.27492195899999999</v>
      </c>
      <c r="G64">
        <v>0.26996397799999999</v>
      </c>
      <c r="H64">
        <v>7.3955729999999997E-2</v>
      </c>
      <c r="I64">
        <v>4.1717157999999997E-2</v>
      </c>
      <c r="J64">
        <v>3.4908657000000003E-2</v>
      </c>
      <c r="K64">
        <v>3.0648779000000001E-2</v>
      </c>
      <c r="L64">
        <v>0.12933286299999999</v>
      </c>
    </row>
    <row r="65" spans="1:12" x14ac:dyDescent="0.2">
      <c r="B65">
        <v>0</v>
      </c>
      <c r="C65">
        <v>1557.2149999999999</v>
      </c>
      <c r="D65">
        <v>7415.86</v>
      </c>
      <c r="E65">
        <v>19991.87</v>
      </c>
      <c r="F65">
        <v>4588.3599999999997</v>
      </c>
      <c r="G65">
        <v>14754.09</v>
      </c>
      <c r="H65">
        <v>11710.5</v>
      </c>
      <c r="I65">
        <v>2518.7640000000001</v>
      </c>
      <c r="J65">
        <v>1318.77</v>
      </c>
      <c r="K65">
        <v>851.47400000000005</v>
      </c>
      <c r="L65">
        <v>3441.3731400000001</v>
      </c>
    </row>
    <row r="66" spans="1:12" x14ac:dyDescent="0.2">
      <c r="B66">
        <v>0</v>
      </c>
      <c r="C66">
        <v>0.01</v>
      </c>
      <c r="D66">
        <v>0.5</v>
      </c>
      <c r="E66">
        <v>5.8000000000000003E-2</v>
      </c>
      <c r="F66">
        <v>0.17199999999999999</v>
      </c>
      <c r="G66">
        <v>6.0999999999999999E-2</v>
      </c>
      <c r="H66">
        <v>8.5999999999999993E-2</v>
      </c>
      <c r="I66">
        <v>6.0999999999999999E-2</v>
      </c>
      <c r="J66">
        <v>8.9999999999999993E-3</v>
      </c>
      <c r="K66">
        <v>1.2E-2</v>
      </c>
      <c r="L66">
        <v>2.5999999999999999E-2</v>
      </c>
    </row>
    <row r="67" spans="1:12" x14ac:dyDescent="0.2">
      <c r="B67">
        <v>0</v>
      </c>
      <c r="C67">
        <v>6.8142180000000004E-3</v>
      </c>
      <c r="D67">
        <v>0.18911229099999999</v>
      </c>
      <c r="E67">
        <v>0.152337947</v>
      </c>
      <c r="F67">
        <v>0.123011809</v>
      </c>
      <c r="G67">
        <v>0.154410571</v>
      </c>
      <c r="H67">
        <v>8.0007892999999997E-2</v>
      </c>
      <c r="I67">
        <v>0.16459317100000001</v>
      </c>
      <c r="J67">
        <v>9.0109089000000003E-2</v>
      </c>
      <c r="K67">
        <v>2.3046859999999999E-2</v>
      </c>
      <c r="L67">
        <v>1.6556151000000002E-2</v>
      </c>
    </row>
    <row r="68" spans="1:12" x14ac:dyDescent="0.2">
      <c r="B68">
        <v>0</v>
      </c>
      <c r="C68">
        <v>1.4870829999999999E-3</v>
      </c>
      <c r="D68">
        <v>9.9633321999999996E-2</v>
      </c>
      <c r="E68">
        <v>0.34524804399999998</v>
      </c>
      <c r="F68">
        <v>0.121634617</v>
      </c>
      <c r="G68">
        <v>0.103999276</v>
      </c>
      <c r="H68">
        <v>0.11775846099999999</v>
      </c>
      <c r="I68">
        <v>5.6258533999999999E-2</v>
      </c>
      <c r="J68">
        <v>0.101217167</v>
      </c>
      <c r="K68">
        <v>4.3142115000000002E-2</v>
      </c>
      <c r="L68">
        <v>8.9339780000000004E-3</v>
      </c>
    </row>
    <row r="69" spans="1:12" x14ac:dyDescent="0.2">
      <c r="B69">
        <v>0</v>
      </c>
      <c r="C69">
        <v>1.09E-2</v>
      </c>
      <c r="D69">
        <v>2.1999999999999999E-2</v>
      </c>
      <c r="E69">
        <v>0.23449999999999999</v>
      </c>
      <c r="F69">
        <v>0.32179999999999997</v>
      </c>
      <c r="G69">
        <v>0.12690000000000001</v>
      </c>
      <c r="H69">
        <v>0.1094</v>
      </c>
      <c r="I69">
        <v>5.6599999999999998E-2</v>
      </c>
      <c r="J69">
        <v>3.6999999999999998E-2</v>
      </c>
      <c r="K69">
        <v>3.7100000000000001E-2</v>
      </c>
      <c r="L69">
        <v>3.9600000000000003E-2</v>
      </c>
    </row>
    <row r="70" spans="1:12" x14ac:dyDescent="0.2">
      <c r="B70">
        <v>0</v>
      </c>
      <c r="C70">
        <v>6.8038159999999999E-3</v>
      </c>
      <c r="D70">
        <v>0.110552256</v>
      </c>
      <c r="E70">
        <v>3.8897151999999997E-2</v>
      </c>
      <c r="F70">
        <v>0.28729702800000001</v>
      </c>
      <c r="G70">
        <v>0.31770152499999998</v>
      </c>
      <c r="H70">
        <v>8.9076855999999996E-2</v>
      </c>
      <c r="I70">
        <v>6.5291654000000005E-2</v>
      </c>
      <c r="J70">
        <v>4.2789867000000002E-2</v>
      </c>
      <c r="K70">
        <v>1.8128401999999998E-2</v>
      </c>
      <c r="L70">
        <v>2.3461444000000001E-2</v>
      </c>
    </row>
    <row r="71" spans="1:12" x14ac:dyDescent="0.2">
      <c r="B71">
        <v>0</v>
      </c>
      <c r="C71">
        <v>1.6799999999999999E-2</v>
      </c>
      <c r="D71">
        <v>4.4299999999999999E-2</v>
      </c>
      <c r="E71">
        <v>0.1802</v>
      </c>
      <c r="F71">
        <v>8.5599999999999996E-2</v>
      </c>
      <c r="G71">
        <v>0.25059999999999999</v>
      </c>
      <c r="H71">
        <v>0.26240000000000002</v>
      </c>
      <c r="I71">
        <v>7.8799999999999995E-2</v>
      </c>
      <c r="J71">
        <v>3.9300000000000002E-2</v>
      </c>
      <c r="K71">
        <v>2.4500000000000001E-2</v>
      </c>
      <c r="L71">
        <v>1.5599999999999999E-2</v>
      </c>
    </row>
    <row r="72" spans="1:12" x14ac:dyDescent="0.2">
      <c r="B72">
        <v>0</v>
      </c>
      <c r="C72">
        <v>8.9281050000000004E-3</v>
      </c>
      <c r="D72">
        <v>0.16640239600000001</v>
      </c>
      <c r="E72">
        <v>0.12416819900000001</v>
      </c>
      <c r="F72">
        <v>0.16542658499999999</v>
      </c>
      <c r="G72">
        <v>7.9008228E-2</v>
      </c>
      <c r="H72">
        <v>0.178671361</v>
      </c>
      <c r="I72">
        <v>0.18657427300000001</v>
      </c>
      <c r="J72">
        <v>5.0359382000000001E-2</v>
      </c>
      <c r="K72">
        <v>2.4683676000000002E-2</v>
      </c>
      <c r="L72">
        <v>1.5777794000000001E-2</v>
      </c>
    </row>
    <row r="73" spans="1:12" s="35" customFormat="1" x14ac:dyDescent="0.2">
      <c r="A73" s="34"/>
      <c r="B73" s="34">
        <v>0</v>
      </c>
      <c r="C73" s="35">
        <v>7.3776083389000303E-3</v>
      </c>
      <c r="D73" s="35">
        <v>8.1167953922407401E-2</v>
      </c>
      <c r="E73" s="35">
        <v>0.28936886038961374</v>
      </c>
      <c r="F73" s="35">
        <v>0.14046523927316615</v>
      </c>
      <c r="G73" s="35">
        <v>0.13254032707347596</v>
      </c>
      <c r="H73" s="35">
        <v>5.9736671041308462E-2</v>
      </c>
      <c r="I73" s="35">
        <v>0.12693384903016294</v>
      </c>
      <c r="J73" s="35">
        <v>0.11619683141981903</v>
      </c>
      <c r="K73" s="35">
        <v>2.6648335944560848E-2</v>
      </c>
      <c r="L73" s="35">
        <v>1.8145135414987072E-2</v>
      </c>
    </row>
    <row r="74" spans="1:12" x14ac:dyDescent="0.2">
      <c r="B74" t="s">
        <v>78</v>
      </c>
      <c r="C74">
        <v>2</v>
      </c>
      <c r="D74">
        <v>3</v>
      </c>
      <c r="E74">
        <v>4</v>
      </c>
      <c r="F74">
        <v>5</v>
      </c>
      <c r="G74">
        <v>6</v>
      </c>
      <c r="H74">
        <v>7</v>
      </c>
      <c r="I74">
        <v>8</v>
      </c>
      <c r="J74">
        <v>9</v>
      </c>
      <c r="K74">
        <v>10</v>
      </c>
      <c r="L74">
        <v>11</v>
      </c>
    </row>
    <row r="75" spans="1:12" x14ac:dyDescent="0.2">
      <c r="B75">
        <v>69.377777780000002</v>
      </c>
      <c r="C75">
        <v>131.6231133</v>
      </c>
      <c r="D75">
        <v>225.38120649999999</v>
      </c>
      <c r="E75">
        <v>305.60911609999999</v>
      </c>
      <c r="F75">
        <v>399.99475189999998</v>
      </c>
      <c r="G75">
        <v>469.79550039999998</v>
      </c>
      <c r="H75">
        <v>507.20478150000002</v>
      </c>
      <c r="I75">
        <v>378.56165440000001</v>
      </c>
      <c r="J75">
        <v>780.0430887</v>
      </c>
      <c r="K75">
        <v>975.55271240000002</v>
      </c>
      <c r="L75">
        <v>1071.536983</v>
      </c>
    </row>
    <row r="76" spans="1:12" x14ac:dyDescent="0.2">
      <c r="B76">
        <v>69.377777780000002</v>
      </c>
      <c r="C76">
        <v>72.339126390000004</v>
      </c>
      <c r="D76">
        <v>225.31767880000001</v>
      </c>
      <c r="E76">
        <v>299.52440309999997</v>
      </c>
      <c r="F76">
        <v>348.01914349999998</v>
      </c>
      <c r="G76">
        <v>387.79450960000003</v>
      </c>
      <c r="H76">
        <v>396.82056829999999</v>
      </c>
      <c r="I76">
        <v>370.52056690000001</v>
      </c>
      <c r="J76">
        <v>423.24342519999999</v>
      </c>
      <c r="K76">
        <v>975.55271240000002</v>
      </c>
      <c r="L76">
        <v>1071.536983</v>
      </c>
    </row>
    <row r="77" spans="1:12" x14ac:dyDescent="0.2">
      <c r="B77">
        <v>69.377777780000002</v>
      </c>
      <c r="C77">
        <v>496.32653060000001</v>
      </c>
      <c r="D77">
        <v>319.15597170000001</v>
      </c>
      <c r="E77">
        <v>457.02107790000002</v>
      </c>
      <c r="F77">
        <v>475.80439890000002</v>
      </c>
      <c r="G77">
        <v>474.8954627</v>
      </c>
      <c r="H77">
        <v>467.70177289999998</v>
      </c>
      <c r="I77">
        <v>546.47956720000002</v>
      </c>
      <c r="J77">
        <v>780.0430887</v>
      </c>
      <c r="K77">
        <v>975.55271240000002</v>
      </c>
      <c r="L77">
        <v>1071.536983</v>
      </c>
    </row>
    <row r="78" spans="1:12" x14ac:dyDescent="0.2">
      <c r="B78">
        <v>69.377777780000002</v>
      </c>
      <c r="C78">
        <v>365.02558640000001</v>
      </c>
      <c r="D78">
        <v>317.23121939999999</v>
      </c>
      <c r="E78">
        <v>449.85520980000001</v>
      </c>
      <c r="F78">
        <v>519.83473379999998</v>
      </c>
      <c r="G78">
        <v>584.89730950000001</v>
      </c>
      <c r="H78">
        <v>629.69743849999998</v>
      </c>
      <c r="I78">
        <v>546.47956720000002</v>
      </c>
      <c r="J78">
        <v>780.0430887</v>
      </c>
      <c r="K78">
        <v>975.55271240000002</v>
      </c>
      <c r="L78">
        <v>1071.536983</v>
      </c>
    </row>
    <row r="79" spans="1:12" x14ac:dyDescent="0.2">
      <c r="B79">
        <v>69.377777780000002</v>
      </c>
      <c r="C79">
        <v>365.02558640000001</v>
      </c>
      <c r="D79">
        <v>317.23121939999999</v>
      </c>
      <c r="E79">
        <v>449.85520980000001</v>
      </c>
      <c r="F79">
        <v>519.83473379999998</v>
      </c>
      <c r="G79">
        <v>584.89730950000001</v>
      </c>
      <c r="H79">
        <v>629.69743849999998</v>
      </c>
      <c r="I79">
        <v>546.47956720000002</v>
      </c>
      <c r="J79">
        <v>780.0430887</v>
      </c>
      <c r="K79">
        <v>975.55271240000002</v>
      </c>
      <c r="L79">
        <v>1071.536983</v>
      </c>
    </row>
    <row r="80" spans="1:12" x14ac:dyDescent="0.2">
      <c r="B80">
        <v>69.377777780000002</v>
      </c>
      <c r="C80">
        <v>365.02558640000001</v>
      </c>
      <c r="D80">
        <v>273.44632769999998</v>
      </c>
      <c r="E80">
        <v>442.6893417</v>
      </c>
      <c r="F80">
        <v>563.86506859999997</v>
      </c>
      <c r="G80">
        <v>694.89915629999996</v>
      </c>
      <c r="H80">
        <v>794.73339469999996</v>
      </c>
      <c r="I80">
        <v>546.47956720000002</v>
      </c>
      <c r="J80">
        <v>780.0430887</v>
      </c>
      <c r="K80">
        <v>975.55271240000002</v>
      </c>
      <c r="L80">
        <v>1071.536983</v>
      </c>
    </row>
    <row r="81" spans="2:12" x14ac:dyDescent="0.2">
      <c r="B81">
        <v>69.377777780000002</v>
      </c>
      <c r="C81">
        <v>365.02558640000001</v>
      </c>
      <c r="D81">
        <v>359.09135880000002</v>
      </c>
      <c r="E81">
        <v>498.75247000000002</v>
      </c>
      <c r="F81">
        <v>601.13693590000003</v>
      </c>
      <c r="G81">
        <v>685.54037970000002</v>
      </c>
      <c r="H81">
        <v>810.19525529999999</v>
      </c>
      <c r="I81">
        <v>546.47956720000002</v>
      </c>
      <c r="J81">
        <v>780.0430887</v>
      </c>
      <c r="K81">
        <v>975.55271240000002</v>
      </c>
      <c r="L81">
        <v>1071.536983</v>
      </c>
    </row>
    <row r="82" spans="2:12" x14ac:dyDescent="0.2">
      <c r="B82">
        <v>69.377777780000002</v>
      </c>
      <c r="C82">
        <v>296.9162996</v>
      </c>
      <c r="D82">
        <v>410.07077980000003</v>
      </c>
      <c r="E82">
        <v>617.2160222</v>
      </c>
      <c r="F82">
        <v>706.5826194</v>
      </c>
      <c r="G82">
        <v>777.4179163</v>
      </c>
      <c r="H82">
        <v>801.52885819999995</v>
      </c>
      <c r="I82">
        <v>890.35648030000004</v>
      </c>
      <c r="J82">
        <v>909.93344879999995</v>
      </c>
      <c r="K82">
        <v>975.55271240000002</v>
      </c>
      <c r="L82">
        <v>1071.536983</v>
      </c>
    </row>
    <row r="83" spans="2:12" x14ac:dyDescent="0.2">
      <c r="B83">
        <v>69.377777780000002</v>
      </c>
      <c r="C83">
        <v>301.83392889999999</v>
      </c>
      <c r="D83">
        <v>452.19432019999999</v>
      </c>
      <c r="E83">
        <v>551.90119049999998</v>
      </c>
      <c r="F83">
        <v>682.44144319999998</v>
      </c>
      <c r="G83">
        <v>736.51541599999996</v>
      </c>
      <c r="H83">
        <v>775.10514439999997</v>
      </c>
      <c r="I83">
        <v>807.23323619999996</v>
      </c>
      <c r="J83">
        <v>1006.952392</v>
      </c>
      <c r="K83">
        <v>1011.235622</v>
      </c>
      <c r="L83">
        <v>1071.536983</v>
      </c>
    </row>
    <row r="84" spans="2:12" x14ac:dyDescent="0.2">
      <c r="B84">
        <v>69.377777780000002</v>
      </c>
      <c r="C84">
        <v>146.1656103</v>
      </c>
      <c r="D84">
        <v>334.23728999999997</v>
      </c>
      <c r="E84">
        <v>528.27441799999997</v>
      </c>
      <c r="F84">
        <v>545.77819450000004</v>
      </c>
      <c r="G84">
        <v>785.67782039999997</v>
      </c>
      <c r="H84">
        <v>752.74803729999996</v>
      </c>
      <c r="I84">
        <v>829.43275329999994</v>
      </c>
      <c r="J84">
        <v>857.9136019</v>
      </c>
      <c r="K84">
        <v>953.56274399999995</v>
      </c>
      <c r="L84">
        <v>1052.4488710000001</v>
      </c>
    </row>
    <row r="85" spans="2:12" x14ac:dyDescent="0.2">
      <c r="B85">
        <v>69.377777780000002</v>
      </c>
      <c r="C85">
        <v>265.34451360000003</v>
      </c>
      <c r="D85">
        <v>435.17911529999998</v>
      </c>
      <c r="E85">
        <v>729.13115849999997</v>
      </c>
      <c r="F85">
        <v>907.99380550000001</v>
      </c>
      <c r="G85">
        <v>858.65711669999996</v>
      </c>
      <c r="H85">
        <v>963.92085340000006</v>
      </c>
      <c r="I85">
        <v>1023.286338</v>
      </c>
      <c r="J85">
        <v>1053.797847</v>
      </c>
      <c r="K85">
        <v>1087.6536160000001</v>
      </c>
      <c r="L85">
        <v>1098.1603359999999</v>
      </c>
    </row>
    <row r="86" spans="2:12" x14ac:dyDescent="0.2">
      <c r="B86">
        <v>69.377777780000002</v>
      </c>
      <c r="C86">
        <v>196.0064797</v>
      </c>
      <c r="D86">
        <v>350.53627729999999</v>
      </c>
      <c r="E86">
        <v>469.71536250000003</v>
      </c>
      <c r="F86">
        <v>564.02842380000004</v>
      </c>
      <c r="G86">
        <v>624.2044965</v>
      </c>
      <c r="H86">
        <v>694.14423690000001</v>
      </c>
      <c r="I86">
        <v>783.30913959999998</v>
      </c>
      <c r="J86">
        <v>817.7085055</v>
      </c>
      <c r="K86">
        <v>849.7588677</v>
      </c>
      <c r="L86">
        <v>1064.001741</v>
      </c>
    </row>
    <row r="87" spans="2:12" x14ac:dyDescent="0.2">
      <c r="B87">
        <v>69.377777780000002</v>
      </c>
      <c r="C87">
        <v>295.45760280000002</v>
      </c>
      <c r="D87">
        <v>440.21862529999999</v>
      </c>
      <c r="E87">
        <v>577.47826020000002</v>
      </c>
      <c r="F87">
        <v>738.55237069999998</v>
      </c>
      <c r="G87">
        <v>837.92175740000005</v>
      </c>
      <c r="H87">
        <v>664.19937560000005</v>
      </c>
      <c r="I87">
        <v>817.1803989</v>
      </c>
      <c r="J87">
        <v>906.06723079999995</v>
      </c>
      <c r="K87">
        <v>1010</v>
      </c>
      <c r="L87">
        <v>1065.2616780000001</v>
      </c>
    </row>
    <row r="88" spans="2:12" x14ac:dyDescent="0.2">
      <c r="B88">
        <v>69.377777780000002</v>
      </c>
      <c r="C88">
        <v>361.84112440000001</v>
      </c>
      <c r="D88">
        <v>510.842285</v>
      </c>
      <c r="E88">
        <v>728.27084500000001</v>
      </c>
      <c r="F88">
        <v>877.41093499999999</v>
      </c>
      <c r="G88">
        <v>885.04942000000005</v>
      </c>
      <c r="H88">
        <v>984.59424000000001</v>
      </c>
      <c r="I88">
        <v>1385.99675</v>
      </c>
      <c r="J88">
        <v>1039.0736790000001</v>
      </c>
      <c r="K88">
        <v>1444.9066849999999</v>
      </c>
      <c r="L88">
        <v>1441.677801</v>
      </c>
    </row>
    <row r="89" spans="2:12" x14ac:dyDescent="0.2">
      <c r="B89">
        <v>69.377777780000002</v>
      </c>
      <c r="C89">
        <v>229.81300289999999</v>
      </c>
      <c r="D89">
        <v>207.287845</v>
      </c>
      <c r="E89">
        <v>540.43766000000005</v>
      </c>
      <c r="F89">
        <v>729.16700000000003</v>
      </c>
      <c r="G89">
        <v>685.10751000000005</v>
      </c>
      <c r="H89">
        <v>655.36483999999996</v>
      </c>
      <c r="I89">
        <v>755.11092959999996</v>
      </c>
      <c r="J89">
        <v>1013.993169</v>
      </c>
      <c r="K89">
        <v>742.84988759999999</v>
      </c>
      <c r="L89">
        <v>1021.1300680000001</v>
      </c>
    </row>
    <row r="90" spans="2:12" x14ac:dyDescent="0.2">
      <c r="B90">
        <v>69.377777780000002</v>
      </c>
      <c r="C90">
        <v>229.81300289999999</v>
      </c>
      <c r="D90">
        <v>390.04882759999998</v>
      </c>
      <c r="E90">
        <v>606.889365</v>
      </c>
      <c r="F90">
        <v>715.31210099999998</v>
      </c>
      <c r="G90">
        <v>895.20116389999998</v>
      </c>
      <c r="H90">
        <v>973.32027110000001</v>
      </c>
      <c r="I90">
        <v>838.72337830000004</v>
      </c>
      <c r="J90">
        <v>864.55382759999998</v>
      </c>
      <c r="K90">
        <v>916.28428129999998</v>
      </c>
      <c r="L90">
        <v>1009.917906</v>
      </c>
    </row>
    <row r="91" spans="2:12" x14ac:dyDescent="0.2">
      <c r="B91">
        <v>69.377777780000002</v>
      </c>
      <c r="C91">
        <v>229.81300289999999</v>
      </c>
      <c r="D91">
        <v>572.06102510000005</v>
      </c>
      <c r="E91">
        <v>625.66981220000002</v>
      </c>
      <c r="F91">
        <v>681.7332864</v>
      </c>
      <c r="G91">
        <v>773.17822609999996</v>
      </c>
      <c r="H91">
        <v>826.01034849999996</v>
      </c>
      <c r="I91">
        <v>782.22282319999999</v>
      </c>
      <c r="J91">
        <v>1040.5171580000001</v>
      </c>
      <c r="K91">
        <v>811.92193180000004</v>
      </c>
      <c r="L91">
        <v>1009.917906</v>
      </c>
    </row>
    <row r="92" spans="2:12" x14ac:dyDescent="0.2">
      <c r="B92">
        <v>69.377777780000002</v>
      </c>
      <c r="C92">
        <v>150</v>
      </c>
      <c r="D92">
        <v>362.91662000000002</v>
      </c>
      <c r="E92">
        <v>568.27968999999996</v>
      </c>
      <c r="F92">
        <v>648.78925000000004</v>
      </c>
      <c r="G92">
        <v>697.43874500000004</v>
      </c>
      <c r="H92">
        <v>776.87935000000004</v>
      </c>
      <c r="I92">
        <v>749.22688500000004</v>
      </c>
      <c r="J92">
        <v>743.71690999999998</v>
      </c>
      <c r="K92">
        <v>736.403595</v>
      </c>
      <c r="L92">
        <v>922.35490870000001</v>
      </c>
    </row>
    <row r="93" spans="2:12" x14ac:dyDescent="0.2">
      <c r="B93">
        <v>69.377777780000002</v>
      </c>
      <c r="C93">
        <v>92.336598210000005</v>
      </c>
      <c r="D93">
        <v>228.48086499999999</v>
      </c>
      <c r="E93">
        <v>519.57926499999996</v>
      </c>
      <c r="F93">
        <v>667.45725500000003</v>
      </c>
      <c r="G93">
        <v>687.36737000000005</v>
      </c>
      <c r="H93">
        <v>690.66253500000005</v>
      </c>
      <c r="I93">
        <v>706.79917</v>
      </c>
      <c r="J93">
        <v>721.11580500000002</v>
      </c>
      <c r="K93">
        <v>640.63654499999996</v>
      </c>
      <c r="L93">
        <v>908.95805229999996</v>
      </c>
    </row>
    <row r="94" spans="2:12" x14ac:dyDescent="0.2">
      <c r="B94">
        <v>69.377777780000002</v>
      </c>
      <c r="C94">
        <v>188.1288778</v>
      </c>
      <c r="D94">
        <v>293.60804000000002</v>
      </c>
      <c r="E94">
        <v>474.42852499999998</v>
      </c>
      <c r="F94">
        <v>633.36542499999996</v>
      </c>
      <c r="G94">
        <v>728.13669000000004</v>
      </c>
      <c r="H94">
        <v>743.44448499999999</v>
      </c>
      <c r="I94">
        <v>770.08059500000002</v>
      </c>
      <c r="J94">
        <v>799.18483500000002</v>
      </c>
      <c r="K94">
        <v>845.97810500000003</v>
      </c>
      <c r="L94">
        <v>972.50781229999996</v>
      </c>
    </row>
    <row r="95" spans="2:12" x14ac:dyDescent="0.2">
      <c r="B95">
        <v>69.377777780000002</v>
      </c>
      <c r="C95">
        <v>229.81300289999999</v>
      </c>
      <c r="D95">
        <v>396.98642000000001</v>
      </c>
      <c r="E95">
        <v>664.10240339999996</v>
      </c>
      <c r="F95">
        <v>686.23563999999999</v>
      </c>
      <c r="G95">
        <v>862.05618500000003</v>
      </c>
      <c r="H95">
        <v>903.55951849999997</v>
      </c>
      <c r="I95">
        <v>971.29142769999999</v>
      </c>
      <c r="J95">
        <v>883.83614999999998</v>
      </c>
      <c r="K95">
        <v>951.09503380000001</v>
      </c>
      <c r="L95">
        <v>1107.6706750000001</v>
      </c>
    </row>
    <row r="96" spans="2:12" x14ac:dyDescent="0.2">
      <c r="B96">
        <v>69.377777780000002</v>
      </c>
      <c r="C96">
        <v>229.81300289999999</v>
      </c>
      <c r="D96">
        <v>296.16376000000002</v>
      </c>
      <c r="E96">
        <v>494.48252000000002</v>
      </c>
      <c r="F96">
        <v>580.319435</v>
      </c>
      <c r="G96">
        <v>643.73609499999998</v>
      </c>
      <c r="H96">
        <v>682.07321000000002</v>
      </c>
      <c r="I96">
        <v>774.68393500000002</v>
      </c>
      <c r="J96">
        <v>707.43917999999996</v>
      </c>
      <c r="K96">
        <v>797.50974499999995</v>
      </c>
      <c r="L96">
        <v>858.43948720000003</v>
      </c>
    </row>
    <row r="97" spans="2:18" x14ac:dyDescent="0.2">
      <c r="B97">
        <v>69.377777780000002</v>
      </c>
      <c r="C97">
        <v>239.57169999999999</v>
      </c>
      <c r="D97">
        <v>406.02812499999999</v>
      </c>
      <c r="E97">
        <v>568.06611999999996</v>
      </c>
      <c r="F97">
        <v>707.27882499999998</v>
      </c>
      <c r="G97">
        <v>754.61039000000005</v>
      </c>
      <c r="H97">
        <v>838.84157500000003</v>
      </c>
      <c r="I97">
        <v>979.44327499999997</v>
      </c>
      <c r="J97">
        <v>1169.9481000000001</v>
      </c>
      <c r="K97">
        <v>1141.383515</v>
      </c>
      <c r="L97">
        <v>960.50048530000004</v>
      </c>
    </row>
    <row r="98" spans="2:18" x14ac:dyDescent="0.2">
      <c r="B98">
        <v>69.377777780000002</v>
      </c>
      <c r="C98">
        <v>215.42113000000001</v>
      </c>
      <c r="D98">
        <v>496.62445000000002</v>
      </c>
      <c r="E98">
        <v>594.39476000000002</v>
      </c>
      <c r="F98">
        <v>689.17978500000004</v>
      </c>
      <c r="G98">
        <v>733.55453499999999</v>
      </c>
      <c r="H98">
        <v>777.96083999999996</v>
      </c>
      <c r="I98">
        <v>853.96952499999998</v>
      </c>
      <c r="J98">
        <v>812.94692499999996</v>
      </c>
      <c r="K98">
        <v>904.45706500000006</v>
      </c>
      <c r="L98">
        <v>987.7813711</v>
      </c>
    </row>
    <row r="99" spans="2:18" x14ac:dyDescent="0.2">
      <c r="B99">
        <v>69.377777780000002</v>
      </c>
      <c r="C99">
        <v>223.61517499999999</v>
      </c>
      <c r="D99">
        <v>418.39487000000003</v>
      </c>
      <c r="E99">
        <v>562.67651999999998</v>
      </c>
      <c r="F99">
        <v>719.12604499999998</v>
      </c>
      <c r="G99">
        <v>764.53233</v>
      </c>
      <c r="H99">
        <v>840.80398500000001</v>
      </c>
      <c r="I99">
        <v>825.75219000000004</v>
      </c>
      <c r="J99">
        <v>946.45701499999996</v>
      </c>
      <c r="K99">
        <v>911.97333500000002</v>
      </c>
      <c r="L99">
        <v>1109.251512</v>
      </c>
    </row>
    <row r="100" spans="2:18" x14ac:dyDescent="0.2">
      <c r="B100">
        <v>69.377777780000002</v>
      </c>
      <c r="C100">
        <v>253.01768999999999</v>
      </c>
      <c r="D100">
        <v>292.91991999999999</v>
      </c>
      <c r="E100">
        <v>459.33359000000002</v>
      </c>
      <c r="F100">
        <v>599.75723000000005</v>
      </c>
      <c r="G100">
        <v>601.47555999999997</v>
      </c>
      <c r="H100">
        <v>722.98679000000004</v>
      </c>
      <c r="I100">
        <v>721.88825999999995</v>
      </c>
      <c r="J100">
        <v>791.46601999999996</v>
      </c>
      <c r="K100">
        <v>851.00226999999995</v>
      </c>
      <c r="L100">
        <v>940.27549950000002</v>
      </c>
    </row>
    <row r="101" spans="2:18" x14ac:dyDescent="0.2">
      <c r="B101">
        <v>69.377777780000002</v>
      </c>
      <c r="C101">
        <v>207.63426670000001</v>
      </c>
      <c r="D101">
        <v>303.65456999999998</v>
      </c>
      <c r="E101">
        <v>420.43987499999997</v>
      </c>
      <c r="F101">
        <v>538.68943000000002</v>
      </c>
      <c r="G101">
        <v>666.89495499999998</v>
      </c>
      <c r="H101">
        <v>746.79722500000003</v>
      </c>
      <c r="I101">
        <v>731.14337499999999</v>
      </c>
      <c r="J101">
        <v>668.92562499999997</v>
      </c>
      <c r="K101">
        <v>824.10799489999999</v>
      </c>
      <c r="L101">
        <v>996.13236589999997</v>
      </c>
    </row>
    <row r="102" spans="2:18" x14ac:dyDescent="0.2">
      <c r="B102">
        <v>69.377777780000002</v>
      </c>
      <c r="C102">
        <v>175.84994230000001</v>
      </c>
      <c r="D102">
        <v>315.62501500000002</v>
      </c>
      <c r="E102">
        <v>443.77904000000001</v>
      </c>
      <c r="F102">
        <v>566.95862999999997</v>
      </c>
      <c r="G102">
        <v>623.85312999999996</v>
      </c>
      <c r="H102">
        <v>679.06669999999997</v>
      </c>
      <c r="I102">
        <v>810.19602499999996</v>
      </c>
      <c r="J102">
        <v>728.45165999999995</v>
      </c>
      <c r="K102">
        <v>916.28428129999998</v>
      </c>
      <c r="L102">
        <v>1014.808436</v>
      </c>
    </row>
    <row r="103" spans="2:18" x14ac:dyDescent="0.2">
      <c r="B103">
        <v>69.377777780000002</v>
      </c>
      <c r="C103">
        <v>247.08391</v>
      </c>
      <c r="D103">
        <v>406.44215500000001</v>
      </c>
      <c r="E103">
        <v>480.07823999999999</v>
      </c>
      <c r="F103">
        <v>536.37458500000002</v>
      </c>
      <c r="G103">
        <v>557.89324499999998</v>
      </c>
      <c r="H103">
        <v>657.18744000000004</v>
      </c>
      <c r="I103">
        <v>966.15366830000005</v>
      </c>
      <c r="J103">
        <v>1183.589993</v>
      </c>
      <c r="K103">
        <v>942.26387369999998</v>
      </c>
      <c r="L103">
        <v>1009.917906</v>
      </c>
    </row>
    <row r="104" spans="2:18" x14ac:dyDescent="0.2">
      <c r="B104">
        <v>69.377777780000002</v>
      </c>
      <c r="C104">
        <v>265.32337000000001</v>
      </c>
      <c r="D104">
        <v>393.30354999999997</v>
      </c>
      <c r="E104">
        <v>502.89807500000001</v>
      </c>
      <c r="F104">
        <v>550.77831500000002</v>
      </c>
      <c r="G104">
        <v>612.66148499999997</v>
      </c>
      <c r="H104">
        <v>647.27738999999997</v>
      </c>
      <c r="I104">
        <v>714.46415999999999</v>
      </c>
      <c r="J104">
        <v>848.49456499999997</v>
      </c>
      <c r="K104">
        <v>855.64700570000002</v>
      </c>
      <c r="L104">
        <v>983.52417200000002</v>
      </c>
    </row>
    <row r="105" spans="2:18" x14ac:dyDescent="0.2">
      <c r="B105">
        <v>69.377777780000002</v>
      </c>
      <c r="C105">
        <v>246.9430902</v>
      </c>
      <c r="D105">
        <v>437.12335639999998</v>
      </c>
      <c r="E105">
        <v>546.53570869999999</v>
      </c>
      <c r="F105">
        <v>714.91191790000005</v>
      </c>
      <c r="G105">
        <v>696.82020420000003</v>
      </c>
      <c r="H105">
        <v>768.43682079999996</v>
      </c>
      <c r="I105">
        <v>778.39413909999996</v>
      </c>
      <c r="J105">
        <v>775.59830929999998</v>
      </c>
      <c r="K105">
        <v>1272.161265</v>
      </c>
      <c r="L105">
        <v>1033.0085349999999</v>
      </c>
    </row>
    <row r="106" spans="2:18" x14ac:dyDescent="0.2">
      <c r="B106">
        <v>69.377777780000002</v>
      </c>
      <c r="C106">
        <v>264.53989899999999</v>
      </c>
      <c r="D106">
        <v>387.55645399999997</v>
      </c>
      <c r="E106">
        <v>540.45342500000004</v>
      </c>
      <c r="F106">
        <v>614.88649099999998</v>
      </c>
      <c r="G106">
        <v>726.82270200000005</v>
      </c>
      <c r="H106">
        <v>718.77851499999997</v>
      </c>
      <c r="I106">
        <v>699.92890499999999</v>
      </c>
      <c r="J106">
        <v>798.15236300000004</v>
      </c>
      <c r="K106">
        <v>785.75534200000004</v>
      </c>
      <c r="L106">
        <v>997.84232010000005</v>
      </c>
    </row>
    <row r="107" spans="2:18" x14ac:dyDescent="0.2">
      <c r="B107">
        <v>69.377777780000002</v>
      </c>
      <c r="C107">
        <v>214.548464</v>
      </c>
      <c r="D107">
        <v>395.03233299999999</v>
      </c>
      <c r="E107">
        <v>493.95773700000001</v>
      </c>
      <c r="F107">
        <v>605.28709100000003</v>
      </c>
      <c r="G107">
        <v>667.401881</v>
      </c>
      <c r="H107">
        <v>733.83671100000004</v>
      </c>
      <c r="I107">
        <v>744.78842999999995</v>
      </c>
      <c r="J107">
        <v>769.91774699999996</v>
      </c>
      <c r="K107">
        <v>816.04802600000005</v>
      </c>
      <c r="L107">
        <v>813.30240900000001</v>
      </c>
    </row>
    <row r="108" spans="2:18" x14ac:dyDescent="0.2">
      <c r="B108">
        <v>69.377777780000002</v>
      </c>
      <c r="C108">
        <v>204.18503699999999</v>
      </c>
      <c r="D108">
        <v>361.72060599999998</v>
      </c>
      <c r="E108">
        <v>564.65918299999998</v>
      </c>
      <c r="F108">
        <v>582.89083100000005</v>
      </c>
      <c r="G108">
        <v>673.17421400000001</v>
      </c>
      <c r="H108">
        <v>683.88286300000004</v>
      </c>
      <c r="I108">
        <v>758.39393700000005</v>
      </c>
      <c r="J108">
        <v>722.94015899999999</v>
      </c>
      <c r="K108">
        <v>762.29716399999995</v>
      </c>
      <c r="L108">
        <v>803.30980999999997</v>
      </c>
    </row>
    <row r="109" spans="2:18" x14ac:dyDescent="0.2">
      <c r="B109">
        <v>69.377777780000002</v>
      </c>
      <c r="C109">
        <v>219.92209099999999</v>
      </c>
      <c r="D109">
        <v>444.604355</v>
      </c>
      <c r="E109">
        <v>640.06367599999999</v>
      </c>
      <c r="F109">
        <v>806.82579999999996</v>
      </c>
      <c r="G109">
        <v>753.07443699999999</v>
      </c>
      <c r="H109">
        <v>770.10799399999996</v>
      </c>
      <c r="I109">
        <v>797.90671499999996</v>
      </c>
      <c r="J109">
        <v>931.06855399999995</v>
      </c>
      <c r="K109">
        <v>913.32614699999999</v>
      </c>
      <c r="L109">
        <v>899.31761600000004</v>
      </c>
    </row>
    <row r="110" spans="2:18" x14ac:dyDescent="0.2">
      <c r="B110">
        <v>69.377777780000002</v>
      </c>
      <c r="C110">
        <v>229.904776</v>
      </c>
      <c r="D110">
        <v>373.79823140000002</v>
      </c>
      <c r="E110">
        <v>509.219855</v>
      </c>
      <c r="F110">
        <v>611.73603209999999</v>
      </c>
      <c r="G110">
        <v>658.00718129999996</v>
      </c>
      <c r="H110">
        <v>712.83584489999998</v>
      </c>
      <c r="I110">
        <v>772.32576140000003</v>
      </c>
      <c r="J110">
        <v>821.86049949999995</v>
      </c>
      <c r="K110">
        <v>893.88933699999995</v>
      </c>
      <c r="L110">
        <v>949.14390700000001</v>
      </c>
    </row>
    <row r="111" spans="2:18" x14ac:dyDescent="0.2">
      <c r="B111">
        <v>69.377777780000002</v>
      </c>
      <c r="C111">
        <v>266.03421500000002</v>
      </c>
      <c r="D111">
        <v>280.34355699999998</v>
      </c>
      <c r="E111">
        <v>606.37653499999999</v>
      </c>
      <c r="F111">
        <v>676.53117899999995</v>
      </c>
      <c r="G111">
        <v>740.20862799999998</v>
      </c>
      <c r="H111">
        <v>867.09077400000001</v>
      </c>
      <c r="I111">
        <v>822.09134900000004</v>
      </c>
      <c r="J111">
        <v>802.65641000000005</v>
      </c>
      <c r="K111">
        <v>821.52441299999998</v>
      </c>
      <c r="L111">
        <v>1092.9987739999999</v>
      </c>
      <c r="M111" t="s">
        <v>61</v>
      </c>
      <c r="N111" t="s">
        <v>79</v>
      </c>
      <c r="O111" t="s">
        <v>80</v>
      </c>
      <c r="P111" t="s">
        <v>81</v>
      </c>
      <c r="Q111" t="s">
        <v>82</v>
      </c>
      <c r="R111" t="s">
        <v>83</v>
      </c>
    </row>
    <row r="112" spans="2:18" x14ac:dyDescent="0.2">
      <c r="B112">
        <v>69.377777780000002</v>
      </c>
      <c r="C112">
        <v>316.41861690000002</v>
      </c>
      <c r="D112">
        <v>569.08343600000001</v>
      </c>
      <c r="E112">
        <v>633.94207019999999</v>
      </c>
      <c r="F112">
        <v>709.19091609999998</v>
      </c>
      <c r="G112">
        <v>734.9205991</v>
      </c>
      <c r="H112">
        <v>839.94804439999996</v>
      </c>
      <c r="I112">
        <v>838.48502099999996</v>
      </c>
      <c r="J112">
        <v>791.23028529999999</v>
      </c>
      <c r="K112">
        <v>942.41855899999996</v>
      </c>
      <c r="L112">
        <v>923.14204110000003</v>
      </c>
    </row>
    <row r="113" spans="1:15" x14ac:dyDescent="0.2">
      <c r="B113">
        <v>69.377777780000002</v>
      </c>
      <c r="C113">
        <v>178.11405049999999</v>
      </c>
      <c r="D113">
        <v>375.20711410000001</v>
      </c>
      <c r="E113">
        <v>603.87437290000003</v>
      </c>
      <c r="F113">
        <v>619.72839850000003</v>
      </c>
      <c r="G113">
        <v>679.28060540000001</v>
      </c>
      <c r="H113">
        <v>702.01252999999997</v>
      </c>
      <c r="I113">
        <v>735.54315359999998</v>
      </c>
      <c r="J113">
        <v>770.46414960000004</v>
      </c>
      <c r="K113">
        <v>763.46176990000004</v>
      </c>
      <c r="L113">
        <v>863.87843410000005</v>
      </c>
    </row>
    <row r="114" spans="1:15" x14ac:dyDescent="0.2">
      <c r="B114">
        <v>69.377777780000002</v>
      </c>
      <c r="C114">
        <v>249.0231125</v>
      </c>
      <c r="D114">
        <v>454.56107739999999</v>
      </c>
      <c r="E114">
        <v>551.76315920000002</v>
      </c>
      <c r="F114">
        <v>680.15134899999998</v>
      </c>
      <c r="G114">
        <v>678.79388979999999</v>
      </c>
      <c r="H114">
        <v>706.47294109999996</v>
      </c>
      <c r="I114">
        <v>720.25590599999998</v>
      </c>
      <c r="J114">
        <v>767.48362169999996</v>
      </c>
      <c r="K114">
        <v>764.16510059999996</v>
      </c>
      <c r="L114">
        <v>754.17778829999997</v>
      </c>
    </row>
    <row r="115" spans="1:15" x14ac:dyDescent="0.2">
      <c r="B115">
        <v>69</v>
      </c>
      <c r="C115">
        <v>256.85399999999998</v>
      </c>
      <c r="D115">
        <v>458.18900000000002</v>
      </c>
      <c r="E115">
        <v>626.67899999999997</v>
      </c>
      <c r="F115">
        <v>645.702</v>
      </c>
      <c r="G115">
        <v>756.43399999999997</v>
      </c>
      <c r="H115">
        <v>783.28200000000004</v>
      </c>
      <c r="I115">
        <v>795.69500000000005</v>
      </c>
      <c r="J115">
        <v>837.97</v>
      </c>
      <c r="K115">
        <v>809.23199999999997</v>
      </c>
      <c r="L115">
        <v>856.98299999999995</v>
      </c>
    </row>
    <row r="116" spans="1:15" x14ac:dyDescent="0.2">
      <c r="B116">
        <v>69</v>
      </c>
      <c r="C116">
        <v>292.20016299999997</v>
      </c>
      <c r="D116">
        <v>510.62739299999998</v>
      </c>
      <c r="E116">
        <v>695.31946500000004</v>
      </c>
      <c r="F116">
        <v>743.76834599999995</v>
      </c>
      <c r="G116">
        <v>707.96265200000005</v>
      </c>
      <c r="H116">
        <v>783.13207599999998</v>
      </c>
      <c r="I116">
        <v>818.64882799999998</v>
      </c>
      <c r="J116">
        <v>838.82013300000006</v>
      </c>
      <c r="K116">
        <v>852.40967799999999</v>
      </c>
      <c r="L116">
        <v>834.882341</v>
      </c>
    </row>
    <row r="117" spans="1:15" x14ac:dyDescent="0.2">
      <c r="B117">
        <v>69</v>
      </c>
      <c r="C117">
        <v>425.661</v>
      </c>
      <c r="D117">
        <v>595.44600000000003</v>
      </c>
      <c r="E117">
        <v>664.84100000000001</v>
      </c>
      <c r="F117">
        <v>768.85500000000002</v>
      </c>
      <c r="G117">
        <v>783.34699999999998</v>
      </c>
      <c r="H117">
        <v>745.90800000000002</v>
      </c>
      <c r="I117">
        <v>847.32799999999997</v>
      </c>
      <c r="J117">
        <v>810.75</v>
      </c>
      <c r="K117">
        <v>817.87199999999996</v>
      </c>
      <c r="L117">
        <v>862.31899999999996</v>
      </c>
    </row>
    <row r="118" spans="1:15" x14ac:dyDescent="0.2">
      <c r="B118">
        <v>69</v>
      </c>
      <c r="C118">
        <v>391</v>
      </c>
      <c r="D118">
        <v>555</v>
      </c>
      <c r="E118">
        <v>599</v>
      </c>
      <c r="F118">
        <v>730</v>
      </c>
      <c r="G118">
        <v>793</v>
      </c>
      <c r="H118">
        <v>824</v>
      </c>
      <c r="I118">
        <v>810</v>
      </c>
      <c r="J118">
        <v>833</v>
      </c>
      <c r="K118">
        <v>815</v>
      </c>
      <c r="L118">
        <v>880</v>
      </c>
    </row>
    <row r="119" spans="1:15" x14ac:dyDescent="0.2">
      <c r="A119" s="33">
        <v>2021</v>
      </c>
      <c r="B119">
        <v>69</v>
      </c>
      <c r="C119">
        <v>412.24550674215857</v>
      </c>
      <c r="D119">
        <v>547.13946052935944</v>
      </c>
      <c r="E119">
        <v>698.8737356232923</v>
      </c>
      <c r="F119">
        <v>728.02672075170358</v>
      </c>
      <c r="G119">
        <v>797.43537232052006</v>
      </c>
      <c r="H119">
        <v>842.25393903163638</v>
      </c>
      <c r="I119">
        <v>879.96081775686491</v>
      </c>
      <c r="J119">
        <v>842.36865779632774</v>
      </c>
      <c r="K119">
        <v>919.44827431423835</v>
      </c>
      <c r="L119">
        <v>876.22743532455934</v>
      </c>
    </row>
    <row r="120" spans="1:15" s="35" customFormat="1" x14ac:dyDescent="0.2">
      <c r="A120" s="34"/>
      <c r="B120" s="35">
        <v>69</v>
      </c>
      <c r="C120" s="35">
        <v>409.47151340496055</v>
      </c>
      <c r="D120" s="35">
        <v>565.98925492200181</v>
      </c>
      <c r="E120" s="35">
        <v>654.0749202682789</v>
      </c>
      <c r="F120" s="35">
        <v>742.34455852687427</v>
      </c>
      <c r="G120" s="35">
        <v>791.24952700217545</v>
      </c>
      <c r="H120" s="35">
        <v>804.11290312311473</v>
      </c>
      <c r="I120" s="35">
        <v>845.82970077705488</v>
      </c>
      <c r="J120" s="35">
        <v>828.64998440980401</v>
      </c>
      <c r="K120" s="35">
        <v>850.66872803078911</v>
      </c>
      <c r="L120" s="35">
        <v>872.89366456637777</v>
      </c>
    </row>
    <row r="121" spans="1:15" x14ac:dyDescent="0.2">
      <c r="B121" t="s">
        <v>84</v>
      </c>
      <c r="C121">
        <v>1000</v>
      </c>
    </row>
    <row r="122" spans="1:15" x14ac:dyDescent="0.2">
      <c r="B122">
        <v>1</v>
      </c>
    </row>
    <row r="123" spans="1:15" x14ac:dyDescent="0.2">
      <c r="B123" t="s">
        <v>85</v>
      </c>
    </row>
    <row r="124" spans="1:15" x14ac:dyDescent="0.2">
      <c r="B124" t="s">
        <v>86</v>
      </c>
    </row>
    <row r="125" spans="1:15" x14ac:dyDescent="0.2">
      <c r="B125" t="s">
        <v>87</v>
      </c>
    </row>
    <row r="126" spans="1:15" x14ac:dyDescent="0.2">
      <c r="B126" s="35">
        <v>13</v>
      </c>
    </row>
    <row r="127" spans="1:15" x14ac:dyDescent="0.2">
      <c r="B127" t="s">
        <v>88</v>
      </c>
      <c r="C127" t="s">
        <v>89</v>
      </c>
      <c r="D127">
        <v>86</v>
      </c>
    </row>
    <row r="128" spans="1:15" x14ac:dyDescent="0.2">
      <c r="C128">
        <v>1991</v>
      </c>
      <c r="D128">
        <v>1994</v>
      </c>
      <c r="E128">
        <v>1997</v>
      </c>
      <c r="F128">
        <v>2000</v>
      </c>
      <c r="G128">
        <v>2002</v>
      </c>
      <c r="H128">
        <v>2004</v>
      </c>
      <c r="I128">
        <v>2006</v>
      </c>
      <c r="J128">
        <v>2010</v>
      </c>
      <c r="K128">
        <v>2012</v>
      </c>
      <c r="L128">
        <v>2014</v>
      </c>
      <c r="M128">
        <v>2016</v>
      </c>
      <c r="N128">
        <v>2018</v>
      </c>
      <c r="O128" s="35">
        <v>2022</v>
      </c>
    </row>
    <row r="129" spans="2:15" x14ac:dyDescent="0.2">
      <c r="B129" t="s">
        <v>90</v>
      </c>
    </row>
    <row r="130" spans="2:15" x14ac:dyDescent="0.2">
      <c r="B130">
        <v>7.5</v>
      </c>
    </row>
    <row r="131" spans="2:15" x14ac:dyDescent="0.2">
      <c r="B131" t="s">
        <v>91</v>
      </c>
    </row>
    <row r="132" spans="2:15" x14ac:dyDescent="0.2">
      <c r="B132" t="s">
        <v>61</v>
      </c>
      <c r="C132">
        <v>544754</v>
      </c>
      <c r="D132">
        <v>723979</v>
      </c>
      <c r="E132">
        <v>668764</v>
      </c>
      <c r="F132">
        <v>461994</v>
      </c>
      <c r="G132">
        <v>512901</v>
      </c>
      <c r="H132">
        <v>832681</v>
      </c>
      <c r="I132">
        <v>1154339.3999999999</v>
      </c>
      <c r="J132">
        <v>741243</v>
      </c>
      <c r="K132">
        <v>947325</v>
      </c>
      <c r="L132">
        <v>276876.5</v>
      </c>
    </row>
    <row r="133" spans="2:15" x14ac:dyDescent="0.2">
      <c r="C133">
        <v>708299.4</v>
      </c>
      <c r="D133">
        <v>686006.9</v>
      </c>
      <c r="E133">
        <v>461997</v>
      </c>
      <c r="F133">
        <v>512896.6</v>
      </c>
      <c r="G133">
        <v>836195</v>
      </c>
      <c r="H133">
        <v>1157083.8999999999</v>
      </c>
      <c r="I133">
        <v>741357.6</v>
      </c>
      <c r="J133">
        <v>930251.5</v>
      </c>
      <c r="K133">
        <v>276876.5</v>
      </c>
      <c r="L133">
        <v>723927.6</v>
      </c>
      <c r="M133">
        <v>448166</v>
      </c>
      <c r="N133">
        <v>355212.7</v>
      </c>
      <c r="O133" s="35">
        <v>672261.8</v>
      </c>
    </row>
    <row r="134" spans="2:15" x14ac:dyDescent="0.2">
      <c r="B134" t="s">
        <v>92</v>
      </c>
      <c r="C134" s="31">
        <v>0.14000000000000001</v>
      </c>
      <c r="D134" s="31">
        <v>0.32</v>
      </c>
      <c r="E134" s="31">
        <v>0.31</v>
      </c>
      <c r="F134" s="31">
        <v>0.28000000000000003</v>
      </c>
      <c r="G134" s="31">
        <v>0.2</v>
      </c>
      <c r="H134" s="31">
        <v>0.17</v>
      </c>
      <c r="I134" s="31">
        <v>0.28000000000000003</v>
      </c>
      <c r="J134" s="31">
        <v>0.35</v>
      </c>
      <c r="K134" s="31">
        <v>0.18</v>
      </c>
      <c r="L134" s="31">
        <v>0.24</v>
      </c>
      <c r="M134" s="31">
        <v>0.31</v>
      </c>
      <c r="N134">
        <v>0.30452509799999999</v>
      </c>
    </row>
    <row r="135" spans="2:15" x14ac:dyDescent="0.2">
      <c r="B135" t="s">
        <v>61</v>
      </c>
      <c r="C135">
        <v>34319500</v>
      </c>
      <c r="D135">
        <v>104887.0024</v>
      </c>
      <c r="E135">
        <v>208832.72380000001</v>
      </c>
      <c r="F135">
        <v>141764.02350000001</v>
      </c>
      <c r="G135">
        <v>144791.92050000001</v>
      </c>
      <c r="H135">
        <v>168065.3131</v>
      </c>
      <c r="I135">
        <v>190763.92129999999</v>
      </c>
      <c r="J135">
        <v>205555.3505</v>
      </c>
      <c r="K135">
        <v>348975</v>
      </c>
      <c r="L135">
        <v>50013.973789999996</v>
      </c>
    </row>
    <row r="136" spans="2:15" x14ac:dyDescent="0.2">
      <c r="C136">
        <v>102325.2804</v>
      </c>
      <c r="D136">
        <v>222341.37899999999</v>
      </c>
      <c r="E136">
        <v>141624.9087</v>
      </c>
      <c r="F136">
        <v>144792.29999999999</v>
      </c>
      <c r="G136">
        <v>168057.81890000001</v>
      </c>
      <c r="H136">
        <v>191173.204</v>
      </c>
      <c r="I136">
        <v>205555.69219999999</v>
      </c>
      <c r="J136">
        <v>328887.20529999997</v>
      </c>
      <c r="K136">
        <v>50013.973789999996</v>
      </c>
      <c r="L136">
        <v>175995.99</v>
      </c>
      <c r="M136">
        <v>138453.61749999999</v>
      </c>
      <c r="N136">
        <v>108171.1822</v>
      </c>
      <c r="O136" s="35">
        <v>222667.35454856028</v>
      </c>
    </row>
    <row r="137" spans="2:15" x14ac:dyDescent="0.2">
      <c r="B137" t="s">
        <v>93</v>
      </c>
    </row>
    <row r="138" spans="2:15" x14ac:dyDescent="0.2">
      <c r="B138">
        <v>12</v>
      </c>
    </row>
    <row r="139" spans="2:15" x14ac:dyDescent="0.2">
      <c r="B139" t="s">
        <v>94</v>
      </c>
    </row>
    <row r="140" spans="2:15" x14ac:dyDescent="0.2">
      <c r="B140">
        <v>0</v>
      </c>
    </row>
    <row r="141" spans="2:15" x14ac:dyDescent="0.2">
      <c r="B141" t="s">
        <v>95</v>
      </c>
    </row>
    <row r="142" spans="2:15" x14ac:dyDescent="0.2">
      <c r="C142">
        <v>1991</v>
      </c>
      <c r="D142">
        <v>1994</v>
      </c>
      <c r="E142">
        <v>1997</v>
      </c>
      <c r="F142">
        <v>2000</v>
      </c>
      <c r="G142">
        <v>2002</v>
      </c>
      <c r="H142">
        <v>2004</v>
      </c>
      <c r="I142">
        <v>2006</v>
      </c>
      <c r="J142">
        <v>2010</v>
      </c>
      <c r="K142">
        <v>2012</v>
      </c>
      <c r="L142">
        <v>2014</v>
      </c>
      <c r="M142">
        <v>2016</v>
      </c>
      <c r="N142">
        <v>2018</v>
      </c>
    </row>
    <row r="143" spans="2:15" x14ac:dyDescent="0.2">
      <c r="B143" t="s">
        <v>96</v>
      </c>
    </row>
    <row r="144" spans="2:15" x14ac:dyDescent="0.2">
      <c r="C144">
        <v>19</v>
      </c>
      <c r="D144">
        <v>19</v>
      </c>
      <c r="E144">
        <v>13</v>
      </c>
      <c r="F144">
        <v>20</v>
      </c>
      <c r="G144">
        <v>35</v>
      </c>
      <c r="H144">
        <v>37</v>
      </c>
      <c r="I144">
        <v>28</v>
      </c>
      <c r="J144">
        <v>36</v>
      </c>
      <c r="K144">
        <v>31</v>
      </c>
      <c r="L144">
        <v>34</v>
      </c>
      <c r="M144">
        <v>24</v>
      </c>
      <c r="N144">
        <v>25</v>
      </c>
    </row>
    <row r="145" spans="2:12" x14ac:dyDescent="0.2">
      <c r="B145" t="s">
        <v>97</v>
      </c>
    </row>
    <row r="147" spans="2:12" x14ac:dyDescent="0.2">
      <c r="B147">
        <v>0</v>
      </c>
      <c r="C147">
        <v>4.8000000000000001E-2</v>
      </c>
      <c r="D147">
        <v>0.56100000000000005</v>
      </c>
      <c r="E147">
        <v>9.0999999999999998E-2</v>
      </c>
      <c r="F147">
        <v>0.17299999999999999</v>
      </c>
      <c r="G147">
        <v>5.3999999999999999E-2</v>
      </c>
      <c r="H147">
        <v>5.8000000000000003E-2</v>
      </c>
      <c r="I147">
        <v>0.01</v>
      </c>
      <c r="J147">
        <v>4.0000000000000001E-3</v>
      </c>
      <c r="K147">
        <v>0</v>
      </c>
      <c r="L147">
        <v>0</v>
      </c>
    </row>
    <row r="148" spans="2:12" x14ac:dyDescent="0.2">
      <c r="B148">
        <v>0</v>
      </c>
      <c r="C148">
        <v>1.4E-2</v>
      </c>
      <c r="D148">
        <v>0.188</v>
      </c>
      <c r="E148">
        <v>0.13</v>
      </c>
      <c r="F148">
        <v>0.21</v>
      </c>
      <c r="G148">
        <v>0.246</v>
      </c>
      <c r="H148">
        <v>5.8000000000000003E-2</v>
      </c>
      <c r="I148">
        <v>7.6999999999999999E-2</v>
      </c>
      <c r="J148">
        <v>2.5000000000000001E-2</v>
      </c>
      <c r="K148">
        <v>4.2999999999999997E-2</v>
      </c>
      <c r="L148">
        <v>7.0000000000000001E-3</v>
      </c>
    </row>
    <row r="149" spans="2:12" x14ac:dyDescent="0.2">
      <c r="B149">
        <v>0</v>
      </c>
      <c r="C149">
        <v>0.10199999999999999</v>
      </c>
      <c r="D149">
        <v>0.222</v>
      </c>
      <c r="E149">
        <v>0.17899999999999999</v>
      </c>
      <c r="F149">
        <v>0.23100000000000001</v>
      </c>
      <c r="G149">
        <v>7.0999999999999994E-2</v>
      </c>
      <c r="H149">
        <v>3.5999999999999997E-2</v>
      </c>
      <c r="I149">
        <v>4.9000000000000002E-2</v>
      </c>
      <c r="J149">
        <v>6.7000000000000004E-2</v>
      </c>
      <c r="K149">
        <v>0.01</v>
      </c>
      <c r="L149">
        <v>2.1000000000000001E-2</v>
      </c>
    </row>
    <row r="150" spans="2:12" x14ac:dyDescent="0.2">
      <c r="B150">
        <v>0</v>
      </c>
      <c r="C150">
        <v>0.28799999999999998</v>
      </c>
      <c r="D150">
        <v>8.2000000000000003E-2</v>
      </c>
      <c r="E150">
        <v>2.7E-2</v>
      </c>
      <c r="F150">
        <v>0.24199999999999999</v>
      </c>
      <c r="G150">
        <v>7.2999999999999995E-2</v>
      </c>
      <c r="H150">
        <v>7.5999999999999998E-2</v>
      </c>
      <c r="I150">
        <v>0.127</v>
      </c>
      <c r="J150">
        <v>0.04</v>
      </c>
      <c r="K150">
        <v>0.02</v>
      </c>
      <c r="L150">
        <v>2.5000000000000001E-2</v>
      </c>
    </row>
    <row r="151" spans="2:12" x14ac:dyDescent="0.2">
      <c r="B151">
        <v>2.65E-5</v>
      </c>
      <c r="C151">
        <v>4.2681384000000003E-2</v>
      </c>
      <c r="D151">
        <v>0.51522321699999996</v>
      </c>
      <c r="E151">
        <v>0.293184589</v>
      </c>
      <c r="F151">
        <v>5.2501765999999998E-2</v>
      </c>
      <c r="G151">
        <v>1.7707311E-2</v>
      </c>
      <c r="H151">
        <v>4.3078684999999999E-2</v>
      </c>
      <c r="I151">
        <v>1.9746282E-2</v>
      </c>
      <c r="J151">
        <v>7.9873099999999992E-3</v>
      </c>
      <c r="K151">
        <v>7.0170090000000003E-3</v>
      </c>
      <c r="L151">
        <v>8.4600500000000004E-4</v>
      </c>
    </row>
    <row r="152" spans="2:12" x14ac:dyDescent="0.2">
      <c r="B152">
        <v>0</v>
      </c>
      <c r="C152">
        <v>3.1142248000000001E-2</v>
      </c>
      <c r="D152">
        <v>0.337859888</v>
      </c>
      <c r="E152">
        <v>0.271786796</v>
      </c>
      <c r="F152">
        <v>0.260949337</v>
      </c>
      <c r="G152">
        <v>5.602153E-2</v>
      </c>
      <c r="H152">
        <v>1.3493424E-2</v>
      </c>
      <c r="I152">
        <v>7.663914E-3</v>
      </c>
      <c r="J152">
        <v>8.9472869999999999E-3</v>
      </c>
      <c r="K152">
        <v>4.9657149999999999E-3</v>
      </c>
      <c r="L152">
        <v>7.1260389999999998E-3</v>
      </c>
    </row>
    <row r="153" spans="2:12" x14ac:dyDescent="0.2">
      <c r="B153">
        <v>0</v>
      </c>
      <c r="C153">
        <v>0.13887152799999999</v>
      </c>
      <c r="D153">
        <v>0.13303985500000001</v>
      </c>
      <c r="E153">
        <v>5.2874812E-2</v>
      </c>
      <c r="F153">
        <v>0.16041645399999999</v>
      </c>
      <c r="G153">
        <v>0.16747472899999999</v>
      </c>
      <c r="H153">
        <v>0.24282210000000001</v>
      </c>
      <c r="I153">
        <v>7.8305133999999998E-2</v>
      </c>
      <c r="J153">
        <v>9.9585569999999998E-3</v>
      </c>
      <c r="K153">
        <v>2.28519E-4</v>
      </c>
      <c r="L153">
        <v>1.6008313E-2</v>
      </c>
    </row>
    <row r="154" spans="2:12" x14ac:dyDescent="0.2">
      <c r="B154">
        <v>0</v>
      </c>
      <c r="C154">
        <v>3.2978915999999997E-2</v>
      </c>
      <c r="D154">
        <v>0.28185412700000001</v>
      </c>
      <c r="E154">
        <v>0.29263631800000001</v>
      </c>
      <c r="F154">
        <v>5.9999080000000003E-2</v>
      </c>
      <c r="G154">
        <v>6.3498428999999995E-2</v>
      </c>
      <c r="H154">
        <v>2.8658647999999998E-2</v>
      </c>
      <c r="I154">
        <v>3.6907097999999999E-2</v>
      </c>
      <c r="J154">
        <v>7.2157504999999997E-2</v>
      </c>
      <c r="K154">
        <v>4.9520454999999998E-2</v>
      </c>
      <c r="L154">
        <v>8.1789423999999999E-2</v>
      </c>
    </row>
    <row r="155" spans="2:12" x14ac:dyDescent="0.2">
      <c r="B155">
        <v>0</v>
      </c>
      <c r="C155">
        <v>0.12709832099999999</v>
      </c>
      <c r="D155">
        <v>0.201438849</v>
      </c>
      <c r="E155">
        <v>8.1534772000000005E-2</v>
      </c>
      <c r="F155">
        <v>0.19664268600000001</v>
      </c>
      <c r="G155">
        <v>0.134292566</v>
      </c>
      <c r="H155">
        <v>4.0767386000000003E-2</v>
      </c>
      <c r="I155">
        <v>4.0767386000000003E-2</v>
      </c>
      <c r="J155">
        <v>3.5971222999999997E-2</v>
      </c>
      <c r="K155">
        <v>1.6786571E-2</v>
      </c>
      <c r="L155">
        <v>0.12470024</v>
      </c>
    </row>
    <row r="156" spans="2:12" x14ac:dyDescent="0.2">
      <c r="B156">
        <v>0</v>
      </c>
      <c r="C156">
        <v>0.10123517</v>
      </c>
      <c r="D156">
        <v>0.14324988</v>
      </c>
      <c r="E156">
        <v>0.13842188</v>
      </c>
      <c r="F156">
        <v>0.12000122000000001</v>
      </c>
      <c r="G156">
        <v>8.054066E-2</v>
      </c>
      <c r="H156">
        <v>0.15865162999999999</v>
      </c>
      <c r="I156">
        <v>0.13813564</v>
      </c>
      <c r="J156">
        <v>4.0620429999999999E-2</v>
      </c>
      <c r="K156">
        <v>2.1059700000000001E-2</v>
      </c>
      <c r="L156">
        <v>5.8083796E-2</v>
      </c>
    </row>
    <row r="157" spans="2:12" x14ac:dyDescent="0.2">
      <c r="B157">
        <v>0</v>
      </c>
      <c r="C157">
        <v>4.2785236999999997E-2</v>
      </c>
      <c r="D157">
        <v>0.28349653800000002</v>
      </c>
      <c r="E157">
        <v>0.30532990399999999</v>
      </c>
      <c r="F157">
        <v>8.2026977000000001E-2</v>
      </c>
      <c r="G157">
        <v>6.4489764000000005E-2</v>
      </c>
      <c r="H157">
        <v>6.3768907E-2</v>
      </c>
      <c r="I157">
        <v>3.4090899000000001E-2</v>
      </c>
      <c r="J157">
        <v>4.8991186999999999E-2</v>
      </c>
      <c r="K157">
        <v>5.3304068000000003E-2</v>
      </c>
      <c r="L157">
        <v>2.1716519E-2</v>
      </c>
    </row>
    <row r="158" spans="2:12" x14ac:dyDescent="0.2">
      <c r="B158">
        <v>0</v>
      </c>
      <c r="C158">
        <v>4.9957907000000003E-2</v>
      </c>
      <c r="D158">
        <v>0.16018195199999999</v>
      </c>
      <c r="E158">
        <v>3.6194082000000002E-2</v>
      </c>
      <c r="F158">
        <v>0.17146926100000001</v>
      </c>
      <c r="G158">
        <v>0.22444241100000001</v>
      </c>
      <c r="H158">
        <v>0.115627538</v>
      </c>
      <c r="I158">
        <v>6.0990440999999999E-2</v>
      </c>
      <c r="J158">
        <v>9.0891261000000001E-2</v>
      </c>
      <c r="K158">
        <v>2.6966489999999999E-2</v>
      </c>
      <c r="L158">
        <v>6.3278658000000002E-2</v>
      </c>
    </row>
    <row r="159" spans="2:12" x14ac:dyDescent="0.2">
      <c r="B159" t="s">
        <v>98</v>
      </c>
    </row>
    <row r="160" spans="2:12" x14ac:dyDescent="0.2">
      <c r="B160">
        <v>44.8</v>
      </c>
      <c r="C160">
        <v>244.46109129999999</v>
      </c>
      <c r="D160">
        <v>342.52532059999999</v>
      </c>
      <c r="E160">
        <v>447.21297729999998</v>
      </c>
      <c r="F160">
        <v>547.19272469999999</v>
      </c>
      <c r="G160">
        <v>608.73922990000005</v>
      </c>
      <c r="H160">
        <v>632.45480099999997</v>
      </c>
      <c r="I160">
        <v>724.28202050000004</v>
      </c>
      <c r="J160">
        <v>883.46392830000002</v>
      </c>
      <c r="K160">
        <v>880.91250849999994</v>
      </c>
      <c r="L160">
        <v>1067.048401</v>
      </c>
    </row>
    <row r="161" spans="2:12" x14ac:dyDescent="0.2">
      <c r="B161">
        <v>44.8</v>
      </c>
      <c r="C161">
        <v>244.46109129999999</v>
      </c>
      <c r="D161">
        <v>342.52532059999999</v>
      </c>
      <c r="E161">
        <v>447.21297729999998</v>
      </c>
      <c r="F161">
        <v>547.19272469999999</v>
      </c>
      <c r="G161">
        <v>608.73922990000005</v>
      </c>
      <c r="H161">
        <v>632.45480099999997</v>
      </c>
      <c r="I161">
        <v>724.28202050000004</v>
      </c>
      <c r="J161">
        <v>883.46392830000002</v>
      </c>
      <c r="K161">
        <v>880.91250849999994</v>
      </c>
      <c r="L161">
        <v>1067.048401</v>
      </c>
    </row>
    <row r="162" spans="2:12" x14ac:dyDescent="0.2">
      <c r="B162">
        <v>44.8</v>
      </c>
      <c r="C162">
        <v>244.46109129999999</v>
      </c>
      <c r="D162">
        <v>342.52532059999999</v>
      </c>
      <c r="E162">
        <v>447.21297729999998</v>
      </c>
      <c r="F162">
        <v>547.19272469999999</v>
      </c>
      <c r="G162">
        <v>608.73922990000005</v>
      </c>
      <c r="H162">
        <v>632.45480099999997</v>
      </c>
      <c r="I162">
        <v>724.28202050000004</v>
      </c>
      <c r="J162">
        <v>883.46392830000002</v>
      </c>
      <c r="K162">
        <v>880.91250849999994</v>
      </c>
      <c r="L162">
        <v>1067.048401</v>
      </c>
    </row>
    <row r="163" spans="2:12" x14ac:dyDescent="0.2">
      <c r="B163">
        <v>44.8</v>
      </c>
      <c r="C163">
        <v>244.46109129999999</v>
      </c>
      <c r="D163">
        <v>342.52532059999999</v>
      </c>
      <c r="E163">
        <v>447.21297729999998</v>
      </c>
      <c r="F163">
        <v>547.19272469999999</v>
      </c>
      <c r="G163">
        <v>608.73922990000005</v>
      </c>
      <c r="H163">
        <v>632.45480099999997</v>
      </c>
      <c r="I163">
        <v>724.28202050000004</v>
      </c>
      <c r="J163">
        <v>883.46392830000002</v>
      </c>
      <c r="K163">
        <v>880.91250849999994</v>
      </c>
      <c r="L163">
        <v>1067.048401</v>
      </c>
    </row>
    <row r="164" spans="2:12" x14ac:dyDescent="0.2">
      <c r="B164">
        <v>44.8</v>
      </c>
      <c r="C164">
        <v>244.46109129999999</v>
      </c>
      <c r="D164">
        <v>342.52532059999999</v>
      </c>
      <c r="E164">
        <v>447.21297729999998</v>
      </c>
      <c r="F164">
        <v>547.19272469999999</v>
      </c>
      <c r="G164">
        <v>608.73922990000005</v>
      </c>
      <c r="H164">
        <v>632.45480099999997</v>
      </c>
      <c r="I164">
        <v>724.28202050000004</v>
      </c>
      <c r="J164">
        <v>883.46392830000002</v>
      </c>
      <c r="K164">
        <v>880.91250849999994</v>
      </c>
      <c r="L164">
        <v>1067.048401</v>
      </c>
    </row>
    <row r="165" spans="2:12" x14ac:dyDescent="0.2">
      <c r="B165">
        <v>44.8</v>
      </c>
      <c r="C165">
        <v>244.46109129999999</v>
      </c>
      <c r="D165">
        <v>342.52532059999999</v>
      </c>
      <c r="E165">
        <v>447.21297729999998</v>
      </c>
      <c r="F165">
        <v>547.19272469999999</v>
      </c>
      <c r="G165">
        <v>608.73922990000005</v>
      </c>
      <c r="H165">
        <v>632.45480099999997</v>
      </c>
      <c r="I165">
        <v>724.28202050000004</v>
      </c>
      <c r="J165">
        <v>883.46392830000002</v>
      </c>
      <c r="K165">
        <v>880.91250849999994</v>
      </c>
      <c r="L165">
        <v>1067.048401</v>
      </c>
    </row>
    <row r="166" spans="2:12" x14ac:dyDescent="0.2">
      <c r="B166">
        <v>44.8</v>
      </c>
      <c r="C166">
        <v>244.46109129999999</v>
      </c>
      <c r="D166">
        <v>342.52532059999999</v>
      </c>
      <c r="E166">
        <v>447.21297729999998</v>
      </c>
      <c r="F166">
        <v>547.19272469999999</v>
      </c>
      <c r="G166">
        <v>608.73922990000005</v>
      </c>
      <c r="H166">
        <v>632.45480099999997</v>
      </c>
      <c r="I166">
        <v>724.28202050000004</v>
      </c>
      <c r="J166">
        <v>883.46392830000002</v>
      </c>
      <c r="K166">
        <v>880.91250849999994</v>
      </c>
      <c r="L166">
        <v>1067.048401</v>
      </c>
    </row>
    <row r="167" spans="2:12" x14ac:dyDescent="0.2">
      <c r="B167">
        <v>44.8</v>
      </c>
      <c r="C167">
        <v>244.46109129999999</v>
      </c>
      <c r="D167">
        <v>342.52532059999999</v>
      </c>
      <c r="E167">
        <v>447.21297729999998</v>
      </c>
      <c r="F167">
        <v>547.19272469999999</v>
      </c>
      <c r="G167">
        <v>608.73922990000005</v>
      </c>
      <c r="H167">
        <v>632.45480099999997</v>
      </c>
      <c r="I167">
        <v>724.28202050000004</v>
      </c>
      <c r="J167">
        <v>883.46392830000002</v>
      </c>
      <c r="K167">
        <v>880.91250849999994</v>
      </c>
      <c r="L167">
        <v>1067.048401</v>
      </c>
    </row>
    <row r="168" spans="2:12" x14ac:dyDescent="0.2">
      <c r="B168">
        <v>44.8</v>
      </c>
      <c r="C168">
        <v>244.46109129999999</v>
      </c>
      <c r="D168">
        <v>342.52532059999999</v>
      </c>
      <c r="E168">
        <v>447.21297729999998</v>
      </c>
      <c r="F168">
        <v>547.19272469999999</v>
      </c>
      <c r="G168">
        <v>608.73922990000005</v>
      </c>
      <c r="H168">
        <v>632.45480099999997</v>
      </c>
      <c r="I168">
        <v>724.28202050000004</v>
      </c>
      <c r="J168">
        <v>883.46392830000002</v>
      </c>
      <c r="K168">
        <v>880.91250849999994</v>
      </c>
      <c r="L168">
        <v>1067.048401</v>
      </c>
    </row>
    <row r="169" spans="2:12" x14ac:dyDescent="0.2">
      <c r="B169">
        <v>44.8</v>
      </c>
      <c r="C169">
        <v>244.46109129999999</v>
      </c>
      <c r="D169">
        <v>342.52532059999999</v>
      </c>
      <c r="E169">
        <v>447.21297729999998</v>
      </c>
      <c r="F169">
        <v>547.19272469999999</v>
      </c>
      <c r="G169">
        <v>608.73922990000005</v>
      </c>
      <c r="H169">
        <v>632.45480099999997</v>
      </c>
      <c r="I169">
        <v>724.28202050000004</v>
      </c>
      <c r="J169">
        <v>883.46392830000002</v>
      </c>
      <c r="K169">
        <v>880.91250849999994</v>
      </c>
      <c r="L169">
        <v>1067.048401</v>
      </c>
    </row>
    <row r="170" spans="2:12" x14ac:dyDescent="0.2">
      <c r="B170">
        <v>44.8</v>
      </c>
      <c r="C170">
        <v>244.46109129999999</v>
      </c>
      <c r="D170">
        <v>342.52532059999999</v>
      </c>
      <c r="E170">
        <v>447.21297729999998</v>
      </c>
      <c r="F170">
        <v>547.19272469999999</v>
      </c>
      <c r="G170">
        <v>608.73922990000005</v>
      </c>
      <c r="H170">
        <v>632.45480099999997</v>
      </c>
      <c r="I170">
        <v>724.28202050000004</v>
      </c>
      <c r="J170">
        <v>883.46392830000002</v>
      </c>
      <c r="K170">
        <v>880.91250849999994</v>
      </c>
      <c r="L170">
        <v>1067.048401</v>
      </c>
    </row>
    <row r="171" spans="2:12" x14ac:dyDescent="0.2">
      <c r="B171">
        <v>44.8</v>
      </c>
      <c r="C171">
        <v>244.46109129999999</v>
      </c>
      <c r="D171">
        <v>342.52532059999999</v>
      </c>
      <c r="E171">
        <v>447.21297729999998</v>
      </c>
      <c r="F171">
        <v>547.19272469999999</v>
      </c>
      <c r="G171">
        <v>608.73922990000005</v>
      </c>
      <c r="H171">
        <v>632.45480099999997</v>
      </c>
      <c r="I171">
        <v>724.28202050000004</v>
      </c>
      <c r="J171">
        <v>883.46392830000002</v>
      </c>
      <c r="K171">
        <v>880.91250849999994</v>
      </c>
      <c r="L171">
        <v>1067.048401</v>
      </c>
    </row>
    <row r="172" spans="2:12" x14ac:dyDescent="0.2">
      <c r="B172">
        <v>44.8</v>
      </c>
      <c r="C172">
        <v>244.46109129999999</v>
      </c>
      <c r="D172">
        <v>342.52532059999999</v>
      </c>
      <c r="E172">
        <v>447.21297729999998</v>
      </c>
      <c r="F172">
        <v>547.19272469999999</v>
      </c>
      <c r="G172">
        <v>608.73922990000005</v>
      </c>
      <c r="H172">
        <v>632.45480099999997</v>
      </c>
      <c r="I172">
        <v>724.28202050000004</v>
      </c>
      <c r="J172">
        <v>883.46392830000002</v>
      </c>
      <c r="K172">
        <v>880.91250849999994</v>
      </c>
      <c r="L172">
        <v>1067.048401</v>
      </c>
    </row>
    <row r="173" spans="2:12" x14ac:dyDescent="0.2">
      <c r="B173">
        <v>44.8</v>
      </c>
      <c r="C173">
        <v>244.46109129999999</v>
      </c>
      <c r="D173">
        <v>342.52532059999999</v>
      </c>
      <c r="E173">
        <v>447.21297729999998</v>
      </c>
      <c r="F173">
        <v>547.19272469999999</v>
      </c>
      <c r="G173">
        <v>608.73922990000005</v>
      </c>
      <c r="H173">
        <v>632.45480099999997</v>
      </c>
      <c r="I173">
        <v>724.28202050000004</v>
      </c>
      <c r="J173">
        <v>883.46392830000002</v>
      </c>
      <c r="K173">
        <v>880.91250849999994</v>
      </c>
      <c r="L173">
        <v>1067.048401</v>
      </c>
    </row>
    <row r="174" spans="2:12" x14ac:dyDescent="0.2">
      <c r="B174">
        <v>44.8</v>
      </c>
      <c r="C174">
        <v>185.4823217</v>
      </c>
      <c r="D174">
        <v>448.56765780000001</v>
      </c>
      <c r="E174">
        <v>637.18927229999997</v>
      </c>
      <c r="F174">
        <v>651.82108070000004</v>
      </c>
      <c r="G174">
        <v>750.92688169999997</v>
      </c>
      <c r="H174">
        <v>810.60985000000005</v>
      </c>
      <c r="I174">
        <v>692.52433240000005</v>
      </c>
      <c r="J174">
        <v>1052.51875</v>
      </c>
      <c r="K174">
        <v>1764</v>
      </c>
      <c r="L174">
        <v>1010.866652</v>
      </c>
    </row>
    <row r="175" spans="2:12" x14ac:dyDescent="0.2">
      <c r="B175">
        <v>44.8</v>
      </c>
      <c r="C175">
        <v>185.4823217</v>
      </c>
      <c r="D175">
        <v>448.56765780000001</v>
      </c>
      <c r="E175">
        <v>637.18927229999997</v>
      </c>
      <c r="F175">
        <v>651.82108070000004</v>
      </c>
      <c r="G175">
        <v>750.92688169999997</v>
      </c>
      <c r="H175">
        <v>810.60985000000005</v>
      </c>
      <c r="I175">
        <v>692.52433240000005</v>
      </c>
      <c r="J175">
        <v>1052.51875</v>
      </c>
      <c r="K175">
        <v>1764</v>
      </c>
      <c r="L175">
        <v>1040.885503</v>
      </c>
    </row>
    <row r="176" spans="2:12" x14ac:dyDescent="0.2">
      <c r="B176">
        <v>44.8</v>
      </c>
      <c r="C176">
        <v>185.4823217</v>
      </c>
      <c r="D176">
        <v>448.56765780000001</v>
      </c>
      <c r="E176">
        <v>637.18927229999997</v>
      </c>
      <c r="F176">
        <v>651.82108070000004</v>
      </c>
      <c r="G176">
        <v>750.92688169999997</v>
      </c>
      <c r="H176">
        <v>810.60985000000005</v>
      </c>
      <c r="I176">
        <v>692.52433240000005</v>
      </c>
      <c r="J176">
        <v>1052.51875</v>
      </c>
      <c r="K176">
        <v>1764</v>
      </c>
      <c r="L176">
        <v>1046.6172140000001</v>
      </c>
    </row>
    <row r="177" spans="2:12" x14ac:dyDescent="0.2">
      <c r="B177">
        <v>44.8</v>
      </c>
      <c r="C177">
        <v>176.53892619999999</v>
      </c>
      <c r="D177">
        <v>450.37352820000001</v>
      </c>
      <c r="E177">
        <v>652.88856480000004</v>
      </c>
      <c r="F177">
        <v>738.05728780000004</v>
      </c>
      <c r="G177">
        <v>846.44513840000002</v>
      </c>
      <c r="H177">
        <v>940.91837599999997</v>
      </c>
      <c r="I177">
        <v>987.5422982</v>
      </c>
      <c r="J177">
        <v>906.47457110000005</v>
      </c>
      <c r="K177">
        <v>907.04178279999996</v>
      </c>
      <c r="L177">
        <v>884.86783620000006</v>
      </c>
    </row>
    <row r="178" spans="2:12" x14ac:dyDescent="0.2">
      <c r="B178">
        <v>44.8</v>
      </c>
      <c r="C178">
        <v>176.53892619999999</v>
      </c>
      <c r="D178">
        <v>450.37352820000001</v>
      </c>
      <c r="E178">
        <v>652.88856480000004</v>
      </c>
      <c r="F178">
        <v>738.05728780000004</v>
      </c>
      <c r="G178">
        <v>846.44513840000002</v>
      </c>
      <c r="H178">
        <v>940.91837599999997</v>
      </c>
      <c r="I178">
        <v>987.5422982</v>
      </c>
      <c r="J178">
        <v>906.47457110000005</v>
      </c>
      <c r="K178">
        <v>907.04178279999996</v>
      </c>
      <c r="L178">
        <v>884.86783620000006</v>
      </c>
    </row>
    <row r="179" spans="2:12" x14ac:dyDescent="0.2">
      <c r="B179">
        <v>44.8</v>
      </c>
      <c r="C179">
        <v>176.53892619999999</v>
      </c>
      <c r="D179">
        <v>450.37352820000001</v>
      </c>
      <c r="E179">
        <v>652.88856480000004</v>
      </c>
      <c r="F179">
        <v>738.05728780000004</v>
      </c>
      <c r="G179">
        <v>846.44513840000002</v>
      </c>
      <c r="H179">
        <v>940.91837599999997</v>
      </c>
      <c r="I179">
        <v>987.5422982</v>
      </c>
      <c r="J179">
        <v>906.47457110000005</v>
      </c>
      <c r="K179">
        <v>907.04178279999996</v>
      </c>
      <c r="L179">
        <v>884.86783620000006</v>
      </c>
    </row>
    <row r="180" spans="2:12" x14ac:dyDescent="0.2">
      <c r="B180">
        <v>44.8</v>
      </c>
      <c r="C180">
        <v>191.2468265</v>
      </c>
      <c r="D180">
        <v>485.81379850000002</v>
      </c>
      <c r="E180">
        <v>686.38950790000001</v>
      </c>
      <c r="F180">
        <v>753.23258539999995</v>
      </c>
      <c r="G180">
        <v>805.37625060000005</v>
      </c>
      <c r="H180">
        <v>886.91871879999997</v>
      </c>
      <c r="I180">
        <v>969.64123589999997</v>
      </c>
      <c r="J180">
        <v>919.28940839999996</v>
      </c>
      <c r="K180">
        <v>1375.471065</v>
      </c>
      <c r="L180">
        <v>987.99920629999997</v>
      </c>
    </row>
    <row r="181" spans="2:12" x14ac:dyDescent="0.2">
      <c r="B181">
        <v>44.8</v>
      </c>
      <c r="C181">
        <v>191.2468265</v>
      </c>
      <c r="D181">
        <v>485.81379850000002</v>
      </c>
      <c r="E181">
        <v>686.38950790000001</v>
      </c>
      <c r="F181">
        <v>753.23258539999995</v>
      </c>
      <c r="G181">
        <v>805.37625060000005</v>
      </c>
      <c r="H181">
        <v>886.91871879999997</v>
      </c>
      <c r="I181">
        <v>969.64123589999997</v>
      </c>
      <c r="J181">
        <v>919.28940839999996</v>
      </c>
      <c r="K181">
        <v>1375.471065</v>
      </c>
      <c r="L181">
        <v>987.99920629999997</v>
      </c>
    </row>
    <row r="182" spans="2:12" x14ac:dyDescent="0.2">
      <c r="B182">
        <v>44.8</v>
      </c>
      <c r="C182">
        <v>191.2468265</v>
      </c>
      <c r="D182">
        <v>485.81379850000002</v>
      </c>
      <c r="E182">
        <v>686.38950790000001</v>
      </c>
      <c r="F182">
        <v>753.23258539999995</v>
      </c>
      <c r="G182">
        <v>805.37625060000005</v>
      </c>
      <c r="H182">
        <v>886.91871879999997</v>
      </c>
      <c r="I182">
        <v>969.64123589999997</v>
      </c>
      <c r="J182">
        <v>919.28940839999996</v>
      </c>
      <c r="K182">
        <v>1375.471065</v>
      </c>
      <c r="L182">
        <v>987.99920629999997</v>
      </c>
    </row>
    <row r="183" spans="2:12" x14ac:dyDescent="0.2">
      <c r="B183">
        <v>44.8</v>
      </c>
      <c r="C183">
        <v>129.7054454</v>
      </c>
      <c r="D183">
        <v>387.36808059999998</v>
      </c>
      <c r="E183">
        <v>623.47810000000004</v>
      </c>
      <c r="F183">
        <v>698.88285929999995</v>
      </c>
      <c r="G183">
        <v>730.46483720000003</v>
      </c>
      <c r="H183">
        <v>789.07837540000003</v>
      </c>
      <c r="I183">
        <v>810.21917310000003</v>
      </c>
      <c r="J183">
        <v>792.01493400000004</v>
      </c>
      <c r="K183">
        <v>863.91699640000002</v>
      </c>
      <c r="L183">
        <v>1031.325012</v>
      </c>
    </row>
    <row r="184" spans="2:12" x14ac:dyDescent="0.2">
      <c r="B184">
        <v>44.8</v>
      </c>
      <c r="C184">
        <v>134.4227798</v>
      </c>
      <c r="D184">
        <v>364.70769860000001</v>
      </c>
      <c r="E184">
        <v>619.37252179999996</v>
      </c>
      <c r="F184">
        <v>709.59997369999996</v>
      </c>
      <c r="G184">
        <v>783.59511880000002</v>
      </c>
      <c r="H184">
        <v>832.96469739999998</v>
      </c>
      <c r="I184">
        <v>791.67890590000002</v>
      </c>
      <c r="J184">
        <v>844.53443589999995</v>
      </c>
      <c r="K184">
        <v>909.21772290000001</v>
      </c>
      <c r="L184">
        <v>1078.7557790000001</v>
      </c>
    </row>
    <row r="185" spans="2:12" x14ac:dyDescent="0.2">
      <c r="B185">
        <v>44.8</v>
      </c>
      <c r="C185">
        <v>139.14011410000001</v>
      </c>
      <c r="D185">
        <v>342.04731650000002</v>
      </c>
      <c r="E185">
        <v>615.26694350000002</v>
      </c>
      <c r="F185">
        <v>720.31708800000001</v>
      </c>
      <c r="G185">
        <v>836.72540040000001</v>
      </c>
      <c r="H185">
        <v>876.85101929999996</v>
      </c>
      <c r="I185">
        <v>773.1386387</v>
      </c>
      <c r="J185">
        <v>897.05393779999997</v>
      </c>
      <c r="K185">
        <v>954.51844940000001</v>
      </c>
      <c r="L185">
        <v>1126.186545</v>
      </c>
    </row>
    <row r="186" spans="2:12" x14ac:dyDescent="0.2">
      <c r="B186">
        <v>44.8</v>
      </c>
      <c r="C186">
        <v>138.6438441</v>
      </c>
      <c r="D186">
        <v>337.59195140000003</v>
      </c>
      <c r="E186">
        <v>556.37600759999998</v>
      </c>
      <c r="F186">
        <v>664.67879900000003</v>
      </c>
      <c r="G186">
        <v>788.03802599999995</v>
      </c>
      <c r="H186">
        <v>846.5405657</v>
      </c>
      <c r="I186">
        <v>864.63314249999996</v>
      </c>
      <c r="J186">
        <v>912.71309599999995</v>
      </c>
      <c r="K186">
        <v>849.9648052</v>
      </c>
      <c r="L186">
        <v>1046.9797289999999</v>
      </c>
    </row>
    <row r="187" spans="2:12" x14ac:dyDescent="0.2">
      <c r="B187">
        <v>44.8</v>
      </c>
      <c r="C187">
        <v>138.14757399999999</v>
      </c>
      <c r="D187">
        <v>333.13658620000001</v>
      </c>
      <c r="E187">
        <v>497.48507169999999</v>
      </c>
      <c r="F187">
        <v>609.04051000000004</v>
      </c>
      <c r="G187">
        <v>739.35065150000003</v>
      </c>
      <c r="H187">
        <v>816.23011199999996</v>
      </c>
      <c r="I187">
        <v>956.12764630000004</v>
      </c>
      <c r="J187">
        <v>928.37225420000004</v>
      </c>
      <c r="K187">
        <v>745.41116099999999</v>
      </c>
      <c r="L187">
        <v>967.77291270000001</v>
      </c>
    </row>
    <row r="188" spans="2:12" x14ac:dyDescent="0.2">
      <c r="B188">
        <v>44.8</v>
      </c>
      <c r="C188">
        <v>148.21904889999999</v>
      </c>
      <c r="D188">
        <v>332.4036916</v>
      </c>
      <c r="E188">
        <v>510.3691283</v>
      </c>
      <c r="F188">
        <v>562.44426399999998</v>
      </c>
      <c r="G188">
        <v>707.06677549999995</v>
      </c>
      <c r="H188">
        <v>789.98512559999995</v>
      </c>
      <c r="I188">
        <v>837.42715989999999</v>
      </c>
      <c r="J188">
        <v>891.63807329999997</v>
      </c>
      <c r="K188">
        <v>1199.2055809999999</v>
      </c>
      <c r="L188">
        <v>979.17849230000002</v>
      </c>
    </row>
    <row r="189" spans="2:12" x14ac:dyDescent="0.2">
      <c r="B189">
        <v>44.8</v>
      </c>
      <c r="C189">
        <v>158.29052379999999</v>
      </c>
      <c r="D189">
        <v>331.67079690000003</v>
      </c>
      <c r="E189">
        <v>523.25318479999999</v>
      </c>
      <c r="F189">
        <v>515.84801789999995</v>
      </c>
      <c r="G189">
        <v>674.78289949999998</v>
      </c>
      <c r="H189">
        <v>763.74013920000004</v>
      </c>
      <c r="I189">
        <v>718.72667339999998</v>
      </c>
      <c r="J189">
        <v>854.90389240000002</v>
      </c>
      <c r="K189">
        <v>1653</v>
      </c>
      <c r="L189">
        <v>990.58407190000003</v>
      </c>
    </row>
    <row r="190" spans="2:12" x14ac:dyDescent="0.2">
      <c r="B190">
        <v>44.8</v>
      </c>
      <c r="C190">
        <v>159.0420225</v>
      </c>
      <c r="D190">
        <v>341.11352499999998</v>
      </c>
      <c r="E190">
        <v>550.57362309999996</v>
      </c>
      <c r="F190">
        <v>553.70079410000005</v>
      </c>
      <c r="G190">
        <v>692.16899160000003</v>
      </c>
      <c r="H190">
        <v>816.21454259999996</v>
      </c>
      <c r="I190">
        <v>807.84486560000005</v>
      </c>
      <c r="J190">
        <v>886.54160230000002</v>
      </c>
      <c r="K190">
        <v>1499.970339</v>
      </c>
      <c r="L190">
        <v>1053.891202</v>
      </c>
    </row>
    <row r="191" spans="2:12" x14ac:dyDescent="0.2">
      <c r="B191">
        <v>44.8</v>
      </c>
      <c r="C191">
        <v>159.79352130000001</v>
      </c>
      <c r="D191">
        <v>350.55625300000003</v>
      </c>
      <c r="E191">
        <v>577.89406140000006</v>
      </c>
      <c r="F191">
        <v>591.55357030000005</v>
      </c>
      <c r="G191">
        <v>709.55508369999995</v>
      </c>
      <c r="H191">
        <v>868.68894599999999</v>
      </c>
      <c r="I191">
        <v>896.96305770000004</v>
      </c>
      <c r="J191">
        <v>918.17931220000003</v>
      </c>
      <c r="K191">
        <v>1346.9406770000001</v>
      </c>
      <c r="L191">
        <v>1117.1983319999999</v>
      </c>
    </row>
    <row r="192" spans="2:12" x14ac:dyDescent="0.2">
      <c r="B192">
        <v>44.8</v>
      </c>
      <c r="C192">
        <v>160.54501999999999</v>
      </c>
      <c r="D192">
        <v>359.99898109999998</v>
      </c>
      <c r="E192">
        <v>605.21449970000003</v>
      </c>
      <c r="F192">
        <v>629.40634650000004</v>
      </c>
      <c r="G192">
        <v>726.9411758</v>
      </c>
      <c r="H192">
        <v>921.16334940000002</v>
      </c>
      <c r="I192">
        <v>986.08124989999999</v>
      </c>
      <c r="J192">
        <v>949.81702199999995</v>
      </c>
      <c r="K192">
        <v>1193.911016</v>
      </c>
      <c r="L192">
        <v>1180.505463</v>
      </c>
    </row>
    <row r="193" spans="1:14" x14ac:dyDescent="0.2">
      <c r="B193">
        <v>44.8</v>
      </c>
      <c r="C193">
        <v>161.29651870000001</v>
      </c>
      <c r="D193">
        <v>369.44170910000003</v>
      </c>
      <c r="E193">
        <v>632.53493800000001</v>
      </c>
      <c r="F193">
        <v>667.25912270000003</v>
      </c>
      <c r="G193">
        <v>744.32726790000004</v>
      </c>
      <c r="H193">
        <v>973.63775280000004</v>
      </c>
      <c r="I193">
        <v>1075.1994420000001</v>
      </c>
      <c r="J193">
        <v>981.45473189999996</v>
      </c>
      <c r="K193">
        <v>1040.8813540000001</v>
      </c>
      <c r="L193">
        <v>1243.8125930000001</v>
      </c>
    </row>
    <row r="194" spans="1:14" x14ac:dyDescent="0.2">
      <c r="B194">
        <v>44.8</v>
      </c>
      <c r="C194">
        <v>161.09585659999999</v>
      </c>
      <c r="D194">
        <v>364.92545719999998</v>
      </c>
      <c r="E194">
        <v>574.59678410000004</v>
      </c>
      <c r="F194">
        <v>646.98529489999999</v>
      </c>
      <c r="G194">
        <v>724.56410029999995</v>
      </c>
      <c r="H194">
        <v>868.01928090000001</v>
      </c>
      <c r="I194">
        <v>947.80007190000003</v>
      </c>
      <c r="J194">
        <v>922.25706690000004</v>
      </c>
      <c r="K194">
        <v>924.89646189999996</v>
      </c>
      <c r="L194">
        <v>1096.4802649999999</v>
      </c>
    </row>
    <row r="195" spans="1:14" x14ac:dyDescent="0.2">
      <c r="B195">
        <v>44.8</v>
      </c>
      <c r="C195">
        <v>161.29651870000001</v>
      </c>
      <c r="D195">
        <v>360</v>
      </c>
      <c r="E195">
        <v>517</v>
      </c>
      <c r="F195">
        <v>627</v>
      </c>
      <c r="G195">
        <v>705</v>
      </c>
      <c r="H195">
        <v>762</v>
      </c>
      <c r="I195">
        <v>820</v>
      </c>
      <c r="J195">
        <v>863</v>
      </c>
      <c r="K195">
        <v>809</v>
      </c>
      <c r="L195">
        <v>949</v>
      </c>
    </row>
    <row r="196" spans="1:14" x14ac:dyDescent="0.2">
      <c r="B196">
        <v>44.8</v>
      </c>
      <c r="C196">
        <v>161.29651870000001</v>
      </c>
      <c r="D196">
        <v>360</v>
      </c>
      <c r="E196">
        <v>517</v>
      </c>
      <c r="F196">
        <v>627</v>
      </c>
      <c r="G196">
        <v>705</v>
      </c>
      <c r="H196">
        <v>762</v>
      </c>
      <c r="I196">
        <v>820</v>
      </c>
      <c r="J196">
        <v>863</v>
      </c>
      <c r="K196">
        <v>809</v>
      </c>
      <c r="L196">
        <v>949</v>
      </c>
    </row>
    <row r="197" spans="1:14" x14ac:dyDescent="0.2">
      <c r="B197">
        <v>44.8</v>
      </c>
      <c r="C197">
        <v>161.5386379</v>
      </c>
      <c r="D197">
        <v>465.37383929999999</v>
      </c>
      <c r="E197">
        <v>523.54938479999998</v>
      </c>
      <c r="F197">
        <v>662.07925279999995</v>
      </c>
      <c r="G197">
        <v>709.39216290000002</v>
      </c>
      <c r="H197">
        <v>855.59557559999996</v>
      </c>
      <c r="I197">
        <v>951.03284489999999</v>
      </c>
      <c r="J197">
        <v>919.73707549999995</v>
      </c>
      <c r="K197">
        <v>807.85395670000003</v>
      </c>
      <c r="L197">
        <v>1016.809515</v>
      </c>
    </row>
    <row r="198" spans="1:14" x14ac:dyDescent="0.2">
      <c r="B198">
        <v>44.8</v>
      </c>
      <c r="C198">
        <v>161.5386379</v>
      </c>
      <c r="D198">
        <v>465.37383929999999</v>
      </c>
      <c r="E198">
        <v>523.54938479999998</v>
      </c>
      <c r="F198">
        <v>662.07925279999995</v>
      </c>
      <c r="G198">
        <v>709.39216290000002</v>
      </c>
      <c r="H198">
        <v>855.59557559999996</v>
      </c>
      <c r="I198">
        <v>951.03284489999999</v>
      </c>
      <c r="J198">
        <v>919.73707549999995</v>
      </c>
      <c r="K198">
        <v>807.85395670000003</v>
      </c>
      <c r="L198">
        <v>1016.809515</v>
      </c>
    </row>
    <row r="199" spans="1:14" x14ac:dyDescent="0.2">
      <c r="B199">
        <v>45</v>
      </c>
      <c r="C199">
        <v>188.8316389</v>
      </c>
      <c r="D199">
        <v>370.38997599999999</v>
      </c>
      <c r="E199">
        <v>479.98641629999997</v>
      </c>
      <c r="F199">
        <v>696.26870389999999</v>
      </c>
      <c r="G199">
        <v>744.29269910000005</v>
      </c>
      <c r="H199">
        <v>758.71857079999995</v>
      </c>
      <c r="I199">
        <v>891.58895389999998</v>
      </c>
      <c r="J199">
        <v>910.33216990000005</v>
      </c>
      <c r="K199">
        <v>916.59077649999995</v>
      </c>
      <c r="L199">
        <v>887.00209619999998</v>
      </c>
    </row>
    <row r="200" spans="1:14" x14ac:dyDescent="0.2">
      <c r="B200">
        <v>44.866666670000001</v>
      </c>
      <c r="C200">
        <v>170.6363049</v>
      </c>
      <c r="D200">
        <v>433.71255150000002</v>
      </c>
      <c r="E200">
        <v>509.0283953</v>
      </c>
      <c r="F200">
        <v>673.47573650000004</v>
      </c>
      <c r="G200">
        <v>721.02567499999998</v>
      </c>
      <c r="H200">
        <v>823.30324069999995</v>
      </c>
      <c r="I200">
        <v>931.21821460000001</v>
      </c>
      <c r="J200">
        <v>916.60210700000005</v>
      </c>
      <c r="K200">
        <v>844.0995633</v>
      </c>
      <c r="L200">
        <v>973.54037540000002</v>
      </c>
    </row>
    <row r="201" spans="1:14" x14ac:dyDescent="0.2">
      <c r="B201">
        <v>69</v>
      </c>
      <c r="C201">
        <v>160.52991900000001</v>
      </c>
      <c r="D201">
        <v>481.23712899999998</v>
      </c>
      <c r="E201">
        <v>593.12017900000001</v>
      </c>
      <c r="F201">
        <v>750.66313300000002</v>
      </c>
      <c r="G201">
        <v>771.46097999999995</v>
      </c>
      <c r="H201">
        <v>890.53616699999998</v>
      </c>
      <c r="I201">
        <v>896.04097300000001</v>
      </c>
      <c r="J201">
        <v>970.53762900000004</v>
      </c>
      <c r="K201">
        <v>972.89579500000002</v>
      </c>
      <c r="L201">
        <v>980.85745099999997</v>
      </c>
    </row>
    <row r="202" spans="1:14" x14ac:dyDescent="0.2">
      <c r="B202">
        <v>69</v>
      </c>
      <c r="C202">
        <v>160.53</v>
      </c>
      <c r="D202">
        <v>481.23700000000002</v>
      </c>
      <c r="E202">
        <v>593.12</v>
      </c>
      <c r="F202">
        <v>750.66300000000001</v>
      </c>
      <c r="G202">
        <v>771.46100000000001</v>
      </c>
      <c r="H202">
        <v>890.53599999999994</v>
      </c>
      <c r="I202">
        <v>896.04100000000005</v>
      </c>
      <c r="J202">
        <v>970.53800000000001</v>
      </c>
      <c r="K202">
        <v>972.89599999999996</v>
      </c>
      <c r="L202">
        <v>980.85699999999997</v>
      </c>
    </row>
    <row r="203" spans="1:14" x14ac:dyDescent="0.2">
      <c r="B203">
        <v>53</v>
      </c>
      <c r="C203">
        <v>170.50997280000001</v>
      </c>
      <c r="D203">
        <v>438.7457096</v>
      </c>
      <c r="E203">
        <v>532.37339310000004</v>
      </c>
      <c r="F203">
        <v>702.88771099999997</v>
      </c>
      <c r="G203">
        <v>741.48699339999996</v>
      </c>
      <c r="H203">
        <v>835.17872239999997</v>
      </c>
      <c r="I203">
        <v>913.01365750000002</v>
      </c>
      <c r="J203">
        <v>933.51254319999998</v>
      </c>
      <c r="K203">
        <v>899.29859820000001</v>
      </c>
      <c r="L203">
        <v>961.61915039999997</v>
      </c>
    </row>
    <row r="204" spans="1:14" x14ac:dyDescent="0.2">
      <c r="B204">
        <v>53</v>
      </c>
      <c r="C204">
        <v>170.50997280000001</v>
      </c>
      <c r="D204">
        <v>438.7457096</v>
      </c>
      <c r="E204">
        <v>532.37339310000004</v>
      </c>
      <c r="F204">
        <v>702.88771099999997</v>
      </c>
      <c r="G204">
        <v>741.48699339999996</v>
      </c>
      <c r="H204">
        <v>835.17872239999997</v>
      </c>
      <c r="I204">
        <v>913.01365750000002</v>
      </c>
      <c r="J204">
        <v>933.51254319999998</v>
      </c>
      <c r="K204">
        <v>899.29859820000001</v>
      </c>
      <c r="L204">
        <v>961.61915039999997</v>
      </c>
    </row>
    <row r="205" spans="1:14" s="35" customFormat="1" x14ac:dyDescent="0.2">
      <c r="A205" s="34">
        <v>1000</v>
      </c>
      <c r="B205" s="35">
        <v>53</v>
      </c>
      <c r="C205" s="35">
        <v>170.50997283964597</v>
      </c>
      <c r="D205" s="35">
        <v>438.7457096200593</v>
      </c>
      <c r="E205" s="35">
        <v>532.37339305144485</v>
      </c>
      <c r="F205" s="35">
        <v>702.88771104271086</v>
      </c>
      <c r="G205" s="35">
        <v>741.48699343536771</v>
      </c>
      <c r="H205" s="35">
        <v>835.17872237286031</v>
      </c>
      <c r="I205" s="35">
        <v>913.01365751557398</v>
      </c>
      <c r="J205" s="35">
        <v>933.51254315724009</v>
      </c>
      <c r="K205" s="35">
        <v>899.29859821116111</v>
      </c>
      <c r="L205" s="35">
        <v>961.61915037735469</v>
      </c>
    </row>
    <row r="206" spans="1:14" x14ac:dyDescent="0.2">
      <c r="B206" t="s">
        <v>99</v>
      </c>
      <c r="C206" t="s">
        <v>100</v>
      </c>
      <c r="D206" t="s">
        <v>63</v>
      </c>
      <c r="E206">
        <v>3</v>
      </c>
      <c r="F206" t="s">
        <v>101</v>
      </c>
      <c r="G206" t="s">
        <v>102</v>
      </c>
      <c r="H206" t="s">
        <v>103</v>
      </c>
      <c r="I206" t="s">
        <v>104</v>
      </c>
      <c r="J206" t="s">
        <v>105</v>
      </c>
      <c r="K206">
        <v>2016</v>
      </c>
    </row>
    <row r="207" spans="1:14" x14ac:dyDescent="0.2">
      <c r="B207">
        <v>53</v>
      </c>
      <c r="C207">
        <v>170.509973</v>
      </c>
      <c r="D207">
        <v>438.74570999999997</v>
      </c>
      <c r="E207">
        <v>532.37339299999996</v>
      </c>
      <c r="F207">
        <v>702.88771099999997</v>
      </c>
      <c r="G207">
        <v>741.48699299999998</v>
      </c>
      <c r="H207">
        <v>835.17872199999999</v>
      </c>
      <c r="I207">
        <v>913.01365799999996</v>
      </c>
      <c r="J207">
        <v>933.51254300000005</v>
      </c>
      <c r="K207">
        <v>899.29859799999997</v>
      </c>
      <c r="L207">
        <v>961.61914999999999</v>
      </c>
    </row>
    <row r="208" spans="1:14" x14ac:dyDescent="0.2">
      <c r="B208" t="s">
        <v>106</v>
      </c>
      <c r="C208" t="s">
        <v>107</v>
      </c>
      <c r="D208">
        <v>44.866666670000001</v>
      </c>
      <c r="E208">
        <v>170.5555985</v>
      </c>
      <c r="F208">
        <v>398.58793839999998</v>
      </c>
      <c r="G208">
        <v>506.84526699999998</v>
      </c>
      <c r="H208">
        <v>661.78265220000003</v>
      </c>
      <c r="I208">
        <v>719.56162070000005</v>
      </c>
      <c r="J208">
        <v>792.1047155</v>
      </c>
      <c r="K208">
        <v>887.54059959999995</v>
      </c>
      <c r="L208">
        <v>897.68974849999995</v>
      </c>
      <c r="M208">
        <v>844.4815777</v>
      </c>
      <c r="N208">
        <v>950.93720370000005</v>
      </c>
    </row>
    <row r="209" spans="2:12" x14ac:dyDescent="0.2">
      <c r="B209" t="s">
        <v>108</v>
      </c>
    </row>
    <row r="210" spans="2:12" x14ac:dyDescent="0.2">
      <c r="B210">
        <v>5.0000000000000001E-3</v>
      </c>
      <c r="C210">
        <v>3.6999999999999998E-2</v>
      </c>
      <c r="D210">
        <v>0.224</v>
      </c>
      <c r="E210">
        <v>0.68799999999999994</v>
      </c>
      <c r="F210">
        <v>0.94399999999999995</v>
      </c>
      <c r="G210">
        <v>0.99199999999999999</v>
      </c>
      <c r="H210">
        <v>0.999</v>
      </c>
      <c r="I210">
        <v>1</v>
      </c>
      <c r="J210">
        <v>1</v>
      </c>
      <c r="K210">
        <v>1</v>
      </c>
      <c r="L210">
        <v>1</v>
      </c>
    </row>
    <row r="211" spans="2:12" x14ac:dyDescent="0.2">
      <c r="B211" t="s">
        <v>109</v>
      </c>
    </row>
    <row r="212" spans="2:12" x14ac:dyDescent="0.2">
      <c r="B212">
        <v>8</v>
      </c>
    </row>
    <row r="213" spans="2:12" x14ac:dyDescent="0.2">
      <c r="B213" t="s">
        <v>110</v>
      </c>
    </row>
    <row r="214" spans="2:12" x14ac:dyDescent="0.2"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2:12" x14ac:dyDescent="0.2">
      <c r="B215">
        <v>0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2:12" x14ac:dyDescent="0.2">
      <c r="B216">
        <v>0</v>
      </c>
      <c r="C216" s="32">
        <v>2.4200000000000001E-17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2:12" x14ac:dyDescent="0.2">
      <c r="B217">
        <v>0</v>
      </c>
      <c r="C217" s="32">
        <v>1.26E-36</v>
      </c>
      <c r="D217" s="32">
        <v>1.36E-5</v>
      </c>
      <c r="E217">
        <v>0.99997274800000002</v>
      </c>
      <c r="F217" s="32">
        <v>1.36E-5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2:12" x14ac:dyDescent="0.2">
      <c r="B218">
        <v>0</v>
      </c>
      <c r="C218" s="32">
        <v>9.7200000000000003E-45</v>
      </c>
      <c r="D218" s="32">
        <v>2.4200000000000001E-17</v>
      </c>
      <c r="E218">
        <v>2.5800969999999999E-3</v>
      </c>
      <c r="F218" s="32">
        <v>0.995</v>
      </c>
      <c r="G218">
        <v>2.5800969999999999E-3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2:12" x14ac:dyDescent="0.2">
      <c r="B219">
        <v>0</v>
      </c>
      <c r="C219" s="32">
        <v>4.1099999999999996E-49</v>
      </c>
      <c r="D219" s="32">
        <v>4.8899999999999999E-26</v>
      </c>
      <c r="E219" s="32">
        <v>1.56E-10</v>
      </c>
      <c r="F219" s="32">
        <v>1.7999999999999999E-2</v>
      </c>
      <c r="G219">
        <v>0.96406345900000001</v>
      </c>
      <c r="H219">
        <v>1.7968271000000001E-2</v>
      </c>
      <c r="I219" s="32">
        <v>1.56E-10</v>
      </c>
      <c r="J219">
        <v>0</v>
      </c>
      <c r="K219">
        <v>0</v>
      </c>
      <c r="L219">
        <v>0</v>
      </c>
    </row>
    <row r="220" spans="2:12" x14ac:dyDescent="0.2">
      <c r="B220">
        <v>0</v>
      </c>
      <c r="C220" s="32">
        <v>7.7299999999999998E-52</v>
      </c>
      <c r="D220" s="32">
        <v>3.6699999999999999E-32</v>
      </c>
      <c r="E220" s="32">
        <v>2.4200000000000001E-17</v>
      </c>
      <c r="F220" s="32">
        <v>2.3999999999999998E-7</v>
      </c>
      <c r="G220">
        <v>4.6662009999999997E-2</v>
      </c>
      <c r="H220">
        <v>0.90667550100000005</v>
      </c>
      <c r="I220" s="32">
        <v>4.6699999999999998E-2</v>
      </c>
      <c r="J220" s="32">
        <v>2.3999999999999998E-7</v>
      </c>
      <c r="K220">
        <v>0</v>
      </c>
      <c r="L220">
        <v>0</v>
      </c>
    </row>
    <row r="221" spans="2:12" x14ac:dyDescent="0.2">
      <c r="B221">
        <v>0</v>
      </c>
      <c r="C221" s="32">
        <v>1.0700000000000001E-53</v>
      </c>
      <c r="D221" s="32">
        <v>1.26E-36</v>
      </c>
      <c r="E221" s="32">
        <v>6.2800000000000001E-23</v>
      </c>
      <c r="F221" s="32">
        <v>1.3499999999999999E-12</v>
      </c>
      <c r="G221" s="32">
        <v>1.36E-5</v>
      </c>
      <c r="H221">
        <v>8.0978390999999997E-2</v>
      </c>
      <c r="I221" s="32">
        <v>0.83799999999999997</v>
      </c>
      <c r="J221" s="32">
        <v>8.1000000000000003E-2</v>
      </c>
      <c r="K221" s="32">
        <v>1.36E-5</v>
      </c>
      <c r="L221" s="32">
        <v>1.3499999999999999E-12</v>
      </c>
    </row>
    <row r="222" spans="2:12" x14ac:dyDescent="0.2">
      <c r="B222">
        <v>0</v>
      </c>
      <c r="C222" s="32">
        <v>4.7899999999999999E-55</v>
      </c>
      <c r="D222" s="32">
        <v>5.3399999999999998E-40</v>
      </c>
      <c r="E222" s="32">
        <v>1.9600000000000001E-27</v>
      </c>
      <c r="F222" s="32">
        <v>2.4200000000000001E-17</v>
      </c>
      <c r="G222" s="32">
        <v>1.03E-9</v>
      </c>
      <c r="H222">
        <v>1.6159599999999999E-4</v>
      </c>
      <c r="I222">
        <v>0.11516963400000001</v>
      </c>
      <c r="J222" s="32">
        <v>0.76900000000000002</v>
      </c>
      <c r="K222" s="32">
        <v>0.115</v>
      </c>
      <c r="L222" s="32">
        <v>1.6200000000000001E-4</v>
      </c>
    </row>
    <row r="223" spans="2:12" x14ac:dyDescent="0.2">
      <c r="B223">
        <v>0</v>
      </c>
      <c r="C223" s="32">
        <v>4.5400000000000004E-56</v>
      </c>
      <c r="D223" s="32">
        <v>1.25E-42</v>
      </c>
      <c r="E223" s="32">
        <v>4.2899999999999997E-31</v>
      </c>
      <c r="F223" s="32">
        <v>1.8699999999999999E-21</v>
      </c>
      <c r="G223" s="32">
        <v>1.0499999999999999E-13</v>
      </c>
      <c r="H223" s="32">
        <v>7.8499999999999995E-8</v>
      </c>
      <c r="I223">
        <v>8.2620100000000004E-4</v>
      </c>
      <c r="J223">
        <v>0.146303663</v>
      </c>
      <c r="K223" s="32">
        <v>0.70599999999999996</v>
      </c>
      <c r="L223" s="32">
        <v>0.14699999999999999</v>
      </c>
    </row>
    <row r="224" spans="2:12" x14ac:dyDescent="0.2">
      <c r="B224">
        <v>0</v>
      </c>
      <c r="C224" s="32">
        <v>7.1600000000000001E-57</v>
      </c>
      <c r="D224" s="32">
        <v>9.7200000000000003E-45</v>
      </c>
      <c r="E224" s="32">
        <v>4.1500000000000003E-34</v>
      </c>
      <c r="F224" s="32">
        <v>5.6099999999999997E-25</v>
      </c>
      <c r="G224" s="32">
        <v>2.4200000000000001E-17</v>
      </c>
      <c r="H224" s="32">
        <v>3.3800000000000002E-11</v>
      </c>
      <c r="I224" s="32">
        <v>1.57E-6</v>
      </c>
      <c r="J224">
        <v>2.5785270000000002E-3</v>
      </c>
      <c r="K224">
        <v>0.17301413299999999</v>
      </c>
      <c r="L224">
        <v>0.82440577000000004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2022 Inputs</vt:lpstr>
      <vt:lpstr>am2022.da</vt:lpstr>
    </vt:vector>
  </TitlesOfParts>
  <Company>NOAA - Alaska Fisheries Science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Lowe</dc:creator>
  <cp:lastModifiedBy>Jim Ianelli</cp:lastModifiedBy>
  <dcterms:created xsi:type="dcterms:W3CDTF">2020-10-13T22:14:11Z</dcterms:created>
  <dcterms:modified xsi:type="dcterms:W3CDTF">2022-11-03T04:19:35Z</dcterms:modified>
</cp:coreProperties>
</file>