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doc/"/>
    </mc:Choice>
  </mc:AlternateContent>
  <xr:revisionPtr revIDLastSave="0" documentId="13_ncr:1_{61AA774D-6A80-F14A-BDDD-838DBF289CAA}" xr6:coauthVersionLast="45" xr6:coauthVersionMax="45" xr10:uidLastSave="{00000000-0000-0000-0000-000000000000}"/>
  <bookViews>
    <workbookView xWindow="28840" yWindow="460" windowWidth="33600" windowHeight="18440" activeTab="2" xr2:uid="{98535B1B-6653-DA4E-947F-A9572890789E}"/>
  </bookViews>
  <sheets>
    <sheet name="Sheet1" sheetId="1" r:id="rId1"/>
    <sheet name="Chart1" sheetId="5" r:id="rId2"/>
    <sheet name="Sheet2" sheetId="2" r:id="rId3"/>
    <sheet name="Sheet4" sheetId="4" r:id="rId4"/>
    <sheet name="Sheet1 (2)" sheetId="6" r:id="rId5"/>
    <sheet name="Sheet3" sheetId="3" r:id="rId6"/>
    <sheet name="table.index.combined.strata" sheetId="7" r:id="rId7"/>
  </sheets>
  <definedNames>
    <definedName name="_xlchart.v1.0" hidden="1">Sheet2!$A$45</definedName>
    <definedName name="_xlchart.v1.1" hidden="1">Sheet2!$A$46</definedName>
    <definedName name="_xlchart.v1.10" hidden="1">Sheet2!$A$45</definedName>
    <definedName name="_xlchart.v1.11" hidden="1">Sheet2!$A$46</definedName>
    <definedName name="_xlchart.v1.12" hidden="1">Sheet2!$B$44:$K$44</definedName>
    <definedName name="_xlchart.v1.13" hidden="1">Sheet2!$B$45:$K$45</definedName>
    <definedName name="_xlchart.v1.14" hidden="1">Sheet2!$B$46:$K$46</definedName>
    <definedName name="_xlchart.v1.15" hidden="1">Sheet2!$A$45</definedName>
    <definedName name="_xlchart.v1.16" hidden="1">Sheet2!$A$46</definedName>
    <definedName name="_xlchart.v1.17" hidden="1">Sheet2!$B$44:$K$44</definedName>
    <definedName name="_xlchart.v1.18" hidden="1">Sheet2!$B$45:$K$45</definedName>
    <definedName name="_xlchart.v1.19" hidden="1">Sheet2!$B$46:$K$46</definedName>
    <definedName name="_xlchart.v1.2" hidden="1">Sheet2!$B$44:$K$44</definedName>
    <definedName name="_xlchart.v1.20" hidden="1">Sheet2!$A$45</definedName>
    <definedName name="_xlchart.v1.21" hidden="1">Sheet2!$A$46</definedName>
    <definedName name="_xlchart.v1.22" hidden="1">Sheet2!$B$44:$K$44</definedName>
    <definedName name="_xlchart.v1.23" hidden="1">Sheet2!$B$45:$K$45</definedName>
    <definedName name="_xlchart.v1.24" hidden="1">Sheet2!$B$46:$K$46</definedName>
    <definedName name="_xlchart.v1.25" hidden="1">Sheet2!$A$45</definedName>
    <definedName name="_xlchart.v1.26" hidden="1">Sheet2!$A$46</definedName>
    <definedName name="_xlchart.v1.27" hidden="1">Sheet2!$B$44:$K$44</definedName>
    <definedName name="_xlchart.v1.28" hidden="1">Sheet2!$B$45:$K$45</definedName>
    <definedName name="_xlchart.v1.29" hidden="1">Sheet2!$B$46:$K$46</definedName>
    <definedName name="_xlchart.v1.3" hidden="1">Sheet2!$B$45:$K$45</definedName>
    <definedName name="_xlchart.v1.30" hidden="1">Sheet2!$A$45</definedName>
    <definedName name="_xlchart.v1.31" hidden="1">Sheet2!$A$46</definedName>
    <definedName name="_xlchart.v1.32" hidden="1">Sheet2!$B$44:$K$44</definedName>
    <definedName name="_xlchart.v1.33" hidden="1">Sheet2!$B$45:$K$45</definedName>
    <definedName name="_xlchart.v1.34" hidden="1">Sheet2!$B$46:$K$46</definedName>
    <definedName name="_xlchart.v1.4" hidden="1">Sheet2!$B$46:$K$46</definedName>
    <definedName name="_xlchart.v1.5" hidden="1">Sheet2!$A$45</definedName>
    <definedName name="_xlchart.v1.6" hidden="1">Sheet2!$A$46</definedName>
    <definedName name="_xlchart.v1.7" hidden="1">Sheet2!$B$44:$K$44</definedName>
    <definedName name="_xlchart.v1.8" hidden="1">Sheet2!$B$45:$K$45</definedName>
    <definedName name="_xlchart.v1.9" hidden="1">Sheet2!$B$46:$K$46</definedName>
    <definedName name="_xlnm.Print_Area" localSheetId="5">Sheet3!$A$1:$A$4</definedName>
  </definedNames>
  <calcPr calcId="18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" i="2" l="1"/>
  <c r="U1" i="2"/>
  <c r="T2" i="2"/>
  <c r="U2" i="2"/>
  <c r="T3" i="2"/>
  <c r="U3" i="2"/>
  <c r="T4" i="2"/>
  <c r="U4" i="2"/>
  <c r="T5" i="2"/>
  <c r="U5" i="2"/>
  <c r="T6" i="2"/>
  <c r="U6" i="2"/>
  <c r="T7" i="2"/>
  <c r="U7" i="2"/>
  <c r="T8" i="2"/>
  <c r="U8" i="2"/>
  <c r="T9" i="2"/>
  <c r="U9" i="2"/>
  <c r="Z21" i="2"/>
  <c r="Z20" i="2"/>
  <c r="Z19" i="2"/>
  <c r="Z18" i="2"/>
  <c r="Z17" i="2"/>
  <c r="Z16" i="2"/>
  <c r="Z15" i="2"/>
  <c r="Z14" i="2"/>
  <c r="AA21" i="2"/>
  <c r="Y21" i="2"/>
  <c r="AA20" i="2"/>
  <c r="Y20" i="2"/>
  <c r="AA19" i="2"/>
  <c r="Y19" i="2"/>
  <c r="AA18" i="2"/>
  <c r="Y18" i="2"/>
  <c r="AA17" i="2"/>
  <c r="Y17" i="2"/>
  <c r="AA16" i="2"/>
  <c r="Y16" i="2"/>
  <c r="AA15" i="2"/>
  <c r="Y15" i="2"/>
  <c r="AA14" i="2"/>
  <c r="Y14" i="2"/>
  <c r="V16" i="2"/>
  <c r="V17" i="2" s="1"/>
  <c r="V18" i="2" s="1"/>
  <c r="V19" i="2" s="1"/>
  <c r="V20" i="2" s="1"/>
  <c r="V21" i="2" s="1"/>
  <c r="V22" i="2" s="1"/>
  <c r="V23" i="2" s="1"/>
  <c r="V24" i="2" s="1"/>
  <c r="V25" i="2" s="1"/>
  <c r="V15" i="2"/>
  <c r="I12" i="6"/>
  <c r="I11" i="6"/>
  <c r="I10" i="6"/>
  <c r="I9" i="6"/>
  <c r="I6" i="6"/>
  <c r="I7" i="6"/>
  <c r="I8" i="6"/>
  <c r="I5" i="6"/>
  <c r="J12" i="6"/>
  <c r="J11" i="6"/>
  <c r="J10" i="6"/>
  <c r="J9" i="6"/>
  <c r="J8" i="6"/>
  <c r="J7" i="6"/>
  <c r="J6" i="6"/>
  <c r="J5" i="6"/>
  <c r="H5" i="6" a="1"/>
  <c r="H5" i="6" s="1"/>
  <c r="H6" i="6" a="1"/>
  <c r="H6" i="6" s="1"/>
  <c r="H7" i="6" a="1"/>
  <c r="H7" i="6" s="1"/>
  <c r="H8" i="6" a="1"/>
  <c r="H8" i="6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AM47" i="4"/>
  <c r="AM48" i="4"/>
  <c r="AM49" i="4"/>
  <c r="AM50" i="4"/>
  <c r="AM51" i="4"/>
  <c r="AM52" i="4"/>
  <c r="AM53" i="4"/>
  <c r="AL53" i="4"/>
  <c r="AL52" i="4"/>
  <c r="AL51" i="4"/>
  <c r="AL50" i="4"/>
  <c r="AL49" i="4"/>
  <c r="AL48" i="4"/>
  <c r="AL47" i="4"/>
  <c r="AL46" i="4"/>
  <c r="AM46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3" i="4"/>
  <c r="AS17" i="4" l="1"/>
  <c r="AS16" i="4" s="1"/>
  <c r="BA17" i="4"/>
  <c r="BA16" i="4" s="1"/>
  <c r="AQ18" i="4"/>
  <c r="AQ17" i="4" s="1"/>
  <c r="AS18" i="4"/>
  <c r="X18" i="4" s="1"/>
  <c r="AT18" i="4"/>
  <c r="AT17" i="4" s="1"/>
  <c r="AY18" i="4"/>
  <c r="AY17" i="4" s="1"/>
  <c r="BA18" i="4"/>
  <c r="AF18" i="4" s="1"/>
  <c r="BB18" i="4"/>
  <c r="BB17" i="4" s="1"/>
  <c r="AN19" i="4"/>
  <c r="AN18" i="4" s="1"/>
  <c r="AO19" i="4"/>
  <c r="AO18" i="4" s="1"/>
  <c r="AP19" i="4"/>
  <c r="AP18" i="4" s="1"/>
  <c r="AQ19" i="4"/>
  <c r="AR19" i="4"/>
  <c r="AR18" i="4" s="1"/>
  <c r="AS19" i="4"/>
  <c r="AT19" i="4"/>
  <c r="Y19" i="4" s="1"/>
  <c r="AU19" i="4"/>
  <c r="AU18" i="4" s="1"/>
  <c r="AV19" i="4"/>
  <c r="AV18" i="4" s="1"/>
  <c r="AW19" i="4"/>
  <c r="AW18" i="4" s="1"/>
  <c r="AX19" i="4"/>
  <c r="AX18" i="4" s="1"/>
  <c r="AY19" i="4"/>
  <c r="AZ19" i="4"/>
  <c r="AZ18" i="4" s="1"/>
  <c r="BA19" i="4"/>
  <c r="BB19" i="4"/>
  <c r="AG19" i="4" s="1"/>
  <c r="AO20" i="4"/>
  <c r="AP20" i="4"/>
  <c r="AQ20" i="4"/>
  <c r="V20" i="4" s="1"/>
  <c r="AR20" i="4"/>
  <c r="AS20" i="4"/>
  <c r="AT20" i="4"/>
  <c r="AU20" i="4"/>
  <c r="AV20" i="4"/>
  <c r="AW20" i="4"/>
  <c r="AB20" i="4" s="1"/>
  <c r="AX20" i="4"/>
  <c r="AY20" i="4"/>
  <c r="AD20" i="4" s="1"/>
  <c r="AZ20" i="4"/>
  <c r="BA20" i="4"/>
  <c r="BB20" i="4"/>
  <c r="AN20" i="4"/>
  <c r="S20" i="4" s="1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AG20" i="4"/>
  <c r="AF20" i="4"/>
  <c r="AE20" i="4"/>
  <c r="AC20" i="4"/>
  <c r="AA20" i="4"/>
  <c r="Z20" i="4"/>
  <c r="Y20" i="4"/>
  <c r="X20" i="4"/>
  <c r="W20" i="4"/>
  <c r="U20" i="4"/>
  <c r="T20" i="4"/>
  <c r="AF19" i="4"/>
  <c r="AE19" i="4"/>
  <c r="AD19" i="4"/>
  <c r="AC19" i="4"/>
  <c r="AB19" i="4"/>
  <c r="AA19" i="4"/>
  <c r="Z19" i="4"/>
  <c r="X19" i="4"/>
  <c r="W19" i="4"/>
  <c r="V19" i="4"/>
  <c r="U19" i="4"/>
  <c r="T19" i="4"/>
  <c r="S19" i="4"/>
  <c r="AD18" i="4"/>
  <c r="Y18" i="4"/>
  <c r="V18" i="4"/>
  <c r="AF17" i="4"/>
  <c r="X17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AG55" i="4"/>
  <c r="AF55" i="4"/>
  <c r="AE55" i="4"/>
  <c r="AD55" i="4"/>
  <c r="AC55" i="4"/>
  <c r="AB55" i="4"/>
  <c r="AA55" i="4"/>
  <c r="Z55" i="4"/>
  <c r="Y55" i="4"/>
  <c r="X55" i="4"/>
  <c r="W55" i="4"/>
  <c r="AJ55" i="4" s="1"/>
  <c r="V55" i="4"/>
  <c r="U55" i="4"/>
  <c r="T55" i="4"/>
  <c r="S55" i="4"/>
  <c r="AG54" i="4"/>
  <c r="AF54" i="4"/>
  <c r="AE54" i="4"/>
  <c r="AD54" i="4"/>
  <c r="AC54" i="4"/>
  <c r="AB54" i="4"/>
  <c r="AA54" i="4"/>
  <c r="Z54" i="4"/>
  <c r="Y54" i="4"/>
  <c r="X54" i="4"/>
  <c r="W54" i="4"/>
  <c r="V54" i="4"/>
  <c r="AJ54" i="4" s="1"/>
  <c r="AK54" i="4" s="1"/>
  <c r="U54" i="4"/>
  <c r="T54" i="4"/>
  <c r="S54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AG47" i="4"/>
  <c r="AF47" i="4"/>
  <c r="AE47" i="4"/>
  <c r="AD47" i="4"/>
  <c r="AC47" i="4"/>
  <c r="AB47" i="4"/>
  <c r="AA47" i="4"/>
  <c r="Z47" i="4"/>
  <c r="Y47" i="4"/>
  <c r="X47" i="4"/>
  <c r="W47" i="4"/>
  <c r="AJ47" i="4" s="1"/>
  <c r="V47" i="4"/>
  <c r="U47" i="4"/>
  <c r="T47" i="4"/>
  <c r="S47" i="4"/>
  <c r="AG46" i="4"/>
  <c r="AF46" i="4"/>
  <c r="AE46" i="4"/>
  <c r="AD46" i="4"/>
  <c r="AC46" i="4"/>
  <c r="AB46" i="4"/>
  <c r="AA46" i="4"/>
  <c r="Z46" i="4"/>
  <c r="Y46" i="4"/>
  <c r="X46" i="4"/>
  <c r="W46" i="4"/>
  <c r="V46" i="4"/>
  <c r="AJ46" i="4" s="1"/>
  <c r="U46" i="4"/>
  <c r="T46" i="4"/>
  <c r="S46" i="4"/>
  <c r="B46" i="2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H46" i="2" a="1"/>
  <c r="H46" i="2"/>
  <c r="I46" i="2" a="1"/>
  <c r="I46" i="2" s="1"/>
  <c r="J46" i="2" a="1"/>
  <c r="J46" i="2"/>
  <c r="K46" i="2" a="1"/>
  <c r="K46" i="2" s="1"/>
  <c r="K45" i="2" a="1"/>
  <c r="K45" i="2" s="1"/>
  <c r="J45" i="2" a="1"/>
  <c r="J45" i="2" s="1"/>
  <c r="I45" i="2" a="1"/>
  <c r="I45" i="2" s="1"/>
  <c r="H45" i="2" a="1"/>
  <c r="H45" i="2"/>
  <c r="G45" i="2" a="1"/>
  <c r="G45" i="2" s="1"/>
  <c r="F45" i="2" a="1"/>
  <c r="F45" i="2" s="1"/>
  <c r="E45" i="2" a="1"/>
  <c r="E45" i="2" s="1"/>
  <c r="D45" i="2" a="1"/>
  <c r="D45" i="2"/>
  <c r="C45" i="2" a="1"/>
  <c r="C45" i="2" s="1"/>
  <c r="B45" i="2" a="1"/>
  <c r="B45" i="2" s="1"/>
  <c r="BA147" i="1"/>
  <c r="BA142" i="1"/>
  <c r="D100" i="1"/>
  <c r="H104" i="1" s="1"/>
  <c r="B100" i="1"/>
  <c r="H93" i="1" s="1"/>
  <c r="H98" i="1"/>
  <c r="H99" i="1"/>
  <c r="H97" i="1"/>
  <c r="H96" i="1"/>
  <c r="H95" i="1"/>
  <c r="H94" i="1"/>
  <c r="H91" i="1"/>
  <c r="H88" i="1"/>
  <c r="H87" i="1"/>
  <c r="H86" i="1"/>
  <c r="H85" i="1"/>
  <c r="H84" i="1"/>
  <c r="H80" i="1"/>
  <c r="H79" i="1"/>
  <c r="H78" i="1"/>
  <c r="H77" i="1"/>
  <c r="H76" i="1"/>
  <c r="H75" i="1"/>
  <c r="H72" i="1"/>
  <c r="H71" i="1"/>
  <c r="H70" i="1"/>
  <c r="H69" i="1"/>
  <c r="H68" i="1"/>
  <c r="H67" i="1"/>
  <c r="H65" i="1"/>
  <c r="H63" i="1"/>
  <c r="H62" i="1"/>
  <c r="H101" i="1"/>
  <c r="L101" i="1" s="1"/>
  <c r="H102" i="1"/>
  <c r="H103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00" i="1"/>
  <c r="V17" i="4" l="1"/>
  <c r="AQ16" i="4"/>
  <c r="AV17" i="4"/>
  <c r="AA18" i="4"/>
  <c r="AN17" i="4"/>
  <c r="S18" i="4"/>
  <c r="X16" i="4"/>
  <c r="AS15" i="4"/>
  <c r="AO17" i="4"/>
  <c r="T18" i="4"/>
  <c r="AU17" i="4"/>
  <c r="Z18" i="4"/>
  <c r="BB16" i="4"/>
  <c r="AG17" i="4"/>
  <c r="BA15" i="4"/>
  <c r="AF16" i="4"/>
  <c r="AW17" i="4"/>
  <c r="AB18" i="4"/>
  <c r="AG18" i="4"/>
  <c r="AD17" i="4"/>
  <c r="AY16" i="4"/>
  <c r="U18" i="4"/>
  <c r="AP17" i="4"/>
  <c r="AE18" i="4"/>
  <c r="AZ17" i="4"/>
  <c r="AR17" i="4"/>
  <c r="W18" i="4"/>
  <c r="AT16" i="4"/>
  <c r="Y17" i="4"/>
  <c r="AC18" i="4"/>
  <c r="AX17" i="4"/>
  <c r="AJ50" i="4"/>
  <c r="AK50" i="4" s="1"/>
  <c r="AJ58" i="4"/>
  <c r="AK58" i="4" s="1"/>
  <c r="AJ57" i="4"/>
  <c r="AK57" i="4" s="1"/>
  <c r="AJ49" i="4"/>
  <c r="AK49" i="4" s="1"/>
  <c r="AJ53" i="4"/>
  <c r="AK53" i="4" s="1"/>
  <c r="AK55" i="4"/>
  <c r="AK47" i="4"/>
  <c r="AJ51" i="4"/>
  <c r="AK51" i="4" s="1"/>
  <c r="AJ52" i="4"/>
  <c r="AK52" i="4" s="1"/>
  <c r="AJ56" i="4"/>
  <c r="AK56" i="4" s="1"/>
  <c r="AK46" i="4"/>
  <c r="AJ48" i="4"/>
  <c r="AK48" i="4" s="1"/>
  <c r="H81" i="1"/>
  <c r="H92" i="1"/>
  <c r="H64" i="1"/>
  <c r="H73" i="1"/>
  <c r="H83" i="1"/>
  <c r="H89" i="1"/>
  <c r="H66" i="1"/>
  <c r="H74" i="1"/>
  <c r="H82" i="1"/>
  <c r="H90" i="1"/>
  <c r="AB17" i="4" l="1"/>
  <c r="AW16" i="4"/>
  <c r="AD16" i="4"/>
  <c r="AY15" i="4"/>
  <c r="BB15" i="4"/>
  <c r="AG16" i="4"/>
  <c r="AT15" i="4"/>
  <c r="Y16" i="4"/>
  <c r="AU16" i="4"/>
  <c r="Z17" i="4"/>
  <c r="AV16" i="4"/>
  <c r="AA17" i="4"/>
  <c r="AE17" i="4"/>
  <c r="AZ16" i="4"/>
  <c r="AS14" i="4"/>
  <c r="X15" i="4"/>
  <c r="AC17" i="4"/>
  <c r="AX16" i="4"/>
  <c r="U17" i="4"/>
  <c r="AP16" i="4"/>
  <c r="BA14" i="4"/>
  <c r="AF15" i="4"/>
  <c r="AN16" i="4"/>
  <c r="S17" i="4"/>
  <c r="W17" i="4"/>
  <c r="AR16" i="4"/>
  <c r="V16" i="4"/>
  <c r="AQ15" i="4"/>
  <c r="T17" i="4"/>
  <c r="AO16" i="4"/>
  <c r="K101" i="1"/>
  <c r="AC16" i="4" l="1"/>
  <c r="AX15" i="4"/>
  <c r="AT14" i="4"/>
  <c r="Y15" i="4"/>
  <c r="T16" i="4"/>
  <c r="AO15" i="4"/>
  <c r="AZ15" i="4"/>
  <c r="AE16" i="4"/>
  <c r="AA16" i="4"/>
  <c r="AV15" i="4"/>
  <c r="AS13" i="4"/>
  <c r="X14" i="4"/>
  <c r="BA13" i="4"/>
  <c r="AF14" i="4"/>
  <c r="BB14" i="4"/>
  <c r="AG15" i="4"/>
  <c r="AR15" i="4"/>
  <c r="W16" i="4"/>
  <c r="S16" i="4"/>
  <c r="AN15" i="4"/>
  <c r="AQ14" i="4"/>
  <c r="V15" i="4"/>
  <c r="AP15" i="4"/>
  <c r="U16" i="4"/>
  <c r="AY14" i="4"/>
  <c r="AD15" i="4"/>
  <c r="AB16" i="4"/>
  <c r="AW15" i="4"/>
  <c r="AU15" i="4"/>
  <c r="Z16" i="4"/>
  <c r="AZ14" i="4" l="1"/>
  <c r="AE15" i="4"/>
  <c r="Z15" i="4"/>
  <c r="AU14" i="4"/>
  <c r="AQ13" i="4"/>
  <c r="V14" i="4"/>
  <c r="AB15" i="4"/>
  <c r="AW14" i="4"/>
  <c r="Y14" i="4"/>
  <c r="AT13" i="4"/>
  <c r="X13" i="4"/>
  <c r="AS12" i="4"/>
  <c r="AA15" i="4"/>
  <c r="AV14" i="4"/>
  <c r="AC15" i="4"/>
  <c r="AX14" i="4"/>
  <c r="U15" i="4"/>
  <c r="AP14" i="4"/>
  <c r="AG14" i="4"/>
  <c r="BB13" i="4"/>
  <c r="T15" i="4"/>
  <c r="AO14" i="4"/>
  <c r="AF13" i="4"/>
  <c r="BA12" i="4"/>
  <c r="S15" i="4"/>
  <c r="AN14" i="4"/>
  <c r="AY13" i="4"/>
  <c r="AD14" i="4"/>
  <c r="AR14" i="4"/>
  <c r="W15" i="4"/>
  <c r="AG13" i="4" l="1"/>
  <c r="BB12" i="4"/>
  <c r="Z14" i="4"/>
  <c r="AU13" i="4"/>
  <c r="AF12" i="4"/>
  <c r="BA11" i="4"/>
  <c r="AB14" i="4"/>
  <c r="AW13" i="4"/>
  <c r="T14" i="4"/>
  <c r="AO13" i="4"/>
  <c r="AX13" i="4"/>
  <c r="AC14" i="4"/>
  <c r="AA14" i="4"/>
  <c r="AV13" i="4"/>
  <c r="AR13" i="4"/>
  <c r="W14" i="4"/>
  <c r="AQ12" i="4"/>
  <c r="V13" i="4"/>
  <c r="X12" i="4"/>
  <c r="AS11" i="4"/>
  <c r="AY12" i="4"/>
  <c r="AD13" i="4"/>
  <c r="AN13" i="4"/>
  <c r="S14" i="4"/>
  <c r="AP13" i="4"/>
  <c r="U14" i="4"/>
  <c r="Y13" i="4"/>
  <c r="AT12" i="4"/>
  <c r="AZ13" i="4"/>
  <c r="AE14" i="4"/>
  <c r="AR12" i="4" l="1"/>
  <c r="W13" i="4"/>
  <c r="S13" i="4"/>
  <c r="AN12" i="4"/>
  <c r="AF11" i="4"/>
  <c r="BA10" i="4"/>
  <c r="AY11" i="4"/>
  <c r="AD12" i="4"/>
  <c r="AT11" i="4"/>
  <c r="Y12" i="4"/>
  <c r="Z13" i="4"/>
  <c r="AU12" i="4"/>
  <c r="AW12" i="4"/>
  <c r="AB13" i="4"/>
  <c r="AA13" i="4"/>
  <c r="AV12" i="4"/>
  <c r="AZ12" i="4"/>
  <c r="AE13" i="4"/>
  <c r="X11" i="4"/>
  <c r="AS10" i="4"/>
  <c r="AC13" i="4"/>
  <c r="AX12" i="4"/>
  <c r="AO12" i="4"/>
  <c r="T13" i="4"/>
  <c r="AG12" i="4"/>
  <c r="BB11" i="4"/>
  <c r="AP12" i="4"/>
  <c r="U13" i="4"/>
  <c r="AQ11" i="4"/>
  <c r="V12" i="4"/>
  <c r="AD11" i="4" l="1"/>
  <c r="AY10" i="4"/>
  <c r="AV11" i="4"/>
  <c r="AA12" i="4"/>
  <c r="T12" i="4"/>
  <c r="AO11" i="4"/>
  <c r="AX11" i="4"/>
  <c r="AC12" i="4"/>
  <c r="AF10" i="4"/>
  <c r="BA9" i="4"/>
  <c r="V11" i="4"/>
  <c r="AQ10" i="4"/>
  <c r="AW11" i="4"/>
  <c r="AB12" i="4"/>
  <c r="X10" i="4"/>
  <c r="AS9" i="4"/>
  <c r="Z12" i="4"/>
  <c r="AU11" i="4"/>
  <c r="AP11" i="4"/>
  <c r="U12" i="4"/>
  <c r="AG11" i="4"/>
  <c r="BB10" i="4"/>
  <c r="AN11" i="4"/>
  <c r="S12" i="4"/>
  <c r="AE12" i="4"/>
  <c r="AZ11" i="4"/>
  <c r="Y11" i="4"/>
  <c r="AT10" i="4"/>
  <c r="W12" i="4"/>
  <c r="AR11" i="4"/>
  <c r="AN10" i="4" l="1"/>
  <c r="S11" i="4"/>
  <c r="BB9" i="4"/>
  <c r="AG10" i="4"/>
  <c r="W11" i="4"/>
  <c r="AR10" i="4"/>
  <c r="AO10" i="4"/>
  <c r="T11" i="4"/>
  <c r="V10" i="4"/>
  <c r="AQ9" i="4"/>
  <c r="AV10" i="4"/>
  <c r="AA11" i="4"/>
  <c r="AX10" i="4"/>
  <c r="AC11" i="4"/>
  <c r="AS8" i="4"/>
  <c r="X9" i="4"/>
  <c r="AW10" i="4"/>
  <c r="AB11" i="4"/>
  <c r="AT9" i="4"/>
  <c r="Y10" i="4"/>
  <c r="AP10" i="4"/>
  <c r="U11" i="4"/>
  <c r="AE11" i="4"/>
  <c r="AZ10" i="4"/>
  <c r="AU10" i="4"/>
  <c r="Z11" i="4"/>
  <c r="BA8" i="4"/>
  <c r="AF9" i="4"/>
  <c r="AD10" i="4"/>
  <c r="AY9" i="4"/>
  <c r="AE10" i="4" l="1"/>
  <c r="AZ9" i="4"/>
  <c r="AO9" i="4"/>
  <c r="T10" i="4"/>
  <c r="U10" i="4"/>
  <c r="AP9" i="4"/>
  <c r="AS7" i="4"/>
  <c r="X8" i="4"/>
  <c r="BB8" i="4"/>
  <c r="AG9" i="4"/>
  <c r="AD9" i="4"/>
  <c r="AY8" i="4"/>
  <c r="AR9" i="4"/>
  <c r="W10" i="4"/>
  <c r="AC10" i="4"/>
  <c r="AX9" i="4"/>
  <c r="BA7" i="4"/>
  <c r="AF8" i="4"/>
  <c r="Y9" i="4"/>
  <c r="AT8" i="4"/>
  <c r="AV9" i="4"/>
  <c r="AA10" i="4"/>
  <c r="AQ8" i="4"/>
  <c r="V9" i="4"/>
  <c r="AU9" i="4"/>
  <c r="Z10" i="4"/>
  <c r="AW9" i="4"/>
  <c r="AB10" i="4"/>
  <c r="S10" i="4"/>
  <c r="AN9" i="4"/>
  <c r="AS6" i="4" l="1"/>
  <c r="X7" i="4"/>
  <c r="W9" i="4"/>
  <c r="AR8" i="4"/>
  <c r="AD8" i="4"/>
  <c r="AY7" i="4"/>
  <c r="AC9" i="4"/>
  <c r="AX8" i="4"/>
  <c r="U9" i="4"/>
  <c r="AP8" i="4"/>
  <c r="AE9" i="4"/>
  <c r="AZ8" i="4"/>
  <c r="V8" i="4"/>
  <c r="AQ7" i="4"/>
  <c r="AN8" i="4"/>
  <c r="S9" i="4"/>
  <c r="AV8" i="4"/>
  <c r="AA9" i="4"/>
  <c r="AT7" i="4"/>
  <c r="Y8" i="4"/>
  <c r="AB9" i="4"/>
  <c r="AW8" i="4"/>
  <c r="T9" i="4"/>
  <c r="AO8" i="4"/>
  <c r="Z9" i="4"/>
  <c r="AU8" i="4"/>
  <c r="AF7" i="4"/>
  <c r="BA6" i="4"/>
  <c r="AG8" i="4"/>
  <c r="BB7" i="4"/>
  <c r="T8" i="4" l="1"/>
  <c r="AO7" i="4"/>
  <c r="AR7" i="4"/>
  <c r="W8" i="4"/>
  <c r="AY6" i="4"/>
  <c r="AD7" i="4"/>
  <c r="BB6" i="4"/>
  <c r="AG7" i="4"/>
  <c r="AQ6" i="4"/>
  <c r="V7" i="4"/>
  <c r="BA5" i="4"/>
  <c r="AF6" i="4"/>
  <c r="AT6" i="4"/>
  <c r="Y7" i="4"/>
  <c r="AU7" i="4"/>
  <c r="Z8" i="4"/>
  <c r="U8" i="4"/>
  <c r="AP7" i="4"/>
  <c r="AC8" i="4"/>
  <c r="AX7" i="4"/>
  <c r="S8" i="4"/>
  <c r="AN7" i="4"/>
  <c r="AB8" i="4"/>
  <c r="AW7" i="4"/>
  <c r="AZ7" i="4"/>
  <c r="AE8" i="4"/>
  <c r="AA8" i="4"/>
  <c r="AV7" i="4"/>
  <c r="AS5" i="4"/>
  <c r="X6" i="4"/>
  <c r="AR6" i="4" l="1"/>
  <c r="W7" i="4"/>
  <c r="AC7" i="4"/>
  <c r="AX6" i="4"/>
  <c r="AF5" i="4"/>
  <c r="BA4" i="4"/>
  <c r="U7" i="4"/>
  <c r="AP6" i="4"/>
  <c r="T7" i="4"/>
  <c r="AO6" i="4"/>
  <c r="AW6" i="4"/>
  <c r="AB7" i="4"/>
  <c r="Z7" i="4"/>
  <c r="AU6" i="4"/>
  <c r="AG6" i="4"/>
  <c r="BB5" i="4"/>
  <c r="S7" i="4"/>
  <c r="AN6" i="4"/>
  <c r="X5" i="4"/>
  <c r="AS4" i="4"/>
  <c r="Y6" i="4"/>
  <c r="AT5" i="4"/>
  <c r="AD6" i="4"/>
  <c r="AY5" i="4"/>
  <c r="AA7" i="4"/>
  <c r="AV6" i="4"/>
  <c r="AZ6" i="4"/>
  <c r="AE7" i="4"/>
  <c r="AQ5" i="4"/>
  <c r="V6" i="4"/>
  <c r="AD5" i="4" l="1"/>
  <c r="AY4" i="4"/>
  <c r="AG5" i="4"/>
  <c r="BB4" i="4"/>
  <c r="Y5" i="4"/>
  <c r="AT4" i="4"/>
  <c r="AF4" i="4"/>
  <c r="BA3" i="4"/>
  <c r="AF3" i="4" s="1"/>
  <c r="T6" i="4"/>
  <c r="AO5" i="4"/>
  <c r="AP5" i="4"/>
  <c r="U6" i="4"/>
  <c r="Z6" i="4"/>
  <c r="AU5" i="4"/>
  <c r="AQ4" i="4"/>
  <c r="V5" i="4"/>
  <c r="X4" i="4"/>
  <c r="AS3" i="4"/>
  <c r="X3" i="4" s="1"/>
  <c r="AX5" i="4"/>
  <c r="AC6" i="4"/>
  <c r="AZ5" i="4"/>
  <c r="AE6" i="4"/>
  <c r="AB6" i="4"/>
  <c r="AW5" i="4"/>
  <c r="AA6" i="4"/>
  <c r="AV5" i="4"/>
  <c r="S6" i="4"/>
  <c r="AN5" i="4"/>
  <c r="W6" i="4"/>
  <c r="AR5" i="4"/>
  <c r="AR4" i="4" l="1"/>
  <c r="W5" i="4"/>
  <c r="AT3" i="4"/>
  <c r="Y3" i="4" s="1"/>
  <c r="Y4" i="4"/>
  <c r="AG4" i="4"/>
  <c r="BB3" i="4"/>
  <c r="AG3" i="4" s="1"/>
  <c r="AQ3" i="4"/>
  <c r="V3" i="4" s="1"/>
  <c r="V4" i="4"/>
  <c r="Z5" i="4"/>
  <c r="AU4" i="4"/>
  <c r="AZ4" i="4"/>
  <c r="AE5" i="4"/>
  <c r="S5" i="4"/>
  <c r="AN4" i="4"/>
  <c r="AX4" i="4"/>
  <c r="AC5" i="4"/>
  <c r="AP4" i="4"/>
  <c r="U5" i="4"/>
  <c r="AA5" i="4"/>
  <c r="AV4" i="4"/>
  <c r="AW4" i="4"/>
  <c r="AB5" i="4"/>
  <c r="AO4" i="4"/>
  <c r="T5" i="4"/>
  <c r="AY3" i="4"/>
  <c r="AD3" i="4" s="1"/>
  <c r="AD4" i="4"/>
  <c r="T4" i="4" l="1"/>
  <c r="AO3" i="4"/>
  <c r="T3" i="4" s="1"/>
  <c r="AW3" i="4"/>
  <c r="AB3" i="4" s="1"/>
  <c r="AB4" i="4"/>
  <c r="AV3" i="4"/>
  <c r="AA3" i="4" s="1"/>
  <c r="AA4" i="4"/>
  <c r="AE4" i="4"/>
  <c r="AZ3" i="4"/>
  <c r="AE3" i="4" s="1"/>
  <c r="Z4" i="4"/>
  <c r="AU3" i="4"/>
  <c r="Z3" i="4" s="1"/>
  <c r="AX3" i="4"/>
  <c r="AC3" i="4" s="1"/>
  <c r="AC4" i="4"/>
  <c r="AN3" i="4"/>
  <c r="S3" i="4" s="1"/>
  <c r="S4" i="4"/>
  <c r="AP3" i="4"/>
  <c r="U3" i="4" s="1"/>
  <c r="U4" i="4"/>
  <c r="W4" i="4"/>
  <c r="AR3" i="4"/>
  <c r="W3" i="4" s="1"/>
</calcChain>
</file>

<file path=xl/sharedStrings.xml><?xml version="1.0" encoding="utf-8"?>
<sst xmlns="http://schemas.openxmlformats.org/spreadsheetml/2006/main" count="173" uniqueCount="47">
  <si>
    <t>Year</t>
  </si>
  <si>
    <t>Total</t>
  </si>
  <si>
    <t>Avg</t>
  </si>
  <si>
    <r>
      <t>  Year   </t>
    </r>
    <r>
      <rPr>
        <sz val="9"/>
        <color theme="1"/>
        <rFont val="Times"/>
        <family val="1"/>
      </rPr>
      <t xml:space="preserve"> 1964</t>
    </r>
  </si>
  <si>
    <t>1            </t>
  </si>
  <si>
    <t>2            </t>
  </si>
  <si>
    <t>3            </t>
  </si>
  <si>
    <t>4          </t>
  </si>
  <si>
    <t>5          </t>
  </si>
  <si>
    <t>6          </t>
  </si>
  <si>
    <t>7          </t>
  </si>
  <si>
    <t>8          </t>
  </si>
  <si>
    <t>9     </t>
  </si>
  <si>
    <t>10+  </t>
  </si>
  <si>
    <t>  2019    18.52      7.11      3.84      1.61    1.76    3.93    2.26    0.29    0.19    0.42  </t>
  </si>
  <si>
    <t>Model</t>
  </si>
  <si>
    <t>Survey</t>
  </si>
  <si>
    <t>Source</t>
  </si>
  <si>
    <t>Estimate</t>
  </si>
  <si>
    <t>Observed</t>
  </si>
  <si>
    <t>catch</t>
  </si>
  <si>
    <t>biomass</t>
  </si>
  <si>
    <t>predicted</t>
  </si>
  <si>
    <t>Estimated</t>
  </si>
  <si>
    <t>annual</t>
  </si>
  <si>
    <t>fishing</t>
  </si>
  <si>
    <t>mortality</t>
  </si>
  <si>
    <t>A</t>
  </si>
  <si>
    <t>10+</t>
  </si>
  <si>
    <t>ATS</t>
  </si>
  <si>
    <t>BTS</t>
  </si>
  <si>
    <t>Age</t>
  </si>
  <si>
    <t>Prop 2-3 wt</t>
  </si>
  <si>
    <t>Corrected for BTS Selectivity</t>
  </si>
  <si>
    <t>Grand Total</t>
  </si>
  <si>
    <t>Proportion in overlap</t>
  </si>
  <si>
    <t>0.5-16m</t>
  </si>
  <si>
    <t>&gt;16m</t>
  </si>
  <si>
    <t>&lt;0.5m</t>
  </si>
  <si>
    <t>Row Labels</t>
  </si>
  <si>
    <t>Column Labels</t>
  </si>
  <si>
    <t>Sum of est</t>
  </si>
  <si>
    <t>est</t>
  </si>
  <si>
    <t>upr</t>
  </si>
  <si>
    <t>lwr</t>
  </si>
  <si>
    <t>stratum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</si>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</sst>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9"/>
      <color theme="1"/>
      <name val="Times"/>
      <family val="1"/>
    </font>
    <font>
      <u/>
      <sz val="9"/>
      <color theme="1"/>
      <name val="Times"/>
      <family val="1"/>
    </font>
    <font>
      <sz val="7"/>
      <color theme="1"/>
      <name val="Times"/>
      <family val="1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4" fillId="0" borderId="0" xfId="0" applyFont="1"/>
    <xf numFmtId="0" fontId="3" fillId="0" borderId="0" xfId="0" applyFont="1"/>
    <xf numFmtId="11" fontId="0" fillId="0" borderId="0" xfId="0" applyNumberFormat="1"/>
    <xf numFmtId="0" fontId="1" fillId="0" borderId="0" xfId="0" applyFont="1"/>
    <xf numFmtId="0" fontId="5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Sheet1!$H$62:$H$99</c:f>
              <c:numCache>
                <c:formatCode>General</c:formatCode>
                <c:ptCount val="38"/>
                <c:pt idx="0">
                  <c:v>0.81516762664303655</c:v>
                </c:pt>
                <c:pt idx="1">
                  <c:v>2.3435484664992865</c:v>
                </c:pt>
                <c:pt idx="2">
                  <c:v>0.62762762762762769</c:v>
                </c:pt>
                <c:pt idx="3">
                  <c:v>1.5115443312164625</c:v>
                </c:pt>
                <c:pt idx="4">
                  <c:v>0.56402303943287557</c:v>
                </c:pt>
                <c:pt idx="5">
                  <c:v>0.31568453699601245</c:v>
                </c:pt>
                <c:pt idx="6">
                  <c:v>0.26423964948555118</c:v>
                </c:pt>
                <c:pt idx="7">
                  <c:v>0.55279870033968403</c:v>
                </c:pt>
                <c:pt idx="8">
                  <c:v>2.3575788903657755</c:v>
                </c:pt>
                <c:pt idx="9">
                  <c:v>1.2295328115000246</c:v>
                </c:pt>
                <c:pt idx="10">
                  <c:v>1.0382513661202186</c:v>
                </c:pt>
                <c:pt idx="11">
                  <c:v>2.142445724412938</c:v>
                </c:pt>
                <c:pt idx="12">
                  <c:v>0.71508393639541179</c:v>
                </c:pt>
                <c:pt idx="13">
                  <c:v>0.49106483532713047</c:v>
                </c:pt>
                <c:pt idx="14">
                  <c:v>1.0649091714665486</c:v>
                </c:pt>
                <c:pt idx="15">
                  <c:v>1.4437306158617635</c:v>
                </c:pt>
                <c:pt idx="16">
                  <c:v>0.70900408605326648</c:v>
                </c:pt>
                <c:pt idx="17">
                  <c:v>0.76559346231477388</c:v>
                </c:pt>
                <c:pt idx="18">
                  <c:v>1.1925860286516026</c:v>
                </c:pt>
                <c:pt idx="19">
                  <c:v>1.6308029340816226</c:v>
                </c:pt>
                <c:pt idx="20">
                  <c:v>1.0901639344262295</c:v>
                </c:pt>
                <c:pt idx="21">
                  <c:v>0.66738049524934773</c:v>
                </c:pt>
                <c:pt idx="22">
                  <c:v>0.30446019790282086</c:v>
                </c:pt>
                <c:pt idx="23">
                  <c:v>0.21606852754393741</c:v>
                </c:pt>
                <c:pt idx="24">
                  <c:v>0.54204204204204209</c:v>
                </c:pt>
                <c:pt idx="25">
                  <c:v>1.1659282233052726</c:v>
                </c:pt>
                <c:pt idx="26">
                  <c:v>0.63043371240092561</c:v>
                </c:pt>
                <c:pt idx="27">
                  <c:v>2.3313887658149954</c:v>
                </c:pt>
                <c:pt idx="28">
                  <c:v>0.99522473292965108</c:v>
                </c:pt>
                <c:pt idx="29">
                  <c:v>0.61780633092108506</c:v>
                </c:pt>
                <c:pt idx="30">
                  <c:v>0.54110668045094279</c:v>
                </c:pt>
                <c:pt idx="31">
                  <c:v>2.5067690641461136</c:v>
                </c:pt>
                <c:pt idx="32">
                  <c:v>2.3739477182100135</c:v>
                </c:pt>
                <c:pt idx="33">
                  <c:v>0.61593560773888645</c:v>
                </c:pt>
                <c:pt idx="34">
                  <c:v>0.39378722985280368</c:v>
                </c:pt>
                <c:pt idx="35">
                  <c:v>0.69263525820902883</c:v>
                </c:pt>
                <c:pt idx="36">
                  <c:v>0.81797371141633435</c:v>
                </c:pt>
                <c:pt idx="37">
                  <c:v>0.86614483335794812</c:v>
                </c:pt>
              </c:numCache>
            </c:numRef>
          </c:xVal>
          <c:yVal>
            <c:numRef>
              <c:f>Sheet1!$H$100:$H$137</c:f>
              <c:numCache>
                <c:formatCode>General</c:formatCode>
                <c:ptCount val="38"/>
                <c:pt idx="0">
                  <c:v>1.254812834224599</c:v>
                </c:pt>
                <c:pt idx="1">
                  <c:v>4.8749732620320856</c:v>
                </c:pt>
                <c:pt idx="2">
                  <c:v>0.44197860962566843</c:v>
                </c:pt>
                <c:pt idx="3">
                  <c:v>5.4256684491978611</c:v>
                </c:pt>
                <c:pt idx="4">
                  <c:v>2.8185026737967913</c:v>
                </c:pt>
                <c:pt idx="5">
                  <c:v>0.38508021390374331</c:v>
                </c:pt>
                <c:pt idx="6">
                  <c:v>1.4783422459893047</c:v>
                </c:pt>
                <c:pt idx="7">
                  <c:v>0.98759358288770049</c:v>
                </c:pt>
                <c:pt idx="8">
                  <c:v>2.1093048128342247</c:v>
                </c:pt>
                <c:pt idx="9">
                  <c:v>3.0735294117647061</c:v>
                </c:pt>
                <c:pt idx="10">
                  <c:v>1.5911229946524064</c:v>
                </c:pt>
                <c:pt idx="11">
                  <c:v>2.5939572192513367</c:v>
                </c:pt>
                <c:pt idx="12">
                  <c:v>1.6937433155080215</c:v>
                </c:pt>
                <c:pt idx="13">
                  <c:v>2.2667914438502672</c:v>
                </c:pt>
                <c:pt idx="14">
                  <c:v>1.5118716577540108</c:v>
                </c:pt>
                <c:pt idx="15">
                  <c:v>2.5421390374331549</c:v>
                </c:pt>
                <c:pt idx="16">
                  <c:v>0.68887700534759355</c:v>
                </c:pt>
                <c:pt idx="17">
                  <c:v>1.1410160427807488</c:v>
                </c:pt>
                <c:pt idx="18">
                  <c:v>1.1227272727272728</c:v>
                </c:pt>
                <c:pt idx="19">
                  <c:v>1.8410695187165775</c:v>
                </c:pt>
                <c:pt idx="20">
                  <c:v>0.80064171122994654</c:v>
                </c:pt>
                <c:pt idx="21">
                  <c:v>0.54358288770053476</c:v>
                </c:pt>
                <c:pt idx="22">
                  <c:v>0.39524064171122997</c:v>
                </c:pt>
                <c:pt idx="23">
                  <c:v>0.35866310160427806</c:v>
                </c:pt>
                <c:pt idx="24">
                  <c:v>0.87582887700534762</c:v>
                </c:pt>
                <c:pt idx="25">
                  <c:v>1.9762032085561496</c:v>
                </c:pt>
                <c:pt idx="26">
                  <c:v>0.53342245989304815</c:v>
                </c:pt>
                <c:pt idx="27">
                  <c:v>0.80368983957219253</c:v>
                </c:pt>
                <c:pt idx="28">
                  <c:v>0.47855614973262034</c:v>
                </c:pt>
                <c:pt idx="29">
                  <c:v>1.1460962566844919</c:v>
                </c:pt>
                <c:pt idx="30">
                  <c:v>1.1633689839572192</c:v>
                </c:pt>
                <c:pt idx="31">
                  <c:v>1.2080748663101604</c:v>
                </c:pt>
                <c:pt idx="32">
                  <c:v>2.1550267379679142</c:v>
                </c:pt>
                <c:pt idx="33">
                  <c:v>1.0729411764705883</c:v>
                </c:pt>
                <c:pt idx="34">
                  <c:v>0.71427807486631012</c:v>
                </c:pt>
                <c:pt idx="35">
                  <c:v>0.58320855614973266</c:v>
                </c:pt>
                <c:pt idx="36">
                  <c:v>0.87786096256684487</c:v>
                </c:pt>
                <c:pt idx="37">
                  <c:v>1.4722459893048128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C-8746-9C0C-5DA9CF9F5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603216"/>
        <c:axId val="534999456"/>
      </c:scatterChart>
      <c:valAx>
        <c:axId val="534603216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99456"/>
        <c:crosses val="autoZero"/>
        <c:crossBetween val="midCat"/>
      </c:valAx>
      <c:valAx>
        <c:axId val="5349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Sheet2!$R$1</c:f>
              <c:strCache>
                <c:ptCount val="1"/>
                <c:pt idx="0">
                  <c:v>BTS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Sheet2!$Q$2:$Q$9</c:f>
              <c:numCache>
                <c:formatCode>General</c:formatCode>
                <c:ptCount val="8"/>
                <c:pt idx="0">
                  <c:v>0.19670239501899398</c:v>
                </c:pt>
                <c:pt idx="1">
                  <c:v>0.44198663691194262</c:v>
                </c:pt>
                <c:pt idx="2">
                  <c:v>0.49328208929071554</c:v>
                </c:pt>
                <c:pt idx="3">
                  <c:v>0.52401783731808027</c:v>
                </c:pt>
                <c:pt idx="4">
                  <c:v>0.26906851552119965</c:v>
                </c:pt>
                <c:pt idx="5">
                  <c:v>0.41694182602246121</c:v>
                </c:pt>
                <c:pt idx="6">
                  <c:v>0.37831061169846897</c:v>
                </c:pt>
                <c:pt idx="7">
                  <c:v>0.15479923546805757</c:v>
                </c:pt>
              </c:numCache>
            </c:numRef>
          </c:xVal>
          <c:yVal>
            <c:numRef>
              <c:f>Sheet2!$R$2:$R$9</c:f>
              <c:numCache>
                <c:formatCode>#,##0.00</c:formatCode>
                <c:ptCount val="8"/>
                <c:pt idx="0">
                  <c:v>0.78657813255819975</c:v>
                </c:pt>
                <c:pt idx="1">
                  <c:v>0.844634777968156</c:v>
                </c:pt>
                <c:pt idx="2">
                  <c:v>0.9045341813866703</c:v>
                </c:pt>
                <c:pt idx="3">
                  <c:v>0.68494009561013613</c:v>
                </c:pt>
                <c:pt idx="4">
                  <c:v>0.63027153801364166</c:v>
                </c:pt>
                <c:pt idx="5">
                  <c:v>0.76806419372769941</c:v>
                </c:pt>
                <c:pt idx="6">
                  <c:v>0.56601193505291536</c:v>
                </c:pt>
                <c:pt idx="7">
                  <c:v>0.58470986645455159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EC-2249-9C9F-0D69A1CEF5B3}"/>
            </c:ext>
          </c:extLst>
        </c:ser>
        <c:ser>
          <c:idx val="1"/>
          <c:order val="1"/>
          <c:tx>
            <c:strRef>
              <c:f>Sheet2!$S$1</c:f>
              <c:strCache>
                <c:ptCount val="1"/>
                <c:pt idx="0">
                  <c:v>ATS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Sheet2!$Q$2:$Q$9</c:f>
              <c:numCache>
                <c:formatCode>General</c:formatCode>
                <c:ptCount val="8"/>
                <c:pt idx="0">
                  <c:v>0.19670239501899398</c:v>
                </c:pt>
                <c:pt idx="1">
                  <c:v>0.44198663691194262</c:v>
                </c:pt>
                <c:pt idx="2">
                  <c:v>0.49328208929071554</c:v>
                </c:pt>
                <c:pt idx="3">
                  <c:v>0.52401783731808027</c:v>
                </c:pt>
                <c:pt idx="4">
                  <c:v>0.26906851552119965</c:v>
                </c:pt>
                <c:pt idx="5">
                  <c:v>0.41694182602246121</c:v>
                </c:pt>
                <c:pt idx="6">
                  <c:v>0.37831061169846897</c:v>
                </c:pt>
                <c:pt idx="7">
                  <c:v>0.15479923546805757</c:v>
                </c:pt>
              </c:numCache>
            </c:numRef>
          </c:xVal>
          <c:yVal>
            <c:numRef>
              <c:f>Sheet2!$S$2:$S$9</c:f>
              <c:numCache>
                <c:formatCode>#,##0.00</c:formatCode>
                <c:ptCount val="8"/>
                <c:pt idx="0">
                  <c:v>0.47278847466653301</c:v>
                </c:pt>
                <c:pt idx="1">
                  <c:v>0.35881253021618303</c:v>
                </c:pt>
                <c:pt idx="2">
                  <c:v>0.49332583944137642</c:v>
                </c:pt>
                <c:pt idx="3">
                  <c:v>0.47594233491522325</c:v>
                </c:pt>
                <c:pt idx="4">
                  <c:v>0.65811846070224356</c:v>
                </c:pt>
                <c:pt idx="5">
                  <c:v>0.61672227171176042</c:v>
                </c:pt>
                <c:pt idx="6">
                  <c:v>0.82005254050543996</c:v>
                </c:pt>
                <c:pt idx="7">
                  <c:v>0.78049640058355108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EC-2249-9C9F-0D69A1CEF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334688"/>
        <c:axId val="581327168"/>
      </c:scatterChart>
      <c:valAx>
        <c:axId val="58133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27168"/>
        <c:crosses val="autoZero"/>
        <c:crossBetween val="midCat"/>
      </c:valAx>
      <c:valAx>
        <c:axId val="5813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34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Sheet2!$A$45</c:f>
              <c:strCache>
                <c:ptCount val="1"/>
                <c:pt idx="0">
                  <c:v>BTS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Sheet2!$B$45:$K$45</c:f>
              <c:numCache>
                <c:formatCode>#,##0</c:formatCode>
                <c:ptCount val="10"/>
                <c:pt idx="0">
                  <c:v>11954.2854251683</c:v>
                </c:pt>
                <c:pt idx="1">
                  <c:v>3049.2067272445056</c:v>
                </c:pt>
                <c:pt idx="2">
                  <c:v>3493.1152471279693</c:v>
                </c:pt>
                <c:pt idx="3">
                  <c:v>16847.591914880912</c:v>
                </c:pt>
                <c:pt idx="4">
                  <c:v>14242.118103704219</c:v>
                </c:pt>
                <c:pt idx="5">
                  <c:v>17322.086281245494</c:v>
                </c:pt>
                <c:pt idx="6">
                  <c:v>11036.323900810356</c:v>
                </c:pt>
                <c:pt idx="7">
                  <c:v>7771.5861057268912</c:v>
                </c:pt>
                <c:pt idx="8">
                  <c:v>3745.1796101552873</c:v>
                </c:pt>
                <c:pt idx="9">
                  <c:v>5787.9885061166678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9-C54C-BC16-9C5FADC66979}"/>
            </c:ext>
          </c:extLst>
        </c:ser>
        <c:ser>
          <c:idx val="1"/>
          <c:order val="1"/>
          <c:tx>
            <c:strRef>
              <c:f>Sheet2!$A$46</c:f>
              <c:strCache>
                <c:ptCount val="1"/>
                <c:pt idx="0">
                  <c:v>ATS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Sheet2!$B$46:$K$46</c:f>
              <c:numCache>
                <c:formatCode>#,##0</c:formatCode>
                <c:ptCount val="10"/>
                <c:pt idx="0">
                  <c:v>19346.676258852745</c:v>
                </c:pt>
                <c:pt idx="1">
                  <c:v>23526.676258852745</c:v>
                </c:pt>
                <c:pt idx="2">
                  <c:v>11570.67625885274</c:v>
                </c:pt>
                <c:pt idx="3">
                  <c:v>12151.67625885274</c:v>
                </c:pt>
                <c:pt idx="4">
                  <c:v>6334.6762588527417</c:v>
                </c:pt>
                <c:pt idx="5">
                  <c:v>4746.6762588527417</c:v>
                </c:pt>
                <c:pt idx="6">
                  <c:v>2404.6762588527422</c:v>
                </c:pt>
                <c:pt idx="7">
                  <c:v>1479.6762588527426</c:v>
                </c:pt>
                <c:pt idx="8">
                  <c:v>648.67625885274219</c:v>
                </c:pt>
                <c:pt idx="9">
                  <c:v>772.67625885274219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9-C54C-BC16-9C5FADC66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707984"/>
        <c:axId val="555709616"/>
      </c:lineChart>
      <c:catAx>
        <c:axId val="5557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9616"/>
        <c:crosses val="autoZero"/>
        <c:auto val="1"/>
        <c:lblAlgn val="ctr"/>
        <c:lblOffset val="100"/>
        <c:noMultiLvlLbl val="0"/>
      </c:catAx>
      <c:valAx>
        <c:axId val="5557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Sheet2!$A$45</c:f>
              <c:strCache>
                <c:ptCount val="1"/>
                <c:pt idx="0">
                  <c:v>BTS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Sheet2!$B$45:$K$45</c:f>
              <c:numCache>
                <c:formatCode>#,##0</c:formatCode>
                <c:ptCount val="10"/>
                <c:pt idx="0">
                  <c:v>11954.2854251683</c:v>
                </c:pt>
                <c:pt idx="1">
                  <c:v>3049.2067272445056</c:v>
                </c:pt>
                <c:pt idx="2">
                  <c:v>3493.1152471279693</c:v>
                </c:pt>
                <c:pt idx="3">
                  <c:v>16847.591914880912</c:v>
                </c:pt>
                <c:pt idx="4">
                  <c:v>14242.118103704219</c:v>
                </c:pt>
                <c:pt idx="5">
                  <c:v>17322.086281245494</c:v>
                </c:pt>
                <c:pt idx="6">
                  <c:v>11036.323900810356</c:v>
                </c:pt>
                <c:pt idx="7">
                  <c:v>7771.5861057268912</c:v>
                </c:pt>
                <c:pt idx="8">
                  <c:v>3745.1796101552873</c:v>
                </c:pt>
                <c:pt idx="9">
                  <c:v>5787.9885061166678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C-2948-B05D-81ED21065471}"/>
            </c:ext>
          </c:extLst>
        </c:ser>
        <c:ser>
          <c:idx val="1"/>
          <c:order val="1"/>
          <c:tx>
            <c:strRef>
              <c:f>Sheet2!$A$46</c:f>
              <c:strCache>
                <c:ptCount val="1"/>
                <c:pt idx="0">
                  <c:v>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Sheet2!$B$46:$K$46</c:f>
              <c:numCache>
                <c:formatCode>#,##0</c:formatCode>
                <c:ptCount val="10"/>
                <c:pt idx="0">
                  <c:v>19346.676258852745</c:v>
                </c:pt>
                <c:pt idx="1">
                  <c:v>23526.676258852745</c:v>
                </c:pt>
                <c:pt idx="2">
                  <c:v>11570.67625885274</c:v>
                </c:pt>
                <c:pt idx="3">
                  <c:v>12151.67625885274</c:v>
                </c:pt>
                <c:pt idx="4">
                  <c:v>6334.6762588527417</c:v>
                </c:pt>
                <c:pt idx="5">
                  <c:v>4746.6762588527417</c:v>
                </c:pt>
                <c:pt idx="6">
                  <c:v>2404.6762588527422</c:v>
                </c:pt>
                <c:pt idx="7">
                  <c:v>1479.6762588527426</c:v>
                </c:pt>
                <c:pt idx="8">
                  <c:v>648.67625885274219</c:v>
                </c:pt>
                <c:pt idx="9">
                  <c:v>772.67625885274219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8C-2948-B05D-81ED21065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707984"/>
        <c:axId val="555709616"/>
      </c:areaChart>
      <c:catAx>
        <c:axId val="5557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9616"/>
        <c:crosses val="autoZero"/>
        <c:auto val="1"/>
        <c:lblAlgn val="ctr"/>
        <c:lblOffset val="100"/>
        <c:noMultiLvlLbl val="0"/>
      </c:catAx>
      <c:valAx>
        <c:axId val="5557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1159230096239"/>
          <c:y val="2.5428331875182269E-2"/>
          <c:w val="0.85343285214348208"/>
          <c:h val="0.73577136191309422"/>
        </c:manualLayout>
      </c:layout>
      <c:areaChart>
        <c:grouping val="percentStacked"/>
        <c:varyColors val="0"/>
        <c:ser>
          <c:idx val="0"/>
          <c:order val="0"/>
          <c:tx>
            <c:strRef>
              <c:f>Sheet2!$A$45</c:f>
              <c:strCache>
                <c:ptCount val="1"/>
                <c:pt idx="0">
                  <c:v>BTS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Sheet2!$B$45:$K$45</c:f>
              <c:numCache>
                <c:formatCode>#,##0</c:formatCode>
                <c:ptCount val="10"/>
                <c:pt idx="0">
                  <c:v>11954.2854251683</c:v>
                </c:pt>
                <c:pt idx="1">
                  <c:v>3049.2067272445056</c:v>
                </c:pt>
                <c:pt idx="2">
                  <c:v>3493.1152471279693</c:v>
                </c:pt>
                <c:pt idx="3">
                  <c:v>16847.591914880912</c:v>
                </c:pt>
                <c:pt idx="4">
                  <c:v>14242.118103704219</c:v>
                </c:pt>
                <c:pt idx="5">
                  <c:v>17322.086281245494</c:v>
                </c:pt>
                <c:pt idx="6">
                  <c:v>11036.323900810356</c:v>
                </c:pt>
                <c:pt idx="7">
                  <c:v>7771.5861057268912</c:v>
                </c:pt>
                <c:pt idx="8">
                  <c:v>3745.1796101552873</c:v>
                </c:pt>
                <c:pt idx="9">
                  <c:v>5787.9885061166678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A-1541-9468-38C91BBE6BB2}"/>
            </c:ext>
          </c:extLst>
        </c:ser>
        <c:ser>
          <c:idx val="1"/>
          <c:order val="1"/>
          <c:tx>
            <c:strRef>
              <c:f>Sheet2!$A$46</c:f>
              <c:strCache>
                <c:ptCount val="1"/>
                <c:pt idx="0">
                  <c:v>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Sheet2!$B$46:$K$46</c:f>
              <c:numCache>
                <c:formatCode>#,##0</c:formatCode>
                <c:ptCount val="10"/>
                <c:pt idx="0">
                  <c:v>19346.676258852745</c:v>
                </c:pt>
                <c:pt idx="1">
                  <c:v>23526.676258852745</c:v>
                </c:pt>
                <c:pt idx="2">
                  <c:v>11570.67625885274</c:v>
                </c:pt>
                <c:pt idx="3">
                  <c:v>12151.67625885274</c:v>
                </c:pt>
                <c:pt idx="4">
                  <c:v>6334.6762588527417</c:v>
                </c:pt>
                <c:pt idx="5">
                  <c:v>4746.6762588527417</c:v>
                </c:pt>
                <c:pt idx="6">
                  <c:v>2404.6762588527422</c:v>
                </c:pt>
                <c:pt idx="7">
                  <c:v>1479.6762588527426</c:v>
                </c:pt>
                <c:pt idx="8">
                  <c:v>648.67625885274219</c:v>
                </c:pt>
                <c:pt idx="9">
                  <c:v>772.67625885274219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A-1541-9468-38C91BBE6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707984"/>
        <c:axId val="555709616"/>
      </c:areaChart>
      <c:catAx>
        <c:axId val="5557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9616"/>
        <c:crosses val="autoZero"/>
        <c:auto val="1"/>
        <c:lblAlgn val="ctr"/>
        <c:lblOffset val="100"/>
        <c:noMultiLvlLbl val="0"/>
      </c:catAx>
      <c:valAx>
        <c:axId val="5557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Sheet2!$N$1</c:f>
              <c:strCache>
                <c:ptCount val="1"/>
                <c:pt idx="0">
                  <c:v>ATS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Sheet2!$M$2:$M$9</c:f>
              <c:numCache>
                <c:formatCode>#,##0.00</c:formatCode>
                <c:ptCount val="8"/>
                <c:pt idx="0">
                  <c:v>0.78657813255819975</c:v>
                </c:pt>
                <c:pt idx="1">
                  <c:v>0.844634777968156</c:v>
                </c:pt>
                <c:pt idx="2">
                  <c:v>0.9045341813866703</c:v>
                </c:pt>
                <c:pt idx="3">
                  <c:v>0.68494009561013613</c:v>
                </c:pt>
                <c:pt idx="4">
                  <c:v>0.63027153801364166</c:v>
                </c:pt>
                <c:pt idx="5">
                  <c:v>0.76806419372769941</c:v>
                </c:pt>
                <c:pt idx="6">
                  <c:v>0.56601193505291536</c:v>
                </c:pt>
                <c:pt idx="7">
                  <c:v>0.58470986645455159</c:v>
                </c:pt>
              </c:numCache>
            </c:numRef>
          </c:xVal>
          <c:yVal>
            <c:numRef>
              <c:f>Sheet2!$N$2:$N$9</c:f>
              <c:numCache>
                <c:formatCode>#,##0.00</c:formatCode>
                <c:ptCount val="8"/>
                <c:pt idx="0">
                  <c:v>0.47278847466653301</c:v>
                </c:pt>
                <c:pt idx="1">
                  <c:v>0.35881253021618303</c:v>
                </c:pt>
                <c:pt idx="2">
                  <c:v>0.49332583944137642</c:v>
                </c:pt>
                <c:pt idx="3">
                  <c:v>0.47594233491522325</c:v>
                </c:pt>
                <c:pt idx="4">
                  <c:v>0.65811846070224356</c:v>
                </c:pt>
                <c:pt idx="5">
                  <c:v>0.61672227171176042</c:v>
                </c:pt>
                <c:pt idx="6">
                  <c:v>0.82005254050543996</c:v>
                </c:pt>
                <c:pt idx="7">
                  <c:v>0.78049640058355108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B-8440-B9A1-811FF677CE2A}"/>
            </c:ext>
          </c:extLst>
        </c:ser>
        <c:ser>
          <c:idx val="1"/>
          <c:order val="1"/>
          <c:tx>
            <c:strRef>
              <c:f>Sheet2!$O$1</c:f>
              <c:strCache>
                <c:ptCount val="1"/>
                <c:pt idx="0">
                  <c:v>Proportion in overlap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Sheet2!$N$2:$N$9</c:f>
              <c:numCache>
                <c:formatCode>#,##0.00</c:formatCode>
                <c:ptCount val="8"/>
                <c:pt idx="0">
                  <c:v>0.47278847466653301</c:v>
                </c:pt>
                <c:pt idx="1">
                  <c:v>0.35881253021618303</c:v>
                </c:pt>
                <c:pt idx="2">
                  <c:v>0.49332583944137642</c:v>
                </c:pt>
                <c:pt idx="3">
                  <c:v>0.47594233491522325</c:v>
                </c:pt>
                <c:pt idx="4">
                  <c:v>0.65811846070224356</c:v>
                </c:pt>
                <c:pt idx="5">
                  <c:v>0.61672227171176042</c:v>
                </c:pt>
                <c:pt idx="6">
                  <c:v>0.82005254050543996</c:v>
                </c:pt>
                <c:pt idx="7">
                  <c:v>0.78049640058355108</c:v>
                </c:pt>
              </c:numCache>
            </c:numRef>
          </c:xVal>
          <c:yVal>
            <c:numRef>
              <c:f>Sheet2!$O$2:$O$9</c:f>
              <c:numCache>
                <c:formatCode>General</c:formatCode>
                <c:ptCount val="8"/>
                <c:pt idx="0">
                  <c:v>0.26038193391160486</c:v>
                </c:pt>
                <c:pt idx="1">
                  <c:v>0.20398751045055169</c:v>
                </c:pt>
                <c:pt idx="2">
                  <c:v>0.39390018061629001</c:v>
                </c:pt>
                <c:pt idx="3">
                  <c:v>0.16182435375611534</c:v>
                </c:pt>
                <c:pt idx="4">
                  <c:v>0.29199273525093722</c:v>
                </c:pt>
                <c:pt idx="5">
                  <c:v>0.38841841450591774</c:v>
                </c:pt>
                <c:pt idx="6">
                  <c:v>0.38719218024731433</c:v>
                </c:pt>
                <c:pt idx="7">
                  <c:v>0.3708265023100879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AB-8440-B9A1-811FF677C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710144"/>
        <c:axId val="581711776"/>
      </c:scatterChart>
      <c:valAx>
        <c:axId val="58171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11776"/>
        <c:crosses val="autoZero"/>
        <c:crossBetween val="midCat"/>
      </c:valAx>
      <c:valAx>
        <c:axId val="5817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1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Sheet2!$X$13</c:f>
              <c:strCache>
                <c:ptCount val="1"/>
                <c:pt idx="0">
                  <c:v>ATS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Sheet2!$W$14:$W$25</c:f>
              <c:numCache>
                <c:formatCode>General</c:formatCode>
                <c:ptCount val="12"/>
                <c:pt idx="0">
                  <c:v>0.65805176405579024</c:v>
                </c:pt>
                <c:pt idx="1">
                  <c:v>0.73891935611376991</c:v>
                </c:pt>
                <c:pt idx="2">
                  <c:v>0.73915018795050658</c:v>
                </c:pt>
                <c:pt idx="3">
                  <c:v>0.57814133822030622</c:v>
                </c:pt>
                <c:pt idx="4">
                  <c:v>0.5414280871287851</c:v>
                </c:pt>
                <c:pt idx="5">
                  <c:v>0.48342196278530941</c:v>
                </c:pt>
                <c:pt idx="6">
                  <c:v>0.51984892068038024</c:v>
                </c:pt>
                <c:pt idx="7">
                  <c:v>0.61110258428560937</c:v>
                </c:pt>
                <c:pt idx="8">
                  <c:v>0.52686469012720472</c:v>
                </c:pt>
                <c:pt idx="9">
                  <c:v>0.43277879838933497</c:v>
                </c:pt>
                <c:pt idx="10">
                  <c:v>0.45800736735145003</c:v>
                </c:pt>
                <c:pt idx="11">
                  <c:v>0.45364425098460975</c:v>
                </c:pt>
              </c:numCache>
            </c:numRef>
          </c:xVal>
          <c:yVal>
            <c:numRef>
              <c:f>Sheet2!$X$14:$X$25</c:f>
              <c:numCache>
                <c:formatCode>General</c:formatCode>
                <c:ptCount val="12"/>
                <c:pt idx="0">
                  <c:v>0.44442875231389722</c:v>
                </c:pt>
                <c:pt idx="1">
                  <c:v>0.38041205667780065</c:v>
                </c:pt>
                <c:pt idx="2">
                  <c:v>0.43700856065600258</c:v>
                </c:pt>
                <c:pt idx="3">
                  <c:v>0.47583368131175902</c:v>
                </c:pt>
                <c:pt idx="4">
                  <c:v>0.61429683431677373</c:v>
                </c:pt>
                <c:pt idx="5">
                  <c:v>0.62601068274957838</c:v>
                </c:pt>
                <c:pt idx="6">
                  <c:v>0.52900325132245618</c:v>
                </c:pt>
                <c:pt idx="7">
                  <c:v>0.59276785754294292</c:v>
                </c:pt>
                <c:pt idx="8">
                  <c:v>0.65283360425669523</c:v>
                </c:pt>
                <c:pt idx="9">
                  <c:v>0.70706030617949289</c:v>
                </c:pt>
                <c:pt idx="10">
                  <c:v>0.77365808304495365</c:v>
                </c:pt>
                <c:pt idx="11">
                  <c:v>0.697358163462377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6-1242-8273-DBC49D63A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49760"/>
        <c:axId val="587150176"/>
      </c:scatterChart>
      <c:valAx>
        <c:axId val="63424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50176"/>
        <c:crosses val="autoZero"/>
        <c:crossBetween val="midCat"/>
      </c:valAx>
      <c:valAx>
        <c:axId val="5871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4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Sheet2!$U$1</c:f>
              <c:strCache>
                <c:ptCount val="1"/>
                <c:pt idx="0">
                  <c:v>ATS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492344706911637E-2"/>
                  <c:y val="-0.35532443861184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Sheet2!$Q$2:$Q$9</c:f>
              <c:numCache>
                <c:formatCode>General</c:formatCode>
                <c:ptCount val="8"/>
                <c:pt idx="0">
                  <c:v>0.19670239501899398</c:v>
                </c:pt>
                <c:pt idx="1">
                  <c:v>0.44198663691194262</c:v>
                </c:pt>
                <c:pt idx="2">
                  <c:v>0.49328208929071554</c:v>
                </c:pt>
                <c:pt idx="3">
                  <c:v>0.52401783731808027</c:v>
                </c:pt>
                <c:pt idx="4">
                  <c:v>0.26906851552119965</c:v>
                </c:pt>
                <c:pt idx="5">
                  <c:v>0.41694182602246121</c:v>
                </c:pt>
                <c:pt idx="6">
                  <c:v>0.37831061169846897</c:v>
                </c:pt>
                <c:pt idx="7">
                  <c:v>0.15479923546805757</c:v>
                </c:pt>
              </c:numCache>
            </c:numRef>
          </c:xVal>
          <c:yVal>
            <c:numRef>
              <c:f>Sheet2!$U$2:$U$9</c:f>
              <c:numCache>
                <c:formatCode>General</c:formatCode>
                <c:ptCount val="8"/>
                <c:pt idx="0">
                  <c:v>0.44442875231389722</c:v>
                </c:pt>
                <c:pt idx="1">
                  <c:v>0.38041205667780065</c:v>
                </c:pt>
                <c:pt idx="2">
                  <c:v>0.43700856065600258</c:v>
                </c:pt>
                <c:pt idx="3">
                  <c:v>0.47583368131175902</c:v>
                </c:pt>
                <c:pt idx="4">
                  <c:v>0.62601068274957838</c:v>
                </c:pt>
                <c:pt idx="5">
                  <c:v>0.59276785754294292</c:v>
                </c:pt>
                <c:pt idx="6">
                  <c:v>0.70706030617949289</c:v>
                </c:pt>
                <c:pt idx="7">
                  <c:v>0.697358163462377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2-5047-BD98-4492E3C3B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668160"/>
        <c:axId val="649960176"/>
      </c:scatterChart>
      <c:valAx>
        <c:axId val="64966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60176"/>
        <c:crosses val="autoZero"/>
        <c:crossBetween val="midCat"/>
      </c:valAx>
      <c:valAx>
        <c:axId val="6499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6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Sheet2!$A$45</c:f>
              <c:strCache>
                <c:ptCount val="1"/>
                <c:pt idx="0">
                  <c:v>BTS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Sheet2!$B$45:$K$45</c:f>
              <c:numCache>
                <c:formatCode>#,##0</c:formatCode>
                <c:ptCount val="10"/>
                <c:pt idx="0">
                  <c:v>11954.2854251683</c:v>
                </c:pt>
                <c:pt idx="1">
                  <c:v>3049.2067272445056</c:v>
                </c:pt>
                <c:pt idx="2">
                  <c:v>3493.1152471279693</c:v>
                </c:pt>
                <c:pt idx="3">
                  <c:v>16847.591914880912</c:v>
                </c:pt>
                <c:pt idx="4">
                  <c:v>14242.118103704219</c:v>
                </c:pt>
                <c:pt idx="5">
                  <c:v>17322.086281245494</c:v>
                </c:pt>
                <c:pt idx="6">
                  <c:v>11036.323900810356</c:v>
                </c:pt>
                <c:pt idx="7">
                  <c:v>7771.5861057268912</c:v>
                </c:pt>
                <c:pt idx="8">
                  <c:v>3745.1796101552873</c:v>
                </c:pt>
                <c:pt idx="9">
                  <c:v>5787.9885061166678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F-264E-AAE7-2B3790B79399}"/>
            </c:ext>
          </c:extLst>
        </c:ser>
        <c:ser>
          <c:idx val="1"/>
          <c:order val="1"/>
          <c:tx>
            <c:strRef>
              <c:f>Sheet2!$A$46</c:f>
              <c:strCache>
                <c:ptCount val="1"/>
                <c:pt idx="0">
                  <c:v>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Sheet2!$B$46:$K$46</c:f>
              <c:numCache>
                <c:formatCode>#,##0</c:formatCode>
                <c:ptCount val="10"/>
                <c:pt idx="0">
                  <c:v>19346.676258852745</c:v>
                </c:pt>
                <c:pt idx="1">
                  <c:v>23526.676258852745</c:v>
                </c:pt>
                <c:pt idx="2">
                  <c:v>11570.67625885274</c:v>
                </c:pt>
                <c:pt idx="3">
                  <c:v>12151.67625885274</c:v>
                </c:pt>
                <c:pt idx="4">
                  <c:v>6334.6762588527417</c:v>
                </c:pt>
                <c:pt idx="5">
                  <c:v>4746.6762588527417</c:v>
                </c:pt>
                <c:pt idx="6">
                  <c:v>2404.6762588527422</c:v>
                </c:pt>
                <c:pt idx="7">
                  <c:v>1479.6762588527426</c:v>
                </c:pt>
                <c:pt idx="8">
                  <c:v>648.67625885274219</c:v>
                </c:pt>
                <c:pt idx="9">
                  <c:v>772.67625885274219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7F-264E-AAE7-2B3790B7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707984"/>
        <c:axId val="555709616"/>
      </c:areaChart>
      <c:catAx>
        <c:axId val="5557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9616"/>
        <c:crosses val="autoZero"/>
        <c:auto val="1"/>
        <c:lblAlgn val="ctr"/>
        <c:lblOffset val="100"/>
        <c:noMultiLvlLbl val="0"/>
      </c:catAx>
      <c:valAx>
        <c:axId val="555709616"/>
        <c:scaling>
          <c:orientation val="minMax"/>
          <c:max val="30000"/>
          <c:min val="-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7984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Sheet2!$A$45</c:f>
              <c:strCache>
                <c:ptCount val="1"/>
                <c:pt idx="0">
                  <c:v>BTS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Sheet2!$B$45:$K$45</c:f>
              <c:numCache>
                <c:formatCode>#,##0</c:formatCode>
                <c:ptCount val="10"/>
                <c:pt idx="0">
                  <c:v>11954.2854251683</c:v>
                </c:pt>
                <c:pt idx="1">
                  <c:v>3049.2067272445056</c:v>
                </c:pt>
                <c:pt idx="2">
                  <c:v>3493.1152471279693</c:v>
                </c:pt>
                <c:pt idx="3">
                  <c:v>16847.591914880912</c:v>
                </c:pt>
                <c:pt idx="4">
                  <c:v>14242.118103704219</c:v>
                </c:pt>
                <c:pt idx="5">
                  <c:v>17322.086281245494</c:v>
                </c:pt>
                <c:pt idx="6">
                  <c:v>11036.323900810356</c:v>
                </c:pt>
                <c:pt idx="7">
                  <c:v>7771.5861057268912</c:v>
                </c:pt>
                <c:pt idx="8">
                  <c:v>3745.1796101552873</c:v>
                </c:pt>
                <c:pt idx="9">
                  <c:v>5787.9885061166678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9-A142-B6C0-4749400BDA4D}"/>
            </c:ext>
          </c:extLst>
        </c:ser>
        <c:ser>
          <c:idx val="1"/>
          <c:order val="1"/>
          <c:tx>
            <c:strRef>
              <c:f>Sheet2!$A$46</c:f>
              <c:strCache>
                <c:ptCount val="1"/>
                <c:pt idx="0">
                  <c:v>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Sheet2!$B$46:$K$46</c:f>
              <c:numCache>
                <c:formatCode>#,##0</c:formatCode>
                <c:ptCount val="10"/>
                <c:pt idx="0">
                  <c:v>19346.676258852745</c:v>
                </c:pt>
                <c:pt idx="1">
                  <c:v>23526.676258852745</c:v>
                </c:pt>
                <c:pt idx="2">
                  <c:v>11570.67625885274</c:v>
                </c:pt>
                <c:pt idx="3">
                  <c:v>12151.67625885274</c:v>
                </c:pt>
                <c:pt idx="4">
                  <c:v>6334.6762588527417</c:v>
                </c:pt>
                <c:pt idx="5">
                  <c:v>4746.6762588527417</c:v>
                </c:pt>
                <c:pt idx="6">
                  <c:v>2404.6762588527422</c:v>
                </c:pt>
                <c:pt idx="7">
                  <c:v>1479.6762588527426</c:v>
                </c:pt>
                <c:pt idx="8">
                  <c:v>648.67625885274219</c:v>
                </c:pt>
                <c:pt idx="9">
                  <c:v>772.67625885274219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9-A142-B6C0-4749400BD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707984"/>
        <c:axId val="555709616"/>
      </c:areaChart>
      <c:catAx>
        <c:axId val="5557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9616"/>
        <c:crosses val="autoZero"/>
        <c:auto val="1"/>
        <c:lblAlgn val="ctr"/>
        <c:lblOffset val="100"/>
        <c:noMultiLvlLbl val="0"/>
      </c:catAx>
      <c:valAx>
        <c:axId val="5557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7984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812091285199518E-2"/>
          <c:y val="7.874015748031496E-2"/>
          <c:w val="0.9175438409181903"/>
          <c:h val="0.79892367784735574"/>
        </c:manualLayout>
      </c:layout>
      <c:lineChart>
        <c:grouping val="standard"/>
        <c:varyColors val="0"/>
        <c:ser>
          <c:idx val="0"/>
          <c:order val="0"/>
          <c:tx>
            <c:strRef>
              <c:f>Sheet2!$A$45</c:f>
              <c:strCache>
                <c:ptCount val="1"/>
                <c:pt idx="0">
                  <c:v>BTS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Sheet2!$B$45:$K$45</c:f>
              <c:numCache>
                <c:formatCode>#,##0</c:formatCode>
                <c:ptCount val="10"/>
                <c:pt idx="0">
                  <c:v>11954.2854251683</c:v>
                </c:pt>
                <c:pt idx="1">
                  <c:v>3049.2067272445056</c:v>
                </c:pt>
                <c:pt idx="2">
                  <c:v>3493.1152471279693</c:v>
                </c:pt>
                <c:pt idx="3">
                  <c:v>16847.591914880912</c:v>
                </c:pt>
                <c:pt idx="4">
                  <c:v>14242.118103704219</c:v>
                </c:pt>
                <c:pt idx="5">
                  <c:v>17322.086281245494</c:v>
                </c:pt>
                <c:pt idx="6">
                  <c:v>11036.323900810356</c:v>
                </c:pt>
                <c:pt idx="7">
                  <c:v>7771.5861057268912</c:v>
                </c:pt>
                <c:pt idx="8">
                  <c:v>3745.1796101552873</c:v>
                </c:pt>
                <c:pt idx="9">
                  <c:v>5787.9885061166678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2-4D47-AE40-AF9284A03759}"/>
            </c:ext>
          </c:extLst>
        </c:ser>
        <c:ser>
          <c:idx val="1"/>
          <c:order val="1"/>
          <c:tx>
            <c:strRef>
              <c:f>Sheet2!$A$46</c:f>
              <c:strCache>
                <c:ptCount val="1"/>
                <c:pt idx="0">
                  <c:v>ATS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Sheet2!$B$44:$K$44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Sheet2!$B$46:$K$46</c:f>
              <c:numCache>
                <c:formatCode>#,##0</c:formatCode>
                <c:ptCount val="10"/>
                <c:pt idx="0">
                  <c:v>19346.676258852745</c:v>
                </c:pt>
                <c:pt idx="1">
                  <c:v>23526.676258852745</c:v>
                </c:pt>
                <c:pt idx="2">
                  <c:v>11570.67625885274</c:v>
                </c:pt>
                <c:pt idx="3">
                  <c:v>12151.67625885274</c:v>
                </c:pt>
                <c:pt idx="4">
                  <c:v>6334.6762588527417</c:v>
                </c:pt>
                <c:pt idx="5">
                  <c:v>4746.6762588527417</c:v>
                </c:pt>
                <c:pt idx="6">
                  <c:v>2404.6762588527422</c:v>
                </c:pt>
                <c:pt idx="7">
                  <c:v>1479.6762588527426</c:v>
                </c:pt>
                <c:pt idx="8">
                  <c:v>648.67625885274219</c:v>
                </c:pt>
                <c:pt idx="9">
                  <c:v>772.67625885274219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2-4D47-AE40-AF9284A03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707984"/>
        <c:axId val="555709616"/>
      </c:lineChart>
      <c:catAx>
        <c:axId val="5557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9616"/>
        <c:crosses val="autoZero"/>
        <c:auto val="1"/>
        <c:lblAlgn val="ctr"/>
        <c:lblOffset val="100"/>
        <c:noMultiLvlLbl val="0"/>
      </c:catAx>
      <c:valAx>
        <c:axId val="555709616"/>
        <c:scaling>
          <c:orientation val="minMax"/>
          <c:max val="30000"/>
          <c:min val="-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07984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2252769251301"/>
          <c:y val="0.22096410192820382"/>
          <c:w val="0.15283758174296008"/>
          <c:h val="0.17667369334738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052CC3-E9A1-F843-8362-3736E57CC78F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73</xdr:row>
      <xdr:rowOff>95250</xdr:rowOff>
    </xdr:from>
    <xdr:to>
      <xdr:col>14</xdr:col>
      <xdr:colOff>279400</xdr:colOff>
      <xdr:row>92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F58ED-2A29-4244-A6D5-C7E7FE8E5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69057-FF3D-FC4E-A78D-114F4F4F69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20</xdr:row>
      <xdr:rowOff>12700</xdr:rowOff>
    </xdr:from>
    <xdr:to>
      <xdr:col>12</xdr:col>
      <xdr:colOff>279400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099BE-8979-4745-9C3F-F6266D340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279400</xdr:colOff>
      <xdr:row>3</xdr:row>
      <xdr:rowOff>50800</xdr:rowOff>
    </xdr:from>
    <xdr:to>
      <xdr:col>11</xdr:col>
      <xdr:colOff>723900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4764CE-8AF8-A24E-B939-C74F8F5C3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18</xdr:col>
      <xdr:colOff>444500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8A02E7-663C-A642-973B-46E38DFE9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806450</xdr:colOff>
      <xdr:row>14</xdr:row>
      <xdr:rowOff>133350</xdr:rowOff>
    </xdr:from>
    <xdr:to>
      <xdr:col>15</xdr:col>
      <xdr:colOff>425450</xdr:colOff>
      <xdr:row>28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00EB4A-4AF8-F74B-8BB3-034ABAD31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330200</xdr:colOff>
      <xdr:row>27</xdr:row>
      <xdr:rowOff>133350</xdr:rowOff>
    </xdr:from>
    <xdr:to>
      <xdr:col>25</xdr:col>
      <xdr:colOff>774700</xdr:colOff>
      <xdr:row>41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37DDC4-E486-0849-ACDC-EBC8B180E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546100</xdr:colOff>
      <xdr:row>14</xdr:row>
      <xdr:rowOff>133350</xdr:rowOff>
    </xdr:from>
    <xdr:to>
      <xdr:col>20</xdr:col>
      <xdr:colOff>165100</xdr:colOff>
      <xdr:row>28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77115B-84FF-EA46-81A2-2DFE5C37D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ECCA3A-6E4E-AC4F-B5F4-8A4E4CB78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CC54AB-7F91-E448-ADCB-02ED34CF6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195366-5093-4C43-B8FB-AE4288B83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Ianelli" refreshedDate="43833.635369328702" createdVersion="6" refreshedVersion="6" minRefreshableVersion="3" recordCount="36" xr:uid="{652104C2-F014-5440-B72E-3072C4320C03}">
  <cacheSource type="worksheet">
    <worksheetSource ref="B1:F37" sheet="table.index.combined.strata"/>
  </cacheSource>
  <cacheFields count="5">
    <cacheField name="year" numFmtId="0">
      <sharedItems containsSemiMixedTypes="0" containsString="0" containsNumber="1" containsInteger="1" minValue="2007" maxValue="2018" count="12"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stratum" numFmtId="0">
      <sharedItems count="3">
        <s v="&lt;0.5m"/>
        <s v="0.5-16m"/>
        <s v="&gt;16m"/>
      </sharedItems>
    </cacheField>
    <cacheField name="lwr" numFmtId="0">
      <sharedItems containsSemiMixedTypes="0" containsString="0" containsNumber="1" minValue="12.410683786843499" maxValue="15.918685892393301"/>
    </cacheField>
    <cacheField name="upr" numFmtId="0">
      <sharedItems containsSemiMixedTypes="0" containsString="0" containsNumber="1" minValue="13.1131882190006" maxValue="18.3608329241615"/>
    </cacheField>
    <cacheField name="est" numFmtId="0">
      <sharedItems containsSemiMixedTypes="0" containsString="0" containsNumber="1" minValue="12.7521240115498" maxValue="16.234751256322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4.8239367202073"/>
    <n v="16.168446761412099"/>
    <n v="15.484804995079701"/>
  </r>
  <r>
    <x v="0"/>
    <x v="1"/>
    <n v="14.544995849867201"/>
    <n v="15.012930635472101"/>
    <n v="14.775966301236799"/>
  </r>
  <r>
    <x v="0"/>
    <x v="2"/>
    <n v="14.2001146680276"/>
    <n v="15.0205091822694"/>
    <n v="14.563863674641199"/>
  </r>
  <r>
    <x v="1"/>
    <x v="0"/>
    <n v="14.906984109320501"/>
    <n v="16.0757368449081"/>
    <n v="15.4538906917715"/>
  </r>
  <r>
    <x v="1"/>
    <x v="1"/>
    <n v="14.0856068043442"/>
    <n v="14.539249233002501"/>
    <n v="14.304371409711401"/>
  </r>
  <r>
    <x v="1"/>
    <x v="2"/>
    <n v="13.6388794406017"/>
    <n v="14.410815837377299"/>
    <n v="14.0107864055344"/>
  </r>
  <r>
    <x v="2"/>
    <x v="0"/>
    <n v="13.799157219784499"/>
    <n v="15.175168634900301"/>
    <n v="14.447851365455501"/>
  </r>
  <r>
    <x v="2"/>
    <x v="1"/>
    <n v="13.9232538758363"/>
    <n v="14.4785482957148"/>
    <n v="14.185351401114399"/>
  </r>
  <r>
    <x v="2"/>
    <x v="2"/>
    <n v="12.410683786843499"/>
    <n v="13.1131882190006"/>
    <n v="12.7521240115498"/>
  </r>
  <r>
    <x v="3"/>
    <x v="0"/>
    <n v="14.932063523410299"/>
    <n v="16.090136805172101"/>
    <n v="15.501035129716"/>
  </r>
  <r>
    <x v="3"/>
    <x v="1"/>
    <n v="14.073018237083501"/>
    <n v="14.582103675372901"/>
    <n v="14.3245942923377"/>
  </r>
  <r>
    <x v="3"/>
    <x v="2"/>
    <n v="14.6044263261024"/>
    <n v="15.407618126857599"/>
    <n v="14.9855940586438"/>
  </r>
  <r>
    <x v="4"/>
    <x v="0"/>
    <n v="14.734946237611799"/>
    <n v="15.796471665715099"/>
    <n v="15.264789414533301"/>
  </r>
  <r>
    <x v="4"/>
    <x v="1"/>
    <n v="14.6833901558884"/>
    <n v="15.5903395375495"/>
    <n v="15.164148582778299"/>
  </r>
  <r>
    <x v="4"/>
    <x v="2"/>
    <n v="13.095609434699"/>
    <n v="17.7697003152782"/>
    <n v="15.2743216112661"/>
  </r>
  <r>
    <x v="5"/>
    <x v="0"/>
    <n v="14.550165893656001"/>
    <n v="15.794140218383401"/>
    <n v="15.203768014395299"/>
  </r>
  <r>
    <x v="5"/>
    <x v="1"/>
    <n v="14.8424659464571"/>
    <n v="15.2485575290528"/>
    <n v="15.046344579600699"/>
  </r>
  <r>
    <x v="5"/>
    <x v="2"/>
    <n v="15.0035102327654"/>
    <n v="15.5731535517836"/>
    <n v="15.2728836426071"/>
  </r>
  <r>
    <x v="6"/>
    <x v="0"/>
    <n v="14.204129186916401"/>
    <n v="16.409442832397399"/>
    <n v="15.489206838781101"/>
  </r>
  <r>
    <x v="6"/>
    <x v="1"/>
    <n v="14.5275739583071"/>
    <n v="16.0146066503398"/>
    <n v="15.431139537905"/>
  </r>
  <r>
    <x v="6"/>
    <x v="2"/>
    <n v="13.3783288288321"/>
    <n v="17.876816412118298"/>
    <n v="15.5716653874222"/>
  </r>
  <r>
    <x v="7"/>
    <x v="0"/>
    <n v="15.318467436695"/>
    <n v="16.706910716329201"/>
    <n v="16.0304667482437"/>
  </r>
  <r>
    <x v="7"/>
    <x v="1"/>
    <n v="15.858361275538201"/>
    <n v="16.238559158516701"/>
    <n v="16.0392829104056"/>
  </r>
  <r>
    <x v="7"/>
    <x v="2"/>
    <n v="15.2610980285182"/>
    <n v="15.7459232344022"/>
    <n v="15.5002646582032"/>
  </r>
  <r>
    <x v="8"/>
    <x v="0"/>
    <n v="15.3930252691968"/>
    <n v="16.663261093021902"/>
    <n v="15.996414692749999"/>
  </r>
  <r>
    <x v="8"/>
    <x v="1"/>
    <n v="15.874996250579599"/>
    <n v="16.562110203331901"/>
    <n v="16.234751256322301"/>
  </r>
  <r>
    <x v="8"/>
    <x v="2"/>
    <n v="14.023358943563901"/>
    <n v="18.344708413345099"/>
    <n v="16.144888222960699"/>
  </r>
  <r>
    <x v="9"/>
    <x v="0"/>
    <n v="14.6114268472619"/>
    <n v="15.883418491689801"/>
    <n v="15.219878394353801"/>
  </r>
  <r>
    <x v="9"/>
    <x v="1"/>
    <n v="15.7969089969469"/>
    <n v="16.173378809392901"/>
    <n v="15.977363916739099"/>
  </r>
  <r>
    <x v="9"/>
    <x v="2"/>
    <n v="15.864212901430699"/>
    <n v="16.308193436381298"/>
    <n v="16.0851890422365"/>
  </r>
  <r>
    <x v="10"/>
    <x v="0"/>
    <n v="13.9593109304138"/>
    <n v="15.4246099965812"/>
    <n v="14.627019908036401"/>
  </r>
  <r>
    <x v="10"/>
    <x v="1"/>
    <n v="15.918685892393301"/>
    <n v="16.522714508821601"/>
    <n v="16.2129117802499"/>
  </r>
  <r>
    <x v="10"/>
    <x v="2"/>
    <n v="14.0477500210387"/>
    <n v="18.3608329241615"/>
    <n v="16.061723171777398"/>
  </r>
  <r>
    <x v="11"/>
    <x v="0"/>
    <n v="14.2488914518956"/>
    <n v="15.601996266212099"/>
    <n v="14.780619636538299"/>
  </r>
  <r>
    <x v="11"/>
    <x v="1"/>
    <n v="15.086932500786"/>
    <n v="15.5700087485863"/>
    <n v="15.312538733494501"/>
  </r>
  <r>
    <x v="11"/>
    <x v="2"/>
    <n v="15.123578866407801"/>
    <n v="15.969060007996401"/>
    <n v="15.416179954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BA5F1-9D54-6443-975C-E77762CA76A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7" firstHeaderRow="1" firstDataRow="2" firstDataCol="1"/>
  <pivotFields count="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e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632B-1957-9A4E-A7FD-1FA8688E9F3F}">
  <dimension ref="A2:BA154"/>
  <sheetViews>
    <sheetView topLeftCell="A2" workbookViewId="0">
      <selection activeCell="A40" sqref="A2:Q40"/>
    </sheetView>
  </sheetViews>
  <sheetFormatPr baseColWidth="10" defaultRowHeight="16" x14ac:dyDescent="0.2"/>
  <sheetData>
    <row r="2" spans="1:29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 t="s">
        <v>1</v>
      </c>
      <c r="S2" s="6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</row>
    <row r="3" spans="1:29" x14ac:dyDescent="0.2">
      <c r="A3" s="2">
        <v>1982</v>
      </c>
      <c r="B3" s="4">
        <v>1235</v>
      </c>
      <c r="C3" s="4">
        <v>2944</v>
      </c>
      <c r="D3" s="4">
        <v>3310</v>
      </c>
      <c r="E3" s="4">
        <v>4340</v>
      </c>
      <c r="F3" s="4">
        <v>1489</v>
      </c>
      <c r="G3" s="2">
        <v>203</v>
      </c>
      <c r="H3" s="2">
        <v>140</v>
      </c>
      <c r="I3" s="2">
        <v>67</v>
      </c>
      <c r="J3" s="2">
        <v>42</v>
      </c>
      <c r="K3" s="2">
        <v>26</v>
      </c>
      <c r="L3" s="2">
        <v>16</v>
      </c>
      <c r="M3" s="2">
        <v>10</v>
      </c>
      <c r="N3" s="2">
        <v>3</v>
      </c>
      <c r="O3" s="2">
        <v>1</v>
      </c>
      <c r="P3" s="2">
        <v>1</v>
      </c>
      <c r="Q3" s="4">
        <v>13827</v>
      </c>
      <c r="S3" s="6"/>
      <c r="U3" s="2">
        <v>3.55</v>
      </c>
      <c r="V3" s="2">
        <v>2.2400000000000002</v>
      </c>
      <c r="W3" s="2">
        <v>0.48</v>
      </c>
      <c r="X3" s="2">
        <v>0.21</v>
      </c>
      <c r="Y3" s="2">
        <v>0.41</v>
      </c>
      <c r="Z3" s="2">
        <v>0.18</v>
      </c>
      <c r="AA3" s="2">
        <v>0.06</v>
      </c>
      <c r="AB3" s="2">
        <v>0.04</v>
      </c>
      <c r="AC3" s="2">
        <v>0.22</v>
      </c>
    </row>
    <row r="4" spans="1:29" x14ac:dyDescent="0.2">
      <c r="A4" s="2">
        <v>1983</v>
      </c>
      <c r="B4" s="4">
        <v>4798</v>
      </c>
      <c r="C4" s="2">
        <v>734</v>
      </c>
      <c r="D4" s="4">
        <v>1656</v>
      </c>
      <c r="E4" s="4">
        <v>2980</v>
      </c>
      <c r="F4" s="4">
        <v>6689</v>
      </c>
      <c r="G4" s="4">
        <v>2042</v>
      </c>
      <c r="H4" s="2">
        <v>371</v>
      </c>
      <c r="I4" s="2">
        <v>198</v>
      </c>
      <c r="J4" s="2">
        <v>89</v>
      </c>
      <c r="K4" s="2">
        <v>77</v>
      </c>
      <c r="L4" s="2">
        <v>58</v>
      </c>
      <c r="M4" s="2">
        <v>20</v>
      </c>
      <c r="N4" s="2">
        <v>8</v>
      </c>
      <c r="O4" s="2">
        <v>7</v>
      </c>
      <c r="P4" s="2">
        <v>3</v>
      </c>
      <c r="Q4" s="4">
        <v>19731</v>
      </c>
      <c r="S4" s="2">
        <v>1965</v>
      </c>
      <c r="U4" s="2">
        <v>2.62</v>
      </c>
      <c r="V4" s="2">
        <v>2.23</v>
      </c>
      <c r="W4" s="2">
        <v>1.59</v>
      </c>
      <c r="X4" s="2">
        <v>0.3</v>
      </c>
      <c r="Y4" s="2">
        <v>0.13</v>
      </c>
      <c r="Z4" s="2">
        <v>0.26</v>
      </c>
      <c r="AA4" s="2">
        <v>0.12</v>
      </c>
      <c r="AB4" s="2">
        <v>0.04</v>
      </c>
      <c r="AC4" s="2">
        <v>0.17</v>
      </c>
    </row>
    <row r="5" spans="1:29" x14ac:dyDescent="0.2">
      <c r="A5" s="2">
        <v>1984</v>
      </c>
      <c r="B5" s="2">
        <v>435</v>
      </c>
      <c r="C5" s="2">
        <v>363</v>
      </c>
      <c r="D5" s="2">
        <v>538</v>
      </c>
      <c r="E5" s="4">
        <v>1535</v>
      </c>
      <c r="F5" s="4">
        <v>1905</v>
      </c>
      <c r="G5" s="4">
        <v>4451</v>
      </c>
      <c r="H5" s="2">
        <v>853</v>
      </c>
      <c r="I5" s="2">
        <v>189</v>
      </c>
      <c r="J5" s="2">
        <v>88</v>
      </c>
      <c r="K5" s="2">
        <v>31</v>
      </c>
      <c r="L5" s="2">
        <v>21</v>
      </c>
      <c r="M5" s="2">
        <v>8</v>
      </c>
      <c r="N5" s="2">
        <v>5</v>
      </c>
      <c r="O5" s="2">
        <v>6</v>
      </c>
      <c r="P5" s="2">
        <v>3</v>
      </c>
      <c r="Q5" s="4">
        <v>10431</v>
      </c>
      <c r="S5" s="2">
        <v>1966</v>
      </c>
      <c r="U5" s="2">
        <v>8.6999999999999993</v>
      </c>
      <c r="V5" s="2">
        <v>1.65</v>
      </c>
      <c r="W5" s="2">
        <v>1.57</v>
      </c>
      <c r="X5" s="2">
        <v>0.99</v>
      </c>
      <c r="Y5" s="2">
        <v>0.19</v>
      </c>
      <c r="Z5" s="2">
        <v>0.08</v>
      </c>
      <c r="AA5" s="2">
        <v>0.16</v>
      </c>
      <c r="AB5" s="2">
        <v>7.0000000000000007E-2</v>
      </c>
      <c r="AC5" s="2">
        <v>0.13</v>
      </c>
    </row>
    <row r="6" spans="1:29" x14ac:dyDescent="0.2">
      <c r="A6" s="2">
        <v>1985</v>
      </c>
      <c r="B6" s="4">
        <v>5340</v>
      </c>
      <c r="C6" s="2">
        <v>430</v>
      </c>
      <c r="D6" s="4">
        <v>1492</v>
      </c>
      <c r="E6" s="2">
        <v>692</v>
      </c>
      <c r="F6" s="4">
        <v>2653</v>
      </c>
      <c r="G6" s="4">
        <v>2011</v>
      </c>
      <c r="H6" s="4">
        <v>1501</v>
      </c>
      <c r="I6" s="2">
        <v>298</v>
      </c>
      <c r="J6" s="2">
        <v>79</v>
      </c>
      <c r="K6" s="2">
        <v>64</v>
      </c>
      <c r="L6" s="2">
        <v>23</v>
      </c>
      <c r="M6" s="2">
        <v>8</v>
      </c>
      <c r="N6" s="2">
        <v>9</v>
      </c>
      <c r="O6" s="2">
        <v>1</v>
      </c>
      <c r="P6" s="5"/>
      <c r="Q6" s="4">
        <v>14600</v>
      </c>
      <c r="S6" s="2">
        <v>1967</v>
      </c>
      <c r="U6" s="2">
        <v>6.19</v>
      </c>
      <c r="V6" s="2">
        <v>5.46</v>
      </c>
      <c r="W6" s="2">
        <v>1.1599999999999999</v>
      </c>
      <c r="X6" s="2">
        <v>1</v>
      </c>
      <c r="Y6" s="2">
        <v>0.63</v>
      </c>
      <c r="Z6" s="2">
        <v>0.12</v>
      </c>
      <c r="AA6" s="2">
        <v>0.05</v>
      </c>
      <c r="AB6" s="2">
        <v>0.11</v>
      </c>
      <c r="AC6" s="2">
        <v>0.14000000000000001</v>
      </c>
    </row>
    <row r="7" spans="1:29" x14ac:dyDescent="0.2">
      <c r="A7" s="2">
        <v>1986</v>
      </c>
      <c r="B7" s="4">
        <v>2774</v>
      </c>
      <c r="C7" s="2">
        <v>678</v>
      </c>
      <c r="D7" s="2">
        <v>533</v>
      </c>
      <c r="E7" s="4">
        <v>1875</v>
      </c>
      <c r="F7" s="4">
        <v>1135</v>
      </c>
      <c r="G7" s="4">
        <v>1890</v>
      </c>
      <c r="H7" s="4">
        <v>1653</v>
      </c>
      <c r="I7" s="4">
        <v>1501</v>
      </c>
      <c r="J7" s="2">
        <v>471</v>
      </c>
      <c r="K7" s="2">
        <v>72</v>
      </c>
      <c r="L7" s="2">
        <v>33</v>
      </c>
      <c r="M7" s="2">
        <v>15</v>
      </c>
      <c r="N7" s="2">
        <v>1</v>
      </c>
      <c r="O7" s="2">
        <v>4</v>
      </c>
      <c r="P7" s="2">
        <v>1</v>
      </c>
      <c r="Q7" s="4">
        <v>12636</v>
      </c>
      <c r="S7" s="2">
        <v>1968</v>
      </c>
      <c r="U7" s="2">
        <v>10.47</v>
      </c>
      <c r="V7" s="2">
        <v>3.84</v>
      </c>
      <c r="W7" s="2">
        <v>3.57</v>
      </c>
      <c r="X7" s="2">
        <v>0.68</v>
      </c>
      <c r="Y7" s="2">
        <v>0.57999999999999996</v>
      </c>
      <c r="Z7" s="2">
        <v>0.37</v>
      </c>
      <c r="AA7" s="2">
        <v>7.0000000000000007E-2</v>
      </c>
      <c r="AB7" s="2">
        <v>0.03</v>
      </c>
      <c r="AC7" s="2">
        <v>0.14000000000000001</v>
      </c>
    </row>
    <row r="8" spans="1:29" x14ac:dyDescent="0.2">
      <c r="A8" s="2">
        <v>1987</v>
      </c>
      <c r="B8" s="2">
        <v>379</v>
      </c>
      <c r="C8" s="2">
        <v>759</v>
      </c>
      <c r="D8" s="4">
        <v>1032</v>
      </c>
      <c r="E8" s="2">
        <v>780</v>
      </c>
      <c r="F8" s="4">
        <v>4741</v>
      </c>
      <c r="G8" s="4">
        <v>1297</v>
      </c>
      <c r="H8" s="4">
        <v>1202</v>
      </c>
      <c r="I8" s="2">
        <v>479</v>
      </c>
      <c r="J8" s="4">
        <v>1521</v>
      </c>
      <c r="K8" s="2">
        <v>237</v>
      </c>
      <c r="L8" s="2">
        <v>71</v>
      </c>
      <c r="M8" s="2">
        <v>28</v>
      </c>
      <c r="N8" s="2">
        <v>5</v>
      </c>
      <c r="O8" s="2">
        <v>2</v>
      </c>
      <c r="P8" s="2">
        <v>2</v>
      </c>
      <c r="Q8" s="4">
        <v>12535</v>
      </c>
      <c r="S8" s="2">
        <v>1969</v>
      </c>
      <c r="U8" s="2">
        <v>9.0299999999999994</v>
      </c>
      <c r="V8" s="2">
        <v>6.47</v>
      </c>
      <c r="W8" s="2">
        <v>2.5099999999999998</v>
      </c>
      <c r="X8" s="2">
        <v>2.09</v>
      </c>
      <c r="Y8" s="2">
        <v>0.4</v>
      </c>
      <c r="Z8" s="2">
        <v>0.34</v>
      </c>
      <c r="AA8" s="2">
        <v>0.22</v>
      </c>
      <c r="AB8" s="2">
        <v>0.04</v>
      </c>
      <c r="AC8" s="2">
        <v>0.1</v>
      </c>
    </row>
    <row r="9" spans="1:29" x14ac:dyDescent="0.2">
      <c r="A9" s="2">
        <v>1988</v>
      </c>
      <c r="B9" s="4">
        <v>1455</v>
      </c>
      <c r="C9" s="2">
        <v>809</v>
      </c>
      <c r="D9" s="4">
        <v>1898</v>
      </c>
      <c r="E9" s="4">
        <v>3582</v>
      </c>
      <c r="F9" s="4">
        <v>1562</v>
      </c>
      <c r="G9" s="4">
        <v>5048</v>
      </c>
      <c r="H9" s="4">
        <v>1497</v>
      </c>
      <c r="I9" s="4">
        <v>1133</v>
      </c>
      <c r="J9" s="2">
        <v>647</v>
      </c>
      <c r="K9" s="4">
        <v>1536</v>
      </c>
      <c r="L9" s="2">
        <v>145</v>
      </c>
      <c r="M9" s="2">
        <v>87</v>
      </c>
      <c r="N9" s="2">
        <v>18</v>
      </c>
      <c r="O9" s="2">
        <v>24</v>
      </c>
      <c r="P9" s="2">
        <v>12</v>
      </c>
      <c r="Q9" s="4">
        <v>19453</v>
      </c>
      <c r="S9" s="2">
        <v>1970</v>
      </c>
      <c r="U9" s="2">
        <v>10.65</v>
      </c>
      <c r="V9" s="2">
        <v>5.55</v>
      </c>
      <c r="W9" s="2">
        <v>4.0999999999999996</v>
      </c>
      <c r="X9" s="2">
        <v>1.48</v>
      </c>
      <c r="Y9" s="2">
        <v>1.24</v>
      </c>
      <c r="Z9" s="2">
        <v>0.24</v>
      </c>
      <c r="AA9" s="2">
        <v>0.21</v>
      </c>
      <c r="AB9" s="2">
        <v>0.13</v>
      </c>
      <c r="AC9" s="2">
        <v>0.09</v>
      </c>
    </row>
    <row r="10" spans="1:29" x14ac:dyDescent="0.2">
      <c r="A10" s="2">
        <v>1989</v>
      </c>
      <c r="B10" s="2">
        <v>972</v>
      </c>
      <c r="C10" s="2">
        <v>304</v>
      </c>
      <c r="D10" s="2">
        <v>467</v>
      </c>
      <c r="E10" s="4">
        <v>1564</v>
      </c>
      <c r="F10" s="4">
        <v>3884</v>
      </c>
      <c r="G10" s="2">
        <v>875</v>
      </c>
      <c r="H10" s="4">
        <v>3474</v>
      </c>
      <c r="I10" s="2">
        <v>534</v>
      </c>
      <c r="J10" s="2">
        <v>663</v>
      </c>
      <c r="K10" s="2">
        <v>258</v>
      </c>
      <c r="L10" s="2">
        <v>812</v>
      </c>
      <c r="M10" s="2">
        <v>142</v>
      </c>
      <c r="N10" s="2">
        <v>124</v>
      </c>
      <c r="O10" s="2">
        <v>63</v>
      </c>
      <c r="P10" s="2">
        <v>87</v>
      </c>
      <c r="Q10" s="4">
        <v>14223</v>
      </c>
      <c r="S10" s="2">
        <v>1971</v>
      </c>
      <c r="U10" s="2">
        <v>9.5299999999999994</v>
      </c>
      <c r="V10" s="2">
        <v>6.4</v>
      </c>
      <c r="W10" s="2">
        <v>3.32</v>
      </c>
      <c r="X10" s="2">
        <v>2.35</v>
      </c>
      <c r="Y10" s="2">
        <v>0.83</v>
      </c>
      <c r="Z10" s="2">
        <v>0.69</v>
      </c>
      <c r="AA10" s="2">
        <v>0.13</v>
      </c>
      <c r="AB10" s="2">
        <v>0.11</v>
      </c>
      <c r="AC10" s="2">
        <v>0.11</v>
      </c>
    </row>
    <row r="11" spans="1:29" x14ac:dyDescent="0.2">
      <c r="A11" s="2">
        <v>1990</v>
      </c>
      <c r="B11" s="4">
        <v>2076</v>
      </c>
      <c r="C11" s="2">
        <v>395</v>
      </c>
      <c r="D11" s="2">
        <v>142</v>
      </c>
      <c r="E11" s="2">
        <v>894</v>
      </c>
      <c r="F11" s="4">
        <v>1808</v>
      </c>
      <c r="G11" s="4">
        <v>6076</v>
      </c>
      <c r="H11" s="4">
        <v>1221</v>
      </c>
      <c r="I11" s="4">
        <v>3008</v>
      </c>
      <c r="J11" s="2">
        <v>304</v>
      </c>
      <c r="K11" s="2">
        <v>537</v>
      </c>
      <c r="L11" s="2">
        <v>82</v>
      </c>
      <c r="M11" s="2">
        <v>770</v>
      </c>
      <c r="N11" s="2">
        <v>67</v>
      </c>
      <c r="O11" s="2">
        <v>50</v>
      </c>
      <c r="P11" s="2">
        <v>68</v>
      </c>
      <c r="Q11" s="4">
        <v>17498</v>
      </c>
      <c r="S11" s="2">
        <v>1972</v>
      </c>
      <c r="U11" s="2">
        <v>5.83</v>
      </c>
      <c r="V11" s="2">
        <v>5.59</v>
      </c>
      <c r="W11" s="2">
        <v>3.6</v>
      </c>
      <c r="X11" s="2">
        <v>1.75</v>
      </c>
      <c r="Y11" s="2">
        <v>1.18</v>
      </c>
      <c r="Z11" s="2">
        <v>0.42</v>
      </c>
      <c r="AA11" s="2">
        <v>0.35</v>
      </c>
      <c r="AB11" s="2">
        <v>0.06</v>
      </c>
      <c r="AC11" s="2">
        <v>0.1</v>
      </c>
    </row>
    <row r="12" spans="1:29" x14ac:dyDescent="0.2">
      <c r="A12" s="2">
        <v>1991</v>
      </c>
      <c r="B12" s="4">
        <v>3025</v>
      </c>
      <c r="C12" s="2">
        <v>899</v>
      </c>
      <c r="D12" s="2">
        <v>326</v>
      </c>
      <c r="E12" s="2">
        <v>103</v>
      </c>
      <c r="F12" s="2">
        <v>629</v>
      </c>
      <c r="G12" s="2">
        <v>591</v>
      </c>
      <c r="H12" s="4">
        <v>1964</v>
      </c>
      <c r="I12" s="2">
        <v>740</v>
      </c>
      <c r="J12" s="4">
        <v>1594</v>
      </c>
      <c r="K12" s="2">
        <v>417</v>
      </c>
      <c r="L12" s="2">
        <v>563</v>
      </c>
      <c r="M12" s="2">
        <v>116</v>
      </c>
      <c r="N12" s="2">
        <v>349</v>
      </c>
      <c r="O12" s="2">
        <v>49</v>
      </c>
      <c r="P12" s="2">
        <v>44</v>
      </c>
      <c r="Q12" s="4">
        <v>11408</v>
      </c>
      <c r="S12" s="2">
        <v>1973</v>
      </c>
      <c r="U12" s="2">
        <v>4.78</v>
      </c>
      <c r="V12" s="2">
        <v>3.32</v>
      </c>
      <c r="W12" s="2">
        <v>2.93</v>
      </c>
      <c r="X12" s="2">
        <v>1.76</v>
      </c>
      <c r="Y12" s="2">
        <v>0.84</v>
      </c>
      <c r="Z12" s="2">
        <v>0.56999999999999995</v>
      </c>
      <c r="AA12" s="2">
        <v>0.2</v>
      </c>
      <c r="AB12" s="2">
        <v>0.16</v>
      </c>
      <c r="AC12" s="2">
        <v>7.0000000000000007E-2</v>
      </c>
    </row>
    <row r="13" spans="1:29" x14ac:dyDescent="0.2">
      <c r="A13" s="2">
        <v>1992</v>
      </c>
      <c r="B13" s="4">
        <v>1566</v>
      </c>
      <c r="C13" s="2">
        <v>444</v>
      </c>
      <c r="D13" s="4">
        <v>2303</v>
      </c>
      <c r="E13" s="2">
        <v>375</v>
      </c>
      <c r="F13" s="2">
        <v>409</v>
      </c>
      <c r="G13" s="2">
        <v>681</v>
      </c>
      <c r="H13" s="2">
        <v>616</v>
      </c>
      <c r="I13" s="2">
        <v>896</v>
      </c>
      <c r="J13" s="2">
        <v>401</v>
      </c>
      <c r="K13" s="2">
        <v>770</v>
      </c>
      <c r="L13" s="2">
        <v>272</v>
      </c>
      <c r="M13" s="2">
        <v>338</v>
      </c>
      <c r="N13" s="2">
        <v>146</v>
      </c>
      <c r="O13" s="2">
        <v>116</v>
      </c>
      <c r="P13" s="2">
        <v>92</v>
      </c>
      <c r="Q13" s="4">
        <v>9424</v>
      </c>
      <c r="S13" s="2">
        <v>1974</v>
      </c>
      <c r="U13" s="2">
        <v>11.03</v>
      </c>
      <c r="V13" s="2">
        <v>2.64</v>
      </c>
      <c r="W13" s="2">
        <v>1.62</v>
      </c>
      <c r="X13" s="2">
        <v>1.32</v>
      </c>
      <c r="Y13" s="2">
        <v>0.78</v>
      </c>
      <c r="Z13" s="2">
        <v>0.37</v>
      </c>
      <c r="AA13" s="2">
        <v>0.25</v>
      </c>
      <c r="AB13" s="2">
        <v>0.08</v>
      </c>
      <c r="AC13" s="2">
        <v>0.09</v>
      </c>
    </row>
    <row r="14" spans="1:29" x14ac:dyDescent="0.2">
      <c r="A14" s="2">
        <v>1993</v>
      </c>
      <c r="B14" s="4">
        <v>2553</v>
      </c>
      <c r="C14" s="2">
        <v>382</v>
      </c>
      <c r="D14" s="2">
        <v>835</v>
      </c>
      <c r="E14" s="4">
        <v>3752</v>
      </c>
      <c r="F14" s="2">
        <v>818</v>
      </c>
      <c r="G14" s="2">
        <v>657</v>
      </c>
      <c r="H14" s="2">
        <v>340</v>
      </c>
      <c r="I14" s="2">
        <v>467</v>
      </c>
      <c r="J14" s="2">
        <v>634</v>
      </c>
      <c r="K14" s="2">
        <v>390</v>
      </c>
      <c r="L14" s="2">
        <v>343</v>
      </c>
      <c r="M14" s="2">
        <v>251</v>
      </c>
      <c r="N14" s="2">
        <v>197</v>
      </c>
      <c r="O14" s="2">
        <v>109</v>
      </c>
      <c r="P14" s="2">
        <v>130</v>
      </c>
      <c r="Q14" s="4">
        <v>11856</v>
      </c>
      <c r="S14" s="2">
        <v>1975</v>
      </c>
      <c r="U14" s="2">
        <v>8.24</v>
      </c>
      <c r="V14" s="2">
        <v>5.89</v>
      </c>
      <c r="W14" s="2">
        <v>1.1499999999999999</v>
      </c>
      <c r="X14" s="2">
        <v>0.7</v>
      </c>
      <c r="Y14" s="2">
        <v>0.56999999999999995</v>
      </c>
      <c r="Z14" s="2">
        <v>0.34</v>
      </c>
      <c r="AA14" s="2">
        <v>0.16</v>
      </c>
      <c r="AB14" s="2">
        <v>0.1</v>
      </c>
      <c r="AC14" s="2">
        <v>7.0000000000000007E-2</v>
      </c>
    </row>
    <row r="15" spans="1:29" x14ac:dyDescent="0.2">
      <c r="A15" s="2">
        <v>1994</v>
      </c>
      <c r="B15" s="4">
        <v>1667</v>
      </c>
      <c r="C15" s="2">
        <v>752</v>
      </c>
      <c r="D15" s="2">
        <v>580</v>
      </c>
      <c r="E15" s="4">
        <v>1622</v>
      </c>
      <c r="F15" s="4">
        <v>4394</v>
      </c>
      <c r="G15" s="2">
        <v>770</v>
      </c>
      <c r="H15" s="2">
        <v>200</v>
      </c>
      <c r="I15" s="2">
        <v>173</v>
      </c>
      <c r="J15" s="2">
        <v>193</v>
      </c>
      <c r="K15" s="2">
        <v>364</v>
      </c>
      <c r="L15" s="2">
        <v>222</v>
      </c>
      <c r="M15" s="2">
        <v>310</v>
      </c>
      <c r="N15" s="2">
        <v>117</v>
      </c>
      <c r="O15" s="2">
        <v>113</v>
      </c>
      <c r="P15" s="2">
        <v>187</v>
      </c>
      <c r="Q15" s="4">
        <v>11663</v>
      </c>
      <c r="S15" s="2">
        <v>1976</v>
      </c>
      <c r="U15" s="2">
        <v>7.22</v>
      </c>
      <c r="V15" s="2">
        <v>4.67</v>
      </c>
      <c r="W15" s="2">
        <v>2.7</v>
      </c>
      <c r="X15" s="2">
        <v>0.53</v>
      </c>
      <c r="Y15" s="2">
        <v>0.33</v>
      </c>
      <c r="Z15" s="2">
        <v>0.27</v>
      </c>
      <c r="AA15" s="2">
        <v>0.16</v>
      </c>
      <c r="AB15" s="2">
        <v>7.0000000000000007E-2</v>
      </c>
      <c r="AC15" s="2">
        <v>7.0000000000000007E-2</v>
      </c>
    </row>
    <row r="16" spans="1:29" x14ac:dyDescent="0.2">
      <c r="A16" s="2">
        <v>1995</v>
      </c>
      <c r="B16" s="4">
        <v>2231</v>
      </c>
      <c r="C16" s="2">
        <v>206</v>
      </c>
      <c r="D16" s="2">
        <v>385</v>
      </c>
      <c r="E16" s="4">
        <v>1940</v>
      </c>
      <c r="F16" s="4">
        <v>2615</v>
      </c>
      <c r="G16" s="4">
        <v>4293</v>
      </c>
      <c r="H16" s="4">
        <v>1824</v>
      </c>
      <c r="I16" s="2">
        <v>481</v>
      </c>
      <c r="J16" s="2">
        <v>294</v>
      </c>
      <c r="K16" s="2">
        <v>184</v>
      </c>
      <c r="L16" s="2">
        <v>346</v>
      </c>
      <c r="M16" s="2">
        <v>139</v>
      </c>
      <c r="N16" s="2">
        <v>256</v>
      </c>
      <c r="O16" s="2">
        <v>101</v>
      </c>
      <c r="P16" s="2">
        <v>145</v>
      </c>
      <c r="Q16" s="4">
        <v>15439</v>
      </c>
      <c r="S16" s="2">
        <v>1977</v>
      </c>
      <c r="U16" s="2">
        <v>5.74</v>
      </c>
      <c r="V16" s="2">
        <v>4.1900000000000004</v>
      </c>
      <c r="W16" s="2">
        <v>2.36</v>
      </c>
      <c r="X16" s="2">
        <v>1.3</v>
      </c>
      <c r="Y16" s="2">
        <v>0.26</v>
      </c>
      <c r="Z16" s="2">
        <v>0.16</v>
      </c>
      <c r="AA16" s="2">
        <v>0.13</v>
      </c>
      <c r="AB16" s="2">
        <v>0.08</v>
      </c>
      <c r="AC16" s="2">
        <v>7.0000000000000007E-2</v>
      </c>
    </row>
    <row r="17" spans="1:29" x14ac:dyDescent="0.2">
      <c r="A17" s="2">
        <v>1996</v>
      </c>
      <c r="B17" s="4">
        <v>1488</v>
      </c>
      <c r="C17" s="2">
        <v>318</v>
      </c>
      <c r="D17" s="2">
        <v>126</v>
      </c>
      <c r="E17" s="2">
        <v>253</v>
      </c>
      <c r="F17" s="2">
        <v>897</v>
      </c>
      <c r="G17" s="4">
        <v>1311</v>
      </c>
      <c r="H17" s="4">
        <v>1213</v>
      </c>
      <c r="I17" s="2">
        <v>415</v>
      </c>
      <c r="J17" s="2">
        <v>103</v>
      </c>
      <c r="K17" s="2">
        <v>111</v>
      </c>
      <c r="L17" s="2">
        <v>75</v>
      </c>
      <c r="M17" s="2">
        <v>141</v>
      </c>
      <c r="N17" s="2">
        <v>46</v>
      </c>
      <c r="O17" s="2">
        <v>83</v>
      </c>
      <c r="P17" s="2">
        <v>110</v>
      </c>
      <c r="Q17" s="4">
        <v>6691</v>
      </c>
      <c r="S17" s="2">
        <v>1978</v>
      </c>
      <c r="U17" s="2">
        <v>6.19</v>
      </c>
      <c r="V17" s="2">
        <v>3.37</v>
      </c>
      <c r="W17" s="2">
        <v>2.33</v>
      </c>
      <c r="X17" s="2">
        <v>1.23</v>
      </c>
      <c r="Y17" s="2">
        <v>0.66</v>
      </c>
      <c r="Z17" s="2">
        <v>0.13</v>
      </c>
      <c r="AA17" s="2">
        <v>0.08</v>
      </c>
      <c r="AB17" s="2">
        <v>7.0000000000000007E-2</v>
      </c>
      <c r="AC17" s="2">
        <v>7.0000000000000007E-2</v>
      </c>
    </row>
    <row r="18" spans="1:29" x14ac:dyDescent="0.2">
      <c r="A18" s="2">
        <v>1997</v>
      </c>
      <c r="B18" s="4">
        <v>2502</v>
      </c>
      <c r="C18" s="2">
        <v>361</v>
      </c>
      <c r="D18" s="2">
        <v>84</v>
      </c>
      <c r="E18" s="2">
        <v>100</v>
      </c>
      <c r="F18" s="4">
        <v>1459</v>
      </c>
      <c r="G18" s="2">
        <v>992</v>
      </c>
      <c r="H18" s="2">
        <v>731</v>
      </c>
      <c r="I18" s="2">
        <v>923</v>
      </c>
      <c r="J18" s="2">
        <v>160</v>
      </c>
      <c r="K18" s="2">
        <v>82</v>
      </c>
      <c r="L18" s="2">
        <v>62</v>
      </c>
      <c r="M18" s="2">
        <v>67</v>
      </c>
      <c r="N18" s="2">
        <v>111</v>
      </c>
      <c r="O18" s="2">
        <v>36</v>
      </c>
      <c r="P18" s="2">
        <v>123</v>
      </c>
      <c r="Q18" s="4">
        <v>7793</v>
      </c>
      <c r="S18" s="2">
        <v>1979</v>
      </c>
      <c r="U18" s="2">
        <v>10.94</v>
      </c>
      <c r="V18" s="2">
        <v>3.67</v>
      </c>
      <c r="W18" s="2">
        <v>1.89</v>
      </c>
      <c r="X18" s="2">
        <v>1.22</v>
      </c>
      <c r="Y18" s="2">
        <v>0.62</v>
      </c>
      <c r="Z18" s="2">
        <v>0.34</v>
      </c>
      <c r="AA18" s="2">
        <v>7.0000000000000007E-2</v>
      </c>
      <c r="AB18" s="2">
        <v>0.04</v>
      </c>
      <c r="AC18" s="2">
        <v>7.0000000000000007E-2</v>
      </c>
    </row>
    <row r="19" spans="1:29" x14ac:dyDescent="0.2">
      <c r="A19" s="2">
        <v>1998</v>
      </c>
      <c r="B19" s="2">
        <v>678</v>
      </c>
      <c r="C19" s="2">
        <v>614</v>
      </c>
      <c r="D19" s="2">
        <v>300</v>
      </c>
      <c r="E19" s="2">
        <v>176</v>
      </c>
      <c r="F19" s="2">
        <v>303</v>
      </c>
      <c r="G19" s="4">
        <v>1740</v>
      </c>
      <c r="H19" s="2">
        <v>500</v>
      </c>
      <c r="I19" s="2">
        <v>353</v>
      </c>
      <c r="J19" s="2">
        <v>284</v>
      </c>
      <c r="K19" s="2">
        <v>71</v>
      </c>
      <c r="L19" s="2">
        <v>33</v>
      </c>
      <c r="M19" s="2">
        <v>12</v>
      </c>
      <c r="N19" s="2">
        <v>26</v>
      </c>
      <c r="O19" s="2">
        <v>30</v>
      </c>
      <c r="P19" s="2">
        <v>70</v>
      </c>
      <c r="Q19" s="4">
        <v>5190</v>
      </c>
      <c r="S19" s="2">
        <v>1980</v>
      </c>
      <c r="U19" s="2">
        <v>25.78</v>
      </c>
      <c r="V19" s="2">
        <v>6.64</v>
      </c>
      <c r="W19" s="2">
        <v>2.17</v>
      </c>
      <c r="X19" s="2">
        <v>1.03</v>
      </c>
      <c r="Y19" s="2">
        <v>0.61</v>
      </c>
      <c r="Z19" s="2">
        <v>0.31</v>
      </c>
      <c r="AA19" s="2">
        <v>0.17</v>
      </c>
      <c r="AB19" s="2">
        <v>0.03</v>
      </c>
      <c r="AC19" s="2">
        <v>0.05</v>
      </c>
    </row>
    <row r="20" spans="1:29" x14ac:dyDescent="0.2">
      <c r="A20" s="2">
        <v>1999</v>
      </c>
      <c r="B20" s="4">
        <v>1123</v>
      </c>
      <c r="C20" s="4">
        <v>1038</v>
      </c>
      <c r="D20" s="2">
        <v>966</v>
      </c>
      <c r="E20" s="4">
        <v>1041</v>
      </c>
      <c r="F20" s="2">
        <v>589</v>
      </c>
      <c r="G20" s="4">
        <v>1031</v>
      </c>
      <c r="H20" s="4">
        <v>2554</v>
      </c>
      <c r="I20" s="2">
        <v>680</v>
      </c>
      <c r="J20" s="2">
        <v>322</v>
      </c>
      <c r="K20" s="2">
        <v>301</v>
      </c>
      <c r="L20" s="2">
        <v>110</v>
      </c>
      <c r="M20" s="2">
        <v>47</v>
      </c>
      <c r="N20" s="2">
        <v>19</v>
      </c>
      <c r="O20" s="2">
        <v>27</v>
      </c>
      <c r="P20" s="2">
        <v>93</v>
      </c>
      <c r="Q20" s="4">
        <v>9939</v>
      </c>
      <c r="S20" s="2">
        <v>1981</v>
      </c>
      <c r="U20" s="2">
        <v>10.69</v>
      </c>
      <c r="V20" s="2">
        <v>16.010000000000002</v>
      </c>
      <c r="W20" s="2">
        <v>4.2300000000000004</v>
      </c>
      <c r="X20" s="2">
        <v>1.22</v>
      </c>
      <c r="Y20" s="2">
        <v>0.53</v>
      </c>
      <c r="Z20" s="2">
        <v>0.31</v>
      </c>
      <c r="AA20" s="2">
        <v>0.16</v>
      </c>
      <c r="AB20" s="2">
        <v>0.09</v>
      </c>
      <c r="AC20" s="2">
        <v>0.04</v>
      </c>
    </row>
    <row r="21" spans="1:29" x14ac:dyDescent="0.2">
      <c r="A21" s="2">
        <v>2000</v>
      </c>
      <c r="B21" s="4">
        <v>1105</v>
      </c>
      <c r="C21" s="2">
        <v>422</v>
      </c>
      <c r="D21" s="2">
        <v>532</v>
      </c>
      <c r="E21" s="4">
        <v>1811</v>
      </c>
      <c r="F21" s="4">
        <v>1792</v>
      </c>
      <c r="G21" s="2">
        <v>915</v>
      </c>
      <c r="H21" s="2">
        <v>765</v>
      </c>
      <c r="I21" s="4">
        <v>2492</v>
      </c>
      <c r="J21" s="2">
        <v>975</v>
      </c>
      <c r="K21" s="2">
        <v>512</v>
      </c>
      <c r="L21" s="2">
        <v>217</v>
      </c>
      <c r="M21" s="2">
        <v>146</v>
      </c>
      <c r="N21" s="2">
        <v>45</v>
      </c>
      <c r="O21" s="2">
        <v>20</v>
      </c>
      <c r="P21" s="2">
        <v>86</v>
      </c>
      <c r="Q21" s="4">
        <v>11835</v>
      </c>
      <c r="S21" s="2">
        <v>1982</v>
      </c>
      <c r="U21" s="2">
        <v>13.23</v>
      </c>
      <c r="V21" s="2">
        <v>6.72</v>
      </c>
      <c r="W21" s="2">
        <v>10.96</v>
      </c>
      <c r="X21" s="2">
        <v>2.58</v>
      </c>
      <c r="Y21" s="2">
        <v>0.69</v>
      </c>
      <c r="Z21" s="2">
        <v>0.3</v>
      </c>
      <c r="AA21" s="2">
        <v>0.17</v>
      </c>
      <c r="AB21" s="2">
        <v>0.09</v>
      </c>
      <c r="AC21" s="2">
        <v>7.0000000000000007E-2</v>
      </c>
    </row>
    <row r="22" spans="1:29" x14ac:dyDescent="0.2">
      <c r="A22" s="2">
        <v>2001</v>
      </c>
      <c r="B22" s="4">
        <v>1812</v>
      </c>
      <c r="C22" s="4">
        <v>1051</v>
      </c>
      <c r="D22" s="2">
        <v>569</v>
      </c>
      <c r="E22" s="2">
        <v>542</v>
      </c>
      <c r="F22" s="4">
        <v>1369</v>
      </c>
      <c r="G22" s="4">
        <v>1432</v>
      </c>
      <c r="H22" s="2">
        <v>615</v>
      </c>
      <c r="I22" s="2">
        <v>305</v>
      </c>
      <c r="J22" s="2">
        <v>908</v>
      </c>
      <c r="K22" s="2">
        <v>651</v>
      </c>
      <c r="L22" s="2">
        <v>249</v>
      </c>
      <c r="M22" s="2">
        <v>199</v>
      </c>
      <c r="N22" s="2">
        <v>79</v>
      </c>
      <c r="O22" s="2">
        <v>28</v>
      </c>
      <c r="P22" s="2">
        <v>76</v>
      </c>
      <c r="Q22" s="4">
        <v>9885</v>
      </c>
      <c r="S22" s="2">
        <v>1983</v>
      </c>
      <c r="U22" s="2">
        <v>7.08</v>
      </c>
      <c r="V22" s="2">
        <v>8.3699999999999992</v>
      </c>
      <c r="W22" s="2">
        <v>4.79</v>
      </c>
      <c r="X22" s="2">
        <v>7.19</v>
      </c>
      <c r="Y22" s="2">
        <v>1.58</v>
      </c>
      <c r="Z22" s="2">
        <v>0.42</v>
      </c>
      <c r="AA22" s="2">
        <v>0.18</v>
      </c>
      <c r="AB22" s="2">
        <v>0.11</v>
      </c>
      <c r="AC22" s="2">
        <v>0.1</v>
      </c>
    </row>
    <row r="23" spans="1:29" x14ac:dyDescent="0.2">
      <c r="A23" s="2">
        <v>2002</v>
      </c>
      <c r="B23" s="2">
        <v>788</v>
      </c>
      <c r="C23" s="2">
        <v>400</v>
      </c>
      <c r="D23" s="2">
        <v>812</v>
      </c>
      <c r="E23" s="4">
        <v>1164</v>
      </c>
      <c r="F23" s="4">
        <v>1206</v>
      </c>
      <c r="G23" s="4">
        <v>1585</v>
      </c>
      <c r="H23" s="2">
        <v>825</v>
      </c>
      <c r="I23" s="2">
        <v>404</v>
      </c>
      <c r="J23" s="2">
        <v>552</v>
      </c>
      <c r="K23" s="4">
        <v>1036</v>
      </c>
      <c r="L23" s="2">
        <v>516</v>
      </c>
      <c r="M23" s="2">
        <v>228</v>
      </c>
      <c r="N23" s="2">
        <v>135</v>
      </c>
      <c r="O23" s="2">
        <v>40</v>
      </c>
      <c r="P23" s="2">
        <v>43</v>
      </c>
      <c r="Q23" s="4">
        <v>9734</v>
      </c>
      <c r="S23" s="2">
        <v>1984</v>
      </c>
      <c r="U23" s="2">
        <v>20.37</v>
      </c>
      <c r="V23" s="2">
        <v>4.4800000000000004</v>
      </c>
      <c r="W23" s="2">
        <v>6.02</v>
      </c>
      <c r="X23" s="2">
        <v>3.25</v>
      </c>
      <c r="Y23" s="2">
        <v>4.5999999999999996</v>
      </c>
      <c r="Z23" s="2">
        <v>0.99</v>
      </c>
      <c r="AA23" s="2">
        <v>0.26</v>
      </c>
      <c r="AB23" s="2">
        <v>0.12</v>
      </c>
      <c r="AC23" s="2">
        <v>0.13</v>
      </c>
    </row>
    <row r="24" spans="1:29" x14ac:dyDescent="0.2">
      <c r="A24" s="2">
        <v>2003</v>
      </c>
      <c r="B24" s="2">
        <v>535</v>
      </c>
      <c r="C24" s="2">
        <v>150</v>
      </c>
      <c r="D24" s="2">
        <v>969</v>
      </c>
      <c r="E24" s="4">
        <v>1680</v>
      </c>
      <c r="F24" s="4">
        <v>2021</v>
      </c>
      <c r="G24" s="4">
        <v>1862</v>
      </c>
      <c r="H24" s="4">
        <v>2495</v>
      </c>
      <c r="I24" s="4">
        <v>1411</v>
      </c>
      <c r="J24" s="2">
        <v>646</v>
      </c>
      <c r="K24" s="2">
        <v>839</v>
      </c>
      <c r="L24" s="4">
        <v>1714</v>
      </c>
      <c r="M24" s="2">
        <v>740</v>
      </c>
      <c r="N24" s="2">
        <v>278</v>
      </c>
      <c r="O24" s="2">
        <v>146</v>
      </c>
      <c r="P24" s="2">
        <v>105</v>
      </c>
      <c r="Q24" s="4">
        <v>15591</v>
      </c>
      <c r="S24" s="2">
        <v>1985</v>
      </c>
      <c r="U24" s="2">
        <v>5.46</v>
      </c>
      <c r="V24" s="2">
        <v>12.91</v>
      </c>
      <c r="W24" s="2">
        <v>3.23</v>
      </c>
      <c r="X24" s="2">
        <v>4.13</v>
      </c>
      <c r="Y24" s="2">
        <v>2.06</v>
      </c>
      <c r="Z24" s="2">
        <v>2.88</v>
      </c>
      <c r="AA24" s="2">
        <v>0.62</v>
      </c>
      <c r="AB24" s="2">
        <v>0.17</v>
      </c>
      <c r="AC24" s="2">
        <v>0.15</v>
      </c>
    </row>
    <row r="25" spans="1:29" x14ac:dyDescent="0.2">
      <c r="A25" s="2">
        <v>2004</v>
      </c>
      <c r="B25" s="2">
        <v>389</v>
      </c>
      <c r="C25" s="2">
        <v>249</v>
      </c>
      <c r="D25" s="2">
        <v>160</v>
      </c>
      <c r="E25" s="4">
        <v>1305</v>
      </c>
      <c r="F25" s="4">
        <v>1301</v>
      </c>
      <c r="G25" s="2">
        <v>999</v>
      </c>
      <c r="H25" s="2">
        <v>588</v>
      </c>
      <c r="I25" s="2">
        <v>636</v>
      </c>
      <c r="J25" s="2">
        <v>314</v>
      </c>
      <c r="K25" s="2">
        <v>196</v>
      </c>
      <c r="L25" s="2">
        <v>195</v>
      </c>
      <c r="M25" s="2">
        <v>352</v>
      </c>
      <c r="N25" s="2">
        <v>150</v>
      </c>
      <c r="O25" s="2">
        <v>36</v>
      </c>
      <c r="P25" s="2">
        <v>28</v>
      </c>
      <c r="Q25" s="4">
        <v>6897</v>
      </c>
      <c r="S25" s="2">
        <v>1986</v>
      </c>
      <c r="U25" s="2">
        <v>13.14</v>
      </c>
      <c r="V25" s="2">
        <v>3.46</v>
      </c>
      <c r="W25" s="2">
        <v>9.26</v>
      </c>
      <c r="X25" s="2">
        <v>2.2200000000000002</v>
      </c>
      <c r="Y25" s="2">
        <v>2.71</v>
      </c>
      <c r="Z25" s="2">
        <v>1.27</v>
      </c>
      <c r="AA25" s="2">
        <v>1.79</v>
      </c>
      <c r="AB25" s="2">
        <v>0.38</v>
      </c>
      <c r="AC25" s="2">
        <v>0.2</v>
      </c>
    </row>
    <row r="26" spans="1:29" x14ac:dyDescent="0.2">
      <c r="A26" s="2">
        <v>2005</v>
      </c>
      <c r="B26" s="2">
        <v>353</v>
      </c>
      <c r="C26" s="2">
        <v>119</v>
      </c>
      <c r="D26" s="2">
        <v>226</v>
      </c>
      <c r="E26" s="4">
        <v>1042</v>
      </c>
      <c r="F26" s="4">
        <v>2940</v>
      </c>
      <c r="G26" s="4">
        <v>1981</v>
      </c>
      <c r="H26" s="4">
        <v>1035</v>
      </c>
      <c r="I26" s="2">
        <v>470</v>
      </c>
      <c r="J26" s="2">
        <v>357</v>
      </c>
      <c r="K26" s="2">
        <v>262</v>
      </c>
      <c r="L26" s="2">
        <v>70</v>
      </c>
      <c r="M26" s="2">
        <v>148</v>
      </c>
      <c r="N26" s="2">
        <v>241</v>
      </c>
      <c r="O26" s="2">
        <v>92</v>
      </c>
      <c r="P26" s="2">
        <v>95</v>
      </c>
      <c r="Q26" s="4">
        <v>9431</v>
      </c>
      <c r="S26" s="2">
        <v>1987</v>
      </c>
      <c r="U26" s="2">
        <v>4.9000000000000004</v>
      </c>
      <c r="V26" s="2">
        <v>8.33</v>
      </c>
      <c r="W26" s="2">
        <v>2.48</v>
      </c>
      <c r="X26" s="2">
        <v>6.35</v>
      </c>
      <c r="Y26" s="2">
        <v>1.47</v>
      </c>
      <c r="Z26" s="2">
        <v>1.71</v>
      </c>
      <c r="AA26" s="2">
        <v>0.79</v>
      </c>
      <c r="AB26" s="2">
        <v>1.1200000000000001</v>
      </c>
      <c r="AC26" s="2">
        <v>0.36</v>
      </c>
    </row>
    <row r="27" spans="1:29" x14ac:dyDescent="0.2">
      <c r="A27" s="2">
        <v>2006</v>
      </c>
      <c r="B27" s="2">
        <v>862</v>
      </c>
      <c r="C27" s="2">
        <v>66</v>
      </c>
      <c r="D27" s="2">
        <v>69</v>
      </c>
      <c r="E27" s="2">
        <v>279</v>
      </c>
      <c r="F27" s="2">
        <v>910</v>
      </c>
      <c r="G27" s="4">
        <v>1218</v>
      </c>
      <c r="H27" s="2">
        <v>799</v>
      </c>
      <c r="I27" s="2">
        <v>387</v>
      </c>
      <c r="J27" s="2">
        <v>221</v>
      </c>
      <c r="K27" s="2">
        <v>190</v>
      </c>
      <c r="L27" s="2">
        <v>91</v>
      </c>
      <c r="M27" s="2">
        <v>57</v>
      </c>
      <c r="N27" s="2">
        <v>82</v>
      </c>
      <c r="O27" s="2">
        <v>110</v>
      </c>
      <c r="P27" s="2">
        <v>109</v>
      </c>
      <c r="Q27" s="4">
        <v>5450</v>
      </c>
      <c r="S27" s="2">
        <v>1988</v>
      </c>
      <c r="U27" s="2">
        <v>2.75</v>
      </c>
      <c r="V27" s="2">
        <v>3.12</v>
      </c>
      <c r="W27" s="2">
        <v>6.02</v>
      </c>
      <c r="X27" s="2">
        <v>1.75</v>
      </c>
      <c r="Y27" s="2">
        <v>4.33</v>
      </c>
      <c r="Z27" s="2">
        <v>0.97</v>
      </c>
      <c r="AA27" s="2">
        <v>1.1299999999999999</v>
      </c>
      <c r="AB27" s="2">
        <v>0.51</v>
      </c>
      <c r="AC27" s="2">
        <v>0.96</v>
      </c>
    </row>
    <row r="28" spans="1:29" x14ac:dyDescent="0.2">
      <c r="A28" s="2">
        <v>2007</v>
      </c>
      <c r="B28" s="4">
        <v>1945</v>
      </c>
      <c r="C28" s="2">
        <v>66</v>
      </c>
      <c r="D28" s="2">
        <v>165</v>
      </c>
      <c r="E28" s="2">
        <v>463</v>
      </c>
      <c r="F28" s="4">
        <v>1436</v>
      </c>
      <c r="G28" s="4">
        <v>1691</v>
      </c>
      <c r="H28" s="4">
        <v>1231</v>
      </c>
      <c r="I28" s="2">
        <v>887</v>
      </c>
      <c r="J28" s="2">
        <v>377</v>
      </c>
      <c r="K28" s="2">
        <v>168</v>
      </c>
      <c r="L28" s="2">
        <v>157</v>
      </c>
      <c r="M28" s="2">
        <v>137</v>
      </c>
      <c r="N28" s="2">
        <v>62</v>
      </c>
      <c r="O28" s="2">
        <v>78</v>
      </c>
      <c r="P28" s="2">
        <v>151</v>
      </c>
      <c r="Q28" s="4">
        <v>9014</v>
      </c>
      <c r="S28" s="2">
        <v>1989</v>
      </c>
      <c r="U28" s="2">
        <v>2.2999999999999998</v>
      </c>
      <c r="V28" s="2">
        <v>1.74</v>
      </c>
      <c r="W28" s="2">
        <v>2.1800000000000002</v>
      </c>
      <c r="X28" s="2">
        <v>4.13</v>
      </c>
      <c r="Y28" s="2">
        <v>1.1299999999999999</v>
      </c>
      <c r="Z28" s="2">
        <v>2.74</v>
      </c>
      <c r="AA28" s="2">
        <v>0.59</v>
      </c>
      <c r="AB28" s="2">
        <v>0.7</v>
      </c>
      <c r="AC28" s="2">
        <v>0.92</v>
      </c>
    </row>
    <row r="29" spans="1:29" x14ac:dyDescent="0.2">
      <c r="A29" s="2">
        <v>2008</v>
      </c>
      <c r="B29" s="2">
        <v>525</v>
      </c>
      <c r="C29" s="2">
        <v>117</v>
      </c>
      <c r="D29" s="2">
        <v>96</v>
      </c>
      <c r="E29" s="2">
        <v>183</v>
      </c>
      <c r="F29" s="2">
        <v>516</v>
      </c>
      <c r="G29" s="4">
        <v>1036</v>
      </c>
      <c r="H29" s="2">
        <v>820</v>
      </c>
      <c r="I29" s="2">
        <v>582</v>
      </c>
      <c r="J29" s="2">
        <v>371</v>
      </c>
      <c r="K29" s="2">
        <v>148</v>
      </c>
      <c r="L29" s="2">
        <v>124</v>
      </c>
      <c r="M29" s="2">
        <v>95</v>
      </c>
      <c r="N29" s="2">
        <v>43</v>
      </c>
      <c r="O29" s="2">
        <v>24</v>
      </c>
      <c r="P29" s="2">
        <v>149</v>
      </c>
      <c r="Q29" s="4">
        <v>4829</v>
      </c>
      <c r="S29" s="2">
        <v>1990</v>
      </c>
      <c r="U29" s="2">
        <v>4.8099999999999996</v>
      </c>
      <c r="V29" s="2">
        <v>1.46</v>
      </c>
      <c r="W29" s="2">
        <v>1.24</v>
      </c>
      <c r="X29" s="2">
        <v>1.47</v>
      </c>
      <c r="Y29" s="2">
        <v>2.66</v>
      </c>
      <c r="Z29" s="2">
        <v>0.71</v>
      </c>
      <c r="AA29" s="2">
        <v>1.63</v>
      </c>
      <c r="AB29" s="2">
        <v>0.36</v>
      </c>
      <c r="AC29" s="2">
        <v>1</v>
      </c>
    </row>
    <row r="30" spans="1:29" x14ac:dyDescent="0.2">
      <c r="A30" s="2">
        <v>2009</v>
      </c>
      <c r="B30" s="2">
        <v>791</v>
      </c>
      <c r="C30" s="2">
        <v>220</v>
      </c>
      <c r="D30" s="2">
        <v>462</v>
      </c>
      <c r="E30" s="2">
        <v>499</v>
      </c>
      <c r="F30" s="2">
        <v>289</v>
      </c>
      <c r="G30" s="2">
        <v>417</v>
      </c>
      <c r="H30" s="2">
        <v>558</v>
      </c>
      <c r="I30" s="2">
        <v>435</v>
      </c>
      <c r="J30" s="2">
        <v>316</v>
      </c>
      <c r="K30" s="2">
        <v>152</v>
      </c>
      <c r="L30" s="2">
        <v>101</v>
      </c>
      <c r="M30" s="2">
        <v>33</v>
      </c>
      <c r="N30" s="2">
        <v>33</v>
      </c>
      <c r="O30" s="2">
        <v>17</v>
      </c>
      <c r="P30" s="2">
        <v>69</v>
      </c>
      <c r="Q30" s="4">
        <v>4391</v>
      </c>
      <c r="S30" s="2">
        <v>1991</v>
      </c>
      <c r="U30" s="2">
        <v>20.49</v>
      </c>
      <c r="V30" s="2">
        <v>3.05</v>
      </c>
      <c r="W30" s="2">
        <v>1.04</v>
      </c>
      <c r="X30" s="2">
        <v>0.81</v>
      </c>
      <c r="Y30" s="2">
        <v>0.85</v>
      </c>
      <c r="Z30" s="2">
        <v>1.52</v>
      </c>
      <c r="AA30" s="2">
        <v>0.39</v>
      </c>
      <c r="AB30" s="2">
        <v>0.88</v>
      </c>
      <c r="AC30" s="2">
        <v>0.77</v>
      </c>
    </row>
    <row r="31" spans="1:29" x14ac:dyDescent="0.2">
      <c r="A31" s="2">
        <v>2010</v>
      </c>
      <c r="B31" s="2">
        <v>471</v>
      </c>
      <c r="C31" s="2">
        <v>91</v>
      </c>
      <c r="D31" s="2">
        <v>244</v>
      </c>
      <c r="E31" s="4">
        <v>2822</v>
      </c>
      <c r="F31" s="4">
        <v>1288</v>
      </c>
      <c r="G31" s="2">
        <v>403</v>
      </c>
      <c r="H31" s="2">
        <v>343</v>
      </c>
      <c r="I31" s="2">
        <v>364</v>
      </c>
      <c r="J31" s="2">
        <v>383</v>
      </c>
      <c r="K31" s="2">
        <v>263</v>
      </c>
      <c r="L31" s="2">
        <v>227</v>
      </c>
      <c r="M31" s="2">
        <v>82</v>
      </c>
      <c r="N31" s="2">
        <v>50</v>
      </c>
      <c r="O31" s="2">
        <v>29</v>
      </c>
      <c r="P31" s="2">
        <v>62</v>
      </c>
      <c r="Q31" s="4">
        <v>7121</v>
      </c>
      <c r="S31" s="2">
        <v>1992</v>
      </c>
      <c r="U31" s="2">
        <v>10.69</v>
      </c>
      <c r="V31" s="2">
        <v>12.99</v>
      </c>
      <c r="W31" s="2">
        <v>2.2000000000000002</v>
      </c>
      <c r="X31" s="2">
        <v>0.71</v>
      </c>
      <c r="Y31" s="2">
        <v>0.49</v>
      </c>
      <c r="Z31" s="2">
        <v>0.49</v>
      </c>
      <c r="AA31" s="2">
        <v>0.78</v>
      </c>
      <c r="AB31" s="2">
        <v>0.21</v>
      </c>
      <c r="AC31" s="2">
        <v>0.83</v>
      </c>
    </row>
    <row r="32" spans="1:29" x14ac:dyDescent="0.2">
      <c r="A32" s="2">
        <v>2011</v>
      </c>
      <c r="B32" s="4">
        <v>1128</v>
      </c>
      <c r="C32" s="2">
        <v>114</v>
      </c>
      <c r="D32" s="2">
        <v>212</v>
      </c>
      <c r="E32" s="2">
        <v>340</v>
      </c>
      <c r="F32" s="4">
        <v>1779</v>
      </c>
      <c r="G32" s="2">
        <v>872</v>
      </c>
      <c r="H32" s="2">
        <v>252</v>
      </c>
      <c r="I32" s="2">
        <v>141</v>
      </c>
      <c r="J32" s="2">
        <v>221</v>
      </c>
      <c r="K32" s="2">
        <v>221</v>
      </c>
      <c r="L32" s="2">
        <v>185</v>
      </c>
      <c r="M32" s="2">
        <v>142</v>
      </c>
      <c r="N32" s="2">
        <v>60</v>
      </c>
      <c r="O32" s="2">
        <v>28</v>
      </c>
      <c r="P32" s="2">
        <v>76</v>
      </c>
      <c r="Q32" s="4">
        <v>5770</v>
      </c>
      <c r="S32" s="2">
        <v>1993</v>
      </c>
      <c r="U32" s="2">
        <v>9.0299999999999994</v>
      </c>
      <c r="V32" s="2">
        <v>6.76</v>
      </c>
      <c r="W32" s="2">
        <v>9.0399999999999991</v>
      </c>
      <c r="X32" s="2">
        <v>1.49</v>
      </c>
      <c r="Y32" s="2">
        <v>0.44</v>
      </c>
      <c r="Z32" s="2">
        <v>0.26</v>
      </c>
      <c r="AA32" s="2">
        <v>0.23</v>
      </c>
      <c r="AB32" s="2">
        <v>0.35</v>
      </c>
      <c r="AC32" s="2">
        <v>0.43</v>
      </c>
    </row>
    <row r="33" spans="1:29" x14ac:dyDescent="0.2">
      <c r="A33" s="2">
        <v>2012</v>
      </c>
      <c r="B33" s="4">
        <v>1145</v>
      </c>
      <c r="C33" s="2">
        <v>207</v>
      </c>
      <c r="D33" s="2">
        <v>362</v>
      </c>
      <c r="E33" s="4">
        <v>2940</v>
      </c>
      <c r="F33" s="2">
        <v>729</v>
      </c>
      <c r="G33" s="4">
        <v>1192</v>
      </c>
      <c r="H33" s="2">
        <v>406</v>
      </c>
      <c r="I33" s="2">
        <v>162</v>
      </c>
      <c r="J33" s="2">
        <v>122</v>
      </c>
      <c r="K33" s="2">
        <v>167</v>
      </c>
      <c r="L33" s="2">
        <v>139</v>
      </c>
      <c r="M33" s="2">
        <v>122</v>
      </c>
      <c r="N33" s="2">
        <v>102</v>
      </c>
      <c r="O33" s="2">
        <v>36</v>
      </c>
      <c r="P33" s="2">
        <v>65</v>
      </c>
      <c r="Q33" s="4">
        <v>7895</v>
      </c>
      <c r="S33" s="2">
        <v>1994</v>
      </c>
      <c r="U33" s="2">
        <v>18.62</v>
      </c>
      <c r="V33" s="2">
        <v>5.74</v>
      </c>
      <c r="W33" s="2">
        <v>4.8099999999999996</v>
      </c>
      <c r="X33" s="2">
        <v>5.74</v>
      </c>
      <c r="Y33" s="2">
        <v>0.98</v>
      </c>
      <c r="Z33" s="2">
        <v>0.26</v>
      </c>
      <c r="AA33" s="2">
        <v>0.14000000000000001</v>
      </c>
      <c r="AB33" s="2">
        <v>0.12</v>
      </c>
      <c r="AC33" s="2">
        <v>0.41</v>
      </c>
    </row>
    <row r="34" spans="1:29" x14ac:dyDescent="0.2">
      <c r="A34" s="2">
        <v>2013</v>
      </c>
      <c r="B34" s="4">
        <v>1189</v>
      </c>
      <c r="C34" s="2">
        <v>116</v>
      </c>
      <c r="D34" s="2">
        <v>223</v>
      </c>
      <c r="E34" s="2">
        <v>903</v>
      </c>
      <c r="F34" s="4">
        <v>4639</v>
      </c>
      <c r="G34" s="4">
        <v>1099</v>
      </c>
      <c r="H34" s="2">
        <v>695</v>
      </c>
      <c r="I34" s="2">
        <v>245</v>
      </c>
      <c r="J34" s="2">
        <v>83</v>
      </c>
      <c r="K34" s="2">
        <v>76</v>
      </c>
      <c r="L34" s="2">
        <v>100</v>
      </c>
      <c r="M34" s="2">
        <v>75</v>
      </c>
      <c r="N34" s="2">
        <v>70</v>
      </c>
      <c r="O34" s="2">
        <v>38</v>
      </c>
      <c r="P34" s="2">
        <v>50</v>
      </c>
      <c r="Q34" s="4">
        <v>9602</v>
      </c>
      <c r="S34" s="2">
        <v>1995</v>
      </c>
      <c r="U34" s="2">
        <v>6.22</v>
      </c>
      <c r="V34" s="2">
        <v>11.85</v>
      </c>
      <c r="W34" s="2">
        <v>4.1900000000000004</v>
      </c>
      <c r="X34" s="2">
        <v>3.27</v>
      </c>
      <c r="Y34" s="2">
        <v>3.36</v>
      </c>
      <c r="Z34" s="2">
        <v>0.59</v>
      </c>
      <c r="AA34" s="2">
        <v>0.15</v>
      </c>
      <c r="AB34" s="2">
        <v>0.08</v>
      </c>
      <c r="AC34" s="2">
        <v>0.31</v>
      </c>
    </row>
    <row r="35" spans="1:29" x14ac:dyDescent="0.2">
      <c r="A35" s="2">
        <v>2014</v>
      </c>
      <c r="B35" s="4">
        <v>2121</v>
      </c>
      <c r="C35" s="2">
        <v>581</v>
      </c>
      <c r="D35" s="2">
        <v>222</v>
      </c>
      <c r="E35" s="2">
        <v>236</v>
      </c>
      <c r="F35" s="4">
        <v>1306</v>
      </c>
      <c r="G35" s="4">
        <v>5343</v>
      </c>
      <c r="H35" s="4">
        <v>2840</v>
      </c>
      <c r="I35" s="2">
        <v>644</v>
      </c>
      <c r="J35" s="2">
        <v>358</v>
      </c>
      <c r="K35" s="2">
        <v>133</v>
      </c>
      <c r="L35" s="2">
        <v>51</v>
      </c>
      <c r="M35" s="2">
        <v>73</v>
      </c>
      <c r="N35" s="2">
        <v>74</v>
      </c>
      <c r="O35" s="2">
        <v>34</v>
      </c>
      <c r="P35" s="2">
        <v>92</v>
      </c>
      <c r="Q35" s="4">
        <v>14108</v>
      </c>
      <c r="S35" s="2">
        <v>1996</v>
      </c>
      <c r="U35" s="2">
        <v>4.2699999999999996</v>
      </c>
      <c r="V35" s="2">
        <v>3.96</v>
      </c>
      <c r="W35" s="2">
        <v>8.6999999999999993</v>
      </c>
      <c r="X35" s="2">
        <v>2.98</v>
      </c>
      <c r="Y35" s="2">
        <v>2.0699999999999998</v>
      </c>
      <c r="Z35" s="2">
        <v>1.83</v>
      </c>
      <c r="AA35" s="2">
        <v>0.34</v>
      </c>
      <c r="AB35" s="2">
        <v>0.09</v>
      </c>
      <c r="AC35" s="2">
        <v>0.23</v>
      </c>
    </row>
    <row r="36" spans="1:29" x14ac:dyDescent="0.2">
      <c r="A36" s="2">
        <v>2015</v>
      </c>
      <c r="B36" s="4">
        <v>1056</v>
      </c>
      <c r="C36" s="2">
        <v>670</v>
      </c>
      <c r="D36" s="4">
        <v>2161</v>
      </c>
      <c r="E36" s="2">
        <v>538</v>
      </c>
      <c r="F36" s="4">
        <v>1083</v>
      </c>
      <c r="G36" s="4">
        <v>2043</v>
      </c>
      <c r="H36" s="4">
        <v>4110</v>
      </c>
      <c r="I36" s="4">
        <v>1221</v>
      </c>
      <c r="J36" s="2">
        <v>295</v>
      </c>
      <c r="K36" s="2">
        <v>141</v>
      </c>
      <c r="L36" s="2">
        <v>18</v>
      </c>
      <c r="M36" s="2">
        <v>17</v>
      </c>
      <c r="N36" s="2">
        <v>29</v>
      </c>
      <c r="O36" s="2">
        <v>18</v>
      </c>
      <c r="P36" s="2">
        <v>36</v>
      </c>
      <c r="Q36" s="4">
        <v>13435</v>
      </c>
      <c r="S36" s="2">
        <v>1997</v>
      </c>
      <c r="U36" s="2">
        <v>9.26</v>
      </c>
      <c r="V36" s="2">
        <v>2.71</v>
      </c>
      <c r="W36" s="2">
        <v>2.89</v>
      </c>
      <c r="X36" s="2">
        <v>6.32</v>
      </c>
      <c r="Y36" s="2">
        <v>2.04</v>
      </c>
      <c r="Z36" s="2">
        <v>1.2</v>
      </c>
      <c r="AA36" s="2">
        <v>0.91</v>
      </c>
      <c r="AB36" s="2">
        <v>0.16</v>
      </c>
      <c r="AC36" s="2">
        <v>0.17</v>
      </c>
    </row>
    <row r="37" spans="1:29" x14ac:dyDescent="0.2">
      <c r="A37" s="2">
        <v>2016</v>
      </c>
      <c r="B37" s="2">
        <v>703</v>
      </c>
      <c r="C37" s="2">
        <v>412</v>
      </c>
      <c r="D37" s="2">
        <v>653</v>
      </c>
      <c r="E37" s="4">
        <v>3280</v>
      </c>
      <c r="F37" s="4">
        <v>1331</v>
      </c>
      <c r="G37" s="2">
        <v>886</v>
      </c>
      <c r="H37" s="4">
        <v>1245</v>
      </c>
      <c r="I37" s="4">
        <v>1828</v>
      </c>
      <c r="J37" s="2">
        <v>358</v>
      </c>
      <c r="K37" s="2">
        <v>140</v>
      </c>
      <c r="L37" s="2">
        <v>45</v>
      </c>
      <c r="M37" s="2">
        <v>11</v>
      </c>
      <c r="N37" s="2">
        <v>11</v>
      </c>
      <c r="O37" s="2">
        <v>4</v>
      </c>
      <c r="P37" s="2">
        <v>7</v>
      </c>
      <c r="Q37" s="4">
        <v>10915</v>
      </c>
      <c r="S37" s="2">
        <v>1998</v>
      </c>
      <c r="U37" s="2">
        <v>12.55</v>
      </c>
      <c r="V37" s="2">
        <v>5.86</v>
      </c>
      <c r="W37" s="2">
        <v>1.97</v>
      </c>
      <c r="X37" s="2">
        <v>2.06</v>
      </c>
      <c r="Y37" s="2">
        <v>4.29</v>
      </c>
      <c r="Z37" s="2">
        <v>1.27</v>
      </c>
      <c r="AA37" s="2">
        <v>0.67</v>
      </c>
      <c r="AB37" s="2">
        <v>0.49</v>
      </c>
      <c r="AC37" s="2">
        <v>0.17</v>
      </c>
    </row>
    <row r="38" spans="1:29" x14ac:dyDescent="0.2">
      <c r="A38" s="2">
        <v>2017</v>
      </c>
      <c r="B38" s="2">
        <v>574</v>
      </c>
      <c r="C38" s="2">
        <v>242</v>
      </c>
      <c r="D38" s="2">
        <v>451</v>
      </c>
      <c r="E38" s="4">
        <v>2346</v>
      </c>
      <c r="F38" s="4">
        <v>2834</v>
      </c>
      <c r="G38" s="4">
        <v>1231</v>
      </c>
      <c r="H38" s="2">
        <v>844</v>
      </c>
      <c r="I38" s="2">
        <v>758</v>
      </c>
      <c r="J38" s="2">
        <v>893</v>
      </c>
      <c r="K38" s="2">
        <v>256</v>
      </c>
      <c r="L38" s="2">
        <v>91</v>
      </c>
      <c r="M38" s="2">
        <v>33</v>
      </c>
      <c r="N38" s="2">
        <v>5</v>
      </c>
      <c r="O38" s="2">
        <v>2</v>
      </c>
      <c r="P38" s="2">
        <v>7</v>
      </c>
      <c r="Q38" s="4">
        <v>10565</v>
      </c>
      <c r="S38" s="2">
        <v>1999</v>
      </c>
      <c r="U38" s="2">
        <v>6.16</v>
      </c>
      <c r="V38" s="2">
        <v>7.97</v>
      </c>
      <c r="W38" s="2">
        <v>4.25</v>
      </c>
      <c r="X38" s="2">
        <v>1.4</v>
      </c>
      <c r="Y38" s="2">
        <v>1.39</v>
      </c>
      <c r="Z38" s="2">
        <v>2.59</v>
      </c>
      <c r="AA38" s="2">
        <v>0.76</v>
      </c>
      <c r="AB38" s="2">
        <v>0.38</v>
      </c>
      <c r="AC38" s="2">
        <v>0.36</v>
      </c>
    </row>
    <row r="39" spans="1:29" x14ac:dyDescent="0.2">
      <c r="A39" s="2">
        <v>2018</v>
      </c>
      <c r="B39" s="2">
        <v>864</v>
      </c>
      <c r="C39" s="2">
        <v>373</v>
      </c>
      <c r="D39" s="2">
        <v>167</v>
      </c>
      <c r="E39" s="2">
        <v>353</v>
      </c>
      <c r="F39" s="4">
        <v>2571</v>
      </c>
      <c r="G39" s="4">
        <v>1452</v>
      </c>
      <c r="H39" s="2">
        <v>492</v>
      </c>
      <c r="I39" s="2">
        <v>361</v>
      </c>
      <c r="J39" s="2">
        <v>366</v>
      </c>
      <c r="K39" s="2">
        <v>281</v>
      </c>
      <c r="L39" s="2">
        <v>89</v>
      </c>
      <c r="M39" s="2">
        <v>14</v>
      </c>
      <c r="N39" s="2">
        <v>2</v>
      </c>
      <c r="O39" s="5"/>
      <c r="P39" s="2">
        <v>6</v>
      </c>
      <c r="Q39" s="4">
        <v>7391</v>
      </c>
      <c r="S39" s="2">
        <v>2000</v>
      </c>
      <c r="U39" s="2">
        <v>6.66</v>
      </c>
      <c r="V39" s="2">
        <v>3.92</v>
      </c>
      <c r="W39" s="2">
        <v>5.68</v>
      </c>
      <c r="X39" s="2">
        <v>2.96</v>
      </c>
      <c r="Y39" s="2">
        <v>0.95</v>
      </c>
      <c r="Z39" s="2">
        <v>0.9</v>
      </c>
      <c r="AA39" s="2">
        <v>1.54</v>
      </c>
      <c r="AB39" s="2">
        <v>0.46</v>
      </c>
      <c r="AC39" s="2">
        <v>0.45</v>
      </c>
    </row>
    <row r="40" spans="1:29" x14ac:dyDescent="0.2">
      <c r="A40" s="2">
        <v>2019</v>
      </c>
      <c r="B40" s="4">
        <v>1449</v>
      </c>
      <c r="C40" s="2">
        <v>388</v>
      </c>
      <c r="D40" s="2">
        <v>333</v>
      </c>
      <c r="E40" s="2">
        <v>363</v>
      </c>
      <c r="F40" s="4">
        <v>1111</v>
      </c>
      <c r="G40" s="4">
        <v>4294</v>
      </c>
      <c r="H40" s="4">
        <v>1774</v>
      </c>
      <c r="I40" s="2">
        <v>418</v>
      </c>
      <c r="J40" s="2">
        <v>298</v>
      </c>
      <c r="K40" s="2">
        <v>171</v>
      </c>
      <c r="L40" s="2">
        <v>98</v>
      </c>
      <c r="M40" s="2">
        <v>43</v>
      </c>
      <c r="N40" s="2">
        <v>16</v>
      </c>
      <c r="O40" s="2">
        <v>3</v>
      </c>
      <c r="P40" s="2">
        <v>1</v>
      </c>
      <c r="Q40" s="4">
        <v>10761</v>
      </c>
      <c r="S40" s="2">
        <v>2001</v>
      </c>
      <c r="U40" s="2">
        <v>10.37</v>
      </c>
      <c r="V40" s="2">
        <v>4.24</v>
      </c>
      <c r="W40" s="2">
        <v>2.84</v>
      </c>
      <c r="X40" s="2">
        <v>3.84</v>
      </c>
      <c r="Y40" s="2">
        <v>1.9</v>
      </c>
      <c r="Z40" s="2">
        <v>0.6</v>
      </c>
      <c r="AA40" s="2">
        <v>0.52</v>
      </c>
      <c r="AB40" s="2">
        <v>0.85</v>
      </c>
      <c r="AC40" s="2">
        <v>0.54</v>
      </c>
    </row>
    <row r="41" spans="1:29" x14ac:dyDescent="0.2">
      <c r="A41" s="2" t="s">
        <v>2</v>
      </c>
      <c r="B41" s="4">
        <v>1476</v>
      </c>
      <c r="C41" s="2">
        <v>486</v>
      </c>
      <c r="D41" s="2">
        <v>686</v>
      </c>
      <c r="E41" s="4">
        <v>1334</v>
      </c>
      <c r="F41" s="4">
        <v>1853</v>
      </c>
      <c r="G41" s="4">
        <v>1787</v>
      </c>
      <c r="H41" s="4">
        <v>1173</v>
      </c>
      <c r="I41" s="2">
        <v>702</v>
      </c>
      <c r="J41" s="2">
        <v>429</v>
      </c>
      <c r="K41" s="2">
        <v>303</v>
      </c>
      <c r="L41" s="2">
        <v>204</v>
      </c>
      <c r="M41" s="2">
        <v>138</v>
      </c>
      <c r="N41" s="2">
        <v>81</v>
      </c>
      <c r="O41" s="2">
        <v>42</v>
      </c>
      <c r="P41" s="2">
        <v>65</v>
      </c>
      <c r="Q41" s="4">
        <v>10697</v>
      </c>
      <c r="S41" s="2">
        <v>2002</v>
      </c>
      <c r="U41" s="2">
        <v>14.18</v>
      </c>
      <c r="V41" s="2">
        <v>6.6</v>
      </c>
      <c r="W41" s="2">
        <v>3.08</v>
      </c>
      <c r="X41" s="2">
        <v>1.96</v>
      </c>
      <c r="Y41" s="2">
        <v>2.33</v>
      </c>
      <c r="Z41" s="2">
        <v>1.05</v>
      </c>
      <c r="AA41" s="2">
        <v>0.33</v>
      </c>
      <c r="AB41" s="2">
        <v>0.28999999999999998</v>
      </c>
      <c r="AC41" s="2">
        <v>0.8</v>
      </c>
    </row>
    <row r="42" spans="1:29" x14ac:dyDescent="0.2">
      <c r="S42" s="2">
        <v>2003</v>
      </c>
      <c r="U42" s="2">
        <v>9.48</v>
      </c>
      <c r="V42" s="2">
        <v>9.01</v>
      </c>
      <c r="W42" s="2">
        <v>4.78</v>
      </c>
      <c r="X42" s="2">
        <v>2.1</v>
      </c>
      <c r="Y42" s="2">
        <v>1.2</v>
      </c>
      <c r="Z42" s="2">
        <v>1.19</v>
      </c>
      <c r="AA42" s="2">
        <v>0.54</v>
      </c>
      <c r="AB42" s="2">
        <v>0.17</v>
      </c>
      <c r="AC42" s="2">
        <v>0.61</v>
      </c>
    </row>
    <row r="43" spans="1:29" x14ac:dyDescent="0.2">
      <c r="S43" s="2">
        <v>2004</v>
      </c>
      <c r="U43" s="2">
        <v>5.8</v>
      </c>
      <c r="V43" s="2">
        <v>6.03</v>
      </c>
      <c r="W43" s="2">
        <v>6.36</v>
      </c>
      <c r="X43" s="2">
        <v>3.24</v>
      </c>
      <c r="Y43" s="2">
        <v>1.24</v>
      </c>
      <c r="Z43" s="2">
        <v>0.62</v>
      </c>
      <c r="AA43" s="2">
        <v>0.59</v>
      </c>
      <c r="AB43" s="2">
        <v>0.27</v>
      </c>
      <c r="AC43" s="2">
        <v>0.43</v>
      </c>
    </row>
    <row r="44" spans="1:29" x14ac:dyDescent="0.2">
      <c r="B44" s="2">
        <v>6.47</v>
      </c>
      <c r="S44" s="2">
        <v>2005</v>
      </c>
      <c r="U44" s="2">
        <v>2.65</v>
      </c>
      <c r="V44" s="2">
        <v>3.69</v>
      </c>
      <c r="W44" s="2">
        <v>4.37</v>
      </c>
      <c r="X44" s="2">
        <v>4</v>
      </c>
      <c r="Y44" s="2">
        <v>1.97</v>
      </c>
      <c r="Z44" s="2">
        <v>0.7</v>
      </c>
      <c r="AA44" s="2">
        <v>0.32</v>
      </c>
      <c r="AB44" s="2">
        <v>0.31</v>
      </c>
      <c r="AC44" s="2">
        <v>0.39</v>
      </c>
    </row>
    <row r="45" spans="1:29" x14ac:dyDescent="0.2">
      <c r="B45" s="2">
        <v>21.43</v>
      </c>
      <c r="S45" s="2">
        <v>2006</v>
      </c>
      <c r="U45" s="2">
        <v>1.88</v>
      </c>
      <c r="V45" s="2">
        <v>1.69</v>
      </c>
      <c r="W45" s="2">
        <v>2.68</v>
      </c>
      <c r="X45" s="2">
        <v>2.89</v>
      </c>
      <c r="Y45" s="2">
        <v>2.21</v>
      </c>
      <c r="Z45" s="2">
        <v>1.06</v>
      </c>
      <c r="AA45" s="2">
        <v>0.39</v>
      </c>
      <c r="AB45" s="2">
        <v>0.18</v>
      </c>
      <c r="AC45" s="2">
        <v>0.41</v>
      </c>
    </row>
    <row r="46" spans="1:29" x14ac:dyDescent="0.2">
      <c r="B46" s="2">
        <v>15.27</v>
      </c>
      <c r="S46" s="2">
        <v>2007</v>
      </c>
      <c r="U46" s="2">
        <v>4.71</v>
      </c>
      <c r="V46" s="2">
        <v>1.19</v>
      </c>
      <c r="W46" s="2">
        <v>1.19</v>
      </c>
      <c r="X46" s="2">
        <v>1.74</v>
      </c>
      <c r="Y46" s="2">
        <v>1.62</v>
      </c>
      <c r="Z46" s="2">
        <v>1.1000000000000001</v>
      </c>
      <c r="AA46" s="2">
        <v>0.54</v>
      </c>
      <c r="AB46" s="2">
        <v>0.2</v>
      </c>
      <c r="AC46" s="2">
        <v>0.32</v>
      </c>
    </row>
    <row r="47" spans="1:29" x14ac:dyDescent="0.2">
      <c r="B47" s="2">
        <v>25.85</v>
      </c>
      <c r="S47" s="2">
        <v>2008</v>
      </c>
      <c r="U47" s="2">
        <v>10.14</v>
      </c>
      <c r="V47" s="2">
        <v>3</v>
      </c>
      <c r="W47" s="2">
        <v>0.84</v>
      </c>
      <c r="X47" s="2">
        <v>0.77</v>
      </c>
      <c r="Y47" s="2">
        <v>0.97</v>
      </c>
      <c r="Z47" s="2">
        <v>0.79</v>
      </c>
      <c r="AA47" s="2">
        <v>0.55000000000000004</v>
      </c>
      <c r="AB47" s="2">
        <v>0.28000000000000003</v>
      </c>
      <c r="AC47" s="2">
        <v>0.28000000000000003</v>
      </c>
    </row>
    <row r="48" spans="1:29" x14ac:dyDescent="0.2">
      <c r="B48" s="2">
        <v>22.3</v>
      </c>
      <c r="S48" s="2">
        <v>2009</v>
      </c>
      <c r="U48" s="2">
        <v>5.48</v>
      </c>
      <c r="V48" s="2">
        <v>6.45</v>
      </c>
      <c r="W48" s="2">
        <v>2.16</v>
      </c>
      <c r="X48" s="2">
        <v>0.55000000000000004</v>
      </c>
      <c r="Y48" s="2">
        <v>0.44</v>
      </c>
      <c r="Z48" s="2">
        <v>0.46</v>
      </c>
      <c r="AA48" s="2">
        <v>0.38</v>
      </c>
      <c r="AB48" s="2">
        <v>0.27</v>
      </c>
      <c r="AC48" s="2">
        <v>0.28999999999999998</v>
      </c>
    </row>
    <row r="49" spans="2:29" x14ac:dyDescent="0.2">
      <c r="B49" s="2">
        <v>26.33</v>
      </c>
      <c r="S49" s="2">
        <v>2010</v>
      </c>
      <c r="U49" s="2">
        <v>20.27</v>
      </c>
      <c r="V49" s="2">
        <v>3.49</v>
      </c>
      <c r="W49" s="2">
        <v>4.63</v>
      </c>
      <c r="X49" s="2">
        <v>1.42</v>
      </c>
      <c r="Y49" s="2">
        <v>0.33</v>
      </c>
      <c r="Z49" s="2">
        <v>0.22</v>
      </c>
      <c r="AA49" s="2">
        <v>0.23</v>
      </c>
      <c r="AB49" s="2">
        <v>0.2</v>
      </c>
      <c r="AC49" s="2">
        <v>0.28999999999999998</v>
      </c>
    </row>
    <row r="50" spans="2:29" x14ac:dyDescent="0.2">
      <c r="B50" s="2">
        <v>23.66</v>
      </c>
      <c r="S50" s="2">
        <v>2011</v>
      </c>
      <c r="U50" s="2">
        <v>8.65</v>
      </c>
      <c r="V50" s="2">
        <v>12.9</v>
      </c>
      <c r="W50" s="2">
        <v>2.5499999999999998</v>
      </c>
      <c r="X50" s="2">
        <v>2.95</v>
      </c>
      <c r="Y50" s="2">
        <v>0.86</v>
      </c>
      <c r="Z50" s="2">
        <v>0.19</v>
      </c>
      <c r="AA50" s="2">
        <v>0.13</v>
      </c>
      <c r="AB50" s="2">
        <v>0.13</v>
      </c>
      <c r="AC50" s="2">
        <v>0.26</v>
      </c>
    </row>
    <row r="51" spans="2:29" x14ac:dyDescent="0.2">
      <c r="B51" s="2">
        <v>14.53</v>
      </c>
      <c r="S51" s="2">
        <v>2012</v>
      </c>
      <c r="U51" s="2">
        <v>5.37</v>
      </c>
      <c r="V51" s="2">
        <v>5.51</v>
      </c>
      <c r="W51" s="2">
        <v>9.39</v>
      </c>
      <c r="X51" s="2">
        <v>1.76</v>
      </c>
      <c r="Y51" s="2">
        <v>1.46</v>
      </c>
      <c r="Z51" s="2">
        <v>0.41</v>
      </c>
      <c r="AA51" s="2">
        <v>0.09</v>
      </c>
      <c r="AB51" s="2">
        <v>0.06</v>
      </c>
      <c r="AC51" s="2">
        <v>0.19</v>
      </c>
    </row>
    <row r="52" spans="2:29" x14ac:dyDescent="0.2">
      <c r="B52" s="2">
        <v>11.9</v>
      </c>
      <c r="S52" s="2">
        <v>2013</v>
      </c>
      <c r="U52" s="2">
        <v>4.7</v>
      </c>
      <c r="V52" s="2">
        <v>3.42</v>
      </c>
      <c r="W52" s="2">
        <v>3.98</v>
      </c>
      <c r="X52" s="2">
        <v>6.14</v>
      </c>
      <c r="Y52" s="2">
        <v>1.1399999999999999</v>
      </c>
      <c r="Z52" s="2">
        <v>0.69</v>
      </c>
      <c r="AA52" s="2">
        <v>0.19</v>
      </c>
      <c r="AB52" s="2">
        <v>0.04</v>
      </c>
      <c r="AC52" s="2">
        <v>0.12</v>
      </c>
    </row>
    <row r="53" spans="2:29" x14ac:dyDescent="0.2">
      <c r="B53" s="2">
        <v>27.42</v>
      </c>
      <c r="S53" s="2">
        <v>2014</v>
      </c>
      <c r="U53" s="2">
        <v>21.79</v>
      </c>
      <c r="V53" s="2">
        <v>2.99</v>
      </c>
      <c r="W53" s="2">
        <v>2.4700000000000002</v>
      </c>
      <c r="X53" s="2">
        <v>2.65</v>
      </c>
      <c r="Y53" s="2">
        <v>3.71</v>
      </c>
      <c r="Z53" s="2">
        <v>0.68</v>
      </c>
      <c r="AA53" s="2">
        <v>0.36</v>
      </c>
      <c r="AB53" s="2">
        <v>0.09</v>
      </c>
      <c r="AC53" s="2">
        <v>0.08</v>
      </c>
    </row>
    <row r="54" spans="2:29" x14ac:dyDescent="0.2">
      <c r="B54" s="2">
        <v>20.440000000000001</v>
      </c>
      <c r="S54" s="2">
        <v>2015</v>
      </c>
      <c r="U54" s="2">
        <v>20.64</v>
      </c>
      <c r="V54" s="2">
        <v>13.87</v>
      </c>
      <c r="W54" s="2">
        <v>2.17</v>
      </c>
      <c r="X54" s="2">
        <v>1.68</v>
      </c>
      <c r="Y54" s="2">
        <v>1.62</v>
      </c>
      <c r="Z54" s="2">
        <v>2.08</v>
      </c>
      <c r="AA54" s="2">
        <v>0.35</v>
      </c>
      <c r="AB54" s="2">
        <v>0.18</v>
      </c>
      <c r="AC54" s="2">
        <v>0.09</v>
      </c>
    </row>
    <row r="55" spans="2:29" x14ac:dyDescent="0.2">
      <c r="B55" s="2">
        <v>17.87</v>
      </c>
      <c r="S55" s="2">
        <v>2016</v>
      </c>
      <c r="U55" s="2">
        <v>5.35</v>
      </c>
      <c r="V55" s="2">
        <v>13.14</v>
      </c>
      <c r="W55" s="2">
        <v>9.76</v>
      </c>
      <c r="X55" s="2">
        <v>1.43</v>
      </c>
      <c r="Y55" s="2">
        <v>1.04</v>
      </c>
      <c r="Z55" s="2">
        <v>0.87</v>
      </c>
      <c r="AA55" s="2">
        <v>1.08</v>
      </c>
      <c r="AB55" s="2">
        <v>0.18</v>
      </c>
      <c r="AC55" s="2">
        <v>0.14000000000000001</v>
      </c>
    </row>
    <row r="56" spans="2:29" x14ac:dyDescent="0.2">
      <c r="B56" s="2">
        <v>14.18</v>
      </c>
      <c r="S56" s="2">
        <v>2017</v>
      </c>
      <c r="U56" s="2">
        <v>3.42</v>
      </c>
      <c r="V56" s="2">
        <v>3.41</v>
      </c>
      <c r="W56" s="2">
        <v>9.6300000000000008</v>
      </c>
      <c r="X56" s="2">
        <v>6.04</v>
      </c>
      <c r="Y56" s="2">
        <v>0.91</v>
      </c>
      <c r="Z56" s="2">
        <v>0.62</v>
      </c>
      <c r="AA56" s="2">
        <v>0.5</v>
      </c>
      <c r="AB56" s="2">
        <v>0.59</v>
      </c>
      <c r="AC56" s="2">
        <v>0.17</v>
      </c>
    </row>
    <row r="57" spans="2:29" x14ac:dyDescent="0.2">
      <c r="B57" s="2">
        <v>15.27</v>
      </c>
      <c r="S57" s="2">
        <v>2018</v>
      </c>
      <c r="U57" s="2">
        <v>6.02</v>
      </c>
      <c r="V57" s="2">
        <v>2.1800000000000002</v>
      </c>
      <c r="W57" s="2">
        <v>2.5</v>
      </c>
      <c r="X57" s="2">
        <v>6.64</v>
      </c>
      <c r="Y57" s="2">
        <v>3.68</v>
      </c>
      <c r="Z57" s="2">
        <v>0.51</v>
      </c>
      <c r="AA57" s="2">
        <v>0.34</v>
      </c>
      <c r="AB57" s="2">
        <v>0.27</v>
      </c>
      <c r="AC57" s="2">
        <v>0.43</v>
      </c>
    </row>
    <row r="58" spans="2:29" x14ac:dyDescent="0.2">
      <c r="B58" s="2">
        <v>26.98</v>
      </c>
      <c r="S58" s="1" t="s">
        <v>14</v>
      </c>
    </row>
    <row r="59" spans="2:29" x14ac:dyDescent="0.2">
      <c r="B59" s="2">
        <v>63.53</v>
      </c>
    </row>
    <row r="60" spans="2:29" x14ac:dyDescent="0.2">
      <c r="B60" s="2">
        <v>26.33</v>
      </c>
    </row>
    <row r="61" spans="2:29" x14ac:dyDescent="0.2">
      <c r="B61" s="2">
        <v>32.57</v>
      </c>
      <c r="F61" t="s">
        <v>0</v>
      </c>
      <c r="G61" t="s">
        <v>17</v>
      </c>
      <c r="H61" t="s">
        <v>18</v>
      </c>
    </row>
    <row r="62" spans="2:29" x14ac:dyDescent="0.2">
      <c r="B62" s="2">
        <v>17.43</v>
      </c>
      <c r="C62" s="2">
        <v>1982</v>
      </c>
      <c r="D62" s="4">
        <v>1235</v>
      </c>
      <c r="F62">
        <v>1982</v>
      </c>
      <c r="G62" t="s">
        <v>15</v>
      </c>
      <c r="H62">
        <f>B62/B$100</f>
        <v>0.81516762664303655</v>
      </c>
    </row>
    <row r="63" spans="2:29" x14ac:dyDescent="0.2">
      <c r="B63" s="2">
        <v>50.11</v>
      </c>
      <c r="C63" s="2">
        <v>1983</v>
      </c>
      <c r="D63" s="4">
        <v>4798</v>
      </c>
      <c r="F63">
        <v>1983</v>
      </c>
      <c r="G63" t="s">
        <v>15</v>
      </c>
      <c r="H63">
        <f>B63/B$100</f>
        <v>2.3435484664992865</v>
      </c>
    </row>
    <row r="64" spans="2:29" x14ac:dyDescent="0.2">
      <c r="B64" s="2">
        <v>13.42</v>
      </c>
      <c r="C64" s="2">
        <v>1984</v>
      </c>
      <c r="D64" s="2">
        <v>435</v>
      </c>
      <c r="F64">
        <v>1984</v>
      </c>
      <c r="G64" t="s">
        <v>15</v>
      </c>
      <c r="H64">
        <f>B64/B$100</f>
        <v>0.62762762762762769</v>
      </c>
    </row>
    <row r="65" spans="2:8" x14ac:dyDescent="0.2">
      <c r="B65" s="2">
        <v>32.32</v>
      </c>
      <c r="C65" s="2">
        <v>1985</v>
      </c>
      <c r="D65" s="4">
        <v>5340</v>
      </c>
      <c r="F65">
        <v>1985</v>
      </c>
      <c r="G65" t="s">
        <v>15</v>
      </c>
      <c r="H65">
        <f>B65/B$100</f>
        <v>1.5115443312164625</v>
      </c>
    </row>
    <row r="66" spans="2:8" x14ac:dyDescent="0.2">
      <c r="B66" s="2">
        <v>12.06</v>
      </c>
      <c r="C66" s="2">
        <v>1986</v>
      </c>
      <c r="D66" s="4">
        <v>2774</v>
      </c>
      <c r="F66">
        <v>1986</v>
      </c>
      <c r="G66" t="s">
        <v>15</v>
      </c>
      <c r="H66">
        <f>B66/B$100</f>
        <v>0.56402303943287557</v>
      </c>
    </row>
    <row r="67" spans="2:8" x14ac:dyDescent="0.2">
      <c r="B67" s="2">
        <v>6.75</v>
      </c>
      <c r="C67" s="2">
        <v>1987</v>
      </c>
      <c r="D67" s="2">
        <v>379</v>
      </c>
      <c r="F67">
        <v>1987</v>
      </c>
      <c r="G67" t="s">
        <v>15</v>
      </c>
      <c r="H67">
        <f>B67/B$100</f>
        <v>0.31568453699601245</v>
      </c>
    </row>
    <row r="68" spans="2:8" x14ac:dyDescent="0.2">
      <c r="B68" s="2">
        <v>5.65</v>
      </c>
      <c r="C68" s="2">
        <v>1988</v>
      </c>
      <c r="D68" s="4">
        <v>1455</v>
      </c>
      <c r="F68">
        <v>1988</v>
      </c>
      <c r="G68" t="s">
        <v>15</v>
      </c>
      <c r="H68">
        <f>B68/B$100</f>
        <v>0.26423964948555118</v>
      </c>
    </row>
    <row r="69" spans="2:8" x14ac:dyDescent="0.2">
      <c r="B69" s="2">
        <v>11.82</v>
      </c>
      <c r="C69" s="2">
        <v>1989</v>
      </c>
      <c r="D69" s="2">
        <v>972</v>
      </c>
      <c r="F69">
        <v>1989</v>
      </c>
      <c r="G69" t="s">
        <v>15</v>
      </c>
      <c r="H69">
        <f>B69/B$100</f>
        <v>0.55279870033968403</v>
      </c>
    </row>
    <row r="70" spans="2:8" x14ac:dyDescent="0.2">
      <c r="B70" s="2">
        <v>50.41</v>
      </c>
      <c r="C70" s="2">
        <v>1990</v>
      </c>
      <c r="D70" s="4">
        <v>2076</v>
      </c>
      <c r="F70">
        <v>1990</v>
      </c>
      <c r="G70" t="s">
        <v>15</v>
      </c>
      <c r="H70">
        <f>B70/B$100</f>
        <v>2.3575788903657755</v>
      </c>
    </row>
    <row r="71" spans="2:8" x14ac:dyDescent="0.2">
      <c r="B71" s="2">
        <v>26.29</v>
      </c>
      <c r="C71" s="2">
        <v>1991</v>
      </c>
      <c r="D71" s="4">
        <v>3025</v>
      </c>
      <c r="F71">
        <v>1991</v>
      </c>
      <c r="G71" t="s">
        <v>15</v>
      </c>
      <c r="H71">
        <f>B71/B$100</f>
        <v>1.2295328115000246</v>
      </c>
    </row>
    <row r="72" spans="2:8" x14ac:dyDescent="0.2">
      <c r="B72" s="2">
        <v>22.2</v>
      </c>
      <c r="C72" s="2">
        <v>1992</v>
      </c>
      <c r="D72" s="4">
        <v>1566</v>
      </c>
      <c r="F72">
        <v>1992</v>
      </c>
      <c r="G72" t="s">
        <v>15</v>
      </c>
      <c r="H72">
        <f>B72/B$100</f>
        <v>1.0382513661202186</v>
      </c>
    </row>
    <row r="73" spans="2:8" x14ac:dyDescent="0.2">
      <c r="B73" s="2">
        <v>45.81</v>
      </c>
      <c r="C73" s="2">
        <v>1993</v>
      </c>
      <c r="D73" s="4">
        <v>2553</v>
      </c>
      <c r="F73">
        <v>1993</v>
      </c>
      <c r="G73" t="s">
        <v>15</v>
      </c>
      <c r="H73">
        <f>B73/B$100</f>
        <v>2.142445724412938</v>
      </c>
    </row>
    <row r="74" spans="2:8" x14ac:dyDescent="0.2">
      <c r="B74" s="2">
        <v>15.29</v>
      </c>
      <c r="C74" s="2">
        <v>1994</v>
      </c>
      <c r="D74" s="4">
        <v>1667</v>
      </c>
      <c r="F74">
        <v>1994</v>
      </c>
      <c r="G74" t="s">
        <v>15</v>
      </c>
      <c r="H74">
        <f>B74/B$100</f>
        <v>0.71508393639541179</v>
      </c>
    </row>
    <row r="75" spans="2:8" x14ac:dyDescent="0.2">
      <c r="B75" s="2">
        <v>10.5</v>
      </c>
      <c r="C75" s="2">
        <v>1995</v>
      </c>
      <c r="D75" s="4">
        <v>2231</v>
      </c>
      <c r="F75">
        <v>1995</v>
      </c>
      <c r="G75" t="s">
        <v>15</v>
      </c>
      <c r="H75">
        <f>B75/B$100</f>
        <v>0.49106483532713047</v>
      </c>
    </row>
    <row r="76" spans="2:8" x14ac:dyDescent="0.2">
      <c r="B76" s="2">
        <v>22.77</v>
      </c>
      <c r="C76" s="2">
        <v>1996</v>
      </c>
      <c r="D76" s="4">
        <v>1488</v>
      </c>
      <c r="F76">
        <v>1996</v>
      </c>
      <c r="G76" t="s">
        <v>15</v>
      </c>
      <c r="H76">
        <f>B76/B$100</f>
        <v>1.0649091714665486</v>
      </c>
    </row>
    <row r="77" spans="2:8" x14ac:dyDescent="0.2">
      <c r="B77" s="2">
        <v>30.87</v>
      </c>
      <c r="C77" s="2">
        <v>1997</v>
      </c>
      <c r="D77" s="4">
        <v>2502</v>
      </c>
      <c r="F77">
        <v>1997</v>
      </c>
      <c r="G77" t="s">
        <v>15</v>
      </c>
      <c r="H77">
        <f>B77/B$100</f>
        <v>1.4437306158617635</v>
      </c>
    </row>
    <row r="78" spans="2:8" x14ac:dyDescent="0.2">
      <c r="B78" s="2">
        <v>15.16</v>
      </c>
      <c r="C78" s="2">
        <v>1998</v>
      </c>
      <c r="D78" s="2">
        <v>678</v>
      </c>
      <c r="F78">
        <v>1998</v>
      </c>
      <c r="G78" t="s">
        <v>15</v>
      </c>
      <c r="H78">
        <f>B78/B$100</f>
        <v>0.70900408605326648</v>
      </c>
    </row>
    <row r="79" spans="2:8" x14ac:dyDescent="0.2">
      <c r="B79" s="2">
        <v>16.37</v>
      </c>
      <c r="C79" s="2">
        <v>1999</v>
      </c>
      <c r="D79" s="4">
        <v>1123</v>
      </c>
      <c r="F79">
        <v>1999</v>
      </c>
      <c r="G79" t="s">
        <v>15</v>
      </c>
      <c r="H79">
        <f>B79/B$100</f>
        <v>0.76559346231477388</v>
      </c>
    </row>
    <row r="80" spans="2:8" x14ac:dyDescent="0.2">
      <c r="B80" s="2">
        <v>25.5</v>
      </c>
      <c r="C80" s="2">
        <v>2000</v>
      </c>
      <c r="D80" s="4">
        <v>1105</v>
      </c>
      <c r="F80">
        <v>2000</v>
      </c>
      <c r="G80" t="s">
        <v>15</v>
      </c>
      <c r="H80">
        <f>B80/B$100</f>
        <v>1.1925860286516026</v>
      </c>
    </row>
    <row r="81" spans="2:8" x14ac:dyDescent="0.2">
      <c r="B81" s="2">
        <v>34.869999999999997</v>
      </c>
      <c r="C81" s="2">
        <v>2001</v>
      </c>
      <c r="D81" s="4">
        <v>1812</v>
      </c>
      <c r="F81">
        <v>2001</v>
      </c>
      <c r="G81" t="s">
        <v>15</v>
      </c>
      <c r="H81">
        <f>B81/B$100</f>
        <v>1.6308029340816226</v>
      </c>
    </row>
    <row r="82" spans="2:8" x14ac:dyDescent="0.2">
      <c r="B82" s="2">
        <v>23.31</v>
      </c>
      <c r="C82" s="2">
        <v>2002</v>
      </c>
      <c r="D82" s="2">
        <v>788</v>
      </c>
      <c r="F82">
        <v>2002</v>
      </c>
      <c r="G82" t="s">
        <v>15</v>
      </c>
      <c r="H82">
        <f>B82/B$100</f>
        <v>1.0901639344262295</v>
      </c>
    </row>
    <row r="83" spans="2:8" x14ac:dyDescent="0.2">
      <c r="B83" s="2">
        <v>14.27</v>
      </c>
      <c r="C83" s="2">
        <v>2003</v>
      </c>
      <c r="D83" s="2">
        <v>535</v>
      </c>
      <c r="F83">
        <v>2003</v>
      </c>
      <c r="G83" t="s">
        <v>15</v>
      </c>
      <c r="H83">
        <f>B83/B$100</f>
        <v>0.66738049524934773</v>
      </c>
    </row>
    <row r="84" spans="2:8" x14ac:dyDescent="0.2">
      <c r="B84" s="2">
        <v>6.51</v>
      </c>
      <c r="C84" s="2">
        <v>2004</v>
      </c>
      <c r="D84" s="2">
        <v>389</v>
      </c>
      <c r="F84">
        <v>2004</v>
      </c>
      <c r="G84" t="s">
        <v>15</v>
      </c>
      <c r="H84">
        <f>B84/B$100</f>
        <v>0.30446019790282086</v>
      </c>
    </row>
    <row r="85" spans="2:8" x14ac:dyDescent="0.2">
      <c r="B85" s="2">
        <v>4.62</v>
      </c>
      <c r="C85" s="2">
        <v>2005</v>
      </c>
      <c r="D85" s="2">
        <v>353</v>
      </c>
      <c r="F85">
        <v>2005</v>
      </c>
      <c r="G85" t="s">
        <v>15</v>
      </c>
      <c r="H85">
        <f>B85/B$100</f>
        <v>0.21606852754393741</v>
      </c>
    </row>
    <row r="86" spans="2:8" x14ac:dyDescent="0.2">
      <c r="B86" s="2">
        <v>11.59</v>
      </c>
      <c r="C86" s="2">
        <v>2006</v>
      </c>
      <c r="D86" s="2">
        <v>862</v>
      </c>
      <c r="F86">
        <v>2006</v>
      </c>
      <c r="G86" t="s">
        <v>15</v>
      </c>
      <c r="H86">
        <f>B86/B$100</f>
        <v>0.54204204204204209</v>
      </c>
    </row>
    <row r="87" spans="2:8" x14ac:dyDescent="0.2">
      <c r="B87" s="2">
        <v>24.93</v>
      </c>
      <c r="C87" s="2">
        <v>2007</v>
      </c>
      <c r="D87" s="4">
        <v>1945</v>
      </c>
      <c r="F87">
        <v>2007</v>
      </c>
      <c r="G87" t="s">
        <v>15</v>
      </c>
      <c r="H87">
        <f>B87/B$100</f>
        <v>1.1659282233052726</v>
      </c>
    </row>
    <row r="88" spans="2:8" x14ac:dyDescent="0.2">
      <c r="B88" s="2">
        <v>13.48</v>
      </c>
      <c r="C88" s="2">
        <v>2008</v>
      </c>
      <c r="D88" s="2">
        <v>525</v>
      </c>
      <c r="F88">
        <v>2008</v>
      </c>
      <c r="G88" t="s">
        <v>15</v>
      </c>
      <c r="H88">
        <f>B88/B$100</f>
        <v>0.63043371240092561</v>
      </c>
    </row>
    <row r="89" spans="2:8" x14ac:dyDescent="0.2">
      <c r="B89" s="2">
        <v>49.85</v>
      </c>
      <c r="C89" s="2">
        <v>2009</v>
      </c>
      <c r="D89" s="2">
        <v>791</v>
      </c>
      <c r="F89">
        <v>2009</v>
      </c>
      <c r="G89" t="s">
        <v>15</v>
      </c>
      <c r="H89">
        <f>B89/B$100</f>
        <v>2.3313887658149954</v>
      </c>
    </row>
    <row r="90" spans="2:8" x14ac:dyDescent="0.2">
      <c r="B90" s="2">
        <v>21.28</v>
      </c>
      <c r="C90" s="2">
        <v>2010</v>
      </c>
      <c r="D90" s="2">
        <v>471</v>
      </c>
      <c r="F90">
        <v>2010</v>
      </c>
      <c r="G90" t="s">
        <v>15</v>
      </c>
      <c r="H90">
        <f>B90/B$100</f>
        <v>0.99522473292965108</v>
      </c>
    </row>
    <row r="91" spans="2:8" x14ac:dyDescent="0.2">
      <c r="B91" s="2">
        <v>13.21</v>
      </c>
      <c r="C91" s="2">
        <v>2011</v>
      </c>
      <c r="D91" s="4">
        <v>1128</v>
      </c>
      <c r="F91">
        <v>2011</v>
      </c>
      <c r="G91" t="s">
        <v>15</v>
      </c>
      <c r="H91">
        <f>B91/B$100</f>
        <v>0.61780633092108506</v>
      </c>
    </row>
    <row r="92" spans="2:8" x14ac:dyDescent="0.2">
      <c r="B92" s="2">
        <v>11.57</v>
      </c>
      <c r="C92" s="2">
        <v>2012</v>
      </c>
      <c r="D92" s="4">
        <v>1145</v>
      </c>
      <c r="F92">
        <v>2012</v>
      </c>
      <c r="G92" t="s">
        <v>15</v>
      </c>
      <c r="H92">
        <f>B92/B$100</f>
        <v>0.54110668045094279</v>
      </c>
    </row>
    <row r="93" spans="2:8" x14ac:dyDescent="0.2">
      <c r="B93" s="2">
        <v>53.6</v>
      </c>
      <c r="C93" s="2">
        <v>2013</v>
      </c>
      <c r="D93" s="4">
        <v>1189</v>
      </c>
      <c r="F93">
        <v>2013</v>
      </c>
      <c r="G93" t="s">
        <v>15</v>
      </c>
      <c r="H93">
        <f>B93/B$100</f>
        <v>2.5067690641461136</v>
      </c>
    </row>
    <row r="94" spans="2:8" x14ac:dyDescent="0.2">
      <c r="B94" s="2">
        <v>50.76</v>
      </c>
      <c r="C94" s="2">
        <v>2014</v>
      </c>
      <c r="D94" s="4">
        <v>2121</v>
      </c>
      <c r="F94">
        <v>2014</v>
      </c>
      <c r="G94" t="s">
        <v>15</v>
      </c>
      <c r="H94">
        <f>B94/B$100</f>
        <v>2.3739477182100135</v>
      </c>
    </row>
    <row r="95" spans="2:8" x14ac:dyDescent="0.2">
      <c r="B95" s="2">
        <v>13.17</v>
      </c>
      <c r="C95" s="2">
        <v>2015</v>
      </c>
      <c r="D95" s="4">
        <v>1056</v>
      </c>
      <c r="F95">
        <v>2015</v>
      </c>
      <c r="G95" t="s">
        <v>15</v>
      </c>
      <c r="H95">
        <f>B95/B$100</f>
        <v>0.61593560773888645</v>
      </c>
    </row>
    <row r="96" spans="2:8" x14ac:dyDescent="0.2">
      <c r="B96" s="2">
        <v>8.42</v>
      </c>
      <c r="C96" s="2">
        <v>2016</v>
      </c>
      <c r="D96" s="2">
        <v>703</v>
      </c>
      <c r="F96">
        <v>2016</v>
      </c>
      <c r="G96" t="s">
        <v>15</v>
      </c>
      <c r="H96">
        <f>B96/B$100</f>
        <v>0.39378722985280368</v>
      </c>
    </row>
    <row r="97" spans="2:12" x14ac:dyDescent="0.2">
      <c r="B97" s="2">
        <v>14.81</v>
      </c>
      <c r="C97" s="2">
        <v>2017</v>
      </c>
      <c r="D97" s="2">
        <v>574</v>
      </c>
      <c r="F97">
        <v>2017</v>
      </c>
      <c r="G97" t="s">
        <v>15</v>
      </c>
      <c r="H97">
        <f>B97/B$100</f>
        <v>0.69263525820902883</v>
      </c>
    </row>
    <row r="98" spans="2:12" x14ac:dyDescent="0.2">
      <c r="B98" s="2">
        <v>17.489999999999998</v>
      </c>
      <c r="C98" s="2">
        <v>2018</v>
      </c>
      <c r="D98" s="2">
        <v>864</v>
      </c>
      <c r="F98">
        <v>2018</v>
      </c>
      <c r="G98" t="s">
        <v>15</v>
      </c>
      <c r="H98">
        <f>B98/B$100</f>
        <v>0.81797371141633435</v>
      </c>
    </row>
    <row r="99" spans="2:12" x14ac:dyDescent="0.2">
      <c r="B99" s="2">
        <v>18.52</v>
      </c>
      <c r="C99" s="2">
        <v>2019</v>
      </c>
      <c r="D99" s="4">
        <v>1449</v>
      </c>
      <c r="F99">
        <v>2019</v>
      </c>
      <c r="G99" t="s">
        <v>15</v>
      </c>
      <c r="H99">
        <f>B99/B$100</f>
        <v>0.86614483335794812</v>
      </c>
    </row>
    <row r="100" spans="2:12" x14ac:dyDescent="0.2">
      <c r="B100" s="3">
        <f>AVERAGE(B81:B99)</f>
        <v>21.382105263157893</v>
      </c>
      <c r="D100" s="3">
        <f>AVERAGE(D81:D99)</f>
        <v>984.21052631578948</v>
      </c>
      <c r="F100">
        <v>1982</v>
      </c>
      <c r="G100" t="s">
        <v>16</v>
      </c>
      <c r="H100">
        <f>D62/D$100</f>
        <v>1.254812834224599</v>
      </c>
    </row>
    <row r="101" spans="2:12" x14ac:dyDescent="0.2">
      <c r="F101">
        <v>1983</v>
      </c>
      <c r="G101" t="s">
        <v>16</v>
      </c>
      <c r="H101">
        <f>D63/D$100</f>
        <v>4.8749732620320856</v>
      </c>
      <c r="K101">
        <f>STDEV(H62:H99)</f>
        <v>0.66702128768137758</v>
      </c>
      <c r="L101">
        <f>STDEV(H100:H137)</f>
        <v>1.1368702947771707</v>
      </c>
    </row>
    <row r="102" spans="2:12" x14ac:dyDescent="0.2">
      <c r="F102">
        <v>1984</v>
      </c>
      <c r="G102" t="s">
        <v>16</v>
      </c>
      <c r="H102">
        <f>D64/D$100</f>
        <v>0.44197860962566843</v>
      </c>
    </row>
    <row r="103" spans="2:12" x14ac:dyDescent="0.2">
      <c r="F103">
        <v>1985</v>
      </c>
      <c r="G103" t="s">
        <v>16</v>
      </c>
      <c r="H103">
        <f>D65/D$100</f>
        <v>5.4256684491978611</v>
      </c>
    </row>
    <row r="104" spans="2:12" x14ac:dyDescent="0.2">
      <c r="F104">
        <v>1986</v>
      </c>
      <c r="G104" t="s">
        <v>16</v>
      </c>
      <c r="H104">
        <f>D66/D$100</f>
        <v>2.8185026737967913</v>
      </c>
    </row>
    <row r="105" spans="2:12" x14ac:dyDescent="0.2">
      <c r="F105">
        <v>1987</v>
      </c>
      <c r="G105" t="s">
        <v>16</v>
      </c>
      <c r="H105">
        <f>D67/D$100</f>
        <v>0.38508021390374331</v>
      </c>
    </row>
    <row r="106" spans="2:12" x14ac:dyDescent="0.2">
      <c r="F106">
        <v>1988</v>
      </c>
      <c r="G106" t="s">
        <v>16</v>
      </c>
      <c r="H106">
        <f>D68/D$100</f>
        <v>1.4783422459893047</v>
      </c>
    </row>
    <row r="107" spans="2:12" x14ac:dyDescent="0.2">
      <c r="F107">
        <v>1989</v>
      </c>
      <c r="G107" t="s">
        <v>16</v>
      </c>
      <c r="H107">
        <f>D69/D$100</f>
        <v>0.98759358288770049</v>
      </c>
    </row>
    <row r="108" spans="2:12" x14ac:dyDescent="0.2">
      <c r="F108">
        <v>1990</v>
      </c>
      <c r="G108" t="s">
        <v>16</v>
      </c>
      <c r="H108">
        <f>D70/D$100</f>
        <v>2.1093048128342247</v>
      </c>
    </row>
    <row r="109" spans="2:12" x14ac:dyDescent="0.2">
      <c r="F109">
        <v>1991</v>
      </c>
      <c r="G109" t="s">
        <v>16</v>
      </c>
      <c r="H109">
        <f>D71/D$100</f>
        <v>3.0735294117647061</v>
      </c>
    </row>
    <row r="110" spans="2:12" x14ac:dyDescent="0.2">
      <c r="F110">
        <v>1992</v>
      </c>
      <c r="G110" t="s">
        <v>16</v>
      </c>
      <c r="H110">
        <f>D72/D$100</f>
        <v>1.5911229946524064</v>
      </c>
    </row>
    <row r="111" spans="2:12" x14ac:dyDescent="0.2">
      <c r="F111">
        <v>1993</v>
      </c>
      <c r="G111" t="s">
        <v>16</v>
      </c>
      <c r="H111">
        <f>D73/D$100</f>
        <v>2.5939572192513367</v>
      </c>
    </row>
    <row r="112" spans="2:12" x14ac:dyDescent="0.2">
      <c r="F112">
        <v>1994</v>
      </c>
      <c r="G112" t="s">
        <v>16</v>
      </c>
      <c r="H112">
        <f>D74/D$100</f>
        <v>1.6937433155080215</v>
      </c>
    </row>
    <row r="113" spans="6:8" x14ac:dyDescent="0.2">
      <c r="F113">
        <v>1995</v>
      </c>
      <c r="G113" t="s">
        <v>16</v>
      </c>
      <c r="H113">
        <f>D75/D$100</f>
        <v>2.2667914438502672</v>
      </c>
    </row>
    <row r="114" spans="6:8" x14ac:dyDescent="0.2">
      <c r="F114">
        <v>1996</v>
      </c>
      <c r="G114" t="s">
        <v>16</v>
      </c>
      <c r="H114">
        <f>D76/D$100</f>
        <v>1.5118716577540108</v>
      </c>
    </row>
    <row r="115" spans="6:8" x14ac:dyDescent="0.2">
      <c r="F115">
        <v>1997</v>
      </c>
      <c r="G115" t="s">
        <v>16</v>
      </c>
      <c r="H115">
        <f>D77/D$100</f>
        <v>2.5421390374331549</v>
      </c>
    </row>
    <row r="116" spans="6:8" x14ac:dyDescent="0.2">
      <c r="F116">
        <v>1998</v>
      </c>
      <c r="G116" t="s">
        <v>16</v>
      </c>
      <c r="H116">
        <f>D78/D$100</f>
        <v>0.68887700534759355</v>
      </c>
    </row>
    <row r="117" spans="6:8" x14ac:dyDescent="0.2">
      <c r="F117">
        <v>1999</v>
      </c>
      <c r="G117" t="s">
        <v>16</v>
      </c>
      <c r="H117">
        <f>D79/D$100</f>
        <v>1.1410160427807488</v>
      </c>
    </row>
    <row r="118" spans="6:8" x14ac:dyDescent="0.2">
      <c r="F118">
        <v>2000</v>
      </c>
      <c r="G118" t="s">
        <v>16</v>
      </c>
      <c r="H118">
        <f>D80/D$100</f>
        <v>1.1227272727272728</v>
      </c>
    </row>
    <row r="119" spans="6:8" x14ac:dyDescent="0.2">
      <c r="F119">
        <v>2001</v>
      </c>
      <c r="G119" t="s">
        <v>16</v>
      </c>
      <c r="H119">
        <f>D81/D$100</f>
        <v>1.8410695187165775</v>
      </c>
    </row>
    <row r="120" spans="6:8" x14ac:dyDescent="0.2">
      <c r="F120">
        <v>2002</v>
      </c>
      <c r="G120" t="s">
        <v>16</v>
      </c>
      <c r="H120">
        <f>D82/D$100</f>
        <v>0.80064171122994654</v>
      </c>
    </row>
    <row r="121" spans="6:8" x14ac:dyDescent="0.2">
      <c r="F121">
        <v>2003</v>
      </c>
      <c r="G121" t="s">
        <v>16</v>
      </c>
      <c r="H121">
        <f>D83/D$100</f>
        <v>0.54358288770053476</v>
      </c>
    </row>
    <row r="122" spans="6:8" x14ac:dyDescent="0.2">
      <c r="F122">
        <v>2004</v>
      </c>
      <c r="G122" t="s">
        <v>16</v>
      </c>
      <c r="H122">
        <f>D84/D$100</f>
        <v>0.39524064171122997</v>
      </c>
    </row>
    <row r="123" spans="6:8" x14ac:dyDescent="0.2">
      <c r="F123">
        <v>2005</v>
      </c>
      <c r="G123" t="s">
        <v>16</v>
      </c>
      <c r="H123">
        <f>D85/D$100</f>
        <v>0.35866310160427806</v>
      </c>
    </row>
    <row r="124" spans="6:8" x14ac:dyDescent="0.2">
      <c r="F124">
        <v>2006</v>
      </c>
      <c r="G124" t="s">
        <v>16</v>
      </c>
      <c r="H124">
        <f>D86/D$100</f>
        <v>0.87582887700534762</v>
      </c>
    </row>
    <row r="125" spans="6:8" x14ac:dyDescent="0.2">
      <c r="F125">
        <v>2007</v>
      </c>
      <c r="G125" t="s">
        <v>16</v>
      </c>
      <c r="H125">
        <f>D87/D$100</f>
        <v>1.9762032085561496</v>
      </c>
    </row>
    <row r="126" spans="6:8" x14ac:dyDescent="0.2">
      <c r="F126">
        <v>2008</v>
      </c>
      <c r="G126" t="s">
        <v>16</v>
      </c>
      <c r="H126">
        <f>D88/D$100</f>
        <v>0.53342245989304815</v>
      </c>
    </row>
    <row r="127" spans="6:8" x14ac:dyDescent="0.2">
      <c r="F127">
        <v>2009</v>
      </c>
      <c r="G127" t="s">
        <v>16</v>
      </c>
      <c r="H127">
        <f>D89/D$100</f>
        <v>0.80368983957219253</v>
      </c>
    </row>
    <row r="128" spans="6:8" x14ac:dyDescent="0.2">
      <c r="F128">
        <v>2010</v>
      </c>
      <c r="G128" t="s">
        <v>16</v>
      </c>
      <c r="H128">
        <f>D90/D$100</f>
        <v>0.47855614973262034</v>
      </c>
    </row>
    <row r="129" spans="3:53" x14ac:dyDescent="0.2">
      <c r="F129">
        <v>2011</v>
      </c>
      <c r="G129" t="s">
        <v>16</v>
      </c>
      <c r="H129">
        <f>D91/D$100</f>
        <v>1.1460962566844919</v>
      </c>
    </row>
    <row r="130" spans="3:53" x14ac:dyDescent="0.2">
      <c r="F130">
        <v>2012</v>
      </c>
      <c r="G130" t="s">
        <v>16</v>
      </c>
      <c r="H130">
        <f>D92/D$100</f>
        <v>1.1633689839572192</v>
      </c>
    </row>
    <row r="131" spans="3:53" x14ac:dyDescent="0.2">
      <c r="F131">
        <v>2013</v>
      </c>
      <c r="G131" t="s">
        <v>16</v>
      </c>
      <c r="H131">
        <f>D93/D$100</f>
        <v>1.2080748663101604</v>
      </c>
    </row>
    <row r="132" spans="3:53" x14ac:dyDescent="0.2">
      <c r="F132">
        <v>2014</v>
      </c>
      <c r="G132" t="s">
        <v>16</v>
      </c>
      <c r="H132">
        <f>D94/D$100</f>
        <v>2.1550267379679142</v>
      </c>
    </row>
    <row r="133" spans="3:53" x14ac:dyDescent="0.2">
      <c r="F133">
        <v>2015</v>
      </c>
      <c r="G133" t="s">
        <v>16</v>
      </c>
      <c r="H133">
        <f>D95/D$100</f>
        <v>1.0729411764705883</v>
      </c>
    </row>
    <row r="134" spans="3:53" x14ac:dyDescent="0.2">
      <c r="F134">
        <v>2016</v>
      </c>
      <c r="G134" t="s">
        <v>16</v>
      </c>
      <c r="H134">
        <f>D96/D$100</f>
        <v>0.71427807486631012</v>
      </c>
    </row>
    <row r="135" spans="3:53" x14ac:dyDescent="0.2">
      <c r="F135">
        <v>2017</v>
      </c>
      <c r="G135" t="s">
        <v>16</v>
      </c>
      <c r="H135">
        <f>D97/D$100</f>
        <v>0.58320855614973266</v>
      </c>
    </row>
    <row r="136" spans="3:53" x14ac:dyDescent="0.2">
      <c r="F136">
        <v>2018</v>
      </c>
      <c r="G136" t="s">
        <v>16</v>
      </c>
      <c r="H136">
        <f>D98/D$100</f>
        <v>0.87786096256684487</v>
      </c>
    </row>
    <row r="137" spans="3:53" x14ac:dyDescent="0.2">
      <c r="F137">
        <v>2019</v>
      </c>
      <c r="G137" t="s">
        <v>16</v>
      </c>
      <c r="H137">
        <f>D99/D$100</f>
        <v>1.4722459893048128</v>
      </c>
    </row>
    <row r="142" spans="3:53" x14ac:dyDescent="0.2">
      <c r="C142" t="s">
        <v>19</v>
      </c>
      <c r="D142" t="s">
        <v>20</v>
      </c>
      <c r="E142" t="s">
        <v>21</v>
      </c>
      <c r="BA142">
        <f>SUM(BA143:BA146)</f>
        <v>637.81100000000004</v>
      </c>
    </row>
    <row r="143" spans="3:53" x14ac:dyDescent="0.2">
      <c r="D143">
        <v>101.69</v>
      </c>
      <c r="E143">
        <v>143.44999999999999</v>
      </c>
      <c r="F143">
        <v>64.459999999999994</v>
      </c>
      <c r="G143">
        <v>83.2</v>
      </c>
      <c r="H143">
        <v>164.76</v>
      </c>
      <c r="I143">
        <v>207.33</v>
      </c>
      <c r="J143">
        <v>257.7</v>
      </c>
      <c r="K143">
        <v>226.23</v>
      </c>
      <c r="L143">
        <v>398.41</v>
      </c>
      <c r="M143">
        <v>344.05</v>
      </c>
      <c r="N143">
        <v>288.81</v>
      </c>
      <c r="O143">
        <v>474.82</v>
      </c>
      <c r="P143">
        <v>789.91</v>
      </c>
      <c r="Q143">
        <v>301.93</v>
      </c>
      <c r="R143">
        <v>727</v>
      </c>
      <c r="S143">
        <v>511.15</v>
      </c>
      <c r="T143">
        <v>55.21</v>
      </c>
      <c r="U143">
        <v>313.31</v>
      </c>
      <c r="V143">
        <v>325.45999999999998</v>
      </c>
      <c r="W143">
        <v>338.6</v>
      </c>
      <c r="X143">
        <v>323.08999999999997</v>
      </c>
      <c r="Y143">
        <v>346.25</v>
      </c>
      <c r="Z143">
        <v>304.24</v>
      </c>
      <c r="AA143">
        <v>379.47</v>
      </c>
      <c r="AB143">
        <v>222.25</v>
      </c>
      <c r="AC143">
        <v>230.18</v>
      </c>
      <c r="AD143">
        <v>278.44</v>
      </c>
      <c r="AE143">
        <v>104.2</v>
      </c>
      <c r="AF143">
        <v>30.27</v>
      </c>
      <c r="AG143">
        <v>55.65</v>
      </c>
      <c r="AH143">
        <v>118.73</v>
      </c>
      <c r="AI143">
        <v>248.1</v>
      </c>
      <c r="AJ143">
        <v>108.73</v>
      </c>
      <c r="AK143">
        <v>143.28</v>
      </c>
      <c r="AL143">
        <v>158.66</v>
      </c>
      <c r="AM143">
        <v>165.63</v>
      </c>
      <c r="AN143">
        <v>155.26</v>
      </c>
      <c r="AO143">
        <v>172.70099999999999</v>
      </c>
      <c r="AP143">
        <v>167.25800000000001</v>
      </c>
      <c r="AQ143">
        <v>134.02199999999999</v>
      </c>
      <c r="AR143">
        <v>169.012</v>
      </c>
      <c r="AS143">
        <v>30.824999999999999</v>
      </c>
      <c r="AT143">
        <v>13.256</v>
      </c>
      <c r="AU143">
        <v>16.361000000000001</v>
      </c>
      <c r="AV143">
        <v>18.219000000000001</v>
      </c>
      <c r="AW143">
        <v>34.886000000000003</v>
      </c>
      <c r="AX143">
        <v>24.657</v>
      </c>
      <c r="AY143">
        <v>35.002000000000002</v>
      </c>
      <c r="AZ143">
        <v>11.551</v>
      </c>
      <c r="BA143">
        <v>12</v>
      </c>
    </row>
    <row r="144" spans="3:53" x14ac:dyDescent="0.2">
      <c r="D144">
        <v>10.31</v>
      </c>
      <c r="E144">
        <v>14.99</v>
      </c>
      <c r="F144">
        <v>22.55</v>
      </c>
      <c r="G144">
        <v>38.39</v>
      </c>
      <c r="H144">
        <v>28.75</v>
      </c>
      <c r="I144">
        <v>53.88</v>
      </c>
      <c r="J144">
        <v>84.57</v>
      </c>
      <c r="K144">
        <v>114.57</v>
      </c>
      <c r="L144">
        <v>188.27</v>
      </c>
      <c r="M144">
        <v>253.46</v>
      </c>
      <c r="N144">
        <v>273.45</v>
      </c>
      <c r="O144">
        <v>586.09</v>
      </c>
      <c r="P144">
        <v>704.77</v>
      </c>
      <c r="Q144">
        <v>563.34</v>
      </c>
      <c r="R144">
        <v>699.3</v>
      </c>
      <c r="S144">
        <v>945.84</v>
      </c>
      <c r="T144">
        <v>1129.1099999999999</v>
      </c>
      <c r="U144">
        <v>1456.73</v>
      </c>
      <c r="V144">
        <v>1812.79</v>
      </c>
      <c r="W144">
        <v>2051.52</v>
      </c>
      <c r="X144">
        <v>2148.79</v>
      </c>
      <c r="Y144">
        <v>2674.27</v>
      </c>
      <c r="Z144">
        <v>2907.82</v>
      </c>
      <c r="AA144">
        <v>2856.78</v>
      </c>
      <c r="AB144">
        <v>3819.19</v>
      </c>
      <c r="AC144">
        <v>4174.0200000000004</v>
      </c>
      <c r="AD144">
        <v>3604.89</v>
      </c>
      <c r="AE144">
        <v>2812.87</v>
      </c>
      <c r="AF144">
        <v>1582.64</v>
      </c>
      <c r="AG144">
        <v>1164.04</v>
      </c>
      <c r="AH144">
        <v>1115.57</v>
      </c>
      <c r="AI144">
        <v>1401.84</v>
      </c>
      <c r="AJ144">
        <v>1410.27</v>
      </c>
      <c r="AK144">
        <v>1278.02</v>
      </c>
      <c r="AL144">
        <v>1292.94</v>
      </c>
      <c r="AM144">
        <v>1264.81</v>
      </c>
      <c r="AN144">
        <v>1224.69</v>
      </c>
      <c r="AO144">
        <v>1130.08</v>
      </c>
      <c r="AP144">
        <v>728.85</v>
      </c>
      <c r="AQ144">
        <v>700.90499999999997</v>
      </c>
      <c r="AR144">
        <v>295.79599999999999</v>
      </c>
      <c r="AS144">
        <v>216.47</v>
      </c>
      <c r="AT144">
        <v>214.20400000000001</v>
      </c>
      <c r="AU144">
        <v>214.999</v>
      </c>
      <c r="AV144">
        <v>254.29499999999999</v>
      </c>
      <c r="AW144">
        <v>250.327</v>
      </c>
      <c r="AX144">
        <v>295.16000000000003</v>
      </c>
      <c r="AY144">
        <v>311.863</v>
      </c>
      <c r="AZ144">
        <v>415.149</v>
      </c>
      <c r="BA144">
        <v>437</v>
      </c>
    </row>
    <row r="145" spans="3:53" x14ac:dyDescent="0.2">
      <c r="D145">
        <v>4.71</v>
      </c>
      <c r="E145">
        <v>9.19</v>
      </c>
      <c r="F145">
        <v>18.78</v>
      </c>
      <c r="G145">
        <v>42.78</v>
      </c>
      <c r="H145">
        <v>129.21</v>
      </c>
      <c r="I145">
        <v>37.9</v>
      </c>
      <c r="J145">
        <v>54.15</v>
      </c>
      <c r="K145">
        <v>504.99</v>
      </c>
      <c r="L145">
        <v>386.79</v>
      </c>
      <c r="M145">
        <v>333.81</v>
      </c>
      <c r="N145">
        <v>414.3</v>
      </c>
      <c r="O145">
        <v>445.64</v>
      </c>
      <c r="P145">
        <v>143.72</v>
      </c>
      <c r="Q145">
        <v>110.69</v>
      </c>
      <c r="R145">
        <v>200.67</v>
      </c>
      <c r="S145">
        <v>114.62</v>
      </c>
      <c r="T145">
        <v>51.03</v>
      </c>
      <c r="U145">
        <v>46.3</v>
      </c>
      <c r="V145">
        <v>244.23</v>
      </c>
      <c r="W145">
        <v>316.25</v>
      </c>
      <c r="X145">
        <v>370.82</v>
      </c>
      <c r="Y145">
        <v>213.45</v>
      </c>
      <c r="Z145">
        <v>111.68</v>
      </c>
      <c r="AA145">
        <v>133.35</v>
      </c>
      <c r="AB145">
        <v>233.35</v>
      </c>
      <c r="AC145">
        <v>550.99</v>
      </c>
      <c r="AD145">
        <v>495.52</v>
      </c>
      <c r="AE145">
        <v>680.05</v>
      </c>
      <c r="AF145">
        <v>412.85</v>
      </c>
      <c r="AG145">
        <v>203.75</v>
      </c>
      <c r="AH145">
        <v>303.7</v>
      </c>
      <c r="AI145">
        <v>857.74</v>
      </c>
      <c r="AJ145">
        <v>154.82</v>
      </c>
      <c r="AK145">
        <v>217.73</v>
      </c>
      <c r="AL145">
        <v>187.37</v>
      </c>
      <c r="AM145">
        <v>80.66</v>
      </c>
      <c r="AN145">
        <v>277.57</v>
      </c>
      <c r="AO145">
        <v>255.36</v>
      </c>
      <c r="AP145">
        <v>169.53700000000001</v>
      </c>
      <c r="AQ145">
        <v>76.629000000000005</v>
      </c>
      <c r="AR145">
        <v>22.172000000000001</v>
      </c>
      <c r="AS145">
        <v>326.39400000000001</v>
      </c>
      <c r="AT145">
        <v>187.39599999999999</v>
      </c>
      <c r="AU145">
        <v>80.585999999999999</v>
      </c>
      <c r="AV145">
        <v>74.531999999999996</v>
      </c>
      <c r="AW145">
        <v>22.446999999999999</v>
      </c>
      <c r="AX145">
        <v>15.087999999999999</v>
      </c>
      <c r="AY145">
        <v>8.8670000000000009</v>
      </c>
      <c r="AZ145">
        <v>57.162999999999997</v>
      </c>
      <c r="BA145">
        <v>140</v>
      </c>
    </row>
    <row r="146" spans="3:53" x14ac:dyDescent="0.2">
      <c r="D146">
        <v>0</v>
      </c>
      <c r="E146">
        <v>0</v>
      </c>
      <c r="F146">
        <v>5.5</v>
      </c>
      <c r="G146">
        <v>0</v>
      </c>
      <c r="H146">
        <v>0</v>
      </c>
      <c r="I146">
        <v>0</v>
      </c>
      <c r="J146">
        <v>0.04</v>
      </c>
      <c r="K146">
        <v>2.27</v>
      </c>
      <c r="L146">
        <v>51.29</v>
      </c>
      <c r="M146">
        <v>370.29</v>
      </c>
      <c r="N146">
        <v>339.8</v>
      </c>
      <c r="O146">
        <v>438.12</v>
      </c>
      <c r="P146">
        <v>733.2</v>
      </c>
      <c r="Q146">
        <v>894.3</v>
      </c>
      <c r="R146">
        <v>1059.93</v>
      </c>
      <c r="S146">
        <v>799.32</v>
      </c>
      <c r="T146">
        <v>837.5</v>
      </c>
      <c r="U146">
        <v>863.42</v>
      </c>
      <c r="V146">
        <v>863.22</v>
      </c>
      <c r="W146">
        <v>875.82</v>
      </c>
      <c r="X146">
        <v>872.06</v>
      </c>
      <c r="Y146">
        <v>543.66</v>
      </c>
      <c r="Z146">
        <v>37.93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0.01</v>
      </c>
      <c r="AH146">
        <v>2.3199999999999998</v>
      </c>
      <c r="AI146">
        <v>20.09</v>
      </c>
      <c r="AJ146">
        <v>76.260000000000005</v>
      </c>
      <c r="AK146">
        <v>158.19999999999999</v>
      </c>
      <c r="AL146">
        <v>295.44</v>
      </c>
      <c r="AM146">
        <v>243.58</v>
      </c>
      <c r="AN146">
        <v>362.63</v>
      </c>
      <c r="AO146">
        <v>438.83100000000002</v>
      </c>
      <c r="AP146">
        <v>406.98599999999999</v>
      </c>
      <c r="AQ146">
        <v>371.91800000000001</v>
      </c>
      <c r="AR146">
        <v>239.59299999999999</v>
      </c>
      <c r="AS146">
        <v>60.891300000000001</v>
      </c>
      <c r="AT146">
        <v>39.917900000000003</v>
      </c>
      <c r="AU146">
        <v>41.177</v>
      </c>
      <c r="AV146">
        <v>63.652000000000001</v>
      </c>
      <c r="AW146">
        <v>86.671999999999997</v>
      </c>
      <c r="AX146">
        <v>54.162999999999997</v>
      </c>
      <c r="AY146">
        <v>49.113</v>
      </c>
      <c r="AZ146">
        <v>42.46</v>
      </c>
      <c r="BA146">
        <v>48.811</v>
      </c>
    </row>
    <row r="147" spans="3:53" x14ac:dyDescent="0.2">
      <c r="C147" t="s">
        <v>22</v>
      </c>
      <c r="D147" t="s">
        <v>20</v>
      </c>
      <c r="E147" t="s">
        <v>21</v>
      </c>
      <c r="BA147">
        <f>SUM(BA148:BA151)</f>
        <v>637.46930000000009</v>
      </c>
    </row>
    <row r="148" spans="3:53" x14ac:dyDescent="0.2">
      <c r="D148">
        <v>101.768</v>
      </c>
      <c r="E148">
        <v>143.61799999999999</v>
      </c>
      <c r="F148">
        <v>64.494500000000002</v>
      </c>
      <c r="G148">
        <v>83.255700000000004</v>
      </c>
      <c r="H148">
        <v>164.965</v>
      </c>
      <c r="I148">
        <v>207.66399999999999</v>
      </c>
      <c r="J148">
        <v>258.27199999999999</v>
      </c>
      <c r="K148">
        <v>226.59</v>
      </c>
      <c r="L148">
        <v>399.34899999999999</v>
      </c>
      <c r="M148">
        <v>344.75200000000001</v>
      </c>
      <c r="N148">
        <v>289.08999999999997</v>
      </c>
      <c r="O148">
        <v>475.40300000000002</v>
      </c>
      <c r="P148">
        <v>791.72299999999996</v>
      </c>
      <c r="Q148">
        <v>302.053</v>
      </c>
      <c r="R148">
        <v>728.07600000000002</v>
      </c>
      <c r="S148">
        <v>510.85899999999998</v>
      </c>
      <c r="T148">
        <v>55.201099999999997</v>
      </c>
      <c r="U148">
        <v>312.58999999999997</v>
      </c>
      <c r="V148">
        <v>324.38400000000001</v>
      </c>
      <c r="W148">
        <v>337.48599999999999</v>
      </c>
      <c r="X148">
        <v>322.48</v>
      </c>
      <c r="Y148">
        <v>346.01499999999999</v>
      </c>
      <c r="Z148">
        <v>304.25099999999998</v>
      </c>
      <c r="AA148">
        <v>379.54</v>
      </c>
      <c r="AB148">
        <v>222.297</v>
      </c>
      <c r="AC148">
        <v>230.17099999999999</v>
      </c>
      <c r="AD148">
        <v>277.83600000000001</v>
      </c>
      <c r="AE148">
        <v>104.05</v>
      </c>
      <c r="AF148">
        <v>30.257000000000001</v>
      </c>
      <c r="AG148">
        <v>55.606099999999998</v>
      </c>
      <c r="AH148">
        <v>118.669</v>
      </c>
      <c r="AI148">
        <v>248.20500000000001</v>
      </c>
      <c r="AJ148">
        <v>108.72799999999999</v>
      </c>
      <c r="AK148">
        <v>143.077</v>
      </c>
      <c r="AL148">
        <v>158.346</v>
      </c>
      <c r="AM148">
        <v>165.41300000000001</v>
      </c>
      <c r="AN148">
        <v>155.524</v>
      </c>
      <c r="AO148">
        <v>175.03200000000001</v>
      </c>
      <c r="AP148">
        <v>169.56700000000001</v>
      </c>
      <c r="AQ148">
        <v>134.72300000000001</v>
      </c>
      <c r="AR148">
        <v>168.59899999999999</v>
      </c>
      <c r="AS148">
        <v>30.8432</v>
      </c>
      <c r="AT148">
        <v>13.2669</v>
      </c>
      <c r="AU148">
        <v>16.375399999999999</v>
      </c>
      <c r="AV148">
        <v>18.232800000000001</v>
      </c>
      <c r="AW148">
        <v>34.9084</v>
      </c>
      <c r="AX148">
        <v>24.665500000000002</v>
      </c>
      <c r="AY148">
        <v>35.006799999999998</v>
      </c>
      <c r="AZ148">
        <v>11.550800000000001</v>
      </c>
      <c r="BA148">
        <v>11.999700000000001</v>
      </c>
    </row>
    <row r="149" spans="3:53" x14ac:dyDescent="0.2">
      <c r="D149">
        <v>10.311</v>
      </c>
      <c r="E149">
        <v>14.9922</v>
      </c>
      <c r="F149">
        <v>22.555</v>
      </c>
      <c r="G149">
        <v>38.403700000000001</v>
      </c>
      <c r="H149">
        <v>28.756799999999998</v>
      </c>
      <c r="I149">
        <v>53.904899999999998</v>
      </c>
      <c r="J149">
        <v>84.633700000000005</v>
      </c>
      <c r="K149">
        <v>114.681</v>
      </c>
      <c r="L149">
        <v>188.45400000000001</v>
      </c>
      <c r="M149">
        <v>253.761</v>
      </c>
      <c r="N149">
        <v>273.66699999999997</v>
      </c>
      <c r="O149">
        <v>586.80399999999997</v>
      </c>
      <c r="P149">
        <v>706.09299999999996</v>
      </c>
      <c r="Q149">
        <v>563.78800000000001</v>
      </c>
      <c r="R149">
        <v>700.55200000000002</v>
      </c>
      <c r="S149">
        <v>945.89400000000001</v>
      </c>
      <c r="T149">
        <v>1127.22</v>
      </c>
      <c r="U149">
        <v>1448.56</v>
      </c>
      <c r="V149">
        <v>1789.84</v>
      </c>
      <c r="W149">
        <v>2012.26</v>
      </c>
      <c r="X149">
        <v>2102.9299999999998</v>
      </c>
      <c r="Y149">
        <v>2610.4899999999998</v>
      </c>
      <c r="Z149">
        <v>2865.39</v>
      </c>
      <c r="AA149">
        <v>2844.93</v>
      </c>
      <c r="AB149">
        <v>3801.13</v>
      </c>
      <c r="AC149">
        <v>4148.9799999999996</v>
      </c>
      <c r="AD149">
        <v>3564.35</v>
      </c>
      <c r="AE149">
        <v>2752.28</v>
      </c>
      <c r="AF149">
        <v>1556.53</v>
      </c>
      <c r="AG149">
        <v>1147.8900000000001</v>
      </c>
      <c r="AH149">
        <v>1108.54</v>
      </c>
      <c r="AI149">
        <v>1400.79</v>
      </c>
      <c r="AJ149">
        <v>1412.78</v>
      </c>
      <c r="AK149">
        <v>1277.03</v>
      </c>
      <c r="AL149">
        <v>1283.3900000000001</v>
      </c>
      <c r="AM149">
        <v>1258.99</v>
      </c>
      <c r="AN149">
        <v>1231.44</v>
      </c>
      <c r="AO149">
        <v>1149.76</v>
      </c>
      <c r="AP149">
        <v>737.46699999999998</v>
      </c>
      <c r="AQ149">
        <v>711.01599999999996</v>
      </c>
      <c r="AR149">
        <v>297.82900000000001</v>
      </c>
      <c r="AS149">
        <v>217.85499999999999</v>
      </c>
      <c r="AT149">
        <v>216.143</v>
      </c>
      <c r="AU149">
        <v>217.79400000000001</v>
      </c>
      <c r="AV149">
        <v>257.34100000000001</v>
      </c>
      <c r="AW149">
        <v>252.102</v>
      </c>
      <c r="AX149">
        <v>297.20299999999997</v>
      </c>
      <c r="AY149">
        <v>313.44799999999998</v>
      </c>
      <c r="AZ149">
        <v>415.78500000000003</v>
      </c>
      <c r="BA149">
        <v>436.67700000000002</v>
      </c>
    </row>
    <row r="150" spans="3:53" x14ac:dyDescent="0.2">
      <c r="D150">
        <v>4.7100499999999998</v>
      </c>
      <c r="E150">
        <v>9.1901799999999998</v>
      </c>
      <c r="F150">
        <v>18.7807</v>
      </c>
      <c r="G150">
        <v>42.7834</v>
      </c>
      <c r="H150">
        <v>129.239</v>
      </c>
      <c r="I150">
        <v>37.902000000000001</v>
      </c>
      <c r="J150">
        <v>54.151200000000003</v>
      </c>
      <c r="K150">
        <v>504.952</v>
      </c>
      <c r="L150">
        <v>386.76400000000001</v>
      </c>
      <c r="M150">
        <v>333.774</v>
      </c>
      <c r="N150">
        <v>414.27800000000002</v>
      </c>
      <c r="O150">
        <v>445.61200000000002</v>
      </c>
      <c r="P150">
        <v>143.70400000000001</v>
      </c>
      <c r="Q150">
        <v>110.67100000000001</v>
      </c>
      <c r="R150">
        <v>200.68</v>
      </c>
      <c r="S150">
        <v>114.60299999999999</v>
      </c>
      <c r="T150">
        <v>51.022100000000002</v>
      </c>
      <c r="U150">
        <v>46.292099999999998</v>
      </c>
      <c r="V150">
        <v>244.09200000000001</v>
      </c>
      <c r="W150">
        <v>316.09800000000001</v>
      </c>
      <c r="X150">
        <v>370.822</v>
      </c>
      <c r="Y150">
        <v>213.47300000000001</v>
      </c>
      <c r="Z150">
        <v>111.67700000000001</v>
      </c>
      <c r="AA150">
        <v>133.358</v>
      </c>
      <c r="AB150">
        <v>233.42599999999999</v>
      </c>
      <c r="AC150">
        <v>550.721</v>
      </c>
      <c r="AD150">
        <v>494.113</v>
      </c>
      <c r="AE150">
        <v>676.971</v>
      </c>
      <c r="AF150">
        <v>411.61700000000002</v>
      </c>
      <c r="AG150">
        <v>203.55199999999999</v>
      </c>
      <c r="AH150">
        <v>303.52199999999999</v>
      </c>
      <c r="AI150">
        <v>857.88599999999997</v>
      </c>
      <c r="AJ150">
        <v>154.73599999999999</v>
      </c>
      <c r="AK150">
        <v>217.446</v>
      </c>
      <c r="AL150">
        <v>187.20500000000001</v>
      </c>
      <c r="AM150">
        <v>80.645499999999998</v>
      </c>
      <c r="AN150">
        <v>278.31799999999998</v>
      </c>
      <c r="AO150">
        <v>257.77499999999998</v>
      </c>
      <c r="AP150">
        <v>170.22499999999999</v>
      </c>
      <c r="AQ150">
        <v>76.671700000000001</v>
      </c>
      <c r="AR150">
        <v>22.163</v>
      </c>
      <c r="AS150">
        <v>327.61599999999999</v>
      </c>
      <c r="AT150">
        <v>188.249</v>
      </c>
      <c r="AU150">
        <v>80.687399999999997</v>
      </c>
      <c r="AV150">
        <v>74.549400000000006</v>
      </c>
      <c r="AW150">
        <v>22.448</v>
      </c>
      <c r="AX150">
        <v>15.087400000000001</v>
      </c>
      <c r="AY150">
        <v>8.8666199999999993</v>
      </c>
      <c r="AZ150">
        <v>57.1586</v>
      </c>
      <c r="BA150">
        <v>139.98500000000001</v>
      </c>
    </row>
    <row r="151" spans="3:53" x14ac:dyDescent="0.2">
      <c r="D151" s="7">
        <v>2.2216100000000001E-9</v>
      </c>
      <c r="E151" s="7">
        <v>2.2353800000000002E-9</v>
      </c>
      <c r="F151">
        <v>5.5002599999999999</v>
      </c>
      <c r="G151" s="7">
        <v>2.2353900000000001E-9</v>
      </c>
      <c r="H151" s="7">
        <v>2.2271699999999999E-9</v>
      </c>
      <c r="I151" s="7">
        <v>2.2173700000000002E-9</v>
      </c>
      <c r="J151">
        <v>0.04</v>
      </c>
      <c r="K151">
        <v>2.27006</v>
      </c>
      <c r="L151">
        <v>51.3125</v>
      </c>
      <c r="M151">
        <v>371.25</v>
      </c>
      <c r="N151">
        <v>340.45600000000002</v>
      </c>
      <c r="O151">
        <v>439.02699999999999</v>
      </c>
      <c r="P151">
        <v>736.51099999999997</v>
      </c>
      <c r="Q151">
        <v>898.11900000000003</v>
      </c>
      <c r="R151">
        <v>1065.6099999999999</v>
      </c>
      <c r="S151">
        <v>800.75400000000002</v>
      </c>
      <c r="T151">
        <v>837.23800000000006</v>
      </c>
      <c r="U151">
        <v>860.85199999999998</v>
      </c>
      <c r="V151">
        <v>857.69799999999998</v>
      </c>
      <c r="W151">
        <v>868.125</v>
      </c>
      <c r="X151">
        <v>864.81299999999999</v>
      </c>
      <c r="Y151">
        <v>541.62400000000002</v>
      </c>
      <c r="Z151">
        <v>37.9255</v>
      </c>
      <c r="AA151" s="7">
        <v>2.1896699999999999E-9</v>
      </c>
      <c r="AB151" s="7">
        <v>2.2041699999999998E-9</v>
      </c>
      <c r="AC151" s="7">
        <v>2.2209300000000001E-9</v>
      </c>
      <c r="AD151" s="7">
        <v>2.19705E-9</v>
      </c>
      <c r="AE151" s="7">
        <v>2.1781000000000002E-9</v>
      </c>
      <c r="AF151" s="7">
        <v>2.3248199999999998E-9</v>
      </c>
      <c r="AG151">
        <v>0.01</v>
      </c>
      <c r="AH151">
        <v>2.31996</v>
      </c>
      <c r="AI151">
        <v>20.089099999999998</v>
      </c>
      <c r="AJ151">
        <v>76.260000000000005</v>
      </c>
      <c r="AK151">
        <v>158.14500000000001</v>
      </c>
      <c r="AL151">
        <v>294.82299999999998</v>
      </c>
      <c r="AM151">
        <v>243.31700000000001</v>
      </c>
      <c r="AN151">
        <v>363.18900000000002</v>
      </c>
      <c r="AO151">
        <v>441.71699999999998</v>
      </c>
      <c r="AP151">
        <v>409.05700000000002</v>
      </c>
      <c r="AQ151">
        <v>373.53199999999998</v>
      </c>
      <c r="AR151">
        <v>240.40799999999999</v>
      </c>
      <c r="AS151">
        <v>60.978099999999998</v>
      </c>
      <c r="AT151">
        <v>39.994700000000002</v>
      </c>
      <c r="AU151">
        <v>41.3123</v>
      </c>
      <c r="AV151">
        <v>63.853700000000003</v>
      </c>
      <c r="AW151">
        <v>86.909499999999994</v>
      </c>
      <c r="AX151">
        <v>54.233699999999999</v>
      </c>
      <c r="AY151">
        <v>49.1554</v>
      </c>
      <c r="AZ151">
        <v>42.470100000000002</v>
      </c>
      <c r="BA151">
        <v>48.807600000000001</v>
      </c>
    </row>
    <row r="153" spans="3:53" x14ac:dyDescent="0.2">
      <c r="C153" t="s">
        <v>23</v>
      </c>
      <c r="D153" t="s">
        <v>24</v>
      </c>
      <c r="E153" t="s">
        <v>25</v>
      </c>
      <c r="F153" t="s">
        <v>26</v>
      </c>
    </row>
    <row r="154" spans="3:53" x14ac:dyDescent="0.2">
      <c r="D154" t="s">
        <v>27</v>
      </c>
    </row>
  </sheetData>
  <mergeCells count="1">
    <mergeCell ref="S2:S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980-8C21-AF4E-A93B-1A552E12565D}">
  <dimension ref="A1:AA47"/>
  <sheetViews>
    <sheetView tabSelected="1" topLeftCell="H1" workbookViewId="0">
      <selection activeCell="V14" sqref="V14"/>
    </sheetView>
  </sheetViews>
  <sheetFormatPr baseColWidth="10" defaultRowHeight="16" x14ac:dyDescent="0.2"/>
  <sheetData>
    <row r="1" spans="1:27" x14ac:dyDescent="0.2">
      <c r="A1" s="8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28</v>
      </c>
      <c r="M1" t="s">
        <v>30</v>
      </c>
      <c r="N1" t="s">
        <v>29</v>
      </c>
      <c r="O1" t="s">
        <v>35</v>
      </c>
      <c r="Q1" t="s">
        <v>32</v>
      </c>
      <c r="R1" t="s">
        <v>30</v>
      </c>
      <c r="S1" t="s">
        <v>29</v>
      </c>
      <c r="T1" t="str">
        <f t="shared" ref="T1:T9" si="0">Z13</f>
        <v>BTS</v>
      </c>
      <c r="U1" t="str">
        <f t="shared" ref="U1:U9" si="1">AA13</f>
        <v>ATS</v>
      </c>
    </row>
    <row r="2" spans="1:27" x14ac:dyDescent="0.2">
      <c r="A2" s="8">
        <v>1979</v>
      </c>
      <c r="B2" s="3">
        <v>69110</v>
      </c>
      <c r="C2" s="3">
        <v>41132</v>
      </c>
      <c r="D2" s="3">
        <v>3884</v>
      </c>
      <c r="E2">
        <v>413</v>
      </c>
      <c r="F2">
        <v>534</v>
      </c>
      <c r="G2">
        <v>128</v>
      </c>
      <c r="H2">
        <v>30</v>
      </c>
      <c r="I2">
        <v>4</v>
      </c>
      <c r="J2">
        <v>28</v>
      </c>
      <c r="K2">
        <v>161</v>
      </c>
      <c r="L2" s="11">
        <v>2007</v>
      </c>
      <c r="M2" s="10">
        <v>0.78657813255819975</v>
      </c>
      <c r="N2" s="10">
        <v>0.47278847466653301</v>
      </c>
      <c r="O2">
        <v>0.26038193391160486</v>
      </c>
      <c r="P2">
        <v>2007</v>
      </c>
      <c r="Q2">
        <v>0.19670239501899398</v>
      </c>
      <c r="R2" s="10">
        <v>0.78657813255819975</v>
      </c>
      <c r="S2" s="10">
        <v>0.47278847466653301</v>
      </c>
      <c r="T2">
        <f t="shared" si="0"/>
        <v>0.65805176405579024</v>
      </c>
      <c r="U2">
        <f t="shared" si="1"/>
        <v>0.44442875231389722</v>
      </c>
    </row>
    <row r="3" spans="1:27" x14ac:dyDescent="0.2">
      <c r="A3" s="8">
        <v>1982</v>
      </c>
      <c r="B3">
        <v>108</v>
      </c>
      <c r="C3" s="3">
        <v>3401</v>
      </c>
      <c r="D3" s="3">
        <v>4108</v>
      </c>
      <c r="E3" s="3">
        <v>7637</v>
      </c>
      <c r="F3" s="3">
        <v>1790</v>
      </c>
      <c r="G3">
        <v>283</v>
      </c>
      <c r="H3">
        <v>141</v>
      </c>
      <c r="I3">
        <v>178</v>
      </c>
      <c r="J3">
        <v>90</v>
      </c>
      <c r="K3">
        <v>177</v>
      </c>
      <c r="L3" s="11">
        <v>2008</v>
      </c>
      <c r="M3" s="10">
        <v>0.844634777968156</v>
      </c>
      <c r="N3" s="10">
        <v>0.35881253021618303</v>
      </c>
      <c r="O3">
        <v>0.20398751045055169</v>
      </c>
      <c r="P3">
        <v>2008</v>
      </c>
      <c r="Q3">
        <v>0.44198663691194262</v>
      </c>
      <c r="R3" s="10">
        <v>0.844634777968156</v>
      </c>
      <c r="S3" s="10">
        <v>0.35881253021618303</v>
      </c>
      <c r="T3">
        <f t="shared" si="0"/>
        <v>0.73891935611376991</v>
      </c>
      <c r="U3">
        <f t="shared" si="1"/>
        <v>0.38041205667780065</v>
      </c>
      <c r="Y3" t="s">
        <v>33</v>
      </c>
    </row>
    <row r="4" spans="1:27" x14ac:dyDescent="0.2">
      <c r="A4" s="8">
        <v>1985</v>
      </c>
      <c r="B4" s="3">
        <v>2076</v>
      </c>
      <c r="C4">
        <v>929</v>
      </c>
      <c r="D4" s="3">
        <v>8149</v>
      </c>
      <c r="E4">
        <v>898</v>
      </c>
      <c r="F4" s="3">
        <v>2186</v>
      </c>
      <c r="G4" s="3">
        <v>1510</v>
      </c>
      <c r="H4" s="3">
        <v>1127</v>
      </c>
      <c r="I4">
        <v>130</v>
      </c>
      <c r="J4">
        <v>21</v>
      </c>
      <c r="K4">
        <v>15</v>
      </c>
      <c r="L4" s="11">
        <v>2009</v>
      </c>
      <c r="M4" s="10">
        <v>0.9045341813866703</v>
      </c>
      <c r="N4" s="10">
        <v>0.49332583944137642</v>
      </c>
      <c r="O4">
        <v>0.39390018061629001</v>
      </c>
      <c r="P4">
        <v>2009</v>
      </c>
      <c r="Q4">
        <v>0.49328208929071554</v>
      </c>
      <c r="R4" s="10">
        <v>0.9045341813866703</v>
      </c>
      <c r="S4" s="10">
        <v>0.49332583944137642</v>
      </c>
      <c r="T4">
        <f t="shared" si="0"/>
        <v>0.73915018795050658</v>
      </c>
      <c r="U4">
        <f t="shared" si="1"/>
        <v>0.43700856065600258</v>
      </c>
      <c r="V4">
        <v>2007</v>
      </c>
      <c r="W4">
        <v>5912.6299397000003</v>
      </c>
      <c r="X4">
        <v>0.19670239501899398</v>
      </c>
      <c r="Y4">
        <v>8.4724788927841282E-3</v>
      </c>
    </row>
    <row r="5" spans="1:27" x14ac:dyDescent="0.2">
      <c r="A5" s="8">
        <v>1988</v>
      </c>
      <c r="B5">
        <v>11</v>
      </c>
      <c r="C5" s="3">
        <v>1112</v>
      </c>
      <c r="D5" s="3">
        <v>3586</v>
      </c>
      <c r="E5" s="3">
        <v>3864</v>
      </c>
      <c r="F5">
        <v>739</v>
      </c>
      <c r="G5" s="3">
        <v>1882</v>
      </c>
      <c r="H5">
        <v>403</v>
      </c>
      <c r="I5">
        <v>151</v>
      </c>
      <c r="J5">
        <v>130</v>
      </c>
      <c r="K5">
        <v>414</v>
      </c>
      <c r="L5" s="11">
        <v>2010</v>
      </c>
      <c r="M5" s="10">
        <v>0.68494009561013613</v>
      </c>
      <c r="N5" s="10">
        <v>0.47594233491522325</v>
      </c>
      <c r="O5">
        <v>0.16182435375611534</v>
      </c>
      <c r="P5">
        <v>2010</v>
      </c>
      <c r="Q5">
        <v>0.52401783731808027</v>
      </c>
      <c r="R5" s="10">
        <v>0.68494009561013613</v>
      </c>
      <c r="S5" s="10">
        <v>0.47594233491522325</v>
      </c>
      <c r="T5">
        <f t="shared" si="0"/>
        <v>0.57814133822030622</v>
      </c>
      <c r="U5">
        <f t="shared" si="1"/>
        <v>0.47583368131175902</v>
      </c>
      <c r="V5">
        <v>2008</v>
      </c>
      <c r="W5">
        <v>5951.9075245800013</v>
      </c>
      <c r="X5">
        <v>0.44198663691194262</v>
      </c>
      <c r="Y5">
        <v>2.0762901425014937E-2</v>
      </c>
    </row>
    <row r="6" spans="1:27" x14ac:dyDescent="0.2">
      <c r="A6" s="8">
        <v>1991</v>
      </c>
      <c r="B6">
        <v>639</v>
      </c>
      <c r="C6" s="3">
        <v>5942</v>
      </c>
      <c r="D6">
        <v>967</v>
      </c>
      <c r="E6">
        <v>215</v>
      </c>
      <c r="F6">
        <v>224</v>
      </c>
      <c r="G6">
        <v>133</v>
      </c>
      <c r="H6">
        <v>120</v>
      </c>
      <c r="I6">
        <v>39</v>
      </c>
      <c r="J6">
        <v>37</v>
      </c>
      <c r="K6">
        <v>53</v>
      </c>
      <c r="L6" s="11">
        <v>2012</v>
      </c>
      <c r="M6" s="10">
        <v>0.63027153801364166</v>
      </c>
      <c r="N6" s="10">
        <v>0.65811846070224356</v>
      </c>
      <c r="O6">
        <v>0.29199273525093722</v>
      </c>
      <c r="P6">
        <v>2012</v>
      </c>
      <c r="Q6">
        <v>0.26906851552119965</v>
      </c>
      <c r="R6" s="10">
        <v>0.63027153801364166</v>
      </c>
      <c r="S6" s="10">
        <v>0.65811846070224356</v>
      </c>
      <c r="T6">
        <f t="shared" si="0"/>
        <v>0.48342196278530941</v>
      </c>
      <c r="U6">
        <f t="shared" si="1"/>
        <v>0.62601068274957838</v>
      </c>
      <c r="V6">
        <v>2009</v>
      </c>
      <c r="W6">
        <v>5847.6272758000023</v>
      </c>
      <c r="X6">
        <v>0.49328208929071554</v>
      </c>
      <c r="Y6">
        <v>5.8061591312530407E-2</v>
      </c>
    </row>
    <row r="7" spans="1:27" x14ac:dyDescent="0.2">
      <c r="A7" s="8">
        <v>1994</v>
      </c>
      <c r="B7">
        <v>983</v>
      </c>
      <c r="C7" s="3">
        <v>4094</v>
      </c>
      <c r="D7" s="3">
        <v>1216</v>
      </c>
      <c r="E7" s="3">
        <v>1833</v>
      </c>
      <c r="F7" s="3">
        <v>2262</v>
      </c>
      <c r="G7">
        <v>386</v>
      </c>
      <c r="H7">
        <v>107</v>
      </c>
      <c r="I7">
        <v>97</v>
      </c>
      <c r="J7">
        <v>54</v>
      </c>
      <c r="K7">
        <v>175</v>
      </c>
      <c r="L7" s="11">
        <v>2014</v>
      </c>
      <c r="M7" s="10">
        <v>0.76806419372769941</v>
      </c>
      <c r="N7" s="10">
        <v>0.61672227171176042</v>
      </c>
      <c r="O7">
        <v>0.38841841450591774</v>
      </c>
      <c r="P7">
        <v>2014</v>
      </c>
      <c r="Q7">
        <v>0.41694182602246121</v>
      </c>
      <c r="R7" s="10">
        <v>0.76806419372769941</v>
      </c>
      <c r="S7" s="10">
        <v>0.61672227171176042</v>
      </c>
      <c r="T7">
        <f t="shared" si="0"/>
        <v>0.61110258428560937</v>
      </c>
      <c r="U7">
        <f t="shared" si="1"/>
        <v>0.59276785754294292</v>
      </c>
      <c r="V7">
        <v>2010</v>
      </c>
      <c r="W7">
        <v>8592.2093282999995</v>
      </c>
      <c r="X7">
        <v>0.52401783731808027</v>
      </c>
      <c r="Y7">
        <v>2.5105254660912131E-2</v>
      </c>
    </row>
    <row r="8" spans="1:27" x14ac:dyDescent="0.2">
      <c r="A8" s="8">
        <v>1996</v>
      </c>
      <c r="B8" s="3">
        <v>1800</v>
      </c>
      <c r="C8">
        <v>567</v>
      </c>
      <c r="D8">
        <v>552</v>
      </c>
      <c r="E8" s="3">
        <v>2741</v>
      </c>
      <c r="F8">
        <v>915</v>
      </c>
      <c r="G8">
        <v>634</v>
      </c>
      <c r="H8">
        <v>585</v>
      </c>
      <c r="I8">
        <v>142</v>
      </c>
      <c r="J8">
        <v>39</v>
      </c>
      <c r="K8">
        <v>129</v>
      </c>
      <c r="L8" s="11">
        <v>2016</v>
      </c>
      <c r="M8" s="10">
        <v>0.56601193505291536</v>
      </c>
      <c r="N8" s="10">
        <v>0.82005254050543996</v>
      </c>
      <c r="O8">
        <v>0.38719218024731433</v>
      </c>
      <c r="P8">
        <v>2016</v>
      </c>
      <c r="Q8">
        <v>0.37831061169846897</v>
      </c>
      <c r="R8" s="10">
        <v>0.56601193505291536</v>
      </c>
      <c r="S8" s="10">
        <v>0.82005254050543996</v>
      </c>
      <c r="T8">
        <f t="shared" si="0"/>
        <v>0.43277879838933497</v>
      </c>
      <c r="U8">
        <f t="shared" si="1"/>
        <v>0.70706030617949289</v>
      </c>
      <c r="V8">
        <v>2012</v>
      </c>
      <c r="W8">
        <v>9591.9195711199991</v>
      </c>
      <c r="X8">
        <v>0.26906851552119965</v>
      </c>
      <c r="Y8">
        <v>3.9410966938555572E-2</v>
      </c>
    </row>
    <row r="9" spans="1:27" x14ac:dyDescent="0.2">
      <c r="A9" s="8">
        <v>1997</v>
      </c>
      <c r="B9" s="3">
        <v>13251</v>
      </c>
      <c r="C9" s="3">
        <v>2879</v>
      </c>
      <c r="D9">
        <v>440</v>
      </c>
      <c r="E9">
        <v>536</v>
      </c>
      <c r="F9" s="3">
        <v>2327</v>
      </c>
      <c r="G9">
        <v>546</v>
      </c>
      <c r="H9">
        <v>313</v>
      </c>
      <c r="I9">
        <v>291</v>
      </c>
      <c r="J9">
        <v>75</v>
      </c>
      <c r="K9">
        <v>152</v>
      </c>
      <c r="L9" s="11">
        <v>2018</v>
      </c>
      <c r="M9" s="10">
        <v>0.58470986645455159</v>
      </c>
      <c r="N9" s="10">
        <v>0.78049640058355108</v>
      </c>
      <c r="O9">
        <v>0.3708265023100879</v>
      </c>
      <c r="P9">
        <v>2018</v>
      </c>
      <c r="Q9">
        <v>0.15479923546805757</v>
      </c>
      <c r="R9" s="10">
        <v>0.58470986645455159</v>
      </c>
      <c r="S9" s="10">
        <v>0.78049640058355108</v>
      </c>
      <c r="T9">
        <f t="shared" si="0"/>
        <v>0.45364425098460975</v>
      </c>
      <c r="U9">
        <f t="shared" si="1"/>
        <v>0.697358163462377</v>
      </c>
      <c r="V9">
        <v>2014</v>
      </c>
      <c r="W9">
        <v>11061.665398260002</v>
      </c>
      <c r="X9">
        <v>0.41694182602246121</v>
      </c>
      <c r="Y9">
        <v>1.641979705565275E-2</v>
      </c>
    </row>
    <row r="10" spans="1:27" x14ac:dyDescent="0.2">
      <c r="A10" s="8">
        <v>1999</v>
      </c>
      <c r="B10">
        <v>607</v>
      </c>
      <c r="C10" s="3">
        <v>1780</v>
      </c>
      <c r="D10" s="3">
        <v>3717</v>
      </c>
      <c r="E10" s="3">
        <v>1810</v>
      </c>
      <c r="F10">
        <v>652</v>
      </c>
      <c r="G10">
        <v>398</v>
      </c>
      <c r="H10" s="3">
        <v>1548</v>
      </c>
      <c r="I10">
        <v>526</v>
      </c>
      <c r="J10">
        <v>180</v>
      </c>
      <c r="K10">
        <v>228</v>
      </c>
      <c r="V10">
        <v>2016</v>
      </c>
      <c r="W10">
        <v>12932.525942199998</v>
      </c>
      <c r="X10">
        <v>0.37831061169846897</v>
      </c>
      <c r="Y10">
        <v>6.1509516244553211E-2</v>
      </c>
    </row>
    <row r="11" spans="1:27" x14ac:dyDescent="0.2">
      <c r="A11" s="8">
        <v>2000</v>
      </c>
      <c r="B11">
        <v>460</v>
      </c>
      <c r="C11" s="3">
        <v>1322</v>
      </c>
      <c r="D11" s="3">
        <v>1230</v>
      </c>
      <c r="E11" s="3">
        <v>2588</v>
      </c>
      <c r="F11" s="3">
        <v>1012</v>
      </c>
      <c r="G11">
        <v>327</v>
      </c>
      <c r="H11">
        <v>308</v>
      </c>
      <c r="I11">
        <v>950</v>
      </c>
      <c r="J11">
        <v>278</v>
      </c>
      <c r="K11">
        <v>241</v>
      </c>
      <c r="V11">
        <v>2018</v>
      </c>
      <c r="W11">
        <v>10882.69334733</v>
      </c>
      <c r="X11">
        <v>0.15479923546805757</v>
      </c>
      <c r="Y11">
        <v>2.4904013332705231E-2</v>
      </c>
    </row>
    <row r="12" spans="1:27" x14ac:dyDescent="0.2">
      <c r="A12" s="8">
        <v>2002</v>
      </c>
      <c r="B12">
        <v>723</v>
      </c>
      <c r="C12" s="3">
        <v>4281</v>
      </c>
      <c r="D12" s="3">
        <v>3931</v>
      </c>
      <c r="E12" s="3">
        <v>1435</v>
      </c>
      <c r="F12">
        <v>839</v>
      </c>
      <c r="G12">
        <v>772</v>
      </c>
      <c r="H12">
        <v>389</v>
      </c>
      <c r="I12">
        <v>149</v>
      </c>
      <c r="J12">
        <v>184</v>
      </c>
      <c r="K12">
        <v>637</v>
      </c>
    </row>
    <row r="13" spans="1:27" x14ac:dyDescent="0.2">
      <c r="A13" s="8">
        <v>2004</v>
      </c>
      <c r="B13">
        <v>83</v>
      </c>
      <c r="C13">
        <v>313</v>
      </c>
      <c r="D13" s="3">
        <v>1216</v>
      </c>
      <c r="E13" s="3">
        <v>3118</v>
      </c>
      <c r="F13" s="3">
        <v>1637</v>
      </c>
      <c r="G13">
        <v>568</v>
      </c>
      <c r="H13">
        <v>291</v>
      </c>
      <c r="I13">
        <v>281</v>
      </c>
      <c r="J13">
        <v>121</v>
      </c>
      <c r="K13">
        <v>255</v>
      </c>
      <c r="W13" t="s">
        <v>30</v>
      </c>
      <c r="X13" t="s">
        <v>29</v>
      </c>
      <c r="Z13" t="s">
        <v>30</v>
      </c>
      <c r="AA13" t="s">
        <v>29</v>
      </c>
    </row>
    <row r="14" spans="1:27" x14ac:dyDescent="0.2">
      <c r="A14" s="8">
        <v>2006</v>
      </c>
      <c r="B14">
        <v>525</v>
      </c>
      <c r="C14">
        <v>217</v>
      </c>
      <c r="D14">
        <v>291</v>
      </c>
      <c r="E14">
        <v>654</v>
      </c>
      <c r="F14">
        <v>783</v>
      </c>
      <c r="G14">
        <v>659</v>
      </c>
      <c r="H14">
        <v>390</v>
      </c>
      <c r="I14">
        <v>145</v>
      </c>
      <c r="J14">
        <v>75</v>
      </c>
      <c r="K14">
        <v>149</v>
      </c>
      <c r="L14" s="3"/>
      <c r="M14" s="3"/>
      <c r="V14">
        <v>2007</v>
      </c>
      <c r="W14">
        <v>0.65805176405579024</v>
      </c>
      <c r="X14">
        <v>0.44442875231389722</v>
      </c>
      <c r="Y14" s="14">
        <f t="shared" ref="Y14:Y21" si="2">V14</f>
        <v>2007</v>
      </c>
      <c r="Z14" s="14">
        <f>W14</f>
        <v>0.65805176405579024</v>
      </c>
      <c r="AA14" s="14">
        <f>X14</f>
        <v>0.44442875231389722</v>
      </c>
    </row>
    <row r="15" spans="1:27" x14ac:dyDescent="0.2">
      <c r="A15" s="8">
        <v>2007</v>
      </c>
      <c r="B15" s="3">
        <v>5775</v>
      </c>
      <c r="C15" s="3">
        <v>1041</v>
      </c>
      <c r="D15">
        <v>345</v>
      </c>
      <c r="E15">
        <v>478</v>
      </c>
      <c r="F15">
        <v>794</v>
      </c>
      <c r="G15">
        <v>729</v>
      </c>
      <c r="H15">
        <v>407</v>
      </c>
      <c r="I15">
        <v>241</v>
      </c>
      <c r="J15">
        <v>98</v>
      </c>
      <c r="K15">
        <v>114</v>
      </c>
      <c r="L15" s="10"/>
      <c r="M15" s="10">
        <v>0.47278847466653301</v>
      </c>
      <c r="V15">
        <f>V14+1</f>
        <v>2008</v>
      </c>
      <c r="W15">
        <v>0.73891935611376991</v>
      </c>
      <c r="X15">
        <v>0.38041205667780065</v>
      </c>
      <c r="Y15" s="14">
        <f t="shared" si="2"/>
        <v>2008</v>
      </c>
      <c r="Z15" s="14">
        <f>W15</f>
        <v>0.73891935611376991</v>
      </c>
      <c r="AA15" s="14">
        <f>X15</f>
        <v>0.38041205667780065</v>
      </c>
    </row>
    <row r="16" spans="1:27" x14ac:dyDescent="0.2">
      <c r="A16" s="8">
        <v>2008</v>
      </c>
      <c r="B16">
        <v>71</v>
      </c>
      <c r="C16" s="3">
        <v>2915</v>
      </c>
      <c r="D16" s="3">
        <v>1047</v>
      </c>
      <c r="E16">
        <v>166</v>
      </c>
      <c r="F16">
        <v>161</v>
      </c>
      <c r="G16">
        <v>288</v>
      </c>
      <c r="H16">
        <v>235</v>
      </c>
      <c r="I16">
        <v>136</v>
      </c>
      <c r="J16">
        <v>102</v>
      </c>
      <c r="K16">
        <v>98</v>
      </c>
      <c r="L16" s="10"/>
      <c r="M16" s="10">
        <v>0.35881253021618303</v>
      </c>
      <c r="V16">
        <f t="shared" ref="V16:V25" si="3">V15+1</f>
        <v>2009</v>
      </c>
      <c r="W16">
        <v>0.73915018795050658</v>
      </c>
      <c r="X16">
        <v>0.43700856065600258</v>
      </c>
      <c r="Y16" s="14">
        <f t="shared" si="2"/>
        <v>2009</v>
      </c>
      <c r="Z16" s="14">
        <f>W16</f>
        <v>0.73915018795050658</v>
      </c>
      <c r="AA16" s="14">
        <f>X16</f>
        <v>0.43700856065600258</v>
      </c>
    </row>
    <row r="17" spans="1:27" x14ac:dyDescent="0.2">
      <c r="A17" s="8">
        <v>2009</v>
      </c>
      <c r="B17" s="3">
        <v>5197</v>
      </c>
      <c r="C17">
        <v>816</v>
      </c>
      <c r="D17" s="3">
        <v>1733</v>
      </c>
      <c r="E17">
        <v>277</v>
      </c>
      <c r="F17">
        <v>68</v>
      </c>
      <c r="G17">
        <v>84</v>
      </c>
      <c r="H17">
        <v>117</v>
      </c>
      <c r="I17">
        <v>93</v>
      </c>
      <c r="J17">
        <v>65</v>
      </c>
      <c r="K17">
        <v>84</v>
      </c>
      <c r="L17" s="10"/>
      <c r="M17" s="10">
        <v>0.49332583944137642</v>
      </c>
      <c r="V17">
        <f t="shared" si="3"/>
        <v>2010</v>
      </c>
      <c r="W17">
        <v>0.57814133822030622</v>
      </c>
      <c r="X17">
        <v>0.47583368131175902</v>
      </c>
      <c r="Y17" s="14">
        <f t="shared" si="2"/>
        <v>2010</v>
      </c>
      <c r="Z17" s="14">
        <f>W17</f>
        <v>0.57814133822030622</v>
      </c>
      <c r="AA17" s="14">
        <f>X17</f>
        <v>0.47583368131175902</v>
      </c>
    </row>
    <row r="18" spans="1:27" x14ac:dyDescent="0.2">
      <c r="A18" s="8">
        <v>2010</v>
      </c>
      <c r="B18" s="3">
        <v>2568</v>
      </c>
      <c r="C18" s="3">
        <v>6404</v>
      </c>
      <c r="D18">
        <v>984</v>
      </c>
      <c r="E18" s="3">
        <v>2295</v>
      </c>
      <c r="F18">
        <v>446</v>
      </c>
      <c r="G18">
        <v>73</v>
      </c>
      <c r="H18">
        <v>33</v>
      </c>
      <c r="I18">
        <v>37</v>
      </c>
      <c r="J18">
        <v>38</v>
      </c>
      <c r="K18">
        <v>81</v>
      </c>
      <c r="L18" s="10"/>
      <c r="M18" s="10">
        <v>0.47594233491522325</v>
      </c>
      <c r="V18">
        <f t="shared" si="3"/>
        <v>2011</v>
      </c>
      <c r="W18">
        <v>0.5414280871287851</v>
      </c>
      <c r="X18">
        <v>0.61429683431677373</v>
      </c>
      <c r="Y18" s="14">
        <f>V19</f>
        <v>2012</v>
      </c>
      <c r="Z18" s="14">
        <f>W19</f>
        <v>0.48342196278530941</v>
      </c>
      <c r="AA18" s="14">
        <f>X19</f>
        <v>0.62601068274957838</v>
      </c>
    </row>
    <row r="19" spans="1:27" x14ac:dyDescent="0.2">
      <c r="A19" s="8">
        <v>2012</v>
      </c>
      <c r="B19">
        <v>177</v>
      </c>
      <c r="C19" s="3">
        <v>1989</v>
      </c>
      <c r="D19" s="3">
        <v>1693</v>
      </c>
      <c r="E19" s="3">
        <v>2710</v>
      </c>
      <c r="F19">
        <v>280</v>
      </c>
      <c r="G19">
        <v>367</v>
      </c>
      <c r="H19">
        <v>113</v>
      </c>
      <c r="I19">
        <v>36</v>
      </c>
      <c r="J19">
        <v>25</v>
      </c>
      <c r="K19">
        <v>93</v>
      </c>
      <c r="L19" s="10"/>
      <c r="M19" s="10">
        <v>0.65811846070224356</v>
      </c>
      <c r="V19">
        <f t="shared" si="3"/>
        <v>2012</v>
      </c>
      <c r="W19">
        <v>0.48342196278530941</v>
      </c>
      <c r="X19">
        <v>0.62601068274957838</v>
      </c>
      <c r="Y19" s="14">
        <f>V21</f>
        <v>2014</v>
      </c>
      <c r="Z19" s="14">
        <f>W21</f>
        <v>0.61110258428560937</v>
      </c>
      <c r="AA19" s="14">
        <f>X21</f>
        <v>0.59276785754294292</v>
      </c>
    </row>
    <row r="20" spans="1:27" x14ac:dyDescent="0.2">
      <c r="A20" s="8">
        <v>2014</v>
      </c>
      <c r="B20" s="3">
        <v>4751</v>
      </c>
      <c r="C20" s="3">
        <v>8655</v>
      </c>
      <c r="D20">
        <v>969</v>
      </c>
      <c r="E20" s="3">
        <v>1161</v>
      </c>
      <c r="F20" s="3">
        <v>1119</v>
      </c>
      <c r="G20" s="3">
        <v>1770</v>
      </c>
      <c r="H20">
        <v>740</v>
      </c>
      <c r="I20">
        <v>170</v>
      </c>
      <c r="J20">
        <v>79</v>
      </c>
      <c r="K20">
        <v>80</v>
      </c>
      <c r="L20" s="10"/>
      <c r="M20" s="10">
        <v>0.61672227171176042</v>
      </c>
      <c r="V20">
        <f t="shared" si="3"/>
        <v>2013</v>
      </c>
      <c r="W20">
        <v>0.51984892068038024</v>
      </c>
      <c r="X20">
        <v>0.52900325132245618</v>
      </c>
      <c r="Y20" s="14">
        <f>V23</f>
        <v>2016</v>
      </c>
      <c r="Z20" s="14">
        <f>W23</f>
        <v>0.43277879838933497</v>
      </c>
      <c r="AA20" s="14">
        <f>X23</f>
        <v>0.70706030617949289</v>
      </c>
    </row>
    <row r="21" spans="1:27" x14ac:dyDescent="0.2">
      <c r="A21" s="8">
        <v>2016</v>
      </c>
      <c r="B21">
        <v>353</v>
      </c>
      <c r="C21" s="3">
        <v>1185</v>
      </c>
      <c r="D21" s="3">
        <v>4546</v>
      </c>
      <c r="E21" s="3">
        <v>4439</v>
      </c>
      <c r="F21" s="3">
        <v>1194</v>
      </c>
      <c r="G21">
        <v>487</v>
      </c>
      <c r="H21">
        <v>557</v>
      </c>
      <c r="I21">
        <v>650</v>
      </c>
      <c r="J21">
        <v>130</v>
      </c>
      <c r="K21">
        <v>114</v>
      </c>
      <c r="L21" s="10"/>
      <c r="M21" s="10">
        <v>0.82005254050543996</v>
      </c>
      <c r="V21">
        <f t="shared" si="3"/>
        <v>2014</v>
      </c>
      <c r="W21">
        <v>0.61110258428560937</v>
      </c>
      <c r="X21">
        <v>0.59276785754294292</v>
      </c>
      <c r="Y21" s="14">
        <f>V25</f>
        <v>2018</v>
      </c>
      <c r="Z21" s="14">
        <f>W25</f>
        <v>0.45364425098460975</v>
      </c>
      <c r="AA21" s="14">
        <f>X25</f>
        <v>0.697358163462377</v>
      </c>
    </row>
    <row r="22" spans="1:27" x14ac:dyDescent="0.2">
      <c r="A22" s="8">
        <v>2018</v>
      </c>
      <c r="B22">
        <v>450</v>
      </c>
      <c r="C22">
        <v>517</v>
      </c>
      <c r="D22">
        <v>249</v>
      </c>
      <c r="E22">
        <v>621</v>
      </c>
      <c r="F22" s="3">
        <v>2268</v>
      </c>
      <c r="G22">
        <v>944</v>
      </c>
      <c r="H22">
        <v>198</v>
      </c>
      <c r="I22">
        <v>112</v>
      </c>
      <c r="J22">
        <v>107</v>
      </c>
      <c r="K22">
        <v>104</v>
      </c>
      <c r="L22" s="10"/>
      <c r="M22" s="10">
        <v>0.78049640058355108</v>
      </c>
      <c r="V22">
        <f t="shared" si="3"/>
        <v>2015</v>
      </c>
      <c r="W22">
        <v>0.52686469012720472</v>
      </c>
      <c r="X22">
        <v>0.65283360425669523</v>
      </c>
    </row>
    <row r="23" spans="1:27" x14ac:dyDescent="0.2">
      <c r="A23" s="8"/>
      <c r="M23" s="10"/>
      <c r="V23">
        <f t="shared" si="3"/>
        <v>2016</v>
      </c>
      <c r="W23">
        <v>0.43277879838933497</v>
      </c>
      <c r="X23">
        <v>0.70706030617949289</v>
      </c>
    </row>
    <row r="24" spans="1:27" x14ac:dyDescent="0.2">
      <c r="A24" s="2">
        <v>1982</v>
      </c>
      <c r="B24" s="4">
        <v>1235</v>
      </c>
      <c r="C24" s="4">
        <v>2944</v>
      </c>
      <c r="D24" s="4">
        <v>3310</v>
      </c>
      <c r="E24" s="4">
        <v>4340</v>
      </c>
      <c r="F24" s="4">
        <v>1489</v>
      </c>
      <c r="G24" s="2">
        <v>203</v>
      </c>
      <c r="H24" s="2">
        <v>140</v>
      </c>
      <c r="I24" s="2">
        <v>67</v>
      </c>
      <c r="J24" s="2">
        <v>42</v>
      </c>
      <c r="K24">
        <v>57</v>
      </c>
      <c r="M24" s="10"/>
      <c r="N24" s="2"/>
      <c r="O24" s="2"/>
      <c r="P24" s="2"/>
      <c r="Q24" s="2"/>
      <c r="R24" s="2"/>
      <c r="S24" s="4"/>
      <c r="V24">
        <f t="shared" si="3"/>
        <v>2017</v>
      </c>
      <c r="W24">
        <v>0.45800736735145003</v>
      </c>
      <c r="X24">
        <v>0.77365808304495365</v>
      </c>
    </row>
    <row r="25" spans="1:27" x14ac:dyDescent="0.2">
      <c r="A25" s="2">
        <v>1985</v>
      </c>
      <c r="B25" s="4">
        <v>5340</v>
      </c>
      <c r="C25" s="2">
        <v>430</v>
      </c>
      <c r="D25" s="4">
        <v>1492</v>
      </c>
      <c r="E25" s="2">
        <v>692</v>
      </c>
      <c r="F25" s="4">
        <v>2653</v>
      </c>
      <c r="G25" s="4">
        <v>2011</v>
      </c>
      <c r="H25" s="4">
        <v>1501</v>
      </c>
      <c r="I25" s="2">
        <v>298</v>
      </c>
      <c r="J25" s="2">
        <v>79</v>
      </c>
      <c r="K25">
        <v>105</v>
      </c>
      <c r="M25" s="10"/>
      <c r="N25" s="2"/>
      <c r="O25" s="2"/>
      <c r="P25" s="2"/>
      <c r="Q25" s="2"/>
      <c r="R25" s="5"/>
      <c r="S25" s="4"/>
      <c r="V25">
        <f t="shared" si="3"/>
        <v>2018</v>
      </c>
      <c r="W25">
        <v>0.45364425098460975</v>
      </c>
      <c r="X25">
        <v>0.697358163462377</v>
      </c>
    </row>
    <row r="26" spans="1:27" x14ac:dyDescent="0.2">
      <c r="A26" s="2">
        <v>1988</v>
      </c>
      <c r="B26" s="4">
        <v>1455</v>
      </c>
      <c r="C26" s="2">
        <v>809</v>
      </c>
      <c r="D26" s="4">
        <v>1898</v>
      </c>
      <c r="E26" s="4">
        <v>3582</v>
      </c>
      <c r="F26" s="4">
        <v>1562</v>
      </c>
      <c r="G26" s="4">
        <v>5048</v>
      </c>
      <c r="H26" s="4">
        <v>1497</v>
      </c>
      <c r="I26" s="4">
        <v>1133</v>
      </c>
      <c r="J26" s="2">
        <v>647</v>
      </c>
      <c r="K26">
        <v>1822</v>
      </c>
      <c r="M26" s="10"/>
      <c r="N26" s="2"/>
      <c r="O26" s="2"/>
      <c r="P26" s="2"/>
      <c r="Q26" s="2"/>
      <c r="R26" s="2"/>
      <c r="S26" s="4"/>
    </row>
    <row r="27" spans="1:27" x14ac:dyDescent="0.2">
      <c r="A27" s="2">
        <v>1991</v>
      </c>
      <c r="B27" s="4">
        <v>3025</v>
      </c>
      <c r="C27" s="2">
        <v>899</v>
      </c>
      <c r="D27" s="2">
        <v>326</v>
      </c>
      <c r="E27" s="2">
        <v>103</v>
      </c>
      <c r="F27" s="2">
        <v>629</v>
      </c>
      <c r="G27" s="2">
        <v>591</v>
      </c>
      <c r="H27" s="4">
        <v>1964</v>
      </c>
      <c r="I27" s="2">
        <v>740</v>
      </c>
      <c r="J27" s="4">
        <v>1594</v>
      </c>
      <c r="K27">
        <v>1538</v>
      </c>
      <c r="M27" s="2"/>
      <c r="N27" s="2"/>
      <c r="O27" s="2"/>
      <c r="P27" s="2"/>
      <c r="Q27" s="2"/>
      <c r="R27" s="2"/>
      <c r="S27" s="4"/>
    </row>
    <row r="28" spans="1:27" x14ac:dyDescent="0.2">
      <c r="A28" s="2">
        <v>1994</v>
      </c>
      <c r="B28" s="4">
        <v>1667</v>
      </c>
      <c r="C28" s="2">
        <v>752</v>
      </c>
      <c r="D28" s="2">
        <v>580</v>
      </c>
      <c r="E28" s="4">
        <v>1622</v>
      </c>
      <c r="F28" s="4">
        <v>4394</v>
      </c>
      <c r="G28" s="2">
        <v>770</v>
      </c>
      <c r="H28" s="2">
        <v>200</v>
      </c>
      <c r="I28" s="2">
        <v>173</v>
      </c>
      <c r="J28" s="2">
        <v>193</v>
      </c>
      <c r="K28">
        <v>1313</v>
      </c>
      <c r="M28" s="2"/>
      <c r="N28" s="2"/>
      <c r="O28" s="2"/>
      <c r="P28" s="2"/>
      <c r="Q28" s="2"/>
      <c r="R28" s="2"/>
      <c r="S28" s="4"/>
    </row>
    <row r="29" spans="1:27" x14ac:dyDescent="0.2">
      <c r="A29" s="2">
        <v>1996</v>
      </c>
      <c r="B29" s="4">
        <v>1488</v>
      </c>
      <c r="C29" s="2">
        <v>318</v>
      </c>
      <c r="D29" s="2">
        <v>126</v>
      </c>
      <c r="E29" s="2">
        <v>253</v>
      </c>
      <c r="F29" s="2">
        <v>897</v>
      </c>
      <c r="G29" s="4">
        <v>1311</v>
      </c>
      <c r="H29" s="4">
        <v>1213</v>
      </c>
      <c r="I29" s="2">
        <v>415</v>
      </c>
      <c r="J29" s="2">
        <v>103</v>
      </c>
      <c r="K29">
        <v>566</v>
      </c>
      <c r="M29" s="2"/>
      <c r="N29" s="2"/>
      <c r="O29" s="2"/>
      <c r="P29" s="2"/>
      <c r="Q29" s="2"/>
      <c r="R29" s="2"/>
      <c r="S29" s="4"/>
    </row>
    <row r="30" spans="1:27" x14ac:dyDescent="0.2">
      <c r="A30" s="2">
        <v>1997</v>
      </c>
      <c r="B30" s="4">
        <v>2502</v>
      </c>
      <c r="C30" s="2">
        <v>361</v>
      </c>
      <c r="D30" s="2">
        <v>84</v>
      </c>
      <c r="E30" s="2">
        <v>100</v>
      </c>
      <c r="F30" s="4">
        <v>1459</v>
      </c>
      <c r="G30" s="2">
        <v>992</v>
      </c>
      <c r="H30" s="2">
        <v>731</v>
      </c>
      <c r="I30" s="2">
        <v>923</v>
      </c>
      <c r="J30" s="2">
        <v>160</v>
      </c>
      <c r="K30">
        <v>481</v>
      </c>
      <c r="M30" s="2"/>
      <c r="N30" s="2"/>
      <c r="O30" s="2"/>
      <c r="P30" s="2"/>
      <c r="Q30" s="2"/>
      <c r="R30" s="2"/>
      <c r="S30" s="4"/>
    </row>
    <row r="31" spans="1:27" x14ac:dyDescent="0.2">
      <c r="A31" s="2">
        <v>1999</v>
      </c>
      <c r="B31" s="4">
        <v>1123</v>
      </c>
      <c r="C31" s="4">
        <v>1038</v>
      </c>
      <c r="D31" s="2">
        <v>966</v>
      </c>
      <c r="E31" s="4">
        <v>1041</v>
      </c>
      <c r="F31" s="2">
        <v>589</v>
      </c>
      <c r="G31" s="4">
        <v>1031</v>
      </c>
      <c r="H31" s="4">
        <v>2554</v>
      </c>
      <c r="I31" s="2">
        <v>680</v>
      </c>
      <c r="J31" s="2">
        <v>322</v>
      </c>
      <c r="K31">
        <v>597</v>
      </c>
      <c r="M31" s="2"/>
      <c r="N31" s="2"/>
      <c r="O31" s="2"/>
      <c r="P31" s="2"/>
      <c r="Q31" s="2"/>
      <c r="R31" s="2"/>
      <c r="S31" s="4"/>
    </row>
    <row r="32" spans="1:27" x14ac:dyDescent="0.2">
      <c r="A32" s="2">
        <v>2000</v>
      </c>
      <c r="B32" s="4">
        <v>1105</v>
      </c>
      <c r="C32" s="2">
        <v>422</v>
      </c>
      <c r="D32" s="2">
        <v>532</v>
      </c>
      <c r="E32" s="4">
        <v>1811</v>
      </c>
      <c r="F32" s="4">
        <v>1792</v>
      </c>
      <c r="G32" s="2">
        <v>915</v>
      </c>
      <c r="H32" s="2">
        <v>765</v>
      </c>
      <c r="I32" s="4">
        <v>2492</v>
      </c>
      <c r="J32" s="2">
        <v>975</v>
      </c>
      <c r="K32">
        <v>1026</v>
      </c>
      <c r="M32" s="2"/>
      <c r="N32" s="2"/>
      <c r="O32" s="2"/>
      <c r="P32" s="2"/>
      <c r="Q32" s="2"/>
      <c r="R32" s="2"/>
      <c r="S32" s="4"/>
    </row>
    <row r="33" spans="1:19" x14ac:dyDescent="0.2">
      <c r="A33" s="2">
        <v>2002</v>
      </c>
      <c r="B33" s="2">
        <v>788</v>
      </c>
      <c r="C33" s="2">
        <v>400</v>
      </c>
      <c r="D33" s="2">
        <v>812</v>
      </c>
      <c r="E33" s="4">
        <v>1164</v>
      </c>
      <c r="F33" s="4">
        <v>1206</v>
      </c>
      <c r="G33" s="4">
        <v>1585</v>
      </c>
      <c r="H33" s="2">
        <v>825</v>
      </c>
      <c r="I33" s="2">
        <v>404</v>
      </c>
      <c r="J33" s="2">
        <v>552</v>
      </c>
      <c r="K33">
        <v>1998</v>
      </c>
      <c r="M33" s="4"/>
      <c r="N33" s="2"/>
      <c r="O33" s="2"/>
      <c r="P33" s="2"/>
      <c r="Q33" s="2"/>
      <c r="R33" s="2"/>
      <c r="S33" s="4"/>
    </row>
    <row r="34" spans="1:19" x14ac:dyDescent="0.2">
      <c r="A34" s="2">
        <v>2004</v>
      </c>
      <c r="B34" s="2">
        <v>389</v>
      </c>
      <c r="C34" s="2">
        <v>249</v>
      </c>
      <c r="D34" s="2">
        <v>160</v>
      </c>
      <c r="E34" s="4">
        <v>1305</v>
      </c>
      <c r="F34" s="4">
        <v>1301</v>
      </c>
      <c r="G34" s="2">
        <v>999</v>
      </c>
      <c r="H34" s="2">
        <v>588</v>
      </c>
      <c r="I34" s="2">
        <v>636</v>
      </c>
      <c r="J34" s="2">
        <v>314</v>
      </c>
      <c r="K34">
        <v>957</v>
      </c>
      <c r="M34" s="2"/>
      <c r="N34" s="2"/>
      <c r="O34" s="2"/>
      <c r="P34" s="2"/>
      <c r="Q34" s="2"/>
      <c r="R34" s="2"/>
      <c r="S34" s="4"/>
    </row>
    <row r="35" spans="1:19" x14ac:dyDescent="0.2">
      <c r="A35" s="2">
        <v>2006</v>
      </c>
      <c r="B35" s="2">
        <v>862</v>
      </c>
      <c r="C35" s="2">
        <v>66</v>
      </c>
      <c r="D35" s="2">
        <v>69</v>
      </c>
      <c r="E35" s="2">
        <v>279</v>
      </c>
      <c r="F35" s="2">
        <v>910</v>
      </c>
      <c r="G35" s="4">
        <v>1218</v>
      </c>
      <c r="H35" s="2">
        <v>799</v>
      </c>
      <c r="I35" s="2">
        <v>387</v>
      </c>
      <c r="J35" s="2">
        <v>221</v>
      </c>
      <c r="K35">
        <v>639</v>
      </c>
      <c r="M35" s="2"/>
      <c r="N35" s="2"/>
      <c r="O35" s="2"/>
      <c r="P35" s="2"/>
      <c r="Q35" s="2"/>
      <c r="R35" s="2"/>
      <c r="S35" s="4"/>
    </row>
    <row r="36" spans="1:19" x14ac:dyDescent="0.2">
      <c r="A36" s="2">
        <v>2007</v>
      </c>
      <c r="B36" s="4">
        <v>1945</v>
      </c>
      <c r="C36" s="2">
        <v>66</v>
      </c>
      <c r="D36" s="2">
        <v>165</v>
      </c>
      <c r="E36" s="2">
        <v>463</v>
      </c>
      <c r="F36" s="4">
        <v>1436</v>
      </c>
      <c r="G36" s="4">
        <v>1691</v>
      </c>
      <c r="H36" s="4">
        <v>1231</v>
      </c>
      <c r="I36" s="2">
        <v>887</v>
      </c>
      <c r="J36" s="2">
        <v>377</v>
      </c>
      <c r="K36">
        <v>753</v>
      </c>
      <c r="M36" s="10">
        <v>0.78657813255819975</v>
      </c>
      <c r="N36" s="2"/>
      <c r="O36" s="2"/>
      <c r="P36" s="2"/>
      <c r="Q36" s="2"/>
      <c r="R36" s="2"/>
      <c r="S36" s="4"/>
    </row>
    <row r="37" spans="1:19" x14ac:dyDescent="0.2">
      <c r="A37" s="2">
        <v>2008</v>
      </c>
      <c r="B37" s="2">
        <v>525</v>
      </c>
      <c r="C37" s="2">
        <v>117</v>
      </c>
      <c r="D37" s="2">
        <v>96</v>
      </c>
      <c r="E37" s="2">
        <v>183</v>
      </c>
      <c r="F37" s="2">
        <v>516</v>
      </c>
      <c r="G37" s="4">
        <v>1036</v>
      </c>
      <c r="H37" s="2">
        <v>820</v>
      </c>
      <c r="I37" s="2">
        <v>582</v>
      </c>
      <c r="J37" s="2">
        <v>371</v>
      </c>
      <c r="K37">
        <v>583</v>
      </c>
      <c r="M37" s="10">
        <v>0.844634777968156</v>
      </c>
      <c r="N37" s="2"/>
      <c r="O37" s="2"/>
      <c r="P37" s="2"/>
      <c r="Q37" s="2"/>
      <c r="R37" s="2"/>
      <c r="S37" s="4"/>
    </row>
    <row r="38" spans="1:19" x14ac:dyDescent="0.2">
      <c r="A38" s="2">
        <v>2009</v>
      </c>
      <c r="B38" s="2">
        <v>791</v>
      </c>
      <c r="C38" s="2">
        <v>220</v>
      </c>
      <c r="D38" s="2">
        <v>462</v>
      </c>
      <c r="E38" s="2">
        <v>499</v>
      </c>
      <c r="F38" s="2">
        <v>289</v>
      </c>
      <c r="G38" s="2">
        <v>417</v>
      </c>
      <c r="H38" s="2">
        <v>558</v>
      </c>
      <c r="I38" s="2">
        <v>435</v>
      </c>
      <c r="J38" s="2">
        <v>316</v>
      </c>
      <c r="K38">
        <v>405</v>
      </c>
      <c r="M38" s="10">
        <v>0.9045341813866703</v>
      </c>
      <c r="N38" s="2"/>
      <c r="O38" s="2"/>
      <c r="P38" s="2"/>
      <c r="Q38" s="2"/>
      <c r="R38" s="2"/>
      <c r="S38" s="4"/>
    </row>
    <row r="39" spans="1:19" x14ac:dyDescent="0.2">
      <c r="A39" s="2">
        <v>2010</v>
      </c>
      <c r="B39" s="2">
        <v>471</v>
      </c>
      <c r="C39" s="2">
        <v>91</v>
      </c>
      <c r="D39" s="2">
        <v>244</v>
      </c>
      <c r="E39" s="4">
        <v>2822</v>
      </c>
      <c r="F39" s="4">
        <v>1288</v>
      </c>
      <c r="G39" s="2">
        <v>403</v>
      </c>
      <c r="H39" s="2">
        <v>343</v>
      </c>
      <c r="I39" s="2">
        <v>364</v>
      </c>
      <c r="J39" s="2">
        <v>383</v>
      </c>
      <c r="K39">
        <v>713</v>
      </c>
      <c r="M39" s="10">
        <v>0.68494009561013613</v>
      </c>
      <c r="N39" s="2"/>
      <c r="O39" s="2"/>
      <c r="P39" s="2"/>
      <c r="Q39" s="2"/>
      <c r="R39" s="2"/>
      <c r="S39" s="4"/>
    </row>
    <row r="40" spans="1:19" x14ac:dyDescent="0.2">
      <c r="A40" s="2">
        <v>2012</v>
      </c>
      <c r="B40" s="4">
        <v>1145</v>
      </c>
      <c r="C40" s="2">
        <v>207</v>
      </c>
      <c r="D40" s="2">
        <v>362</v>
      </c>
      <c r="E40" s="4">
        <v>2940</v>
      </c>
      <c r="F40" s="2">
        <v>729</v>
      </c>
      <c r="G40" s="4">
        <v>1192</v>
      </c>
      <c r="H40" s="2">
        <v>406</v>
      </c>
      <c r="I40" s="2">
        <v>162</v>
      </c>
      <c r="J40" s="2">
        <v>122</v>
      </c>
      <c r="K40">
        <v>631</v>
      </c>
      <c r="M40" s="10">
        <v>0.63027153801364166</v>
      </c>
      <c r="N40" s="2"/>
      <c r="O40" s="2"/>
      <c r="P40" s="2"/>
      <c r="Q40" s="2"/>
      <c r="R40" s="2"/>
      <c r="S40" s="4"/>
    </row>
    <row r="41" spans="1:19" x14ac:dyDescent="0.2">
      <c r="A41" s="2">
        <v>2014</v>
      </c>
      <c r="B41" s="4">
        <v>2121</v>
      </c>
      <c r="C41" s="2">
        <v>581</v>
      </c>
      <c r="D41" s="2">
        <v>222</v>
      </c>
      <c r="E41" s="2">
        <v>236</v>
      </c>
      <c r="F41" s="4">
        <v>1306</v>
      </c>
      <c r="G41" s="4">
        <v>5343</v>
      </c>
      <c r="H41" s="4">
        <v>2840</v>
      </c>
      <c r="I41" s="2">
        <v>644</v>
      </c>
      <c r="J41" s="2">
        <v>358</v>
      </c>
      <c r="K41">
        <v>457</v>
      </c>
      <c r="M41" s="10">
        <v>0.76806419372769941</v>
      </c>
      <c r="N41" s="2"/>
      <c r="O41" s="2"/>
      <c r="P41" s="2"/>
      <c r="Q41" s="2"/>
      <c r="R41" s="2"/>
      <c r="S41" s="4"/>
    </row>
    <row r="42" spans="1:19" x14ac:dyDescent="0.2">
      <c r="A42" s="2">
        <v>2016</v>
      </c>
      <c r="B42" s="2">
        <v>703</v>
      </c>
      <c r="C42" s="2">
        <v>412</v>
      </c>
      <c r="D42" s="2">
        <v>653</v>
      </c>
      <c r="E42" s="4">
        <v>3280</v>
      </c>
      <c r="F42" s="4">
        <v>1331</v>
      </c>
      <c r="G42" s="2">
        <v>886</v>
      </c>
      <c r="H42" s="4">
        <v>1245</v>
      </c>
      <c r="I42" s="4">
        <v>1828</v>
      </c>
      <c r="J42" s="2">
        <v>358</v>
      </c>
      <c r="K42">
        <v>218</v>
      </c>
      <c r="M42" s="10">
        <v>0.56601193505291536</v>
      </c>
      <c r="N42" s="2"/>
      <c r="O42" s="2"/>
      <c r="P42" s="2"/>
      <c r="Q42" s="2"/>
      <c r="R42" s="2"/>
      <c r="S42" s="4"/>
    </row>
    <row r="43" spans="1:19" x14ac:dyDescent="0.2">
      <c r="A43" s="2">
        <v>2018</v>
      </c>
      <c r="B43" s="2">
        <v>864</v>
      </c>
      <c r="C43" s="2">
        <v>373</v>
      </c>
      <c r="D43" s="2">
        <v>167</v>
      </c>
      <c r="E43" s="2">
        <v>353</v>
      </c>
      <c r="F43" s="4">
        <v>2571</v>
      </c>
      <c r="G43" s="4">
        <v>1452</v>
      </c>
      <c r="H43" s="2">
        <v>492</v>
      </c>
      <c r="I43" s="2">
        <v>361</v>
      </c>
      <c r="J43" s="2">
        <v>366</v>
      </c>
      <c r="K43">
        <v>392</v>
      </c>
      <c r="M43" s="10">
        <v>0.58470986645455159</v>
      </c>
      <c r="N43" s="2"/>
      <c r="O43" s="2"/>
      <c r="P43" s="2"/>
      <c r="Q43" s="5"/>
      <c r="R43" s="2"/>
      <c r="S43" s="4"/>
    </row>
    <row r="44" spans="1:19" x14ac:dyDescent="0.2">
      <c r="A44" t="s">
        <v>31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 t="s">
        <v>28</v>
      </c>
      <c r="M44" s="10"/>
    </row>
    <row r="45" spans="1:19" x14ac:dyDescent="0.2">
      <c r="A45" t="s">
        <v>30</v>
      </c>
      <c r="B45" s="3">
        <f t="array" ref="B45">SUM(B36:B43/$M$36:$M$43)</f>
        <v>11954.2854251683</v>
      </c>
      <c r="C45" s="3">
        <f t="array" ref="C45">SUM(C36:C43/$M$36:$M$43)</f>
        <v>3049.2067272445056</v>
      </c>
      <c r="D45" s="3">
        <f t="array" ref="D45">SUM(D36:D43/$M$36:$M$43)</f>
        <v>3493.1152471279693</v>
      </c>
      <c r="E45" s="3">
        <f t="array" ref="E45">SUM(E36:E43/$M$36:$M$43)</f>
        <v>16847.591914880912</v>
      </c>
      <c r="F45" s="3">
        <f t="array" ref="F45">SUM(F36:F43/$M$36:$M$43)</f>
        <v>14242.118103704219</v>
      </c>
      <c r="G45" s="3">
        <f t="array" ref="G45">SUM(G36:G43/$M$36:$M$43)</f>
        <v>17322.086281245494</v>
      </c>
      <c r="H45" s="3">
        <f t="array" ref="H45">SUM(H36:H43/$M$36:$M$43)</f>
        <v>11036.323900810356</v>
      </c>
      <c r="I45" s="3">
        <f t="array" ref="I45">SUM(I36:I43/$M$36:$M$43)</f>
        <v>7771.5861057268912</v>
      </c>
      <c r="J45" s="3">
        <f t="array" ref="J45">SUM(J36:J43/$M$36:$M$43)</f>
        <v>3745.1796101552873</v>
      </c>
      <c r="K45" s="3">
        <f t="array" ref="K45">SUM(K36:K43/$M$36:$M$43)</f>
        <v>5787.9885061166678</v>
      </c>
      <c r="M45" s="10"/>
    </row>
    <row r="46" spans="1:19" x14ac:dyDescent="0.2">
      <c r="A46" t="s">
        <v>29</v>
      </c>
      <c r="B46" s="3">
        <f>SUM(B15:B22,$M$15:$M$22)</f>
        <v>19346.676258852745</v>
      </c>
      <c r="C46" s="3">
        <f t="array" ref="C46">SUM(C15:C22,$M$15:$M$22)</f>
        <v>23526.676258852745</v>
      </c>
      <c r="D46" s="3">
        <f t="array" ref="D46">SUM(D15:D22,$M$15:$M$22)</f>
        <v>11570.67625885274</v>
      </c>
      <c r="E46" s="3">
        <f t="array" ref="E46">SUM(E15:E22,$M$15:$M$22)</f>
        <v>12151.67625885274</v>
      </c>
      <c r="F46" s="3">
        <f t="array" ref="F46">SUM(F15:F22,$M$15:$M$22)</f>
        <v>6334.6762588527417</v>
      </c>
      <c r="G46" s="3">
        <f t="array" ref="G46">SUM(G15:G22,$M$15:$M$22)</f>
        <v>4746.6762588527417</v>
      </c>
      <c r="H46" s="3">
        <f t="array" ref="H46">SUM(H15:H22,$M$15:$M$22)</f>
        <v>2404.6762588527422</v>
      </c>
      <c r="I46" s="3">
        <f t="array" ref="I46">SUM(I15:I22,$M$15:$M$22)</f>
        <v>1479.6762588527426</v>
      </c>
      <c r="J46" s="3">
        <f t="array" ref="J46">SUM(J15:J22,$M$15:$M$22)</f>
        <v>648.67625885274219</v>
      </c>
      <c r="K46" s="3">
        <f t="array" ref="K46">SUM(K15:K22,$M$15:$M$22)</f>
        <v>772.67625885274219</v>
      </c>
      <c r="M46" s="10"/>
    </row>
    <row r="47" spans="1:19" x14ac:dyDescent="0.2">
      <c r="M47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3AEA-6E4E-B640-A4F2-680A147ABB1D}">
  <dimension ref="A1:BB58"/>
  <sheetViews>
    <sheetView topLeftCell="X17" workbookViewId="0">
      <selection activeCell="AM53" sqref="AL46:AM53"/>
    </sheetView>
  </sheetViews>
  <sheetFormatPr baseColWidth="10" defaultRowHeight="16" x14ac:dyDescent="0.2"/>
  <sheetData>
    <row r="1" spans="1:54" x14ac:dyDescent="0.2">
      <c r="B1">
        <v>6.6E-3</v>
      </c>
      <c r="C1">
        <v>0.17</v>
      </c>
      <c r="D1">
        <v>0.30299999999999999</v>
      </c>
      <c r="E1">
        <v>0.44700000000000001</v>
      </c>
      <c r="F1">
        <v>0.58899999999999997</v>
      </c>
      <c r="G1">
        <v>0.72199999999999998</v>
      </c>
      <c r="H1">
        <v>0.84</v>
      </c>
      <c r="I1">
        <v>0.94199999999999995</v>
      </c>
      <c r="J1">
        <v>1.0289999999999999</v>
      </c>
      <c r="K1">
        <v>1.1020000000000001</v>
      </c>
      <c r="L1">
        <v>1.163</v>
      </c>
      <c r="M1">
        <v>1.212</v>
      </c>
      <c r="N1">
        <v>1.2529999999999999</v>
      </c>
      <c r="O1">
        <v>1.286</v>
      </c>
      <c r="P1">
        <v>1.3120000000000001</v>
      </c>
    </row>
    <row r="2" spans="1:54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54" x14ac:dyDescent="0.2">
      <c r="A3">
        <v>1964</v>
      </c>
      <c r="B3">
        <v>6468.35</v>
      </c>
      <c r="C3">
        <v>3547.76</v>
      </c>
      <c r="D3">
        <v>2243.7399999999998</v>
      </c>
      <c r="E3">
        <v>482.46800000000002</v>
      </c>
      <c r="F3">
        <v>208.55500000000001</v>
      </c>
      <c r="G3">
        <v>405.887</v>
      </c>
      <c r="H3">
        <v>183.328</v>
      </c>
      <c r="I3">
        <v>58.950400000000002</v>
      </c>
      <c r="J3">
        <v>37.390799999999999</v>
      </c>
      <c r="K3">
        <v>37.659500000000001</v>
      </c>
      <c r="L3">
        <v>37.564799999999998</v>
      </c>
      <c r="M3">
        <v>37.49</v>
      </c>
      <c r="N3">
        <v>37.430500000000002</v>
      </c>
      <c r="O3">
        <v>37.371699999999997</v>
      </c>
      <c r="P3">
        <v>37.303400000000003</v>
      </c>
      <c r="Q3">
        <f>SUMPRODUCT(D3:P3,$D$2:$P$2)/SUM(D3:P3)</f>
        <v>4.4314767442353373</v>
      </c>
      <c r="S3">
        <f t="shared" ref="S3:S45" si="0">B$1*B3*AN3</f>
        <v>2.312501932842316</v>
      </c>
      <c r="T3">
        <f t="shared" ref="T3:T45" si="1">C$1*C3*AO3</f>
        <v>20.90861693113958</v>
      </c>
      <c r="U3">
        <f t="shared" ref="U3:U45" si="2">D$1*D3*AP3</f>
        <v>51.486284450468361</v>
      </c>
      <c r="V3">
        <f t="shared" ref="V3:V45" si="3">E$1*E3*AQ3</f>
        <v>37.106916428064885</v>
      </c>
      <c r="W3">
        <f t="shared" ref="W3:W45" si="4">F$1*F3*AR3</f>
        <v>43.601284333154993</v>
      </c>
      <c r="X3">
        <f t="shared" ref="X3:X45" si="5">G$1*G3*AS3</f>
        <v>168.86629090394001</v>
      </c>
      <c r="Y3">
        <f t="shared" ref="Y3:Y45" si="6">H$1*H3*AT3</f>
        <v>115.77011578095156</v>
      </c>
      <c r="Z3">
        <f t="shared" ref="Z3:Z45" si="7">I$1*I3*AU3</f>
        <v>47.866906968690181</v>
      </c>
      <c r="AA3">
        <f t="shared" ref="AA3:AA45" si="8">J$1*J3*AV3</f>
        <v>35.588644669545062</v>
      </c>
      <c r="AB3">
        <f t="shared" ref="AB3:AB45" si="9">K$1*K3*AW3</f>
        <v>39.825077160330011</v>
      </c>
      <c r="AC3">
        <f t="shared" ref="AC3:AC45" si="10">L$1*L3*AX3</f>
        <v>42.741180912209678</v>
      </c>
      <c r="AD3">
        <f t="shared" ref="AD3:AD45" si="11">M$1*M3*AY3</f>
        <v>44.908688926313687</v>
      </c>
      <c r="AE3">
        <f t="shared" ref="AE3:AE45" si="12">N$1*N3*AZ3</f>
        <v>46.605599247659512</v>
      </c>
      <c r="AF3">
        <f t="shared" ref="AF3:AF45" si="13">O$1*O3*BA3</f>
        <v>47.896007752527517</v>
      </c>
      <c r="AG3">
        <f t="shared" ref="AG3:AG45" si="14">P$1*P3*BB3</f>
        <v>48.850812191485318</v>
      </c>
      <c r="AH3">
        <f>SUMPRODUCT(U3:AG3,$D$2:$P$2)/SUM(U3:AG3)</f>
        <v>8.3829411213349019</v>
      </c>
      <c r="AN3">
        <f t="shared" ref="AN3:AN19" si="15">AN4</f>
        <v>5.4168231578947366E-2</v>
      </c>
      <c r="AO3">
        <f t="shared" ref="AO3:AO19" si="16">AO4</f>
        <v>3.466747026315789E-2</v>
      </c>
      <c r="AP3">
        <f t="shared" ref="AP3:AP19" si="17">AP4</f>
        <v>7.5731471052631574E-2</v>
      </c>
      <c r="AQ3">
        <f t="shared" ref="AQ3:AQ19" si="18">AQ4</f>
        <v>0.17205956842105263</v>
      </c>
      <c r="AR3">
        <f t="shared" ref="AR3:AR19" si="19">AR4</f>
        <v>0.35494689473684204</v>
      </c>
      <c r="AS3">
        <f t="shared" ref="AS3:AS19" si="20">AS4</f>
        <v>0.57623631578947376</v>
      </c>
      <c r="AT3">
        <f t="shared" ref="AT3:AT19" si="21">AT4</f>
        <v>0.75177586842105248</v>
      </c>
      <c r="AU3">
        <f t="shared" ref="AU3:AU19" si="22">AU4</f>
        <v>0.86198102631578932</v>
      </c>
      <c r="AV3">
        <f t="shared" ref="AV3:AV19" si="23">AV4</f>
        <v>0.9249778157894738</v>
      </c>
      <c r="AW3">
        <f t="shared" ref="AW3:AW19" si="24">AW4</f>
        <v>0.95962263157894756</v>
      </c>
      <c r="AX3">
        <f t="shared" ref="AX3:AX19" si="25">AX4</f>
        <v>0.97833078947368413</v>
      </c>
      <c r="AY3">
        <f t="shared" ref="AY3:AY19" si="26">AY4</f>
        <v>0.98835352631578954</v>
      </c>
      <c r="AZ3">
        <f t="shared" ref="AZ3:AZ19" si="27">AZ4</f>
        <v>0.99371397368421055</v>
      </c>
      <c r="BA3">
        <f t="shared" ref="BA3:BA19" si="28">BA4</f>
        <v>0.99658763157894725</v>
      </c>
      <c r="BB3">
        <f t="shared" ref="BB3:BB19" si="29">BB4</f>
        <v>0.99813557894736848</v>
      </c>
    </row>
    <row r="4" spans="1:54" x14ac:dyDescent="0.2">
      <c r="A4">
        <v>1965</v>
      </c>
      <c r="B4">
        <v>21430.3</v>
      </c>
      <c r="C4">
        <v>2624.38</v>
      </c>
      <c r="D4">
        <v>2232</v>
      </c>
      <c r="E4">
        <v>1588.88</v>
      </c>
      <c r="F4">
        <v>304.23399999999998</v>
      </c>
      <c r="G4">
        <v>131.26900000000001</v>
      </c>
      <c r="H4">
        <v>255.804</v>
      </c>
      <c r="I4">
        <v>116.22</v>
      </c>
      <c r="J4">
        <v>37.632199999999997</v>
      </c>
      <c r="K4">
        <v>24.012899999999998</v>
      </c>
      <c r="L4">
        <v>24.296900000000001</v>
      </c>
      <c r="M4">
        <v>24.235900000000001</v>
      </c>
      <c r="N4">
        <v>24.1876</v>
      </c>
      <c r="O4">
        <v>24.1492</v>
      </c>
      <c r="P4">
        <v>48.178400000000003</v>
      </c>
      <c r="Q4">
        <f t="shared" ref="Q4:Q58" si="30">SUMPRODUCT(D4:P4,$D$2:$P$2)/SUM(D4:P4)</f>
        <v>4.2590247717932455</v>
      </c>
      <c r="S4">
        <f t="shared" si="0"/>
        <v>7.6615535911616837</v>
      </c>
      <c r="T4">
        <f t="shared" si="1"/>
        <v>15.466704653568472</v>
      </c>
      <c r="U4">
        <f t="shared" si="2"/>
        <v>51.216890947010519</v>
      </c>
      <c r="V4">
        <f t="shared" si="3"/>
        <v>122.20175716156042</v>
      </c>
      <c r="W4">
        <f t="shared" si="4"/>
        <v>63.604292094713976</v>
      </c>
      <c r="X4">
        <f t="shared" si="5"/>
        <v>54.613498684780005</v>
      </c>
      <c r="Y4">
        <f t="shared" si="6"/>
        <v>161.53811036628628</v>
      </c>
      <c r="Z4">
        <f t="shared" si="7"/>
        <v>94.369027655472607</v>
      </c>
      <c r="AA4">
        <f t="shared" si="8"/>
        <v>35.818409713973857</v>
      </c>
      <c r="AB4">
        <f t="shared" si="9"/>
        <v>25.393741163406006</v>
      </c>
      <c r="AC4">
        <f t="shared" si="10"/>
        <v>27.644981432241554</v>
      </c>
      <c r="AD4">
        <f t="shared" si="11"/>
        <v>29.031808320865455</v>
      </c>
      <c r="AE4">
        <f t="shared" si="12"/>
        <v>30.116551805684914</v>
      </c>
      <c r="AF4">
        <f t="shared" si="13"/>
        <v>30.949897125828841</v>
      </c>
      <c r="AG4">
        <f t="shared" si="14"/>
        <v>63.092210631906369</v>
      </c>
      <c r="AH4">
        <f t="shared" ref="AH4:AH58" si="31">SUMPRODUCT(U4:AG4,$D$2:$P$2)/SUM(U4:AG4)</f>
        <v>7.8190534725861056</v>
      </c>
      <c r="AN4">
        <f t="shared" si="15"/>
        <v>5.4168231578947366E-2</v>
      </c>
      <c r="AO4">
        <f t="shared" si="16"/>
        <v>3.466747026315789E-2</v>
      </c>
      <c r="AP4">
        <f t="shared" si="17"/>
        <v>7.5731471052631574E-2</v>
      </c>
      <c r="AQ4">
        <f t="shared" si="18"/>
        <v>0.17205956842105263</v>
      </c>
      <c r="AR4">
        <f t="shared" si="19"/>
        <v>0.35494689473684204</v>
      </c>
      <c r="AS4">
        <f t="shared" si="20"/>
        <v>0.57623631578947376</v>
      </c>
      <c r="AT4">
        <f t="shared" si="21"/>
        <v>0.75177586842105248</v>
      </c>
      <c r="AU4">
        <f t="shared" si="22"/>
        <v>0.86198102631578932</v>
      </c>
      <c r="AV4">
        <f t="shared" si="23"/>
        <v>0.9249778157894738</v>
      </c>
      <c r="AW4">
        <f t="shared" si="24"/>
        <v>0.95962263157894756</v>
      </c>
      <c r="AX4">
        <f t="shared" si="25"/>
        <v>0.97833078947368413</v>
      </c>
      <c r="AY4">
        <f t="shared" si="26"/>
        <v>0.98835352631578954</v>
      </c>
      <c r="AZ4">
        <f t="shared" si="27"/>
        <v>0.99371397368421055</v>
      </c>
      <c r="BA4">
        <f t="shared" si="28"/>
        <v>0.99658763157894725</v>
      </c>
      <c r="BB4">
        <f t="shared" si="29"/>
        <v>0.99813557894736848</v>
      </c>
    </row>
    <row r="5" spans="1:54" x14ac:dyDescent="0.2">
      <c r="A5">
        <v>1966</v>
      </c>
      <c r="B5">
        <v>15268.5</v>
      </c>
      <c r="C5">
        <v>8695.11</v>
      </c>
      <c r="D5">
        <v>1650.39</v>
      </c>
      <c r="E5">
        <v>1568.84</v>
      </c>
      <c r="F5">
        <v>994.65700000000004</v>
      </c>
      <c r="G5">
        <v>191.523</v>
      </c>
      <c r="H5">
        <v>83.254099999999994</v>
      </c>
      <c r="I5">
        <v>163.30000000000001</v>
      </c>
      <c r="J5">
        <v>74.596000000000004</v>
      </c>
      <c r="K5">
        <v>24.267199999999999</v>
      </c>
      <c r="L5">
        <v>15.5433</v>
      </c>
      <c r="M5">
        <v>15.7272</v>
      </c>
      <c r="N5">
        <v>15.6876</v>
      </c>
      <c r="O5">
        <v>15.6564</v>
      </c>
      <c r="P5">
        <v>46.816899999999997</v>
      </c>
      <c r="Q5">
        <f t="shared" si="30"/>
        <v>4.4518725515577993</v>
      </c>
      <c r="S5">
        <f t="shared" si="0"/>
        <v>5.4586464494968414</v>
      </c>
      <c r="T5">
        <f t="shared" si="1"/>
        <v>51.244369451180759</v>
      </c>
      <c r="U5">
        <f t="shared" si="2"/>
        <v>37.870898140697449</v>
      </c>
      <c r="V5">
        <f t="shared" si="3"/>
        <v>120.66046819479284</v>
      </c>
      <c r="W5">
        <f t="shared" si="4"/>
        <v>207.94669353869696</v>
      </c>
      <c r="X5">
        <f t="shared" si="5"/>
        <v>79.681730710260013</v>
      </c>
      <c r="Y5">
        <f t="shared" si="6"/>
        <v>52.574275594775038</v>
      </c>
      <c r="Z5">
        <f t="shared" si="7"/>
        <v>132.59733450472103</v>
      </c>
      <c r="AA5">
        <f t="shared" si="8"/>
        <v>71.000634855883902</v>
      </c>
      <c r="AB5">
        <f t="shared" si="9"/>
        <v>25.662664466208003</v>
      </c>
      <c r="AC5">
        <f t="shared" si="10"/>
        <v>17.685146660510604</v>
      </c>
      <c r="AD5">
        <f t="shared" si="11"/>
        <v>18.839368697837308</v>
      </c>
      <c r="AE5">
        <f t="shared" si="12"/>
        <v>19.533001128961232</v>
      </c>
      <c r="AF5">
        <f t="shared" si="13"/>
        <v>20.065425329237684</v>
      </c>
      <c r="AG5">
        <f t="shared" si="14"/>
        <v>61.309253024859629</v>
      </c>
      <c r="AH5">
        <f t="shared" si="31"/>
        <v>7.2953616563232524</v>
      </c>
      <c r="AN5">
        <f t="shared" si="15"/>
        <v>5.4168231578947366E-2</v>
      </c>
      <c r="AO5">
        <f t="shared" si="16"/>
        <v>3.466747026315789E-2</v>
      </c>
      <c r="AP5">
        <f t="shared" si="17"/>
        <v>7.5731471052631574E-2</v>
      </c>
      <c r="AQ5">
        <f t="shared" si="18"/>
        <v>0.17205956842105263</v>
      </c>
      <c r="AR5">
        <f t="shared" si="19"/>
        <v>0.35494689473684204</v>
      </c>
      <c r="AS5">
        <f t="shared" si="20"/>
        <v>0.57623631578947376</v>
      </c>
      <c r="AT5">
        <f t="shared" si="21"/>
        <v>0.75177586842105248</v>
      </c>
      <c r="AU5">
        <f t="shared" si="22"/>
        <v>0.86198102631578932</v>
      </c>
      <c r="AV5">
        <f t="shared" si="23"/>
        <v>0.9249778157894738</v>
      </c>
      <c r="AW5">
        <f t="shared" si="24"/>
        <v>0.95962263157894756</v>
      </c>
      <c r="AX5">
        <f t="shared" si="25"/>
        <v>0.97833078947368413</v>
      </c>
      <c r="AY5">
        <f t="shared" si="26"/>
        <v>0.98835352631578954</v>
      </c>
      <c r="AZ5">
        <f t="shared" si="27"/>
        <v>0.99371397368421055</v>
      </c>
      <c r="BA5">
        <f t="shared" si="28"/>
        <v>0.99658763157894725</v>
      </c>
      <c r="BB5">
        <f t="shared" si="29"/>
        <v>0.99813557894736848</v>
      </c>
    </row>
    <row r="6" spans="1:54" x14ac:dyDescent="0.2">
      <c r="A6">
        <v>1967</v>
      </c>
      <c r="B6">
        <v>25849.599999999999</v>
      </c>
      <c r="C6">
        <v>6194.97</v>
      </c>
      <c r="D6">
        <v>5464.16</v>
      </c>
      <c r="E6">
        <v>1155.23</v>
      </c>
      <c r="F6">
        <v>997.47699999999998</v>
      </c>
      <c r="G6">
        <v>634.89499999999998</v>
      </c>
      <c r="H6">
        <v>123.123</v>
      </c>
      <c r="I6">
        <v>53.788400000000003</v>
      </c>
      <c r="J6">
        <v>105.97499999999999</v>
      </c>
      <c r="K6">
        <v>48.5732</v>
      </c>
      <c r="L6">
        <v>15.8423</v>
      </c>
      <c r="M6">
        <v>10.1471</v>
      </c>
      <c r="N6">
        <v>10.267099999999999</v>
      </c>
      <c r="O6">
        <v>10.241300000000001</v>
      </c>
      <c r="P6">
        <v>40.784199999999998</v>
      </c>
      <c r="Q6">
        <f t="shared" si="30"/>
        <v>3.8897941522104911</v>
      </c>
      <c r="S6">
        <f t="shared" si="0"/>
        <v>9.2414989855528411</v>
      </c>
      <c r="T6">
        <f t="shared" si="1"/>
        <v>36.50986950354639</v>
      </c>
      <c r="U6">
        <f t="shared" si="2"/>
        <v>125.38408908468503</v>
      </c>
      <c r="V6">
        <f t="shared" si="3"/>
        <v>88.84946372649253</v>
      </c>
      <c r="W6">
        <f t="shared" si="4"/>
        <v>208.53625323191693</v>
      </c>
      <c r="X6">
        <f t="shared" si="5"/>
        <v>264.1433792249</v>
      </c>
      <c r="Y6">
        <f t="shared" si="6"/>
        <v>77.751156207988416</v>
      </c>
      <c r="Z6">
        <f t="shared" si="7"/>
        <v>43.675434582202918</v>
      </c>
      <c r="AA6">
        <f t="shared" si="8"/>
        <v>100.86723522510987</v>
      </c>
      <c r="AB6">
        <f t="shared" si="9"/>
        <v>51.366360093048009</v>
      </c>
      <c r="AC6">
        <f t="shared" si="10"/>
        <v>18.025348474249814</v>
      </c>
      <c r="AD6">
        <f t="shared" si="11"/>
        <v>12.155053545057285</v>
      </c>
      <c r="AE6">
        <f t="shared" si="12"/>
        <v>12.783808606234084</v>
      </c>
      <c r="AF6">
        <f t="shared" si="13"/>
        <v>13.125369843918264</v>
      </c>
      <c r="AG6">
        <f t="shared" si="14"/>
        <v>53.409107335523707</v>
      </c>
      <c r="AH6">
        <f t="shared" si="31"/>
        <v>6.6999625545874828</v>
      </c>
      <c r="AN6">
        <f t="shared" si="15"/>
        <v>5.4168231578947366E-2</v>
      </c>
      <c r="AO6">
        <f t="shared" si="16"/>
        <v>3.466747026315789E-2</v>
      </c>
      <c r="AP6">
        <f t="shared" si="17"/>
        <v>7.5731471052631574E-2</v>
      </c>
      <c r="AQ6">
        <f t="shared" si="18"/>
        <v>0.17205956842105263</v>
      </c>
      <c r="AR6">
        <f t="shared" si="19"/>
        <v>0.35494689473684204</v>
      </c>
      <c r="AS6">
        <f t="shared" si="20"/>
        <v>0.57623631578947376</v>
      </c>
      <c r="AT6">
        <f t="shared" si="21"/>
        <v>0.75177586842105248</v>
      </c>
      <c r="AU6">
        <f t="shared" si="22"/>
        <v>0.86198102631578932</v>
      </c>
      <c r="AV6">
        <f t="shared" si="23"/>
        <v>0.9249778157894738</v>
      </c>
      <c r="AW6">
        <f t="shared" si="24"/>
        <v>0.95962263157894756</v>
      </c>
      <c r="AX6">
        <f t="shared" si="25"/>
        <v>0.97833078947368413</v>
      </c>
      <c r="AY6">
        <f t="shared" si="26"/>
        <v>0.98835352631578954</v>
      </c>
      <c r="AZ6">
        <f t="shared" si="27"/>
        <v>0.99371397368421055</v>
      </c>
      <c r="BA6">
        <f t="shared" si="28"/>
        <v>0.99658763157894725</v>
      </c>
      <c r="BB6">
        <f t="shared" si="29"/>
        <v>0.99813557894736848</v>
      </c>
    </row>
    <row r="7" spans="1:54" x14ac:dyDescent="0.2">
      <c r="A7">
        <v>1968</v>
      </c>
      <c r="B7">
        <v>22300.799999999999</v>
      </c>
      <c r="C7">
        <v>10469.700000000001</v>
      </c>
      <c r="D7">
        <v>3840.07</v>
      </c>
      <c r="E7">
        <v>3572.95</v>
      </c>
      <c r="F7">
        <v>675.60900000000004</v>
      </c>
      <c r="G7">
        <v>582.78499999999997</v>
      </c>
      <c r="H7">
        <v>373.07299999999998</v>
      </c>
      <c r="I7">
        <v>72.571200000000005</v>
      </c>
      <c r="J7">
        <v>31.8034</v>
      </c>
      <c r="K7">
        <v>62.845599999999997</v>
      </c>
      <c r="L7">
        <v>28.857500000000002</v>
      </c>
      <c r="M7">
        <v>9.4119600000000005</v>
      </c>
      <c r="N7">
        <v>6.0284300000000002</v>
      </c>
      <c r="O7">
        <v>6.0997300000000001</v>
      </c>
      <c r="P7">
        <v>30.314499999999999</v>
      </c>
      <c r="Q7">
        <f t="shared" si="30"/>
        <v>4.0723938757856226</v>
      </c>
      <c r="S7">
        <f t="shared" si="0"/>
        <v>7.9727663320522106</v>
      </c>
      <c r="T7">
        <f t="shared" si="1"/>
        <v>61.70286228041131</v>
      </c>
      <c r="U7">
        <f t="shared" si="2"/>
        <v>88.11668746365892</v>
      </c>
      <c r="V7">
        <f t="shared" si="3"/>
        <v>274.79782504052997</v>
      </c>
      <c r="W7">
        <f t="shared" si="4"/>
        <v>141.24533148108898</v>
      </c>
      <c r="X7">
        <f t="shared" si="5"/>
        <v>242.46339829670001</v>
      </c>
      <c r="Y7">
        <f t="shared" si="6"/>
        <v>235.59251398993572</v>
      </c>
      <c r="Z7">
        <f t="shared" si="7"/>
        <v>58.926807604464251</v>
      </c>
      <c r="AA7">
        <f t="shared" si="8"/>
        <v>30.270545211212635</v>
      </c>
      <c r="AB7">
        <f t="shared" si="9"/>
        <v>66.459482180784022</v>
      </c>
      <c r="AC7">
        <f t="shared" si="10"/>
        <v>32.834026220666445</v>
      </c>
      <c r="AD7">
        <f t="shared" si="11"/>
        <v>11.274440752918307</v>
      </c>
      <c r="AE7">
        <f t="shared" si="12"/>
        <v>7.5061405183625123</v>
      </c>
      <c r="AF7">
        <f t="shared" si="13"/>
        <v>7.8174852995267736</v>
      </c>
      <c r="AG7">
        <f t="shared" si="14"/>
        <v>39.698471082496006</v>
      </c>
      <c r="AH7">
        <f t="shared" si="31"/>
        <v>6.3711312530465936</v>
      </c>
      <c r="AN7">
        <f t="shared" si="15"/>
        <v>5.4168231578947366E-2</v>
      </c>
      <c r="AO7">
        <f t="shared" si="16"/>
        <v>3.466747026315789E-2</v>
      </c>
      <c r="AP7">
        <f t="shared" si="17"/>
        <v>7.5731471052631574E-2</v>
      </c>
      <c r="AQ7">
        <f t="shared" si="18"/>
        <v>0.17205956842105263</v>
      </c>
      <c r="AR7">
        <f t="shared" si="19"/>
        <v>0.35494689473684204</v>
      </c>
      <c r="AS7">
        <f t="shared" si="20"/>
        <v>0.57623631578947376</v>
      </c>
      <c r="AT7">
        <f t="shared" si="21"/>
        <v>0.75177586842105248</v>
      </c>
      <c r="AU7">
        <f t="shared" si="22"/>
        <v>0.86198102631578932</v>
      </c>
      <c r="AV7">
        <f t="shared" si="23"/>
        <v>0.9249778157894738</v>
      </c>
      <c r="AW7">
        <f t="shared" si="24"/>
        <v>0.95962263157894756</v>
      </c>
      <c r="AX7">
        <f t="shared" si="25"/>
        <v>0.97833078947368413</v>
      </c>
      <c r="AY7">
        <f t="shared" si="26"/>
        <v>0.98835352631578954</v>
      </c>
      <c r="AZ7">
        <f t="shared" si="27"/>
        <v>0.99371397368421055</v>
      </c>
      <c r="BA7">
        <f t="shared" si="28"/>
        <v>0.99658763157894725</v>
      </c>
      <c r="BB7">
        <f t="shared" si="29"/>
        <v>0.99813557894736848</v>
      </c>
    </row>
    <row r="8" spans="1:54" x14ac:dyDescent="0.2">
      <c r="A8">
        <v>1969</v>
      </c>
      <c r="B8">
        <v>26329.7</v>
      </c>
      <c r="C8">
        <v>9027.34</v>
      </c>
      <c r="D8">
        <v>6468.02</v>
      </c>
      <c r="E8">
        <v>2506.9299999999998</v>
      </c>
      <c r="F8">
        <v>2086.77</v>
      </c>
      <c r="G8">
        <v>397.18</v>
      </c>
      <c r="H8">
        <v>344.97800000000001</v>
      </c>
      <c r="I8">
        <v>221.43899999999999</v>
      </c>
      <c r="J8">
        <v>43.116700000000002</v>
      </c>
      <c r="K8">
        <v>18.9025</v>
      </c>
      <c r="L8">
        <v>37.354399999999998</v>
      </c>
      <c r="M8">
        <v>17.1525</v>
      </c>
      <c r="N8">
        <v>5.5943199999999997</v>
      </c>
      <c r="O8">
        <v>3.5832000000000002</v>
      </c>
      <c r="P8">
        <v>21.643999999999998</v>
      </c>
      <c r="Q8">
        <f t="shared" si="30"/>
        <v>3.9495397401329209</v>
      </c>
      <c r="S8">
        <f t="shared" si="0"/>
        <v>9.4131396942277892</v>
      </c>
      <c r="T8">
        <f t="shared" si="1"/>
        <v>53.202356970920682</v>
      </c>
      <c r="U8">
        <f t="shared" si="2"/>
        <v>148.41929882754616</v>
      </c>
      <c r="V8">
        <f t="shared" si="3"/>
        <v>192.8095583562199</v>
      </c>
      <c r="W8">
        <f t="shared" si="4"/>
        <v>436.26790107116994</v>
      </c>
      <c r="X8">
        <f t="shared" si="5"/>
        <v>165.24380781160002</v>
      </c>
      <c r="Y8">
        <f t="shared" si="6"/>
        <v>217.8507538503726</v>
      </c>
      <c r="Z8">
        <f t="shared" si="7"/>
        <v>179.80539593013421</v>
      </c>
      <c r="AA8">
        <f t="shared" si="8"/>
        <v>41.038568728761447</v>
      </c>
      <c r="AB8">
        <f t="shared" si="9"/>
        <v>19.989472006350006</v>
      </c>
      <c r="AC8">
        <f t="shared" si="10"/>
        <v>42.501788064013255</v>
      </c>
      <c r="AD8">
        <f t="shared" si="11"/>
        <v>20.546713438479475</v>
      </c>
      <c r="AE8">
        <f t="shared" si="12"/>
        <v>6.9656199084480983</v>
      </c>
      <c r="AF8">
        <f t="shared" si="13"/>
        <v>4.592271022695158</v>
      </c>
      <c r="AG8">
        <f t="shared" si="14"/>
        <v>28.343984169606738</v>
      </c>
      <c r="AH8">
        <f t="shared" si="31"/>
        <v>6.1261472670532324</v>
      </c>
      <c r="AN8">
        <f t="shared" si="15"/>
        <v>5.4168231578947366E-2</v>
      </c>
      <c r="AO8">
        <f t="shared" si="16"/>
        <v>3.466747026315789E-2</v>
      </c>
      <c r="AP8">
        <f t="shared" si="17"/>
        <v>7.5731471052631574E-2</v>
      </c>
      <c r="AQ8">
        <f t="shared" si="18"/>
        <v>0.17205956842105263</v>
      </c>
      <c r="AR8">
        <f t="shared" si="19"/>
        <v>0.35494689473684204</v>
      </c>
      <c r="AS8">
        <f t="shared" si="20"/>
        <v>0.57623631578947376</v>
      </c>
      <c r="AT8">
        <f t="shared" si="21"/>
        <v>0.75177586842105248</v>
      </c>
      <c r="AU8">
        <f t="shared" si="22"/>
        <v>0.86198102631578932</v>
      </c>
      <c r="AV8">
        <f t="shared" si="23"/>
        <v>0.9249778157894738</v>
      </c>
      <c r="AW8">
        <f t="shared" si="24"/>
        <v>0.95962263157894756</v>
      </c>
      <c r="AX8">
        <f t="shared" si="25"/>
        <v>0.97833078947368413</v>
      </c>
      <c r="AY8">
        <f t="shared" si="26"/>
        <v>0.98835352631578954</v>
      </c>
      <c r="AZ8">
        <f t="shared" si="27"/>
        <v>0.99371397368421055</v>
      </c>
      <c r="BA8">
        <f t="shared" si="28"/>
        <v>0.99658763157894725</v>
      </c>
      <c r="BB8">
        <f t="shared" si="29"/>
        <v>0.99813557894736848</v>
      </c>
    </row>
    <row r="9" spans="1:54" x14ac:dyDescent="0.2">
      <c r="A9">
        <v>1970</v>
      </c>
      <c r="B9">
        <v>23656.6</v>
      </c>
      <c r="C9">
        <v>10648.8</v>
      </c>
      <c r="D9">
        <v>5554.22</v>
      </c>
      <c r="E9">
        <v>4100.49</v>
      </c>
      <c r="F9">
        <v>1479.7</v>
      </c>
      <c r="G9">
        <v>1238.04</v>
      </c>
      <c r="H9">
        <v>236.624</v>
      </c>
      <c r="I9">
        <v>205.59</v>
      </c>
      <c r="J9">
        <v>130.74100000000001</v>
      </c>
      <c r="K9">
        <v>25.3538</v>
      </c>
      <c r="L9">
        <v>11.0572</v>
      </c>
      <c r="M9">
        <v>21.850899999999999</v>
      </c>
      <c r="N9">
        <v>10.0335</v>
      </c>
      <c r="O9">
        <v>3.2724600000000001</v>
      </c>
      <c r="P9">
        <v>14.757</v>
      </c>
      <c r="Q9">
        <f t="shared" si="30"/>
        <v>4.0980054462240068</v>
      </c>
      <c r="S9">
        <f t="shared" si="0"/>
        <v>8.4574788353254728</v>
      </c>
      <c r="T9">
        <f t="shared" si="1"/>
        <v>62.758382747513679</v>
      </c>
      <c r="U9">
        <f t="shared" si="2"/>
        <v>127.45066309843405</v>
      </c>
      <c r="V9">
        <f t="shared" si="3"/>
        <v>315.37125725253441</v>
      </c>
      <c r="W9">
        <f t="shared" si="4"/>
        <v>309.3515879636999</v>
      </c>
      <c r="X9">
        <f t="shared" si="5"/>
        <v>515.07740526480006</v>
      </c>
      <c r="Y9">
        <f t="shared" si="6"/>
        <v>149.426098994981</v>
      </c>
      <c r="Z9">
        <f t="shared" si="7"/>
        <v>166.93622780664785</v>
      </c>
      <c r="AA9">
        <f t="shared" si="8"/>
        <v>124.4395678279414</v>
      </c>
      <c r="AB9">
        <f t="shared" si="9"/>
        <v>26.811748464732009</v>
      </c>
      <c r="AC9">
        <f t="shared" si="10"/>
        <v>12.580867875843474</v>
      </c>
      <c r="AD9">
        <f t="shared" si="11"/>
        <v>26.174853850626505</v>
      </c>
      <c r="AE9">
        <f t="shared" si="12"/>
        <v>12.492947731165538</v>
      </c>
      <c r="AF9">
        <f t="shared" si="13"/>
        <v>4.1940230048361791</v>
      </c>
      <c r="AG9">
        <f t="shared" si="14"/>
        <v>19.325086600946531</v>
      </c>
      <c r="AH9">
        <f t="shared" si="31"/>
        <v>6.0863712573812014</v>
      </c>
      <c r="AN9">
        <f t="shared" si="15"/>
        <v>5.4168231578947366E-2</v>
      </c>
      <c r="AO9">
        <f t="shared" si="16"/>
        <v>3.466747026315789E-2</v>
      </c>
      <c r="AP9">
        <f t="shared" si="17"/>
        <v>7.5731471052631574E-2</v>
      </c>
      <c r="AQ9">
        <f t="shared" si="18"/>
        <v>0.17205956842105263</v>
      </c>
      <c r="AR9">
        <f t="shared" si="19"/>
        <v>0.35494689473684204</v>
      </c>
      <c r="AS9">
        <f t="shared" si="20"/>
        <v>0.57623631578947376</v>
      </c>
      <c r="AT9">
        <f t="shared" si="21"/>
        <v>0.75177586842105248</v>
      </c>
      <c r="AU9">
        <f t="shared" si="22"/>
        <v>0.86198102631578932</v>
      </c>
      <c r="AV9">
        <f t="shared" si="23"/>
        <v>0.9249778157894738</v>
      </c>
      <c r="AW9">
        <f t="shared" si="24"/>
        <v>0.95962263157894756</v>
      </c>
      <c r="AX9">
        <f t="shared" si="25"/>
        <v>0.97833078947368413</v>
      </c>
      <c r="AY9">
        <f t="shared" si="26"/>
        <v>0.98835352631578954</v>
      </c>
      <c r="AZ9">
        <f t="shared" si="27"/>
        <v>0.99371397368421055</v>
      </c>
      <c r="BA9">
        <f t="shared" si="28"/>
        <v>0.99658763157894725</v>
      </c>
      <c r="BB9">
        <f t="shared" si="29"/>
        <v>0.99813557894736848</v>
      </c>
    </row>
    <row r="10" spans="1:54" x14ac:dyDescent="0.2">
      <c r="A10">
        <v>1971</v>
      </c>
      <c r="B10">
        <v>14531.2</v>
      </c>
      <c r="C10">
        <v>9531.4</v>
      </c>
      <c r="D10">
        <v>6404.77</v>
      </c>
      <c r="E10">
        <v>3317.72</v>
      </c>
      <c r="F10">
        <v>2352.37</v>
      </c>
      <c r="G10">
        <v>827.03300000000002</v>
      </c>
      <c r="H10">
        <v>692.32799999999997</v>
      </c>
      <c r="I10">
        <v>130.358</v>
      </c>
      <c r="J10">
        <v>109.874</v>
      </c>
      <c r="K10">
        <v>68.826800000000006</v>
      </c>
      <c r="L10">
        <v>13.0436</v>
      </c>
      <c r="M10">
        <v>5.6885199999999996</v>
      </c>
      <c r="N10">
        <v>11.2415</v>
      </c>
      <c r="O10">
        <v>5.1618700000000004</v>
      </c>
      <c r="P10">
        <v>9.2754499999999993</v>
      </c>
      <c r="Q10">
        <f t="shared" si="30"/>
        <v>4.1114197567876385</v>
      </c>
      <c r="S10">
        <f t="shared" si="0"/>
        <v>5.1950540843519999</v>
      </c>
      <c r="T10">
        <f t="shared" si="1"/>
        <v>56.173019431264727</v>
      </c>
      <c r="U10">
        <f t="shared" si="2"/>
        <v>146.96792411769025</v>
      </c>
      <c r="V10">
        <f t="shared" si="3"/>
        <v>255.16792568982694</v>
      </c>
      <c r="W10">
        <f t="shared" si="4"/>
        <v>491.79522536876982</v>
      </c>
      <c r="X10">
        <f t="shared" si="5"/>
        <v>344.08097614646005</v>
      </c>
      <c r="Y10">
        <f t="shared" si="6"/>
        <v>437.19940608305677</v>
      </c>
      <c r="Z10">
        <f t="shared" si="7"/>
        <v>105.84888751602219</v>
      </c>
      <c r="AA10">
        <f t="shared" si="8"/>
        <v>104.57831189548216</v>
      </c>
      <c r="AB10">
        <f t="shared" si="9"/>
        <v>72.784625942952019</v>
      </c>
      <c r="AC10">
        <f t="shared" si="10"/>
        <v>14.840991229728315</v>
      </c>
      <c r="AD10">
        <f t="shared" si="11"/>
        <v>6.8141897874396884</v>
      </c>
      <c r="AE10">
        <f t="shared" si="12"/>
        <v>13.997057050869328</v>
      </c>
      <c r="AF10">
        <f t="shared" si="13"/>
        <v>6.6155129559944896</v>
      </c>
      <c r="AG10">
        <f t="shared" si="14"/>
        <v>12.146701532340547</v>
      </c>
      <c r="AH10">
        <f t="shared" si="31"/>
        <v>6.0924315357745309</v>
      </c>
      <c r="AN10">
        <f t="shared" si="15"/>
        <v>5.4168231578947366E-2</v>
      </c>
      <c r="AO10">
        <f t="shared" si="16"/>
        <v>3.466747026315789E-2</v>
      </c>
      <c r="AP10">
        <f t="shared" si="17"/>
        <v>7.5731471052631574E-2</v>
      </c>
      <c r="AQ10">
        <f t="shared" si="18"/>
        <v>0.17205956842105263</v>
      </c>
      <c r="AR10">
        <f t="shared" si="19"/>
        <v>0.35494689473684204</v>
      </c>
      <c r="AS10">
        <f t="shared" si="20"/>
        <v>0.57623631578947376</v>
      </c>
      <c r="AT10">
        <f t="shared" si="21"/>
        <v>0.75177586842105248</v>
      </c>
      <c r="AU10">
        <f t="shared" si="22"/>
        <v>0.86198102631578932</v>
      </c>
      <c r="AV10">
        <f t="shared" si="23"/>
        <v>0.9249778157894738</v>
      </c>
      <c r="AW10">
        <f t="shared" si="24"/>
        <v>0.95962263157894756</v>
      </c>
      <c r="AX10">
        <f t="shared" si="25"/>
        <v>0.97833078947368413</v>
      </c>
      <c r="AY10">
        <f t="shared" si="26"/>
        <v>0.98835352631578954</v>
      </c>
      <c r="AZ10">
        <f t="shared" si="27"/>
        <v>0.99371397368421055</v>
      </c>
      <c r="BA10">
        <f t="shared" si="28"/>
        <v>0.99658763157894725</v>
      </c>
      <c r="BB10">
        <f t="shared" si="29"/>
        <v>0.99813557894736848</v>
      </c>
    </row>
    <row r="11" spans="1:54" x14ac:dyDescent="0.2">
      <c r="A11">
        <v>1972</v>
      </c>
      <c r="B11">
        <v>11900.1</v>
      </c>
      <c r="C11">
        <v>5833.25</v>
      </c>
      <c r="D11">
        <v>5591.9</v>
      </c>
      <c r="E11">
        <v>3602.06</v>
      </c>
      <c r="F11">
        <v>1749.22</v>
      </c>
      <c r="G11">
        <v>1176.6199999999999</v>
      </c>
      <c r="H11">
        <v>416.12700000000001</v>
      </c>
      <c r="I11">
        <v>346.25200000000001</v>
      </c>
      <c r="J11">
        <v>61.168900000000001</v>
      </c>
      <c r="K11">
        <v>49.961300000000001</v>
      </c>
      <c r="L11">
        <v>29.951499999999999</v>
      </c>
      <c r="M11">
        <v>5.6762100000000002</v>
      </c>
      <c r="N11">
        <v>2.4754900000000002</v>
      </c>
      <c r="O11">
        <v>4.8919800000000002</v>
      </c>
      <c r="P11">
        <v>6.2827299999999999</v>
      </c>
      <c r="Q11">
        <f t="shared" si="30"/>
        <v>4.1644566911387866</v>
      </c>
      <c r="S11">
        <f t="shared" si="0"/>
        <v>4.2544086592433681</v>
      </c>
      <c r="T11">
        <f t="shared" si="1"/>
        <v>34.378083555136179</v>
      </c>
      <c r="U11">
        <f t="shared" si="2"/>
        <v>128.31529233270078</v>
      </c>
      <c r="V11">
        <f t="shared" si="3"/>
        <v>277.03669339495139</v>
      </c>
      <c r="W11">
        <f t="shared" si="4"/>
        <v>365.69844204761989</v>
      </c>
      <c r="X11">
        <f t="shared" si="5"/>
        <v>489.5240675444</v>
      </c>
      <c r="Y11">
        <f t="shared" si="6"/>
        <v>262.78075891069574</v>
      </c>
      <c r="Z11">
        <f t="shared" si="7"/>
        <v>281.15182037310876</v>
      </c>
      <c r="AA11">
        <f t="shared" si="8"/>
        <v>58.220691906215841</v>
      </c>
      <c r="AB11">
        <f t="shared" si="9"/>
        <v>52.834281589782016</v>
      </c>
      <c r="AC11">
        <f t="shared" si="10"/>
        <v>34.078778007391186</v>
      </c>
      <c r="AD11">
        <f t="shared" si="11"/>
        <v>6.7994438295660444</v>
      </c>
      <c r="AE11">
        <f t="shared" si="12"/>
        <v>3.0822910429085546</v>
      </c>
      <c r="AF11">
        <f t="shared" si="13"/>
        <v>6.2696187758440098</v>
      </c>
      <c r="AG11">
        <f t="shared" si="14"/>
        <v>8.2275734458470406</v>
      </c>
      <c r="AH11">
        <f t="shared" si="31"/>
        <v>6.1334017033041999</v>
      </c>
      <c r="AN11">
        <f t="shared" si="15"/>
        <v>5.4168231578947366E-2</v>
      </c>
      <c r="AO11">
        <f t="shared" si="16"/>
        <v>3.466747026315789E-2</v>
      </c>
      <c r="AP11">
        <f t="shared" si="17"/>
        <v>7.5731471052631574E-2</v>
      </c>
      <c r="AQ11">
        <f t="shared" si="18"/>
        <v>0.17205956842105263</v>
      </c>
      <c r="AR11">
        <f t="shared" si="19"/>
        <v>0.35494689473684204</v>
      </c>
      <c r="AS11">
        <f t="shared" si="20"/>
        <v>0.57623631578947376</v>
      </c>
      <c r="AT11">
        <f t="shared" si="21"/>
        <v>0.75177586842105248</v>
      </c>
      <c r="AU11">
        <f t="shared" si="22"/>
        <v>0.86198102631578932</v>
      </c>
      <c r="AV11">
        <f t="shared" si="23"/>
        <v>0.9249778157894738</v>
      </c>
      <c r="AW11">
        <f t="shared" si="24"/>
        <v>0.95962263157894756</v>
      </c>
      <c r="AX11">
        <f t="shared" si="25"/>
        <v>0.97833078947368413</v>
      </c>
      <c r="AY11">
        <f t="shared" si="26"/>
        <v>0.98835352631578954</v>
      </c>
      <c r="AZ11">
        <f t="shared" si="27"/>
        <v>0.99371397368421055</v>
      </c>
      <c r="BA11">
        <f t="shared" si="28"/>
        <v>0.99658763157894725</v>
      </c>
      <c r="BB11">
        <f t="shared" si="29"/>
        <v>0.99813557894736848</v>
      </c>
    </row>
    <row r="12" spans="1:54" x14ac:dyDescent="0.2">
      <c r="A12">
        <v>1973</v>
      </c>
      <c r="B12">
        <v>27415.1</v>
      </c>
      <c r="C12">
        <v>4783.3599999999997</v>
      </c>
      <c r="D12">
        <v>3318.91</v>
      </c>
      <c r="E12">
        <v>2927.83</v>
      </c>
      <c r="F12">
        <v>1761.81</v>
      </c>
      <c r="G12">
        <v>839.87199999999996</v>
      </c>
      <c r="H12">
        <v>565.37300000000005</v>
      </c>
      <c r="I12">
        <v>199.09399999999999</v>
      </c>
      <c r="J12">
        <v>155.46299999999999</v>
      </c>
      <c r="K12">
        <v>26.287600000000001</v>
      </c>
      <c r="L12">
        <v>20.701499999999999</v>
      </c>
      <c r="M12">
        <v>12.410399999999999</v>
      </c>
      <c r="N12">
        <v>2.3519399999999999</v>
      </c>
      <c r="O12">
        <v>1.02572</v>
      </c>
      <c r="P12">
        <v>4.6302399999999997</v>
      </c>
      <c r="Q12">
        <f t="shared" si="30"/>
        <v>4.3941465465289848</v>
      </c>
      <c r="S12">
        <f t="shared" si="0"/>
        <v>9.8011814046959991</v>
      </c>
      <c r="T12">
        <f t="shared" si="1"/>
        <v>28.190588394856416</v>
      </c>
      <c r="U12">
        <f t="shared" si="2"/>
        <v>76.157818787160693</v>
      </c>
      <c r="V12">
        <f t="shared" si="3"/>
        <v>225.1812412959641</v>
      </c>
      <c r="W12">
        <f t="shared" si="4"/>
        <v>368.3305542950099</v>
      </c>
      <c r="X12">
        <f t="shared" si="5"/>
        <v>349.42254734464001</v>
      </c>
      <c r="Y12">
        <f t="shared" si="6"/>
        <v>357.02837356772517</v>
      </c>
      <c r="Z12">
        <f t="shared" si="7"/>
        <v>161.66156592702342</v>
      </c>
      <c r="AA12">
        <f t="shared" si="8"/>
        <v>147.97002113518522</v>
      </c>
      <c r="AB12">
        <f t="shared" si="9"/>
        <v>27.79924583066401</v>
      </c>
      <c r="AC12">
        <f t="shared" si="10"/>
        <v>23.554139956930655</v>
      </c>
      <c r="AD12">
        <f t="shared" si="11"/>
        <v>14.866225474823242</v>
      </c>
      <c r="AE12">
        <f t="shared" si="12"/>
        <v>2.928456021013353</v>
      </c>
      <c r="AF12">
        <f t="shared" si="13"/>
        <v>1.3145747469856208</v>
      </c>
      <c r="AG12">
        <f t="shared" si="14"/>
        <v>6.0635487553816247</v>
      </c>
      <c r="AH12">
        <f t="shared" si="31"/>
        <v>6.2728557895036525</v>
      </c>
      <c r="AN12">
        <f t="shared" si="15"/>
        <v>5.4168231578947366E-2</v>
      </c>
      <c r="AO12">
        <f t="shared" si="16"/>
        <v>3.466747026315789E-2</v>
      </c>
      <c r="AP12">
        <f t="shared" si="17"/>
        <v>7.5731471052631574E-2</v>
      </c>
      <c r="AQ12">
        <f t="shared" si="18"/>
        <v>0.17205956842105263</v>
      </c>
      <c r="AR12">
        <f t="shared" si="19"/>
        <v>0.35494689473684204</v>
      </c>
      <c r="AS12">
        <f t="shared" si="20"/>
        <v>0.57623631578947376</v>
      </c>
      <c r="AT12">
        <f t="shared" si="21"/>
        <v>0.75177586842105248</v>
      </c>
      <c r="AU12">
        <f t="shared" si="22"/>
        <v>0.86198102631578932</v>
      </c>
      <c r="AV12">
        <f t="shared" si="23"/>
        <v>0.9249778157894738</v>
      </c>
      <c r="AW12">
        <f t="shared" si="24"/>
        <v>0.95962263157894756</v>
      </c>
      <c r="AX12">
        <f t="shared" si="25"/>
        <v>0.97833078947368413</v>
      </c>
      <c r="AY12">
        <f t="shared" si="26"/>
        <v>0.98835352631578954</v>
      </c>
      <c r="AZ12">
        <f t="shared" si="27"/>
        <v>0.99371397368421055</v>
      </c>
      <c r="BA12">
        <f t="shared" si="28"/>
        <v>0.99658763157894725</v>
      </c>
      <c r="BB12">
        <f t="shared" si="29"/>
        <v>0.99813557894736848</v>
      </c>
    </row>
    <row r="13" spans="1:54" x14ac:dyDescent="0.2">
      <c r="A13">
        <v>1974</v>
      </c>
      <c r="B13">
        <v>20439.099999999999</v>
      </c>
      <c r="C13">
        <v>11034</v>
      </c>
      <c r="D13">
        <v>2641.15</v>
      </c>
      <c r="E13">
        <v>1616.08</v>
      </c>
      <c r="F13">
        <v>1323.52</v>
      </c>
      <c r="G13">
        <v>781.755</v>
      </c>
      <c r="H13">
        <v>371.887</v>
      </c>
      <c r="I13">
        <v>250.60499999999999</v>
      </c>
      <c r="J13">
        <v>83.268500000000003</v>
      </c>
      <c r="K13">
        <v>62.182200000000002</v>
      </c>
      <c r="L13">
        <v>10.269500000000001</v>
      </c>
      <c r="M13">
        <v>8.0872399999999995</v>
      </c>
      <c r="N13">
        <v>4.8482599999999998</v>
      </c>
      <c r="O13">
        <v>0.91880700000000004</v>
      </c>
      <c r="P13">
        <v>2.2095600000000002</v>
      </c>
      <c r="Q13">
        <f t="shared" si="30"/>
        <v>4.4704780904261243</v>
      </c>
      <c r="S13">
        <f t="shared" si="0"/>
        <v>7.3071893536307355</v>
      </c>
      <c r="T13">
        <f t="shared" si="1"/>
        <v>65.02854737022632</v>
      </c>
      <c r="U13">
        <f t="shared" si="2"/>
        <v>60.605506955509341</v>
      </c>
      <c r="V13">
        <f t="shared" si="3"/>
        <v>124.29372621825094</v>
      </c>
      <c r="W13">
        <f t="shared" si="4"/>
        <v>276.70001601791995</v>
      </c>
      <c r="X13">
        <f t="shared" si="5"/>
        <v>325.24339839810006</v>
      </c>
      <c r="Y13">
        <f t="shared" si="6"/>
        <v>234.84356479877997</v>
      </c>
      <c r="Z13">
        <f t="shared" si="7"/>
        <v>203.48778330407598</v>
      </c>
      <c r="AA13">
        <f t="shared" si="8"/>
        <v>79.255139196433703</v>
      </c>
      <c r="AB13">
        <f t="shared" si="9"/>
        <v>65.757933934308014</v>
      </c>
      <c r="AC13">
        <f t="shared" si="10"/>
        <v>11.6846238334275</v>
      </c>
      <c r="AD13">
        <f t="shared" si="11"/>
        <v>9.6875792326604717</v>
      </c>
      <c r="AE13">
        <f t="shared" si="12"/>
        <v>6.0366829886979252</v>
      </c>
      <c r="AF13">
        <f t="shared" si="13"/>
        <v>1.1775537959224911</v>
      </c>
      <c r="AG13">
        <f t="shared" si="14"/>
        <v>2.8935378701624597</v>
      </c>
      <c r="AH13">
        <f t="shared" si="31"/>
        <v>6.4493078036242917</v>
      </c>
      <c r="AN13">
        <f t="shared" si="15"/>
        <v>5.4168231578947366E-2</v>
      </c>
      <c r="AO13">
        <f t="shared" si="16"/>
        <v>3.466747026315789E-2</v>
      </c>
      <c r="AP13">
        <f t="shared" si="17"/>
        <v>7.5731471052631574E-2</v>
      </c>
      <c r="AQ13">
        <f t="shared" si="18"/>
        <v>0.17205956842105263</v>
      </c>
      <c r="AR13">
        <f t="shared" si="19"/>
        <v>0.35494689473684204</v>
      </c>
      <c r="AS13">
        <f t="shared" si="20"/>
        <v>0.57623631578947376</v>
      </c>
      <c r="AT13">
        <f t="shared" si="21"/>
        <v>0.75177586842105248</v>
      </c>
      <c r="AU13">
        <f t="shared" si="22"/>
        <v>0.86198102631578932</v>
      </c>
      <c r="AV13">
        <f t="shared" si="23"/>
        <v>0.9249778157894738</v>
      </c>
      <c r="AW13">
        <f t="shared" si="24"/>
        <v>0.95962263157894756</v>
      </c>
      <c r="AX13">
        <f t="shared" si="25"/>
        <v>0.97833078947368413</v>
      </c>
      <c r="AY13">
        <f t="shared" si="26"/>
        <v>0.98835352631578954</v>
      </c>
      <c r="AZ13">
        <f t="shared" si="27"/>
        <v>0.99371397368421055</v>
      </c>
      <c r="BA13">
        <f t="shared" si="28"/>
        <v>0.99658763157894725</v>
      </c>
      <c r="BB13">
        <f t="shared" si="29"/>
        <v>0.99813557894736848</v>
      </c>
    </row>
    <row r="14" spans="1:54" x14ac:dyDescent="0.2">
      <c r="A14">
        <v>1975</v>
      </c>
      <c r="B14">
        <v>17865.099999999999</v>
      </c>
      <c r="C14">
        <v>8237.08</v>
      </c>
      <c r="D14">
        <v>5891.26</v>
      </c>
      <c r="E14">
        <v>1148.48</v>
      </c>
      <c r="F14">
        <v>696.12099999999998</v>
      </c>
      <c r="G14">
        <v>566.67399999999998</v>
      </c>
      <c r="H14">
        <v>335.28199999999998</v>
      </c>
      <c r="I14">
        <v>159.55799999999999</v>
      </c>
      <c r="J14">
        <v>102.363</v>
      </c>
      <c r="K14">
        <v>32.234699999999997</v>
      </c>
      <c r="L14">
        <v>23.884599999999999</v>
      </c>
      <c r="M14">
        <v>3.9445899999999998</v>
      </c>
      <c r="N14">
        <v>3.10636</v>
      </c>
      <c r="O14">
        <v>1.86225</v>
      </c>
      <c r="P14">
        <v>1.20163</v>
      </c>
      <c r="Q14">
        <f t="shared" si="30"/>
        <v>3.8378376389175775</v>
      </c>
      <c r="S14">
        <f t="shared" si="0"/>
        <v>6.3869577682749465</v>
      </c>
      <c r="T14">
        <f t="shared" si="1"/>
        <v>48.544983412392945</v>
      </c>
      <c r="U14">
        <f t="shared" si="2"/>
        <v>135.18459720451847</v>
      </c>
      <c r="V14">
        <f t="shared" si="3"/>
        <v>88.330316993674117</v>
      </c>
      <c r="W14">
        <f t="shared" si="4"/>
        <v>145.53364652624097</v>
      </c>
      <c r="X14">
        <f t="shared" si="5"/>
        <v>235.76053564588003</v>
      </c>
      <c r="Y14">
        <f t="shared" si="6"/>
        <v>211.72781004139571</v>
      </c>
      <c r="Z14">
        <f t="shared" si="7"/>
        <v>129.55888241827481</v>
      </c>
      <c r="AA14">
        <f t="shared" si="8"/>
        <v>97.42932577822998</v>
      </c>
      <c r="AB14">
        <f t="shared" si="9"/>
        <v>34.088328701658</v>
      </c>
      <c r="AC14">
        <f t="shared" si="10"/>
        <v>27.175867024868051</v>
      </c>
      <c r="AD14">
        <f t="shared" si="11"/>
        <v>4.7251631168804398</v>
      </c>
      <c r="AE14">
        <f t="shared" si="12"/>
        <v>3.8678021741349862</v>
      </c>
      <c r="AF14">
        <f t="shared" si="13"/>
        <v>2.3866813775435523</v>
      </c>
      <c r="AG14">
        <f t="shared" si="14"/>
        <v>1.5735992283184508</v>
      </c>
      <c r="AH14">
        <f t="shared" si="31"/>
        <v>6.3546804565902129</v>
      </c>
      <c r="AN14">
        <f t="shared" si="15"/>
        <v>5.4168231578947366E-2</v>
      </c>
      <c r="AO14">
        <f t="shared" si="16"/>
        <v>3.466747026315789E-2</v>
      </c>
      <c r="AP14">
        <f t="shared" si="17"/>
        <v>7.5731471052631574E-2</v>
      </c>
      <c r="AQ14">
        <f t="shared" si="18"/>
        <v>0.17205956842105263</v>
      </c>
      <c r="AR14">
        <f t="shared" si="19"/>
        <v>0.35494689473684204</v>
      </c>
      <c r="AS14">
        <f t="shared" si="20"/>
        <v>0.57623631578947376</v>
      </c>
      <c r="AT14">
        <f t="shared" si="21"/>
        <v>0.75177586842105248</v>
      </c>
      <c r="AU14">
        <f t="shared" si="22"/>
        <v>0.86198102631578932</v>
      </c>
      <c r="AV14">
        <f t="shared" si="23"/>
        <v>0.9249778157894738</v>
      </c>
      <c r="AW14">
        <f t="shared" si="24"/>
        <v>0.95962263157894756</v>
      </c>
      <c r="AX14">
        <f t="shared" si="25"/>
        <v>0.97833078947368413</v>
      </c>
      <c r="AY14">
        <f t="shared" si="26"/>
        <v>0.98835352631578954</v>
      </c>
      <c r="AZ14">
        <f t="shared" si="27"/>
        <v>0.99371397368421055</v>
      </c>
      <c r="BA14">
        <f t="shared" si="28"/>
        <v>0.99658763157894725</v>
      </c>
      <c r="BB14">
        <f t="shared" si="29"/>
        <v>0.99813557894736848</v>
      </c>
    </row>
    <row r="15" spans="1:54" x14ac:dyDescent="0.2">
      <c r="A15">
        <v>1976</v>
      </c>
      <c r="B15">
        <v>14179.4</v>
      </c>
      <c r="C15">
        <v>7221.19</v>
      </c>
      <c r="D15">
        <v>4665.01</v>
      </c>
      <c r="E15">
        <v>2697.48</v>
      </c>
      <c r="F15">
        <v>534.30200000000002</v>
      </c>
      <c r="G15">
        <v>327.27</v>
      </c>
      <c r="H15">
        <v>267.69099999999997</v>
      </c>
      <c r="I15">
        <v>158.56899999999999</v>
      </c>
      <c r="J15">
        <v>73.620400000000004</v>
      </c>
      <c r="K15">
        <v>44.911200000000001</v>
      </c>
      <c r="L15">
        <v>13.960800000000001</v>
      </c>
      <c r="M15">
        <v>10.3444</v>
      </c>
      <c r="N15">
        <v>1.7083900000000001</v>
      </c>
      <c r="O15">
        <v>1.3453599999999999</v>
      </c>
      <c r="P15">
        <v>1.3269599999999999</v>
      </c>
      <c r="Q15">
        <f t="shared" si="30"/>
        <v>3.8661735672045863</v>
      </c>
      <c r="S15">
        <f t="shared" si="0"/>
        <v>5.0692819508134734</v>
      </c>
      <c r="T15">
        <f t="shared" si="1"/>
        <v>42.557866230234232</v>
      </c>
      <c r="U15">
        <f t="shared" si="2"/>
        <v>107.04628514189676</v>
      </c>
      <c r="V15">
        <f t="shared" si="3"/>
        <v>207.46487834711624</v>
      </c>
      <c r="W15">
        <f t="shared" si="4"/>
        <v>111.70316425774197</v>
      </c>
      <c r="X15">
        <f t="shared" si="5"/>
        <v>136.1582682474</v>
      </c>
      <c r="Y15">
        <f t="shared" si="6"/>
        <v>169.04465255453997</v>
      </c>
      <c r="Z15">
        <f t="shared" si="7"/>
        <v>128.75582813888002</v>
      </c>
      <c r="AA15">
        <f t="shared" si="8"/>
        <v>70.072056656444246</v>
      </c>
      <c r="AB15">
        <f t="shared" si="9"/>
        <v>47.493779932368014</v>
      </c>
      <c r="AC15">
        <f t="shared" si="10"/>
        <v>15.884580204850735</v>
      </c>
      <c r="AD15">
        <f t="shared" si="11"/>
        <v>12.391396151756718</v>
      </c>
      <c r="AE15">
        <f t="shared" si="12"/>
        <v>2.1271567224244676</v>
      </c>
      <c r="AF15">
        <f t="shared" si="13"/>
        <v>1.7242291089230735</v>
      </c>
      <c r="AG15">
        <f t="shared" si="14"/>
        <v>1.7377256160460801</v>
      </c>
      <c r="AH15">
        <f t="shared" si="31"/>
        <v>6.1750394031378821</v>
      </c>
      <c r="AN15">
        <f t="shared" si="15"/>
        <v>5.4168231578947366E-2</v>
      </c>
      <c r="AO15">
        <f t="shared" si="16"/>
        <v>3.466747026315789E-2</v>
      </c>
      <c r="AP15">
        <f t="shared" si="17"/>
        <v>7.5731471052631574E-2</v>
      </c>
      <c r="AQ15">
        <f t="shared" si="18"/>
        <v>0.17205956842105263</v>
      </c>
      <c r="AR15">
        <f t="shared" si="19"/>
        <v>0.35494689473684204</v>
      </c>
      <c r="AS15">
        <f t="shared" si="20"/>
        <v>0.57623631578947376</v>
      </c>
      <c r="AT15">
        <f t="shared" si="21"/>
        <v>0.75177586842105248</v>
      </c>
      <c r="AU15">
        <f t="shared" si="22"/>
        <v>0.86198102631578932</v>
      </c>
      <c r="AV15">
        <f t="shared" si="23"/>
        <v>0.9249778157894738</v>
      </c>
      <c r="AW15">
        <f t="shared" si="24"/>
        <v>0.95962263157894756</v>
      </c>
      <c r="AX15">
        <f t="shared" si="25"/>
        <v>0.97833078947368413</v>
      </c>
      <c r="AY15">
        <f t="shared" si="26"/>
        <v>0.98835352631578954</v>
      </c>
      <c r="AZ15">
        <f t="shared" si="27"/>
        <v>0.99371397368421055</v>
      </c>
      <c r="BA15">
        <f t="shared" si="28"/>
        <v>0.99658763157894725</v>
      </c>
      <c r="BB15">
        <f t="shared" si="29"/>
        <v>0.99813557894736848</v>
      </c>
    </row>
    <row r="16" spans="1:54" x14ac:dyDescent="0.2">
      <c r="A16">
        <v>1977</v>
      </c>
      <c r="B16">
        <v>15271.5</v>
      </c>
      <c r="C16">
        <v>5740.87</v>
      </c>
      <c r="D16">
        <v>4186.6499999999996</v>
      </c>
      <c r="E16">
        <v>2359.67</v>
      </c>
      <c r="F16">
        <v>1295.1099999999999</v>
      </c>
      <c r="G16">
        <v>260.51799999999997</v>
      </c>
      <c r="H16">
        <v>161.04599999999999</v>
      </c>
      <c r="I16">
        <v>132.20500000000001</v>
      </c>
      <c r="J16">
        <v>77.695999999999998</v>
      </c>
      <c r="K16">
        <v>34.454500000000003</v>
      </c>
      <c r="L16">
        <v>20.744499999999999</v>
      </c>
      <c r="M16">
        <v>6.4485000000000001</v>
      </c>
      <c r="N16">
        <v>4.7780800000000001</v>
      </c>
      <c r="O16">
        <v>0.78910899999999995</v>
      </c>
      <c r="P16">
        <v>1.2343500000000001</v>
      </c>
      <c r="Q16">
        <f t="shared" si="30"/>
        <v>3.9412191058330452</v>
      </c>
      <c r="S16">
        <f t="shared" si="0"/>
        <v>5.4597189804821049</v>
      </c>
      <c r="T16">
        <f t="shared" si="1"/>
        <v>33.833644801641391</v>
      </c>
      <c r="U16">
        <f t="shared" si="2"/>
        <v>96.069532474597494</v>
      </c>
      <c r="V16">
        <f t="shared" si="3"/>
        <v>181.48369941179905</v>
      </c>
      <c r="W16">
        <f t="shared" si="4"/>
        <v>270.76051570430991</v>
      </c>
      <c r="X16">
        <f t="shared" si="5"/>
        <v>108.38659127716001</v>
      </c>
      <c r="Y16">
        <f t="shared" si="6"/>
        <v>101.69921706481892</v>
      </c>
      <c r="Z16">
        <f t="shared" si="7"/>
        <v>107.34862589220235</v>
      </c>
      <c r="AA16">
        <f t="shared" si="8"/>
        <v>73.951221590470738</v>
      </c>
      <c r="AB16">
        <f t="shared" si="9"/>
        <v>36.435776391630014</v>
      </c>
      <c r="AC16">
        <f t="shared" si="10"/>
        <v>23.603065301381445</v>
      </c>
      <c r="AD16">
        <f t="shared" si="11"/>
        <v>7.7245580299102112</v>
      </c>
      <c r="AE16">
        <f t="shared" si="12"/>
        <v>5.9493002138164579</v>
      </c>
      <c r="AF16">
        <f t="shared" si="13"/>
        <v>1.0113313224067739</v>
      </c>
      <c r="AG16">
        <f t="shared" si="14"/>
        <v>1.616447831258274</v>
      </c>
      <c r="AH16">
        <f t="shared" si="31"/>
        <v>5.9908499502027883</v>
      </c>
      <c r="AN16">
        <f t="shared" si="15"/>
        <v>5.4168231578947366E-2</v>
      </c>
      <c r="AO16">
        <f t="shared" si="16"/>
        <v>3.466747026315789E-2</v>
      </c>
      <c r="AP16">
        <f t="shared" si="17"/>
        <v>7.5731471052631574E-2</v>
      </c>
      <c r="AQ16">
        <f t="shared" si="18"/>
        <v>0.17205956842105263</v>
      </c>
      <c r="AR16">
        <f t="shared" si="19"/>
        <v>0.35494689473684204</v>
      </c>
      <c r="AS16">
        <f t="shared" si="20"/>
        <v>0.57623631578947376</v>
      </c>
      <c r="AT16">
        <f t="shared" si="21"/>
        <v>0.75177586842105248</v>
      </c>
      <c r="AU16">
        <f t="shared" si="22"/>
        <v>0.86198102631578932</v>
      </c>
      <c r="AV16">
        <f t="shared" si="23"/>
        <v>0.9249778157894738</v>
      </c>
      <c r="AW16">
        <f t="shared" si="24"/>
        <v>0.95962263157894756</v>
      </c>
      <c r="AX16">
        <f t="shared" si="25"/>
        <v>0.97833078947368413</v>
      </c>
      <c r="AY16">
        <f t="shared" si="26"/>
        <v>0.98835352631578954</v>
      </c>
      <c r="AZ16">
        <f t="shared" si="27"/>
        <v>0.99371397368421055</v>
      </c>
      <c r="BA16">
        <f t="shared" si="28"/>
        <v>0.99658763157894725</v>
      </c>
      <c r="BB16">
        <f t="shared" si="29"/>
        <v>0.99813557894736848</v>
      </c>
    </row>
    <row r="17" spans="1:54" x14ac:dyDescent="0.2">
      <c r="A17">
        <v>1978</v>
      </c>
      <c r="B17">
        <v>26979.3</v>
      </c>
      <c r="C17">
        <v>6190.59</v>
      </c>
      <c r="D17">
        <v>3370.86</v>
      </c>
      <c r="E17">
        <v>2333.2199999999998</v>
      </c>
      <c r="F17">
        <v>1229.6199999999999</v>
      </c>
      <c r="G17">
        <v>663.75900000000001</v>
      </c>
      <c r="H17">
        <v>134.35599999999999</v>
      </c>
      <c r="I17">
        <v>83.360399999999998</v>
      </c>
      <c r="J17">
        <v>68.458299999999994</v>
      </c>
      <c r="K17">
        <v>38.641100000000002</v>
      </c>
      <c r="L17">
        <v>16.854900000000001</v>
      </c>
      <c r="M17">
        <v>10.148</v>
      </c>
      <c r="N17">
        <v>3.15455</v>
      </c>
      <c r="O17">
        <v>2.3374000000000001</v>
      </c>
      <c r="P17">
        <v>0.98985699999999999</v>
      </c>
      <c r="Q17">
        <f t="shared" si="30"/>
        <v>4.0953708286848549</v>
      </c>
      <c r="S17">
        <f t="shared" si="0"/>
        <v>9.6453784035701045</v>
      </c>
      <c r="T17">
        <f t="shared" si="1"/>
        <v>36.484056105188444</v>
      </c>
      <c r="U17">
        <f t="shared" si="2"/>
        <v>77.349896513279518</v>
      </c>
      <c r="V17">
        <f t="shared" si="3"/>
        <v>179.44941332542166</v>
      </c>
      <c r="W17">
        <f t="shared" si="4"/>
        <v>257.06893261601994</v>
      </c>
      <c r="X17">
        <f t="shared" si="5"/>
        <v>276.15203340858005</v>
      </c>
      <c r="Y17">
        <f t="shared" si="6"/>
        <v>84.844702805166293</v>
      </c>
      <c r="Z17">
        <f t="shared" si="7"/>
        <v>67.687488323621224</v>
      </c>
      <c r="AA17">
        <f t="shared" si="8"/>
        <v>65.158758662053671</v>
      </c>
      <c r="AB17">
        <f t="shared" si="9"/>
        <v>40.863123224154009</v>
      </c>
      <c r="AC17">
        <f t="shared" si="10"/>
        <v>19.177483446130498</v>
      </c>
      <c r="AD17">
        <f t="shared" si="11"/>
        <v>12.156131641083789</v>
      </c>
      <c r="AE17">
        <f t="shared" si="12"/>
        <v>3.9278046808539639</v>
      </c>
      <c r="AF17">
        <f t="shared" si="13"/>
        <v>2.995639174047684</v>
      </c>
      <c r="AG17">
        <f t="shared" si="14"/>
        <v>1.2962710745783781</v>
      </c>
      <c r="AH17">
        <f t="shared" si="31"/>
        <v>5.9660714378644535</v>
      </c>
      <c r="AN17">
        <f t="shared" si="15"/>
        <v>5.4168231578947366E-2</v>
      </c>
      <c r="AO17">
        <f t="shared" si="16"/>
        <v>3.466747026315789E-2</v>
      </c>
      <c r="AP17">
        <f t="shared" si="17"/>
        <v>7.5731471052631574E-2</v>
      </c>
      <c r="AQ17">
        <f t="shared" si="18"/>
        <v>0.17205956842105263</v>
      </c>
      <c r="AR17">
        <f t="shared" si="19"/>
        <v>0.35494689473684204</v>
      </c>
      <c r="AS17">
        <f t="shared" si="20"/>
        <v>0.57623631578947376</v>
      </c>
      <c r="AT17">
        <f t="shared" si="21"/>
        <v>0.75177586842105248</v>
      </c>
      <c r="AU17">
        <f t="shared" si="22"/>
        <v>0.86198102631578932</v>
      </c>
      <c r="AV17">
        <f t="shared" si="23"/>
        <v>0.9249778157894738</v>
      </c>
      <c r="AW17">
        <f t="shared" si="24"/>
        <v>0.95962263157894756</v>
      </c>
      <c r="AX17">
        <f t="shared" si="25"/>
        <v>0.97833078947368413</v>
      </c>
      <c r="AY17">
        <f t="shared" si="26"/>
        <v>0.98835352631578954</v>
      </c>
      <c r="AZ17">
        <f t="shared" si="27"/>
        <v>0.99371397368421055</v>
      </c>
      <c r="BA17">
        <f t="shared" si="28"/>
        <v>0.99658763157894725</v>
      </c>
      <c r="BB17">
        <f t="shared" si="29"/>
        <v>0.99813557894736848</v>
      </c>
    </row>
    <row r="18" spans="1:54" x14ac:dyDescent="0.2">
      <c r="A18">
        <v>1979</v>
      </c>
      <c r="B18">
        <v>63526.2</v>
      </c>
      <c r="C18">
        <v>10942.6</v>
      </c>
      <c r="D18">
        <v>3666.32</v>
      </c>
      <c r="E18">
        <v>1892.51</v>
      </c>
      <c r="F18">
        <v>1220.3399999999999</v>
      </c>
      <c r="G18">
        <v>617.88099999999997</v>
      </c>
      <c r="H18">
        <v>335.49700000000001</v>
      </c>
      <c r="I18">
        <v>67.927499999999995</v>
      </c>
      <c r="J18">
        <v>42.16</v>
      </c>
      <c r="K18">
        <v>33.164400000000001</v>
      </c>
      <c r="L18">
        <v>18.367799999999999</v>
      </c>
      <c r="M18">
        <v>8.0118500000000008</v>
      </c>
      <c r="N18">
        <v>4.8238099999999999</v>
      </c>
      <c r="O18">
        <v>1.4995000000000001</v>
      </c>
      <c r="P18">
        <v>1.5815900000000001</v>
      </c>
      <c r="Q18">
        <f t="shared" si="30"/>
        <v>4.0943410382932122</v>
      </c>
      <c r="S18">
        <f t="shared" si="0"/>
        <v>22.711272625341472</v>
      </c>
      <c r="T18">
        <f t="shared" si="1"/>
        <v>64.489884217277364</v>
      </c>
      <c r="U18">
        <f t="shared" si="2"/>
        <v>84.12970950575432</v>
      </c>
      <c r="V18">
        <f t="shared" si="3"/>
        <v>145.55413086313925</v>
      </c>
      <c r="W18">
        <f t="shared" si="4"/>
        <v>255.12882128513991</v>
      </c>
      <c r="X18">
        <f t="shared" si="5"/>
        <v>257.06483008822005</v>
      </c>
      <c r="Y18">
        <f t="shared" si="6"/>
        <v>211.86358076323259</v>
      </c>
      <c r="Z18">
        <f t="shared" si="7"/>
        <v>55.15618762749196</v>
      </c>
      <c r="AA18">
        <f t="shared" si="8"/>
        <v>40.127979590381052</v>
      </c>
      <c r="AB18">
        <f t="shared" si="9"/>
        <v>35.071490300616006</v>
      </c>
      <c r="AC18">
        <f t="shared" si="10"/>
        <v>20.898859111702578</v>
      </c>
      <c r="AD18">
        <f t="shared" si="11"/>
        <v>9.5972707221735494</v>
      </c>
      <c r="AE18">
        <f t="shared" si="12"/>
        <v>6.0062397164572312</v>
      </c>
      <c r="AF18">
        <f t="shared" si="13"/>
        <v>1.9217767354686841</v>
      </c>
      <c r="AG18">
        <f t="shared" si="14"/>
        <v>2.071177320403268</v>
      </c>
      <c r="AH18">
        <f t="shared" si="31"/>
        <v>6.0198792549397</v>
      </c>
      <c r="AN18">
        <f t="shared" si="15"/>
        <v>5.4168231578947366E-2</v>
      </c>
      <c r="AO18">
        <f t="shared" si="16"/>
        <v>3.466747026315789E-2</v>
      </c>
      <c r="AP18">
        <f t="shared" si="17"/>
        <v>7.5731471052631574E-2</v>
      </c>
      <c r="AQ18">
        <f t="shared" si="18"/>
        <v>0.17205956842105263</v>
      </c>
      <c r="AR18">
        <f t="shared" si="19"/>
        <v>0.35494689473684204</v>
      </c>
      <c r="AS18">
        <f t="shared" si="20"/>
        <v>0.57623631578947376</v>
      </c>
      <c r="AT18">
        <f t="shared" si="21"/>
        <v>0.75177586842105248</v>
      </c>
      <c r="AU18">
        <f t="shared" si="22"/>
        <v>0.86198102631578932</v>
      </c>
      <c r="AV18">
        <f t="shared" si="23"/>
        <v>0.9249778157894738</v>
      </c>
      <c r="AW18">
        <f t="shared" si="24"/>
        <v>0.95962263157894756</v>
      </c>
      <c r="AX18">
        <f t="shared" si="25"/>
        <v>0.97833078947368413</v>
      </c>
      <c r="AY18">
        <f t="shared" si="26"/>
        <v>0.98835352631578954</v>
      </c>
      <c r="AZ18">
        <f t="shared" si="27"/>
        <v>0.99371397368421055</v>
      </c>
      <c r="BA18">
        <f t="shared" si="28"/>
        <v>0.99658763157894725</v>
      </c>
      <c r="BB18">
        <f t="shared" si="29"/>
        <v>0.99813557894736848</v>
      </c>
    </row>
    <row r="19" spans="1:54" x14ac:dyDescent="0.2">
      <c r="A19">
        <v>1980</v>
      </c>
      <c r="B19">
        <v>26328.9</v>
      </c>
      <c r="C19">
        <v>25778.7</v>
      </c>
      <c r="D19">
        <v>6638.3</v>
      </c>
      <c r="E19">
        <v>2169.06</v>
      </c>
      <c r="F19">
        <v>1026.5899999999999</v>
      </c>
      <c r="G19">
        <v>608.85400000000004</v>
      </c>
      <c r="H19">
        <v>305.803</v>
      </c>
      <c r="I19">
        <v>167.04300000000001</v>
      </c>
      <c r="J19">
        <v>33.820999999999998</v>
      </c>
      <c r="K19">
        <v>20.140799999999999</v>
      </c>
      <c r="L19">
        <v>15.6791</v>
      </c>
      <c r="M19">
        <v>8.6837199999999992</v>
      </c>
      <c r="N19">
        <v>3.78775</v>
      </c>
      <c r="O19">
        <v>2.2805499999999999</v>
      </c>
      <c r="P19">
        <v>1.4566399999999999</v>
      </c>
      <c r="Q19">
        <f t="shared" si="30"/>
        <v>3.7939981329236185</v>
      </c>
      <c r="S19">
        <f t="shared" si="0"/>
        <v>9.4128536859650538</v>
      </c>
      <c r="T19">
        <f t="shared" si="1"/>
        <v>151.92599366438765</v>
      </c>
      <c r="U19">
        <f t="shared" si="2"/>
        <v>152.32665195947132</v>
      </c>
      <c r="V19">
        <f t="shared" si="3"/>
        <v>166.82376478327768</v>
      </c>
      <c r="W19">
        <f t="shared" si="4"/>
        <v>214.62272534138992</v>
      </c>
      <c r="X19">
        <f t="shared" si="5"/>
        <v>253.30921335748005</v>
      </c>
      <c r="Y19">
        <f t="shared" si="6"/>
        <v>193.11206534824098</v>
      </c>
      <c r="Z19">
        <f t="shared" si="7"/>
        <v>135.63659857729402</v>
      </c>
      <c r="AA19">
        <f t="shared" si="8"/>
        <v>32.190901274342444</v>
      </c>
      <c r="AB19">
        <f t="shared" si="9"/>
        <v>21.298979382912002</v>
      </c>
      <c r="AC19">
        <f t="shared" si="10"/>
        <v>17.839659725078445</v>
      </c>
      <c r="AD19">
        <f t="shared" si="11"/>
        <v>10.402093363649202</v>
      </c>
      <c r="AE19">
        <f t="shared" si="12"/>
        <v>4.7162169500894269</v>
      </c>
      <c r="AF19">
        <f t="shared" si="13"/>
        <v>2.9227795492318154</v>
      </c>
      <c r="AG19">
        <f t="shared" si="14"/>
        <v>1.9075485631498781</v>
      </c>
      <c r="AH19">
        <f t="shared" si="31"/>
        <v>5.88905579030369</v>
      </c>
      <c r="AN19">
        <f t="shared" si="15"/>
        <v>5.4168231578947366E-2</v>
      </c>
      <c r="AO19">
        <f t="shared" si="16"/>
        <v>3.466747026315789E-2</v>
      </c>
      <c r="AP19">
        <f t="shared" si="17"/>
        <v>7.5731471052631574E-2</v>
      </c>
      <c r="AQ19">
        <f t="shared" si="18"/>
        <v>0.17205956842105263</v>
      </c>
      <c r="AR19">
        <f t="shared" si="19"/>
        <v>0.35494689473684204</v>
      </c>
      <c r="AS19">
        <f t="shared" si="20"/>
        <v>0.57623631578947376</v>
      </c>
      <c r="AT19">
        <f t="shared" si="21"/>
        <v>0.75177586842105248</v>
      </c>
      <c r="AU19">
        <f t="shared" si="22"/>
        <v>0.86198102631578932</v>
      </c>
      <c r="AV19">
        <f t="shared" si="23"/>
        <v>0.9249778157894738</v>
      </c>
      <c r="AW19">
        <f t="shared" si="24"/>
        <v>0.95962263157894756</v>
      </c>
      <c r="AX19">
        <f t="shared" si="25"/>
        <v>0.97833078947368413</v>
      </c>
      <c r="AY19">
        <f t="shared" si="26"/>
        <v>0.98835352631578954</v>
      </c>
      <c r="AZ19">
        <f t="shared" si="27"/>
        <v>0.99371397368421055</v>
      </c>
      <c r="BA19">
        <f t="shared" si="28"/>
        <v>0.99658763157894725</v>
      </c>
      <c r="BB19">
        <f t="shared" si="29"/>
        <v>0.99813557894736848</v>
      </c>
    </row>
    <row r="20" spans="1:54" x14ac:dyDescent="0.2">
      <c r="A20">
        <v>1981</v>
      </c>
      <c r="B20">
        <v>32567.1</v>
      </c>
      <c r="C20">
        <v>10690.7</v>
      </c>
      <c r="D20">
        <v>16012.3</v>
      </c>
      <c r="E20">
        <v>4230.34</v>
      </c>
      <c r="F20">
        <v>1215.44</v>
      </c>
      <c r="G20">
        <v>531.726</v>
      </c>
      <c r="H20">
        <v>309.14800000000002</v>
      </c>
      <c r="I20">
        <v>156.16</v>
      </c>
      <c r="J20">
        <v>85.549400000000006</v>
      </c>
      <c r="K20">
        <v>16.883900000000001</v>
      </c>
      <c r="L20">
        <v>9.9656699999999994</v>
      </c>
      <c r="M20">
        <v>7.758</v>
      </c>
      <c r="N20">
        <v>4.2967000000000004</v>
      </c>
      <c r="O20">
        <v>1.8741699999999999</v>
      </c>
      <c r="P20">
        <v>1.8491599999999999</v>
      </c>
      <c r="Q20">
        <f t="shared" si="30"/>
        <v>3.4933113535135325</v>
      </c>
      <c r="S20">
        <f t="shared" si="0"/>
        <v>11.643074616721263</v>
      </c>
      <c r="T20">
        <f t="shared" si="1"/>
        <v>63.005319138198161</v>
      </c>
      <c r="U20">
        <f t="shared" si="2"/>
        <v>367.42841528262392</v>
      </c>
      <c r="V20">
        <f t="shared" si="3"/>
        <v>325.35810217941918</v>
      </c>
      <c r="W20">
        <f t="shared" si="4"/>
        <v>254.10440905223993</v>
      </c>
      <c r="X20">
        <f t="shared" si="5"/>
        <v>221.22067816212001</v>
      </c>
      <c r="Y20">
        <f t="shared" si="6"/>
        <v>195.2244051833305</v>
      </c>
      <c r="Z20">
        <f t="shared" si="7"/>
        <v>126.79975355944417</v>
      </c>
      <c r="AA20">
        <f t="shared" si="8"/>
        <v>81.426104771568902</v>
      </c>
      <c r="AB20">
        <f t="shared" si="9"/>
        <v>17.854794149346006</v>
      </c>
      <c r="AC20">
        <f t="shared" si="10"/>
        <v>11.338926451927884</v>
      </c>
      <c r="AD20">
        <f t="shared" si="11"/>
        <v>9.2931877484753702</v>
      </c>
      <c r="AE20">
        <f t="shared" si="12"/>
        <v>5.3499226109033708</v>
      </c>
      <c r="AF20">
        <f t="shared" si="13"/>
        <v>2.4019581889385417</v>
      </c>
      <c r="AG20">
        <f t="shared" si="14"/>
        <v>2.4215746519622066</v>
      </c>
      <c r="AH20">
        <f t="shared" si="31"/>
        <v>5.3509091648832205</v>
      </c>
      <c r="AN20">
        <f>AVERAGE(AN21:AN58)</f>
        <v>5.4168231578947366E-2</v>
      </c>
      <c r="AO20">
        <f t="shared" ref="AO20:BB20" si="32">AVERAGE(AO21:AO58)</f>
        <v>3.466747026315789E-2</v>
      </c>
      <c r="AP20">
        <f t="shared" si="32"/>
        <v>7.5731471052631574E-2</v>
      </c>
      <c r="AQ20">
        <f t="shared" si="32"/>
        <v>0.17205956842105263</v>
      </c>
      <c r="AR20">
        <f t="shared" si="32"/>
        <v>0.35494689473684204</v>
      </c>
      <c r="AS20">
        <f t="shared" si="32"/>
        <v>0.57623631578947376</v>
      </c>
      <c r="AT20">
        <f t="shared" si="32"/>
        <v>0.75177586842105248</v>
      </c>
      <c r="AU20">
        <f t="shared" si="32"/>
        <v>0.86198102631578932</v>
      </c>
      <c r="AV20">
        <f t="shared" si="32"/>
        <v>0.9249778157894738</v>
      </c>
      <c r="AW20">
        <f t="shared" si="32"/>
        <v>0.95962263157894756</v>
      </c>
      <c r="AX20">
        <f t="shared" si="32"/>
        <v>0.97833078947368413</v>
      </c>
      <c r="AY20">
        <f t="shared" si="32"/>
        <v>0.98835352631578954</v>
      </c>
      <c r="AZ20">
        <f t="shared" si="32"/>
        <v>0.99371397368421055</v>
      </c>
      <c r="BA20">
        <f t="shared" si="32"/>
        <v>0.99658763157894725</v>
      </c>
      <c r="BB20">
        <f t="shared" si="32"/>
        <v>0.99813557894736848</v>
      </c>
    </row>
    <row r="21" spans="1:54" x14ac:dyDescent="0.2">
      <c r="A21">
        <v>1982</v>
      </c>
      <c r="B21">
        <v>17430.900000000001</v>
      </c>
      <c r="C21">
        <v>13231</v>
      </c>
      <c r="D21">
        <v>6722.2</v>
      </c>
      <c r="E21">
        <v>10959.7</v>
      </c>
      <c r="F21">
        <v>2575.75</v>
      </c>
      <c r="G21">
        <v>686.20699999999999</v>
      </c>
      <c r="H21">
        <v>299.86399999999998</v>
      </c>
      <c r="I21">
        <v>174.52500000000001</v>
      </c>
      <c r="J21">
        <v>87.9422</v>
      </c>
      <c r="K21">
        <v>47.412799999999997</v>
      </c>
      <c r="L21">
        <v>9.2930399999999995</v>
      </c>
      <c r="M21">
        <v>5.4851700000000001</v>
      </c>
      <c r="N21">
        <v>4.27006</v>
      </c>
      <c r="O21">
        <v>2.3649300000000002</v>
      </c>
      <c r="P21">
        <v>2.04935</v>
      </c>
      <c r="Q21">
        <f t="shared" si="30"/>
        <v>3.988015010967513</v>
      </c>
      <c r="S21">
        <f t="shared" si="0"/>
        <v>10.727042097420002</v>
      </c>
      <c r="T21">
        <f t="shared" si="1"/>
        <v>569.72659538000005</v>
      </c>
      <c r="U21">
        <f t="shared" si="2"/>
        <v>713.16835524419992</v>
      </c>
      <c r="V21">
        <f t="shared" si="3"/>
        <v>2259.1232569119002</v>
      </c>
      <c r="W21">
        <f t="shared" si="4"/>
        <v>874.06709299474994</v>
      </c>
      <c r="X21">
        <f t="shared" si="5"/>
        <v>338.60401188030596</v>
      </c>
      <c r="Y21">
        <f t="shared" si="6"/>
        <v>195.01549687871997</v>
      </c>
      <c r="Z21">
        <f t="shared" si="7"/>
        <v>138.90026204144999</v>
      </c>
      <c r="AA21">
        <f t="shared" si="8"/>
        <v>81.116050453939181</v>
      </c>
      <c r="AB21">
        <f t="shared" si="9"/>
        <v>48.704392093001601</v>
      </c>
      <c r="AC21">
        <f t="shared" si="10"/>
        <v>10.334293944557761</v>
      </c>
      <c r="AD21">
        <f t="shared" si="11"/>
        <v>6.4616220378644389</v>
      </c>
      <c r="AE21">
        <f t="shared" si="12"/>
        <v>5.254945009159159</v>
      </c>
      <c r="AF21">
        <f t="shared" si="13"/>
        <v>3.0069180837261</v>
      </c>
      <c r="AG21">
        <f t="shared" si="14"/>
        <v>2.6695280350144004</v>
      </c>
      <c r="AH21">
        <f t="shared" si="31"/>
        <v>4.6216974871622476</v>
      </c>
      <c r="AN21">
        <v>9.3243000000000006E-2</v>
      </c>
      <c r="AO21">
        <v>0.25329400000000002</v>
      </c>
      <c r="AP21">
        <v>0.35013699999999998</v>
      </c>
      <c r="AQ21">
        <v>0.46114100000000002</v>
      </c>
      <c r="AR21">
        <v>0.57613700000000001</v>
      </c>
      <c r="AS21">
        <v>0.68343900000000002</v>
      </c>
      <c r="AT21">
        <v>0.77422199999999997</v>
      </c>
      <c r="AU21">
        <v>0.84487900000000005</v>
      </c>
      <c r="AV21">
        <v>0.89638399999999996</v>
      </c>
      <c r="AW21">
        <v>0.93216100000000002</v>
      </c>
      <c r="AX21">
        <v>0.95618800000000004</v>
      </c>
      <c r="AY21">
        <v>0.97196099999999996</v>
      </c>
      <c r="AZ21">
        <v>0.98216199999999998</v>
      </c>
      <c r="BA21">
        <v>0.98869499999999999</v>
      </c>
      <c r="BB21">
        <v>0.99285199999999996</v>
      </c>
    </row>
    <row r="22" spans="1:54" x14ac:dyDescent="0.2">
      <c r="A22">
        <v>1983</v>
      </c>
      <c r="B22">
        <v>50111.8</v>
      </c>
      <c r="C22">
        <v>7083.95</v>
      </c>
      <c r="D22">
        <v>8369.3799999999992</v>
      </c>
      <c r="E22">
        <v>4792.6000000000004</v>
      </c>
      <c r="F22">
        <v>7185.59</v>
      </c>
      <c r="G22">
        <v>1583.37</v>
      </c>
      <c r="H22">
        <v>421.84</v>
      </c>
      <c r="I22">
        <v>184.59200000000001</v>
      </c>
      <c r="J22">
        <v>106.98399999999999</v>
      </c>
      <c r="K22">
        <v>53.329300000000003</v>
      </c>
      <c r="L22">
        <v>28.594000000000001</v>
      </c>
      <c r="M22">
        <v>5.6045199999999999</v>
      </c>
      <c r="N22">
        <v>3.3080400000000001</v>
      </c>
      <c r="O22">
        <v>2.5752199999999998</v>
      </c>
      <c r="P22">
        <v>2.6621999999999999</v>
      </c>
      <c r="Q22">
        <f t="shared" si="30"/>
        <v>4.2274159672327878</v>
      </c>
      <c r="S22">
        <f t="shared" si="0"/>
        <v>31.8178109007</v>
      </c>
      <c r="T22">
        <f t="shared" si="1"/>
        <v>69.927590200449998</v>
      </c>
      <c r="U22">
        <f t="shared" si="2"/>
        <v>492.39493007951995</v>
      </c>
      <c r="V22">
        <f t="shared" si="3"/>
        <v>1039.0481359674002</v>
      </c>
      <c r="W22">
        <f t="shared" si="4"/>
        <v>3328.2101439263097</v>
      </c>
      <c r="X22">
        <f t="shared" si="5"/>
        <v>1068.9061633765198</v>
      </c>
      <c r="Y22">
        <f t="shared" si="6"/>
        <v>348.155182368</v>
      </c>
      <c r="Z22">
        <f t="shared" si="7"/>
        <v>173.09830971340799</v>
      </c>
      <c r="AA22">
        <f t="shared" si="8"/>
        <v>109.95861544516798</v>
      </c>
      <c r="AB22">
        <f t="shared" si="9"/>
        <v>58.751375471197207</v>
      </c>
      <c r="AC22">
        <f t="shared" si="10"/>
        <v>33.252294633528003</v>
      </c>
      <c r="AD22">
        <f t="shared" si="11"/>
        <v>6.7925491791134398</v>
      </c>
      <c r="AE22">
        <f t="shared" si="12"/>
        <v>4.1449533951293995</v>
      </c>
      <c r="AF22">
        <f t="shared" si="13"/>
        <v>3.31172960826708</v>
      </c>
      <c r="AG22">
        <f t="shared" si="14"/>
        <v>3.4928064000000001</v>
      </c>
      <c r="AH22">
        <f t="shared" si="31"/>
        <v>5.2007970939858987</v>
      </c>
      <c r="AN22">
        <v>9.6202499999999996E-2</v>
      </c>
      <c r="AO22">
        <v>5.8066300000000001E-2</v>
      </c>
      <c r="AP22">
        <v>0.19416800000000001</v>
      </c>
      <c r="AQ22">
        <v>0.48501699999999998</v>
      </c>
      <c r="AR22">
        <v>0.786381</v>
      </c>
      <c r="AS22">
        <v>0.93501800000000002</v>
      </c>
      <c r="AT22">
        <v>0.98253000000000001</v>
      </c>
      <c r="AU22">
        <v>0.99547200000000002</v>
      </c>
      <c r="AV22">
        <v>0.998838</v>
      </c>
      <c r="AW22">
        <v>0.99970199999999998</v>
      </c>
      <c r="AX22">
        <v>0.99992400000000004</v>
      </c>
      <c r="AY22">
        <v>0.99998100000000001</v>
      </c>
      <c r="AZ22">
        <v>0.99999499999999997</v>
      </c>
      <c r="BA22">
        <v>0.99999899999999997</v>
      </c>
      <c r="BB22">
        <v>1</v>
      </c>
    </row>
    <row r="23" spans="1:54" x14ac:dyDescent="0.2">
      <c r="A23">
        <v>1984</v>
      </c>
      <c r="B23">
        <v>13423.9</v>
      </c>
      <c r="C23">
        <v>20368</v>
      </c>
      <c r="D23">
        <v>4484.1000000000004</v>
      </c>
      <c r="E23">
        <v>6024.8</v>
      </c>
      <c r="F23">
        <v>3247.72</v>
      </c>
      <c r="G23">
        <v>4601.33</v>
      </c>
      <c r="H23">
        <v>991.36</v>
      </c>
      <c r="I23">
        <v>264.87599999999998</v>
      </c>
      <c r="J23">
        <v>115.914</v>
      </c>
      <c r="K23">
        <v>66.5428</v>
      </c>
      <c r="L23">
        <v>32.875900000000001</v>
      </c>
      <c r="M23">
        <v>17.627400000000002</v>
      </c>
      <c r="N23">
        <v>3.4550100000000001</v>
      </c>
      <c r="O23">
        <v>2.03931</v>
      </c>
      <c r="P23">
        <v>3.22871</v>
      </c>
      <c r="Q23">
        <f t="shared" si="30"/>
        <v>4.6767190704182475</v>
      </c>
      <c r="S23">
        <f t="shared" si="0"/>
        <v>5.4602166977820001</v>
      </c>
      <c r="T23">
        <f t="shared" si="1"/>
        <v>93.365160352000018</v>
      </c>
      <c r="U23">
        <f t="shared" si="2"/>
        <v>120.08455358913002</v>
      </c>
      <c r="V23">
        <f t="shared" si="3"/>
        <v>682.11818619600001</v>
      </c>
      <c r="W23">
        <f t="shared" si="4"/>
        <v>1038.1289335947599</v>
      </c>
      <c r="X23">
        <f t="shared" si="5"/>
        <v>2677.3256313737397</v>
      </c>
      <c r="Y23">
        <f t="shared" si="6"/>
        <v>779.10796024319995</v>
      </c>
      <c r="Z23">
        <f t="shared" si="7"/>
        <v>244.69833593397598</v>
      </c>
      <c r="AA23">
        <f t="shared" si="8"/>
        <v>118.608398094942</v>
      </c>
      <c r="AB23">
        <f t="shared" si="9"/>
        <v>73.212470684212008</v>
      </c>
      <c r="AC23">
        <f t="shared" si="10"/>
        <v>38.217121985689701</v>
      </c>
      <c r="AD23">
        <f t="shared" si="11"/>
        <v>21.361610062447198</v>
      </c>
      <c r="AE23">
        <f t="shared" si="12"/>
        <v>4.3289630231538601</v>
      </c>
      <c r="AF23">
        <f t="shared" si="13"/>
        <v>2.6225238119207401</v>
      </c>
      <c r="AG23">
        <f t="shared" si="14"/>
        <v>4.2360548117974401</v>
      </c>
      <c r="AH23">
        <f t="shared" si="31"/>
        <v>5.9247462536658775</v>
      </c>
      <c r="AN23">
        <v>6.1629299999999998E-2</v>
      </c>
      <c r="AO23">
        <v>2.6964200000000001E-2</v>
      </c>
      <c r="AP23">
        <v>8.8383100000000006E-2</v>
      </c>
      <c r="AQ23">
        <v>0.25328499999999998</v>
      </c>
      <c r="AR23">
        <v>0.54269699999999998</v>
      </c>
      <c r="AS23">
        <v>0.80589900000000003</v>
      </c>
      <c r="AT23">
        <v>0.93559300000000001</v>
      </c>
      <c r="AU23">
        <v>0.98070299999999999</v>
      </c>
      <c r="AV23">
        <v>0.99440700000000004</v>
      </c>
      <c r="AW23">
        <v>0.99839500000000003</v>
      </c>
      <c r="AX23">
        <v>0.99954100000000001</v>
      </c>
      <c r="AY23">
        <v>0.99986900000000001</v>
      </c>
      <c r="AZ23">
        <v>0.99996200000000002</v>
      </c>
      <c r="BA23">
        <v>0.99998900000000002</v>
      </c>
      <c r="BB23">
        <v>0.99999700000000002</v>
      </c>
    </row>
    <row r="24" spans="1:54" x14ac:dyDescent="0.2">
      <c r="A24">
        <v>1985</v>
      </c>
      <c r="B24">
        <v>32323.8</v>
      </c>
      <c r="C24">
        <v>5456.44</v>
      </c>
      <c r="D24">
        <v>12910.5</v>
      </c>
      <c r="E24">
        <v>3226.7</v>
      </c>
      <c r="F24">
        <v>4129.1000000000004</v>
      </c>
      <c r="G24">
        <v>2058.1799999999998</v>
      </c>
      <c r="H24">
        <v>2883.82</v>
      </c>
      <c r="I24">
        <v>619.84199999999998</v>
      </c>
      <c r="J24">
        <v>165.95099999999999</v>
      </c>
      <c r="K24">
        <v>72.283900000000003</v>
      </c>
      <c r="L24">
        <v>41.071399999999997</v>
      </c>
      <c r="M24">
        <v>20.291599999999999</v>
      </c>
      <c r="N24">
        <v>10.879899999999999</v>
      </c>
      <c r="O24">
        <v>2.1324900000000002</v>
      </c>
      <c r="P24">
        <v>3.2515100000000001</v>
      </c>
      <c r="Q24">
        <f t="shared" si="30"/>
        <v>4.3187763310377125</v>
      </c>
      <c r="S24">
        <f t="shared" si="0"/>
        <v>28.146414312719997</v>
      </c>
      <c r="T24">
        <f t="shared" si="1"/>
        <v>46.807268443319998</v>
      </c>
      <c r="U24">
        <f t="shared" si="2"/>
        <v>354.50487242189996</v>
      </c>
      <c r="V24">
        <f t="shared" si="3"/>
        <v>227.09418767009998</v>
      </c>
      <c r="W24">
        <f t="shared" si="4"/>
        <v>631.09489773080008</v>
      </c>
      <c r="X24">
        <f t="shared" si="5"/>
        <v>589.26526139627981</v>
      </c>
      <c r="Y24">
        <f t="shared" si="6"/>
        <v>1337.2156833672002</v>
      </c>
      <c r="Z24">
        <f t="shared" si="7"/>
        <v>407.52683791379997</v>
      </c>
      <c r="AA24">
        <f t="shared" si="8"/>
        <v>138.743871065289</v>
      </c>
      <c r="AB24">
        <f t="shared" si="9"/>
        <v>70.927740694844815</v>
      </c>
      <c r="AC24">
        <f t="shared" si="10"/>
        <v>44.824223439338397</v>
      </c>
      <c r="AD24">
        <f t="shared" si="11"/>
        <v>23.761792729751999</v>
      </c>
      <c r="AE24">
        <f t="shared" si="12"/>
        <v>13.382739765666599</v>
      </c>
      <c r="AF24">
        <f t="shared" si="13"/>
        <v>2.7153559640103002</v>
      </c>
      <c r="AG24">
        <f t="shared" si="14"/>
        <v>4.2434567396864002</v>
      </c>
      <c r="AH24">
        <f t="shared" si="31"/>
        <v>6.3182323257165258</v>
      </c>
      <c r="AN24">
        <v>0.131934</v>
      </c>
      <c r="AO24">
        <v>5.0460900000000003E-2</v>
      </c>
      <c r="AP24">
        <v>9.0622599999999998E-2</v>
      </c>
      <c r="AQ24">
        <v>0.15744900000000001</v>
      </c>
      <c r="AR24">
        <v>0.259492</v>
      </c>
      <c r="AS24">
        <v>0.39654299999999998</v>
      </c>
      <c r="AT24">
        <v>0.55201900000000004</v>
      </c>
      <c r="AU24">
        <v>0.69794999999999996</v>
      </c>
      <c r="AV24">
        <v>0.81249099999999996</v>
      </c>
      <c r="AW24">
        <v>0.89041599999999999</v>
      </c>
      <c r="AX24">
        <v>0.93841200000000002</v>
      </c>
      <c r="AY24">
        <v>0.96618499999999996</v>
      </c>
      <c r="AZ24">
        <v>0.98167800000000005</v>
      </c>
      <c r="BA24">
        <v>0.99014500000000005</v>
      </c>
      <c r="BB24">
        <v>0.99472000000000005</v>
      </c>
    </row>
    <row r="25" spans="1:54" x14ac:dyDescent="0.2">
      <c r="A25">
        <v>1986</v>
      </c>
      <c r="B25">
        <v>12061.2</v>
      </c>
      <c r="C25">
        <v>13139.2</v>
      </c>
      <c r="D25">
        <v>3458.35</v>
      </c>
      <c r="E25">
        <v>9260.7199999999993</v>
      </c>
      <c r="F25">
        <v>2224.08</v>
      </c>
      <c r="G25">
        <v>2709.96</v>
      </c>
      <c r="H25">
        <v>1265.94</v>
      </c>
      <c r="I25">
        <v>1785.94</v>
      </c>
      <c r="J25">
        <v>384.786</v>
      </c>
      <c r="K25">
        <v>103.242</v>
      </c>
      <c r="L25">
        <v>44.583100000000002</v>
      </c>
      <c r="M25">
        <v>25.331900000000001</v>
      </c>
      <c r="N25">
        <v>12.5154</v>
      </c>
      <c r="O25">
        <v>6.7104799999999996</v>
      </c>
      <c r="P25">
        <v>3.3207300000000002</v>
      </c>
      <c r="Q25">
        <f t="shared" si="30"/>
        <v>4.8645151843961676</v>
      </c>
      <c r="S25">
        <f t="shared" si="0"/>
        <v>13.711616012160002</v>
      </c>
      <c r="T25">
        <f t="shared" si="1"/>
        <v>97.363626828800008</v>
      </c>
      <c r="U25">
        <f t="shared" si="2"/>
        <v>98.261284108574998</v>
      </c>
      <c r="V25">
        <f t="shared" si="3"/>
        <v>787.48574193239995</v>
      </c>
      <c r="W25">
        <f t="shared" si="4"/>
        <v>455.66845841015999</v>
      </c>
      <c r="X25">
        <f t="shared" si="5"/>
        <v>1071.64256574408</v>
      </c>
      <c r="Y25">
        <f t="shared" si="6"/>
        <v>779.76976961519995</v>
      </c>
      <c r="Z25">
        <f t="shared" si="7"/>
        <v>1450.0524706106398</v>
      </c>
      <c r="AA25">
        <f t="shared" si="8"/>
        <v>369.84767668266591</v>
      </c>
      <c r="AB25">
        <f t="shared" si="9"/>
        <v>110.34334775887201</v>
      </c>
      <c r="AC25">
        <f t="shared" si="10"/>
        <v>51.149960937868805</v>
      </c>
      <c r="AD25">
        <f t="shared" si="11"/>
        <v>30.518264139039598</v>
      </c>
      <c r="AE25">
        <f t="shared" si="12"/>
        <v>15.640255121866199</v>
      </c>
      <c r="AF25">
        <f t="shared" si="13"/>
        <v>8.6195978169369596</v>
      </c>
      <c r="AG25">
        <f t="shared" si="14"/>
        <v>4.3545540091535999</v>
      </c>
      <c r="AH25">
        <f t="shared" si="31"/>
        <v>6.6806067996666307</v>
      </c>
      <c r="AN25">
        <v>0.17224800000000001</v>
      </c>
      <c r="AO25">
        <v>4.3589200000000002E-2</v>
      </c>
      <c r="AP25">
        <v>9.3771499999999994E-2</v>
      </c>
      <c r="AQ25">
        <v>0.19023499999999999</v>
      </c>
      <c r="AR25">
        <v>0.34784300000000001</v>
      </c>
      <c r="AS25">
        <v>0.547709</v>
      </c>
      <c r="AT25">
        <v>0.73328700000000002</v>
      </c>
      <c r="AU25">
        <v>0.86191799999999996</v>
      </c>
      <c r="AV25">
        <v>0.93408899999999995</v>
      </c>
      <c r="AW25">
        <v>0.969858</v>
      </c>
      <c r="AX25">
        <v>0.98649600000000004</v>
      </c>
      <c r="AY25">
        <v>0.99400699999999997</v>
      </c>
      <c r="AZ25">
        <v>0.99735099999999999</v>
      </c>
      <c r="BA25">
        <v>0.99883200000000005</v>
      </c>
      <c r="BB25">
        <v>0.99948499999999996</v>
      </c>
    </row>
    <row r="26" spans="1:54" x14ac:dyDescent="0.2">
      <c r="A26">
        <v>1987</v>
      </c>
      <c r="B26">
        <v>6753.81</v>
      </c>
      <c r="C26">
        <v>4902.96</v>
      </c>
      <c r="D26">
        <v>8333.51</v>
      </c>
      <c r="E26">
        <v>2481.8200000000002</v>
      </c>
      <c r="F26">
        <v>6349.56</v>
      </c>
      <c r="G26">
        <v>1470.95</v>
      </c>
      <c r="H26">
        <v>1706.96</v>
      </c>
      <c r="I26">
        <v>785.89599999999996</v>
      </c>
      <c r="J26">
        <v>1124.33</v>
      </c>
      <c r="K26">
        <v>240.958</v>
      </c>
      <c r="L26">
        <v>64.607200000000006</v>
      </c>
      <c r="M26">
        <v>27.8993</v>
      </c>
      <c r="N26">
        <v>15.8522</v>
      </c>
      <c r="O26">
        <v>7.8319000000000001</v>
      </c>
      <c r="P26">
        <v>6.2773500000000002</v>
      </c>
      <c r="Q26">
        <f t="shared" si="30"/>
        <v>4.7629532911770447</v>
      </c>
      <c r="S26">
        <f t="shared" si="0"/>
        <v>3.8550458416932001</v>
      </c>
      <c r="T26">
        <f t="shared" si="1"/>
        <v>63.732571933200013</v>
      </c>
      <c r="U26">
        <f t="shared" si="2"/>
        <v>333.79440129129006</v>
      </c>
      <c r="V26">
        <f t="shared" si="3"/>
        <v>242.85518038847999</v>
      </c>
      <c r="W26">
        <f t="shared" si="4"/>
        <v>1272.37444191228</v>
      </c>
      <c r="X26">
        <f t="shared" si="5"/>
        <v>517.03987523370006</v>
      </c>
      <c r="Y26">
        <f t="shared" si="6"/>
        <v>911.59652572799985</v>
      </c>
      <c r="Z26">
        <f t="shared" si="7"/>
        <v>564.53016667175984</v>
      </c>
      <c r="AA26">
        <f t="shared" si="8"/>
        <v>989.47493092034983</v>
      </c>
      <c r="AB26">
        <f t="shared" si="9"/>
        <v>243.16778389130803</v>
      </c>
      <c r="AC26">
        <f t="shared" si="10"/>
        <v>71.560394325862418</v>
      </c>
      <c r="AD26">
        <f t="shared" si="11"/>
        <v>32.919403510421994</v>
      </c>
      <c r="AE26">
        <f t="shared" si="12"/>
        <v>19.573703449937</v>
      </c>
      <c r="AF26">
        <f t="shared" si="13"/>
        <v>9.9916113984423998</v>
      </c>
      <c r="AG26">
        <f t="shared" si="14"/>
        <v>8.2001065233791994</v>
      </c>
      <c r="AH26">
        <f t="shared" si="31"/>
        <v>6.7798143976341301</v>
      </c>
      <c r="AN26">
        <v>8.6484199999999997E-2</v>
      </c>
      <c r="AO26">
        <v>7.6463500000000004E-2</v>
      </c>
      <c r="AP26">
        <v>0.132193</v>
      </c>
      <c r="AQ26">
        <v>0.218912</v>
      </c>
      <c r="AR26">
        <v>0.34021699999999999</v>
      </c>
      <c r="AS26">
        <v>0.48684300000000003</v>
      </c>
      <c r="AT26">
        <v>0.63576999999999995</v>
      </c>
      <c r="AU26">
        <v>0.76255499999999998</v>
      </c>
      <c r="AV26">
        <v>0.85525499999999999</v>
      </c>
      <c r="AW26">
        <v>0.91576299999999999</v>
      </c>
      <c r="AX26">
        <v>0.95238400000000001</v>
      </c>
      <c r="AY26">
        <v>0.97354499999999999</v>
      </c>
      <c r="AZ26">
        <v>0.98544500000000002</v>
      </c>
      <c r="BA26">
        <v>0.99203600000000003</v>
      </c>
      <c r="BB26">
        <v>0.99565599999999999</v>
      </c>
    </row>
    <row r="27" spans="1:54" x14ac:dyDescent="0.2">
      <c r="A27">
        <v>1988</v>
      </c>
      <c r="B27">
        <v>5653.51</v>
      </c>
      <c r="C27">
        <v>2745.63</v>
      </c>
      <c r="D27">
        <v>3115.11</v>
      </c>
      <c r="E27">
        <v>6015.66</v>
      </c>
      <c r="F27">
        <v>1745.92</v>
      </c>
      <c r="G27">
        <v>4330.04</v>
      </c>
      <c r="H27">
        <v>969.11599999999999</v>
      </c>
      <c r="I27">
        <v>1125.04</v>
      </c>
      <c r="J27">
        <v>507.01</v>
      </c>
      <c r="K27">
        <v>727.68499999999995</v>
      </c>
      <c r="L27">
        <v>156.94</v>
      </c>
      <c r="M27">
        <v>42.079700000000003</v>
      </c>
      <c r="N27">
        <v>18.171299999999999</v>
      </c>
      <c r="O27">
        <v>10.3248</v>
      </c>
      <c r="P27">
        <v>9.1895900000000008</v>
      </c>
      <c r="Q27">
        <f t="shared" si="30"/>
        <v>5.2466595865736743</v>
      </c>
      <c r="S27">
        <f t="shared" si="0"/>
        <v>3.7357568667540004</v>
      </c>
      <c r="T27">
        <f t="shared" si="1"/>
        <v>57.1847461065</v>
      </c>
      <c r="U27">
        <f t="shared" si="2"/>
        <v>181.7154560916</v>
      </c>
      <c r="V27">
        <f t="shared" si="3"/>
        <v>778.0218207867</v>
      </c>
      <c r="W27">
        <f t="shared" si="4"/>
        <v>421.73533895679998</v>
      </c>
      <c r="X27">
        <f t="shared" si="5"/>
        <v>1696.93084633072</v>
      </c>
      <c r="Y27">
        <f t="shared" si="6"/>
        <v>545.15065990223991</v>
      </c>
      <c r="Z27">
        <f t="shared" si="7"/>
        <v>822.26594558303987</v>
      </c>
      <c r="AA27">
        <f t="shared" si="8"/>
        <v>446.22920263634995</v>
      </c>
      <c r="AB27">
        <f t="shared" si="9"/>
        <v>729.63041782028995</v>
      </c>
      <c r="AC27">
        <f t="shared" si="10"/>
        <v>172.51339898617999</v>
      </c>
      <c r="AD27">
        <f t="shared" si="11"/>
        <v>49.324920804681597</v>
      </c>
      <c r="AE27">
        <f t="shared" si="12"/>
        <v>22.324513829616595</v>
      </c>
      <c r="AF27">
        <f t="shared" si="13"/>
        <v>13.124786889715201</v>
      </c>
      <c r="AG27">
        <f t="shared" si="14"/>
        <v>11.975045595665922</v>
      </c>
      <c r="AH27">
        <f t="shared" si="31"/>
        <v>6.9254085298592756</v>
      </c>
      <c r="AN27">
        <v>0.100119</v>
      </c>
      <c r="AO27">
        <v>0.122515</v>
      </c>
      <c r="AP27">
        <v>0.19252</v>
      </c>
      <c r="AQ27">
        <v>0.28933500000000001</v>
      </c>
      <c r="AR27">
        <v>0.41010999999999997</v>
      </c>
      <c r="AS27">
        <v>0.542794</v>
      </c>
      <c r="AT27">
        <v>0.66967100000000002</v>
      </c>
      <c r="AU27">
        <v>0.77587799999999996</v>
      </c>
      <c r="AV27">
        <v>0.85531500000000005</v>
      </c>
      <c r="AW27">
        <v>0.90986699999999998</v>
      </c>
      <c r="AX27">
        <v>0.94516900000000004</v>
      </c>
      <c r="AY27">
        <v>0.967144</v>
      </c>
      <c r="AZ27">
        <v>0.98049399999999998</v>
      </c>
      <c r="BA27">
        <v>0.98848400000000003</v>
      </c>
      <c r="BB27">
        <v>0.993224</v>
      </c>
    </row>
    <row r="28" spans="1:54" x14ac:dyDescent="0.2">
      <c r="A28">
        <v>1989</v>
      </c>
      <c r="B28">
        <v>11823.5</v>
      </c>
      <c r="C28">
        <v>2298.29</v>
      </c>
      <c r="D28">
        <v>1742.92</v>
      </c>
      <c r="E28">
        <v>2178.75</v>
      </c>
      <c r="F28">
        <v>4131.29</v>
      </c>
      <c r="G28">
        <v>1133.4100000000001</v>
      </c>
      <c r="H28">
        <v>2741.43</v>
      </c>
      <c r="I28">
        <v>592.22799999999995</v>
      </c>
      <c r="J28">
        <v>696.76599999999996</v>
      </c>
      <c r="K28">
        <v>313.89</v>
      </c>
      <c r="L28">
        <v>455.58800000000002</v>
      </c>
      <c r="M28">
        <v>98.256500000000003</v>
      </c>
      <c r="N28">
        <v>26.345199999999998</v>
      </c>
      <c r="O28">
        <v>11.3766</v>
      </c>
      <c r="P28">
        <v>12.217499999999999</v>
      </c>
      <c r="Q28">
        <f t="shared" si="30"/>
        <v>5.7741025452688053</v>
      </c>
      <c r="S28">
        <f t="shared" si="0"/>
        <v>4.6346528556899997</v>
      </c>
      <c r="T28">
        <f t="shared" si="1"/>
        <v>37.604832422680005</v>
      </c>
      <c r="U28">
        <f t="shared" si="2"/>
        <v>91.072193966760011</v>
      </c>
      <c r="V28">
        <f t="shared" si="3"/>
        <v>282.09147096375</v>
      </c>
      <c r="W28">
        <f t="shared" si="4"/>
        <v>1079.8825697202799</v>
      </c>
      <c r="X28">
        <f t="shared" si="5"/>
        <v>498.81800715524008</v>
      </c>
      <c r="Y28">
        <f t="shared" si="6"/>
        <v>1734.8958820619998</v>
      </c>
      <c r="Z28">
        <f t="shared" si="7"/>
        <v>477.92637921755994</v>
      </c>
      <c r="AA28">
        <f t="shared" si="8"/>
        <v>660.50276545314591</v>
      </c>
      <c r="AB28">
        <f t="shared" si="9"/>
        <v>331.42608446886004</v>
      </c>
      <c r="AC28">
        <f t="shared" si="10"/>
        <v>518.27588554935198</v>
      </c>
      <c r="AD28">
        <f t="shared" si="11"/>
        <v>117.743220755526</v>
      </c>
      <c r="AE28">
        <f t="shared" si="12"/>
        <v>32.819140514591197</v>
      </c>
      <c r="AF28">
        <f t="shared" si="13"/>
        <v>14.586826325812801</v>
      </c>
      <c r="AG28">
        <f t="shared" si="14"/>
        <v>16.004979343440002</v>
      </c>
      <c r="AH28">
        <f t="shared" si="31"/>
        <v>7.3437381025730861</v>
      </c>
      <c r="AN28">
        <v>5.9391899999999997E-2</v>
      </c>
      <c r="AO28">
        <v>9.6247600000000003E-2</v>
      </c>
      <c r="AP28">
        <v>0.17245099999999999</v>
      </c>
      <c r="AQ28">
        <v>0.28965099999999999</v>
      </c>
      <c r="AR28">
        <v>0.44378800000000002</v>
      </c>
      <c r="AS28">
        <v>0.60956200000000005</v>
      </c>
      <c r="AT28">
        <v>0.75338499999999997</v>
      </c>
      <c r="AU28">
        <v>0.85668500000000003</v>
      </c>
      <c r="AV28">
        <v>0.92123900000000003</v>
      </c>
      <c r="AW28">
        <v>0.95813700000000002</v>
      </c>
      <c r="AX28">
        <v>0.97815799999999997</v>
      </c>
      <c r="AY28">
        <v>0.98871699999999996</v>
      </c>
      <c r="AZ28">
        <v>0.99420200000000003</v>
      </c>
      <c r="BA28">
        <v>0.99702800000000003</v>
      </c>
      <c r="BB28">
        <v>0.99847900000000001</v>
      </c>
    </row>
    <row r="29" spans="1:54" x14ac:dyDescent="0.2">
      <c r="A29">
        <v>1990</v>
      </c>
      <c r="B29">
        <v>50409.8</v>
      </c>
      <c r="C29">
        <v>4806.62</v>
      </c>
      <c r="D29">
        <v>1459.4</v>
      </c>
      <c r="E29">
        <v>1243.1400000000001</v>
      </c>
      <c r="F29">
        <v>1474.06</v>
      </c>
      <c r="G29">
        <v>2662.4</v>
      </c>
      <c r="H29">
        <v>708.61900000000003</v>
      </c>
      <c r="I29">
        <v>1626.96</v>
      </c>
      <c r="J29">
        <v>357.88400000000001</v>
      </c>
      <c r="K29">
        <v>430.06400000000002</v>
      </c>
      <c r="L29">
        <v>195.227</v>
      </c>
      <c r="M29">
        <v>283.35700000000003</v>
      </c>
      <c r="N29">
        <v>61.111699999999999</v>
      </c>
      <c r="O29">
        <v>16.3857</v>
      </c>
      <c r="P29">
        <v>14.6746</v>
      </c>
      <c r="Q29">
        <f t="shared" si="30"/>
        <v>6.1694745028686686</v>
      </c>
      <c r="S29">
        <f t="shared" si="0"/>
        <v>10.132554299868</v>
      </c>
      <c r="T29">
        <f t="shared" si="1"/>
        <v>23.70979231894</v>
      </c>
      <c r="U29">
        <f t="shared" si="2"/>
        <v>44.7672613716</v>
      </c>
      <c r="V29">
        <f t="shared" si="3"/>
        <v>165.61871260110001</v>
      </c>
      <c r="W29">
        <f t="shared" si="4"/>
        <v>534.34942836701998</v>
      </c>
      <c r="X29">
        <f t="shared" si="5"/>
        <v>1648.9257521152001</v>
      </c>
      <c r="Y29">
        <f t="shared" si="6"/>
        <v>570.16666716492</v>
      </c>
      <c r="Z29">
        <f t="shared" si="7"/>
        <v>1514.9224192377599</v>
      </c>
      <c r="AA29">
        <f t="shared" si="8"/>
        <v>367.12654576794</v>
      </c>
      <c r="AB29">
        <f t="shared" si="9"/>
        <v>473.54190496704001</v>
      </c>
      <c r="AC29">
        <f t="shared" si="10"/>
        <v>226.999504317782</v>
      </c>
      <c r="AD29">
        <f t="shared" si="11"/>
        <v>343.40876513632804</v>
      </c>
      <c r="AE29">
        <f t="shared" si="12"/>
        <v>76.57181150559849</v>
      </c>
      <c r="AF29">
        <f t="shared" si="13"/>
        <v>21.071925911959202</v>
      </c>
      <c r="AG29">
        <f t="shared" si="14"/>
        <v>19.2530559469248</v>
      </c>
      <c r="AH29">
        <f t="shared" si="31"/>
        <v>7.6096921090789005</v>
      </c>
      <c r="AN29">
        <v>3.0455099999999999E-2</v>
      </c>
      <c r="AO29">
        <v>2.90161E-2</v>
      </c>
      <c r="AP29">
        <v>0.10123799999999999</v>
      </c>
      <c r="AQ29">
        <v>0.298045</v>
      </c>
      <c r="AR29">
        <v>0.61545300000000003</v>
      </c>
      <c r="AS29">
        <v>0.85780900000000004</v>
      </c>
      <c r="AT29">
        <v>0.95787699999999998</v>
      </c>
      <c r="AU29">
        <v>0.98846800000000001</v>
      </c>
      <c r="AV29">
        <v>0.996915</v>
      </c>
      <c r="AW29">
        <v>0.99917999999999996</v>
      </c>
      <c r="AX29">
        <v>0.99978199999999995</v>
      </c>
      <c r="AY29">
        <v>0.999942</v>
      </c>
      <c r="AZ29">
        <v>0.99998500000000001</v>
      </c>
      <c r="BA29">
        <v>0.999996</v>
      </c>
      <c r="BB29">
        <v>0.99999899999999997</v>
      </c>
    </row>
    <row r="30" spans="1:54" x14ac:dyDescent="0.2">
      <c r="A30">
        <v>1991</v>
      </c>
      <c r="B30">
        <v>26294</v>
      </c>
      <c r="C30">
        <v>20492.900000000001</v>
      </c>
      <c r="D30">
        <v>3047.65</v>
      </c>
      <c r="E30">
        <v>1042.82</v>
      </c>
      <c r="F30">
        <v>810.04399999999998</v>
      </c>
      <c r="G30">
        <v>850.26300000000003</v>
      </c>
      <c r="H30">
        <v>1524.75</v>
      </c>
      <c r="I30">
        <v>386.95100000000002</v>
      </c>
      <c r="J30">
        <v>880.73199999999997</v>
      </c>
      <c r="K30">
        <v>197.39699999999999</v>
      </c>
      <c r="L30">
        <v>244.40199999999999</v>
      </c>
      <c r="M30">
        <v>110.946</v>
      </c>
      <c r="N30">
        <v>161.03</v>
      </c>
      <c r="O30">
        <v>34.729199999999999</v>
      </c>
      <c r="P30">
        <v>17.651299999999999</v>
      </c>
      <c r="Q30">
        <f t="shared" si="30"/>
        <v>5.6931470034128537</v>
      </c>
      <c r="S30">
        <f t="shared" si="0"/>
        <v>12.388441764600001</v>
      </c>
      <c r="T30">
        <f t="shared" si="1"/>
        <v>91.517848592800021</v>
      </c>
      <c r="U30">
        <f t="shared" si="2"/>
        <v>71.198081726745002</v>
      </c>
      <c r="V30">
        <f t="shared" si="3"/>
        <v>95.805865186199995</v>
      </c>
      <c r="W30">
        <f t="shared" si="4"/>
        <v>212.214479813976</v>
      </c>
      <c r="X30">
        <f t="shared" si="5"/>
        <v>437.52239120163006</v>
      </c>
      <c r="Y30">
        <f t="shared" si="6"/>
        <v>1133.2673270099999</v>
      </c>
      <c r="Z30">
        <f t="shared" si="7"/>
        <v>349.80323114587799</v>
      </c>
      <c r="AA30">
        <f t="shared" si="8"/>
        <v>894.13551065739591</v>
      </c>
      <c r="AB30">
        <f t="shared" si="9"/>
        <v>216.58196902869003</v>
      </c>
      <c r="AC30">
        <f t="shared" si="10"/>
        <v>283.83761131023601</v>
      </c>
      <c r="AD30">
        <f t="shared" si="11"/>
        <v>134.40510078573601</v>
      </c>
      <c r="AE30">
        <f t="shared" si="12"/>
        <v>201.74072795267998</v>
      </c>
      <c r="AF30">
        <f t="shared" si="13"/>
        <v>44.659607435942398</v>
      </c>
      <c r="AG30">
        <f t="shared" si="14"/>
        <v>23.158158222415999</v>
      </c>
      <c r="AH30">
        <f t="shared" si="31"/>
        <v>8.1881331293294402</v>
      </c>
      <c r="AN30">
        <v>7.1386500000000006E-2</v>
      </c>
      <c r="AO30">
        <v>2.6269600000000001E-2</v>
      </c>
      <c r="AP30">
        <v>7.7101100000000006E-2</v>
      </c>
      <c r="AQ30">
        <v>0.20552999999999999</v>
      </c>
      <c r="AR30">
        <v>0.44478600000000001</v>
      </c>
      <c r="AS30">
        <v>0.71270500000000003</v>
      </c>
      <c r="AT30">
        <v>0.88481900000000002</v>
      </c>
      <c r="AU30">
        <v>0.95965900000000004</v>
      </c>
      <c r="AV30">
        <v>0.98660700000000001</v>
      </c>
      <c r="AW30">
        <v>0.99563500000000005</v>
      </c>
      <c r="AX30">
        <v>0.99858599999999997</v>
      </c>
      <c r="AY30">
        <v>0.99954299999999996</v>
      </c>
      <c r="AZ30">
        <v>0.99985199999999996</v>
      </c>
      <c r="BA30">
        <v>0.99995199999999995</v>
      </c>
      <c r="BB30">
        <v>0.99998500000000001</v>
      </c>
    </row>
    <row r="31" spans="1:54" x14ac:dyDescent="0.2">
      <c r="A31">
        <v>1992</v>
      </c>
      <c r="B31">
        <v>22203.4</v>
      </c>
      <c r="C31">
        <v>10689.3</v>
      </c>
      <c r="D31">
        <v>12992</v>
      </c>
      <c r="E31">
        <v>2204.4499999999998</v>
      </c>
      <c r="F31">
        <v>706.803</v>
      </c>
      <c r="G31">
        <v>493.74599999999998</v>
      </c>
      <c r="H31">
        <v>490.27600000000001</v>
      </c>
      <c r="I31">
        <v>782.10400000000004</v>
      </c>
      <c r="J31">
        <v>212.648</v>
      </c>
      <c r="K31">
        <v>442.78199999999998</v>
      </c>
      <c r="L31">
        <v>99.624499999999998</v>
      </c>
      <c r="M31">
        <v>123.34699999999999</v>
      </c>
      <c r="N31">
        <v>55.993299999999998</v>
      </c>
      <c r="O31">
        <v>81.270099999999999</v>
      </c>
      <c r="P31">
        <v>26.436</v>
      </c>
      <c r="Q31">
        <f t="shared" si="30"/>
        <v>4.016730648867596</v>
      </c>
      <c r="S31">
        <f t="shared" si="0"/>
        <v>7.2180944246400003</v>
      </c>
      <c r="T31">
        <f t="shared" si="1"/>
        <v>51.519807121500001</v>
      </c>
      <c r="U31">
        <f t="shared" si="2"/>
        <v>306.19554174719997</v>
      </c>
      <c r="V31">
        <f t="shared" si="3"/>
        <v>193.14612729149999</v>
      </c>
      <c r="W31">
        <f t="shared" si="4"/>
        <v>172.09630447419599</v>
      </c>
      <c r="X31">
        <f t="shared" si="5"/>
        <v>239.10349786831199</v>
      </c>
      <c r="Y31">
        <f t="shared" si="6"/>
        <v>352.04209346880003</v>
      </c>
      <c r="Z31">
        <f t="shared" si="7"/>
        <v>695.85647248584007</v>
      </c>
      <c r="AA31">
        <f t="shared" si="8"/>
        <v>214.45556371377597</v>
      </c>
      <c r="AB31">
        <f t="shared" si="9"/>
        <v>484.538438729988</v>
      </c>
      <c r="AC31">
        <f t="shared" si="10"/>
        <v>115.5820932866755</v>
      </c>
      <c r="AD31">
        <f t="shared" si="11"/>
        <v>149.37083738967598</v>
      </c>
      <c r="AE31">
        <f t="shared" si="12"/>
        <v>70.139188454974089</v>
      </c>
      <c r="AF31">
        <f t="shared" si="13"/>
        <v>104.5027927517914</v>
      </c>
      <c r="AG31">
        <f t="shared" si="14"/>
        <v>34.682818058880002</v>
      </c>
      <c r="AH31">
        <f t="shared" si="31"/>
        <v>7.9036163775804384</v>
      </c>
      <c r="AN31">
        <v>4.9256000000000001E-2</v>
      </c>
      <c r="AO31">
        <v>2.8351500000000002E-2</v>
      </c>
      <c r="AP31">
        <v>7.7782199999999996E-2</v>
      </c>
      <c r="AQ31">
        <v>0.19600999999999999</v>
      </c>
      <c r="AR31">
        <v>0.41338799999999998</v>
      </c>
      <c r="AS31">
        <v>0.67072600000000004</v>
      </c>
      <c r="AT31">
        <v>0.85482000000000002</v>
      </c>
      <c r="AU31">
        <v>0.94450500000000004</v>
      </c>
      <c r="AV31">
        <v>0.980078</v>
      </c>
      <c r="AW31">
        <v>0.99301700000000004</v>
      </c>
      <c r="AX31">
        <v>0.99757300000000004</v>
      </c>
      <c r="AY31">
        <v>0.99915900000000002</v>
      </c>
      <c r="AZ31">
        <v>0.99970899999999996</v>
      </c>
      <c r="BA31">
        <v>0.99989899999999998</v>
      </c>
      <c r="BB31">
        <v>0.99996499999999999</v>
      </c>
    </row>
    <row r="32" spans="1:54" x14ac:dyDescent="0.2">
      <c r="A32">
        <v>1993</v>
      </c>
      <c r="B32">
        <v>45808</v>
      </c>
      <c r="C32">
        <v>9026.14</v>
      </c>
      <c r="D32">
        <v>6759.09</v>
      </c>
      <c r="E32">
        <v>9039.1200000000008</v>
      </c>
      <c r="F32">
        <v>1491.27</v>
      </c>
      <c r="G32">
        <v>439.73099999999999</v>
      </c>
      <c r="H32">
        <v>262.78300000000002</v>
      </c>
      <c r="I32">
        <v>225.49100000000001</v>
      </c>
      <c r="J32">
        <v>346.73899999999998</v>
      </c>
      <c r="K32">
        <v>86.809200000000004</v>
      </c>
      <c r="L32">
        <v>185.18700000000001</v>
      </c>
      <c r="M32">
        <v>41.666499999999999</v>
      </c>
      <c r="N32">
        <v>51.588099999999997</v>
      </c>
      <c r="O32">
        <v>23.418399999999998</v>
      </c>
      <c r="P32">
        <v>45.046399999999998</v>
      </c>
      <c r="Q32">
        <f t="shared" si="30"/>
        <v>4.1252837702463276</v>
      </c>
      <c r="S32">
        <f t="shared" si="0"/>
        <v>11.81840078496</v>
      </c>
      <c r="T32">
        <f t="shared" si="1"/>
        <v>36.055900079259999</v>
      </c>
      <c r="U32">
        <f t="shared" si="2"/>
        <v>149.51025092238299</v>
      </c>
      <c r="V32">
        <f t="shared" si="3"/>
        <v>827.97248178216012</v>
      </c>
      <c r="W32">
        <f t="shared" si="4"/>
        <v>401.89359498452995</v>
      </c>
      <c r="X32">
        <f t="shared" si="5"/>
        <v>233.05964536477799</v>
      </c>
      <c r="Y32">
        <f t="shared" si="6"/>
        <v>198.73966103795999</v>
      </c>
      <c r="Z32">
        <f t="shared" si="7"/>
        <v>205.46344634277</v>
      </c>
      <c r="AA32">
        <f t="shared" si="8"/>
        <v>353.14478076530088</v>
      </c>
      <c r="AB32">
        <f t="shared" si="9"/>
        <v>95.362588951516813</v>
      </c>
      <c r="AC32">
        <f t="shared" si="10"/>
        <v>215.16486192831604</v>
      </c>
      <c r="AD32">
        <f t="shared" si="11"/>
        <v>50.484900559589995</v>
      </c>
      <c r="AE32">
        <f t="shared" si="12"/>
        <v>64.634071709962996</v>
      </c>
      <c r="AF32">
        <f t="shared" si="13"/>
        <v>30.115219150252795</v>
      </c>
      <c r="AG32">
        <f t="shared" si="14"/>
        <v>59.100403992985598</v>
      </c>
      <c r="AH32">
        <f t="shared" si="31"/>
        <v>6.7446943623262721</v>
      </c>
      <c r="AN32">
        <v>3.9090699999999999E-2</v>
      </c>
      <c r="AO32">
        <v>2.34977E-2</v>
      </c>
      <c r="AP32">
        <v>7.3002899999999996E-2</v>
      </c>
      <c r="AQ32">
        <v>0.20491899999999999</v>
      </c>
      <c r="AR32">
        <v>0.45755099999999999</v>
      </c>
      <c r="AS32">
        <v>0.73407900000000004</v>
      </c>
      <c r="AT32">
        <v>0.900343</v>
      </c>
      <c r="AU32">
        <v>0.96728499999999995</v>
      </c>
      <c r="AV32">
        <v>0.98977099999999996</v>
      </c>
      <c r="AW32">
        <v>0.99685199999999996</v>
      </c>
      <c r="AX32">
        <v>0.99903600000000004</v>
      </c>
      <c r="AY32">
        <v>0.99970499999999995</v>
      </c>
      <c r="AZ32">
        <v>0.99990999999999997</v>
      </c>
      <c r="BA32">
        <v>0.99997199999999997</v>
      </c>
      <c r="BB32">
        <v>0.99999199999999999</v>
      </c>
    </row>
    <row r="33" spans="1:54" x14ac:dyDescent="0.2">
      <c r="A33">
        <v>1994</v>
      </c>
      <c r="B33">
        <v>15290.7</v>
      </c>
      <c r="C33">
        <v>18622.900000000001</v>
      </c>
      <c r="D33">
        <v>5739.46</v>
      </c>
      <c r="E33">
        <v>4809.28</v>
      </c>
      <c r="F33">
        <v>5740.62</v>
      </c>
      <c r="G33">
        <v>983.08799999999997</v>
      </c>
      <c r="H33">
        <v>261.07600000000002</v>
      </c>
      <c r="I33">
        <v>137.124</v>
      </c>
      <c r="J33">
        <v>118.069</v>
      </c>
      <c r="K33">
        <v>180.00200000000001</v>
      </c>
      <c r="L33">
        <v>46.304600000000001</v>
      </c>
      <c r="M33">
        <v>98.779799999999994</v>
      </c>
      <c r="N33">
        <v>22.225200000000001</v>
      </c>
      <c r="O33">
        <v>27.517399999999999</v>
      </c>
      <c r="P33">
        <v>36.519599999999997</v>
      </c>
      <c r="Q33">
        <f t="shared" si="30"/>
        <v>4.3824548852175562</v>
      </c>
      <c r="S33">
        <f t="shared" si="0"/>
        <v>6.4725367960440003</v>
      </c>
      <c r="T33">
        <f t="shared" si="1"/>
        <v>56.731852792100007</v>
      </c>
      <c r="U33">
        <f t="shared" si="2"/>
        <v>95.120819005583996</v>
      </c>
      <c r="V33">
        <f t="shared" si="3"/>
        <v>333.29050548192004</v>
      </c>
      <c r="W33">
        <f t="shared" si="4"/>
        <v>1243.6991518335001</v>
      </c>
      <c r="X33">
        <f t="shared" si="5"/>
        <v>460.30845114950404</v>
      </c>
      <c r="Y33">
        <f t="shared" si="6"/>
        <v>187.29271638672</v>
      </c>
      <c r="Z33">
        <f t="shared" si="7"/>
        <v>122.56475453726399</v>
      </c>
      <c r="AA33">
        <f t="shared" si="8"/>
        <v>119.462488474287</v>
      </c>
      <c r="AB33">
        <f t="shared" si="9"/>
        <v>197.30473509047602</v>
      </c>
      <c r="AC33">
        <f t="shared" si="10"/>
        <v>53.761401054587402</v>
      </c>
      <c r="AD33">
        <f t="shared" si="11"/>
        <v>119.65730624431919</v>
      </c>
      <c r="AE33">
        <f t="shared" si="12"/>
        <v>27.8434971064992</v>
      </c>
      <c r="AF33">
        <f t="shared" si="13"/>
        <v>35.385500869050801</v>
      </c>
      <c r="AG33">
        <f t="shared" si="14"/>
        <v>47.912900666841594</v>
      </c>
      <c r="AH33">
        <f t="shared" si="31"/>
        <v>6.420666207233328</v>
      </c>
      <c r="AN33">
        <v>6.4136200000000004E-2</v>
      </c>
      <c r="AO33">
        <v>1.79197E-2</v>
      </c>
      <c r="AP33">
        <v>5.4696799999999997E-2</v>
      </c>
      <c r="AQ33">
        <v>0.15503700000000001</v>
      </c>
      <c r="AR33">
        <v>0.36782500000000001</v>
      </c>
      <c r="AS33">
        <v>0.64851400000000003</v>
      </c>
      <c r="AT33">
        <v>0.85403300000000004</v>
      </c>
      <c r="AU33">
        <v>0.94885799999999998</v>
      </c>
      <c r="AV33">
        <v>0.98328700000000002</v>
      </c>
      <c r="AW33">
        <v>0.99466900000000003</v>
      </c>
      <c r="AX33">
        <v>0.99831300000000001</v>
      </c>
      <c r="AY33">
        <v>0.99946699999999999</v>
      </c>
      <c r="AZ33">
        <v>0.99983200000000005</v>
      </c>
      <c r="BA33">
        <v>0.99994700000000003</v>
      </c>
      <c r="BB33">
        <v>0.99998299999999996</v>
      </c>
    </row>
    <row r="34" spans="1:54" x14ac:dyDescent="0.2">
      <c r="A34">
        <v>1995</v>
      </c>
      <c r="B34">
        <v>10502.8</v>
      </c>
      <c r="C34">
        <v>6216.43</v>
      </c>
      <c r="D34">
        <v>11849</v>
      </c>
      <c r="E34">
        <v>4192</v>
      </c>
      <c r="F34">
        <v>3272.32</v>
      </c>
      <c r="G34">
        <v>3364.42</v>
      </c>
      <c r="H34">
        <v>587.36699999999996</v>
      </c>
      <c r="I34">
        <v>148.767</v>
      </c>
      <c r="J34">
        <v>78.834599999999995</v>
      </c>
      <c r="K34">
        <v>68.385400000000004</v>
      </c>
      <c r="L34">
        <v>105.038</v>
      </c>
      <c r="M34">
        <v>27.020499999999998</v>
      </c>
      <c r="N34">
        <v>57.6419</v>
      </c>
      <c r="O34">
        <v>12.969200000000001</v>
      </c>
      <c r="P34">
        <v>37.368099999999998</v>
      </c>
      <c r="Q34">
        <f t="shared" si="30"/>
        <v>4.1396892652797703</v>
      </c>
      <c r="S34">
        <f t="shared" si="0"/>
        <v>5.3949533206799991</v>
      </c>
      <c r="T34">
        <f t="shared" si="1"/>
        <v>10.430917774585001</v>
      </c>
      <c r="U34">
        <f t="shared" si="2"/>
        <v>114.62007157379999</v>
      </c>
      <c r="V34">
        <f t="shared" si="3"/>
        <v>184.32019681920002</v>
      </c>
      <c r="W34">
        <f t="shared" si="4"/>
        <v>511.14169170303995</v>
      </c>
      <c r="X34">
        <f t="shared" si="5"/>
        <v>1321.9271950304801</v>
      </c>
      <c r="Y34">
        <f t="shared" si="6"/>
        <v>393.70953917987998</v>
      </c>
      <c r="Z34">
        <f t="shared" si="7"/>
        <v>130.17592690122598</v>
      </c>
      <c r="AA34">
        <f t="shared" si="8"/>
        <v>79.286580914322585</v>
      </c>
      <c r="AB34">
        <f t="shared" si="9"/>
        <v>74.83740602420481</v>
      </c>
      <c r="AC34">
        <f t="shared" si="10"/>
        <v>121.90156025985399</v>
      </c>
      <c r="AD34">
        <f t="shared" si="11"/>
        <v>32.727919487406005</v>
      </c>
      <c r="AE34">
        <f t="shared" si="12"/>
        <v>72.211361216964889</v>
      </c>
      <c r="AF34">
        <f t="shared" si="13"/>
        <v>16.677423853310401</v>
      </c>
      <c r="AG34">
        <f t="shared" si="14"/>
        <v>49.026064714950401</v>
      </c>
      <c r="AH34">
        <f t="shared" si="31"/>
        <v>6.5974535624246471</v>
      </c>
      <c r="AN34">
        <v>7.7828499999999995E-2</v>
      </c>
      <c r="AO34">
        <v>9.87035E-3</v>
      </c>
      <c r="AP34">
        <v>3.19254E-2</v>
      </c>
      <c r="AQ34">
        <v>9.8365800000000003E-2</v>
      </c>
      <c r="AR34">
        <v>0.26519799999999999</v>
      </c>
      <c r="AS34">
        <v>0.54420199999999996</v>
      </c>
      <c r="AT34">
        <v>0.79797099999999999</v>
      </c>
      <c r="AU34">
        <v>0.92890899999999998</v>
      </c>
      <c r="AV34">
        <v>0.97738899999999995</v>
      </c>
      <c r="AW34">
        <v>0.99305600000000005</v>
      </c>
      <c r="AX34">
        <v>0.99789099999999997</v>
      </c>
      <c r="AY34">
        <v>0.99936100000000005</v>
      </c>
      <c r="AZ34">
        <v>0.999807</v>
      </c>
      <c r="BA34">
        <v>0.999942</v>
      </c>
      <c r="BB34">
        <v>0.99998200000000004</v>
      </c>
    </row>
    <row r="35" spans="1:54" x14ac:dyDescent="0.2">
      <c r="A35">
        <v>1996</v>
      </c>
      <c r="B35">
        <v>22768.2</v>
      </c>
      <c r="C35">
        <v>4269.93</v>
      </c>
      <c r="D35">
        <v>3956.05</v>
      </c>
      <c r="E35">
        <v>8701.4500000000007</v>
      </c>
      <c r="F35">
        <v>2982.13</v>
      </c>
      <c r="G35">
        <v>2074.46</v>
      </c>
      <c r="H35">
        <v>1830.12</v>
      </c>
      <c r="I35">
        <v>335.84899999999999</v>
      </c>
      <c r="J35">
        <v>85.589100000000002</v>
      </c>
      <c r="K35">
        <v>46.197099999999999</v>
      </c>
      <c r="L35">
        <v>40.588000000000001</v>
      </c>
      <c r="M35">
        <v>62.341999999999999</v>
      </c>
      <c r="N35">
        <v>16.037199999999999</v>
      </c>
      <c r="O35">
        <v>34.211500000000001</v>
      </c>
      <c r="P35">
        <v>29.876100000000001</v>
      </c>
      <c r="Q35">
        <f t="shared" si="30"/>
        <v>4.6096501096811568</v>
      </c>
      <c r="S35">
        <f t="shared" si="0"/>
        <v>8.2545029887319998</v>
      </c>
      <c r="T35">
        <f t="shared" si="1"/>
        <v>8.5127801039400026</v>
      </c>
      <c r="U35">
        <f t="shared" si="2"/>
        <v>34.234630500630004</v>
      </c>
      <c r="V35">
        <f t="shared" si="3"/>
        <v>264.07620418647008</v>
      </c>
      <c r="W35">
        <f t="shared" si="4"/>
        <v>268.51753693961001</v>
      </c>
      <c r="X35">
        <f t="shared" si="5"/>
        <v>462.75096219543997</v>
      </c>
      <c r="Y35">
        <f t="shared" si="6"/>
        <v>807.92689813919992</v>
      </c>
      <c r="Z35">
        <f t="shared" si="7"/>
        <v>231.87751947045601</v>
      </c>
      <c r="AA35">
        <f t="shared" si="8"/>
        <v>76.778872842709788</v>
      </c>
      <c r="AB35">
        <f t="shared" si="9"/>
        <v>48.056405124244606</v>
      </c>
      <c r="AC35">
        <f t="shared" si="10"/>
        <v>46.099274050400005</v>
      </c>
      <c r="AD35">
        <f t="shared" si="11"/>
        <v>74.834729090183998</v>
      </c>
      <c r="AE35">
        <f t="shared" si="12"/>
        <v>20.016483750099198</v>
      </c>
      <c r="AF35">
        <f t="shared" si="13"/>
        <v>43.926783309302998</v>
      </c>
      <c r="AG35">
        <f t="shared" si="14"/>
        <v>39.172513626124804</v>
      </c>
      <c r="AH35">
        <f t="shared" si="31"/>
        <v>6.9587260716282238</v>
      </c>
      <c r="AN35">
        <v>5.4931099999999997E-2</v>
      </c>
      <c r="AO35">
        <v>1.1727400000000001E-2</v>
      </c>
      <c r="AP35">
        <v>2.8560200000000001E-2</v>
      </c>
      <c r="AQ35">
        <v>6.7893800000000004E-2</v>
      </c>
      <c r="AR35">
        <v>0.15287300000000001</v>
      </c>
      <c r="AS35">
        <v>0.30896200000000001</v>
      </c>
      <c r="AT35">
        <v>0.52554900000000004</v>
      </c>
      <c r="AU35">
        <v>0.73293200000000003</v>
      </c>
      <c r="AV35">
        <v>0.87178199999999995</v>
      </c>
      <c r="AW35">
        <v>0.943963</v>
      </c>
      <c r="AX35">
        <v>0.97660000000000002</v>
      </c>
      <c r="AY35">
        <v>0.990421</v>
      </c>
      <c r="AZ35">
        <v>0.996112</v>
      </c>
      <c r="BA35">
        <v>0.99842699999999995</v>
      </c>
      <c r="BB35">
        <v>0.99936400000000003</v>
      </c>
    </row>
    <row r="36" spans="1:54" x14ac:dyDescent="0.2">
      <c r="A36">
        <v>1997</v>
      </c>
      <c r="B36">
        <v>30871.3</v>
      </c>
      <c r="C36">
        <v>9256.43</v>
      </c>
      <c r="D36">
        <v>2711.1</v>
      </c>
      <c r="E36">
        <v>2889.48</v>
      </c>
      <c r="F36">
        <v>6324.79</v>
      </c>
      <c r="G36">
        <v>2042.34</v>
      </c>
      <c r="H36">
        <v>1203.81</v>
      </c>
      <c r="I36">
        <v>913.24199999999996</v>
      </c>
      <c r="J36">
        <v>163.78800000000001</v>
      </c>
      <c r="K36">
        <v>44.598599999999998</v>
      </c>
      <c r="L36">
        <v>25.3614</v>
      </c>
      <c r="M36">
        <v>22.2821</v>
      </c>
      <c r="N36">
        <v>34.224699999999999</v>
      </c>
      <c r="O36">
        <v>8.8041400000000003</v>
      </c>
      <c r="P36">
        <v>35.183100000000003</v>
      </c>
      <c r="Q36">
        <f t="shared" si="30"/>
        <v>5.0468457135479223</v>
      </c>
      <c r="S36">
        <f t="shared" si="0"/>
        <v>12.809228462975998</v>
      </c>
      <c r="T36">
        <f t="shared" si="1"/>
        <v>26.301664510640002</v>
      </c>
      <c r="U36">
        <f t="shared" si="2"/>
        <v>29.515504954320001</v>
      </c>
      <c r="V36">
        <f t="shared" si="3"/>
        <v>97.568829599471997</v>
      </c>
      <c r="W36">
        <f t="shared" si="4"/>
        <v>566.01483043877988</v>
      </c>
      <c r="X36">
        <f t="shared" si="5"/>
        <v>415.86840673596004</v>
      </c>
      <c r="Y36">
        <f t="shared" si="6"/>
        <v>467.90669388959998</v>
      </c>
      <c r="Z36">
        <f t="shared" si="7"/>
        <v>562.42475054013585</v>
      </c>
      <c r="AA36">
        <f t="shared" si="8"/>
        <v>135.74898143125199</v>
      </c>
      <c r="AB36">
        <f t="shared" si="9"/>
        <v>44.270587733072404</v>
      </c>
      <c r="AC36">
        <f t="shared" si="10"/>
        <v>28.084193665095597</v>
      </c>
      <c r="AD36">
        <f t="shared" si="11"/>
        <v>26.400864899899197</v>
      </c>
      <c r="AE36">
        <f t="shared" si="12"/>
        <v>42.439961668109596</v>
      </c>
      <c r="AF36">
        <f t="shared" si="13"/>
        <v>11.2684005614302</v>
      </c>
      <c r="AG36">
        <f t="shared" si="14"/>
        <v>46.06005950697601</v>
      </c>
      <c r="AH36">
        <f t="shared" si="31"/>
        <v>6.9815683759100429</v>
      </c>
      <c r="AN36">
        <v>6.2867199999999998E-2</v>
      </c>
      <c r="AO36">
        <v>1.6714400000000001E-2</v>
      </c>
      <c r="AP36">
        <v>3.5930400000000001E-2</v>
      </c>
      <c r="AQ36">
        <v>7.5541200000000003E-2</v>
      </c>
      <c r="AR36">
        <v>0.15193799999999999</v>
      </c>
      <c r="AS36">
        <v>0.28202700000000003</v>
      </c>
      <c r="AT36">
        <v>0.46272400000000002</v>
      </c>
      <c r="AU36">
        <v>0.65377399999999997</v>
      </c>
      <c r="AV36">
        <v>0.80545100000000003</v>
      </c>
      <c r="AW36">
        <v>0.90076699999999998</v>
      </c>
      <c r="AX36">
        <v>0.95215799999999995</v>
      </c>
      <c r="AY36">
        <v>0.97759600000000002</v>
      </c>
      <c r="AZ36">
        <v>0.98965599999999998</v>
      </c>
      <c r="BA36">
        <v>0.995255</v>
      </c>
      <c r="BB36">
        <v>0.99782999999999999</v>
      </c>
    </row>
    <row r="37" spans="1:54" x14ac:dyDescent="0.2">
      <c r="A37">
        <v>1998</v>
      </c>
      <c r="B37">
        <v>15163.6</v>
      </c>
      <c r="C37">
        <v>12550.7</v>
      </c>
      <c r="D37">
        <v>5855.56</v>
      </c>
      <c r="E37">
        <v>1973.55</v>
      </c>
      <c r="F37">
        <v>2055.88</v>
      </c>
      <c r="G37">
        <v>4287.88</v>
      </c>
      <c r="H37">
        <v>1268.1300000000001</v>
      </c>
      <c r="I37">
        <v>668.71500000000003</v>
      </c>
      <c r="J37">
        <v>492.06900000000002</v>
      </c>
      <c r="K37">
        <v>81.055099999999996</v>
      </c>
      <c r="L37">
        <v>23.2317</v>
      </c>
      <c r="M37">
        <v>13.210900000000001</v>
      </c>
      <c r="N37">
        <v>11.6069</v>
      </c>
      <c r="O37">
        <v>17.8279</v>
      </c>
      <c r="P37">
        <v>22.9132</v>
      </c>
      <c r="Q37">
        <f t="shared" si="30"/>
        <v>4.8946716132183621</v>
      </c>
      <c r="S37">
        <f t="shared" si="0"/>
        <v>4.4634171843360004</v>
      </c>
      <c r="T37">
        <f t="shared" si="1"/>
        <v>64.021158352100002</v>
      </c>
      <c r="U37">
        <f t="shared" si="2"/>
        <v>93.160095189695994</v>
      </c>
      <c r="V37">
        <f t="shared" si="3"/>
        <v>79.670273500349992</v>
      </c>
      <c r="W37">
        <f t="shared" si="4"/>
        <v>182.84185675339998</v>
      </c>
      <c r="X37">
        <f t="shared" si="5"/>
        <v>748.0346016100001</v>
      </c>
      <c r="Y37">
        <f t="shared" si="6"/>
        <v>387.07339963319998</v>
      </c>
      <c r="Z37">
        <f t="shared" si="7"/>
        <v>318.47032283445003</v>
      </c>
      <c r="AA37">
        <f t="shared" si="8"/>
        <v>327.53297788186501</v>
      </c>
      <c r="AB37">
        <f t="shared" si="9"/>
        <v>68.460416347367797</v>
      </c>
      <c r="AC37">
        <f t="shared" si="10"/>
        <v>23.090630426870405</v>
      </c>
      <c r="AD37">
        <f t="shared" si="11"/>
        <v>14.6230999230348</v>
      </c>
      <c r="AE37">
        <f t="shared" si="12"/>
        <v>13.811386817244797</v>
      </c>
      <c r="AF37">
        <f t="shared" si="13"/>
        <v>22.267835414082199</v>
      </c>
      <c r="AG37">
        <f t="shared" si="14"/>
        <v>29.573699162355197</v>
      </c>
      <c r="AH37">
        <f t="shared" si="31"/>
        <v>7.0408725468346045</v>
      </c>
      <c r="AN37">
        <v>4.4598600000000002E-2</v>
      </c>
      <c r="AO37">
        <v>3.0005899999999999E-2</v>
      </c>
      <c r="AP37">
        <v>5.2507199999999997E-2</v>
      </c>
      <c r="AQ37">
        <v>9.0311000000000002E-2</v>
      </c>
      <c r="AR37">
        <v>0.15099499999999999</v>
      </c>
      <c r="AS37">
        <v>0.24162500000000001</v>
      </c>
      <c r="AT37">
        <v>0.363371</v>
      </c>
      <c r="AU37">
        <v>0.50556500000000004</v>
      </c>
      <c r="AV37">
        <v>0.64686500000000002</v>
      </c>
      <c r="AW37">
        <v>0.76643899999999998</v>
      </c>
      <c r="AX37">
        <v>0.85462400000000005</v>
      </c>
      <c r="AY37">
        <v>0.91328100000000001</v>
      </c>
      <c r="AZ37">
        <v>0.94966399999999995</v>
      </c>
      <c r="BA37">
        <v>0.97126299999999999</v>
      </c>
      <c r="BB37">
        <v>0.98375299999999999</v>
      </c>
    </row>
    <row r="38" spans="1:54" x14ac:dyDescent="0.2">
      <c r="A38">
        <v>1999</v>
      </c>
      <c r="B38">
        <v>16374</v>
      </c>
      <c r="C38">
        <v>6164.83</v>
      </c>
      <c r="D38">
        <v>7968.79</v>
      </c>
      <c r="E38">
        <v>4252.03</v>
      </c>
      <c r="F38">
        <v>1396.92</v>
      </c>
      <c r="G38">
        <v>1390.96</v>
      </c>
      <c r="H38">
        <v>2594.5300000000002</v>
      </c>
      <c r="I38">
        <v>764.10199999999998</v>
      </c>
      <c r="J38">
        <v>378.34300000000002</v>
      </c>
      <c r="K38">
        <v>268.14499999999998</v>
      </c>
      <c r="L38">
        <v>44.889200000000002</v>
      </c>
      <c r="M38">
        <v>12.866</v>
      </c>
      <c r="N38">
        <v>7.3163499999999999</v>
      </c>
      <c r="O38">
        <v>6.4280200000000001</v>
      </c>
      <c r="P38">
        <v>22.562799999999999</v>
      </c>
      <c r="Q38">
        <f t="shared" si="30"/>
        <v>4.5937917834272284</v>
      </c>
      <c r="S38">
        <f t="shared" si="0"/>
        <v>4.3569072280799999</v>
      </c>
      <c r="T38">
        <f t="shared" si="1"/>
        <v>46.439386972650006</v>
      </c>
      <c r="U38">
        <f t="shared" si="2"/>
        <v>182.87848066114799</v>
      </c>
      <c r="V38">
        <f t="shared" si="3"/>
        <v>240.45216893910003</v>
      </c>
      <c r="W38">
        <f t="shared" si="4"/>
        <v>167.68952184515999</v>
      </c>
      <c r="X38">
        <f t="shared" si="5"/>
        <v>312.82203842192001</v>
      </c>
      <c r="Y38">
        <f t="shared" si="6"/>
        <v>968.35113905880007</v>
      </c>
      <c r="Z38">
        <f t="shared" si="7"/>
        <v>421.51491678349197</v>
      </c>
      <c r="AA38">
        <f t="shared" si="8"/>
        <v>278.00863570785896</v>
      </c>
      <c r="AB38">
        <f t="shared" si="9"/>
        <v>240.92008155332002</v>
      </c>
      <c r="AC38">
        <f t="shared" si="10"/>
        <v>46.275000080044009</v>
      </c>
      <c r="AD38">
        <f t="shared" si="11"/>
        <v>14.539200089735999</v>
      </c>
      <c r="AE38">
        <f t="shared" si="12"/>
        <v>8.8060540091317492</v>
      </c>
      <c r="AF38">
        <f t="shared" si="13"/>
        <v>8.0788766053269203</v>
      </c>
      <c r="AG38">
        <f t="shared" si="14"/>
        <v>29.218568964582399</v>
      </c>
      <c r="AH38">
        <f t="shared" si="31"/>
        <v>7.0685563230746498</v>
      </c>
      <c r="AN38">
        <v>4.0316200000000003E-2</v>
      </c>
      <c r="AO38">
        <v>4.4311499999999997E-2</v>
      </c>
      <c r="AP38">
        <v>7.5740399999999999E-2</v>
      </c>
      <c r="AQ38">
        <v>0.12651000000000001</v>
      </c>
      <c r="AR38">
        <v>0.20380699999999999</v>
      </c>
      <c r="AS38">
        <v>0.31149100000000002</v>
      </c>
      <c r="AT38">
        <v>0.44431900000000002</v>
      </c>
      <c r="AU38">
        <v>0.58561300000000005</v>
      </c>
      <c r="AV38">
        <v>0.71409699999999998</v>
      </c>
      <c r="AW38">
        <v>0.81530800000000003</v>
      </c>
      <c r="AX38">
        <v>0.88639000000000001</v>
      </c>
      <c r="AY38">
        <v>0.93238299999999996</v>
      </c>
      <c r="AZ38">
        <v>0.96058500000000002</v>
      </c>
      <c r="BA38">
        <v>0.97731100000000004</v>
      </c>
      <c r="BB38">
        <v>0.98703399999999997</v>
      </c>
    </row>
    <row r="39" spans="1:54" x14ac:dyDescent="0.2">
      <c r="A39">
        <v>2000</v>
      </c>
      <c r="B39">
        <v>25496.6</v>
      </c>
      <c r="C39">
        <v>6657.01</v>
      </c>
      <c r="D39">
        <v>3921.63</v>
      </c>
      <c r="E39">
        <v>5675.29</v>
      </c>
      <c r="F39">
        <v>2962.29</v>
      </c>
      <c r="G39">
        <v>946.18</v>
      </c>
      <c r="H39">
        <v>895.91800000000001</v>
      </c>
      <c r="I39">
        <v>1536.61</v>
      </c>
      <c r="J39">
        <v>457.22800000000001</v>
      </c>
      <c r="K39">
        <v>227.62899999999999</v>
      </c>
      <c r="L39">
        <v>162.01300000000001</v>
      </c>
      <c r="M39">
        <v>27.1221</v>
      </c>
      <c r="N39">
        <v>7.7736099999999997</v>
      </c>
      <c r="O39">
        <v>4.4205399999999999</v>
      </c>
      <c r="P39">
        <v>17.516300000000001</v>
      </c>
      <c r="Q39">
        <f t="shared" si="30"/>
        <v>4.8952251919723961</v>
      </c>
      <c r="S39">
        <f t="shared" si="0"/>
        <v>4.5515377873679999</v>
      </c>
      <c r="T39">
        <f t="shared" si="1"/>
        <v>39.067921359890008</v>
      </c>
      <c r="U39">
        <f t="shared" si="2"/>
        <v>83.112655986828003</v>
      </c>
      <c r="V39">
        <f t="shared" si="3"/>
        <v>346.47345794687999</v>
      </c>
      <c r="W39">
        <f t="shared" si="4"/>
        <v>435.57082331720994</v>
      </c>
      <c r="X39">
        <f t="shared" si="5"/>
        <v>281.23656523476001</v>
      </c>
      <c r="Y39">
        <f t="shared" si="6"/>
        <v>448.10718483720001</v>
      </c>
      <c r="Z39">
        <f t="shared" si="7"/>
        <v>1094.0624969143198</v>
      </c>
      <c r="AA39">
        <f t="shared" si="8"/>
        <v>407.84736182593196</v>
      </c>
      <c r="AB39">
        <f t="shared" si="9"/>
        <v>233.77625635662599</v>
      </c>
      <c r="AC39">
        <f t="shared" si="10"/>
        <v>182.09902519419299</v>
      </c>
      <c r="AD39">
        <f t="shared" si="11"/>
        <v>32.3381770323372</v>
      </c>
      <c r="AE39">
        <f t="shared" si="12"/>
        <v>9.6644853543592895</v>
      </c>
      <c r="AF39">
        <f t="shared" si="13"/>
        <v>5.6636839847265206</v>
      </c>
      <c r="AG39">
        <f t="shared" si="14"/>
        <v>22.940685566102403</v>
      </c>
      <c r="AH39">
        <f t="shared" si="31"/>
        <v>7.3511357999755944</v>
      </c>
      <c r="AN39">
        <v>2.70478E-2</v>
      </c>
      <c r="AO39">
        <v>3.4521700000000002E-2</v>
      </c>
      <c r="AP39">
        <v>6.9945199999999999E-2</v>
      </c>
      <c r="AQ39">
        <v>0.136576</v>
      </c>
      <c r="AR39">
        <v>0.249641</v>
      </c>
      <c r="AS39">
        <v>0.41168100000000002</v>
      </c>
      <c r="AT39">
        <v>0.59543500000000005</v>
      </c>
      <c r="AU39">
        <v>0.75583599999999995</v>
      </c>
      <c r="AV39">
        <v>0.86686099999999999</v>
      </c>
      <c r="AW39">
        <v>0.93194699999999997</v>
      </c>
      <c r="AX39">
        <v>0.96644699999999994</v>
      </c>
      <c r="AY39">
        <v>0.983761</v>
      </c>
      <c r="AZ39">
        <v>0.99221300000000001</v>
      </c>
      <c r="BA39">
        <v>0.99628300000000003</v>
      </c>
      <c r="BB39">
        <v>0.99822900000000003</v>
      </c>
    </row>
    <row r="40" spans="1:54" x14ac:dyDescent="0.2">
      <c r="A40">
        <v>2001</v>
      </c>
      <c r="B40">
        <v>34867.300000000003</v>
      </c>
      <c r="C40">
        <v>10365.9</v>
      </c>
      <c r="D40">
        <v>4235.46</v>
      </c>
      <c r="E40">
        <v>2835.25</v>
      </c>
      <c r="F40">
        <v>3843.42</v>
      </c>
      <c r="G40">
        <v>1896.48</v>
      </c>
      <c r="H40">
        <v>603.23</v>
      </c>
      <c r="I40">
        <v>522.06500000000005</v>
      </c>
      <c r="J40">
        <v>851.44600000000003</v>
      </c>
      <c r="K40">
        <v>267.61399999999998</v>
      </c>
      <c r="L40">
        <v>136.58199999999999</v>
      </c>
      <c r="M40">
        <v>97.210899999999995</v>
      </c>
      <c r="N40">
        <v>16.273700000000002</v>
      </c>
      <c r="O40">
        <v>4.6643100000000004</v>
      </c>
      <c r="P40">
        <v>13.1625</v>
      </c>
      <c r="Q40">
        <f t="shared" si="30"/>
        <v>4.9941643192407463</v>
      </c>
      <c r="S40">
        <f t="shared" si="0"/>
        <v>7.7328628205400012</v>
      </c>
      <c r="T40">
        <f t="shared" si="1"/>
        <v>70.892898029099996</v>
      </c>
      <c r="U40">
        <f t="shared" si="2"/>
        <v>95.131367197326</v>
      </c>
      <c r="V40">
        <f t="shared" si="3"/>
        <v>168.10346667675</v>
      </c>
      <c r="W40">
        <f t="shared" si="4"/>
        <v>511.76015521469992</v>
      </c>
      <c r="X40">
        <f t="shared" si="5"/>
        <v>490.36298328288001</v>
      </c>
      <c r="Y40">
        <f t="shared" si="6"/>
        <v>261.41333988000002</v>
      </c>
      <c r="Z40">
        <f t="shared" si="7"/>
        <v>329.77642168110003</v>
      </c>
      <c r="AA40">
        <f t="shared" si="8"/>
        <v>696.89675932434602</v>
      </c>
      <c r="AB40">
        <f t="shared" si="9"/>
        <v>259.912404132728</v>
      </c>
      <c r="AC40">
        <f t="shared" si="10"/>
        <v>148.38429619443599</v>
      </c>
      <c r="AD40">
        <f t="shared" si="11"/>
        <v>113.62593957318479</v>
      </c>
      <c r="AE40">
        <f t="shared" si="12"/>
        <v>20.004415325728402</v>
      </c>
      <c r="AF40">
        <f t="shared" si="13"/>
        <v>5.9382296588601005</v>
      </c>
      <c r="AG40">
        <f t="shared" si="14"/>
        <v>17.178225854400001</v>
      </c>
      <c r="AH40">
        <f t="shared" si="31"/>
        <v>7.501933878608944</v>
      </c>
      <c r="AN40">
        <v>3.3603000000000001E-2</v>
      </c>
      <c r="AO40">
        <v>4.02297E-2</v>
      </c>
      <c r="AP40">
        <v>7.4127700000000005E-2</v>
      </c>
      <c r="AQ40">
        <v>0.13264100000000001</v>
      </c>
      <c r="AR40">
        <v>0.22606499999999999</v>
      </c>
      <c r="AS40">
        <v>0.35812300000000002</v>
      </c>
      <c r="AT40">
        <v>0.51590000000000003</v>
      </c>
      <c r="AU40">
        <v>0.67057</v>
      </c>
      <c r="AV40">
        <v>0.79541899999999999</v>
      </c>
      <c r="AW40">
        <v>0.88132600000000005</v>
      </c>
      <c r="AX40">
        <v>0.93414600000000003</v>
      </c>
      <c r="AY40">
        <v>0.96440599999999999</v>
      </c>
      <c r="AZ40">
        <v>0.98104400000000003</v>
      </c>
      <c r="BA40">
        <v>0.989985</v>
      </c>
      <c r="BB40">
        <v>0.99473199999999995</v>
      </c>
    </row>
    <row r="41" spans="1:54" x14ac:dyDescent="0.2">
      <c r="A41">
        <v>2002</v>
      </c>
      <c r="B41">
        <v>23307.5</v>
      </c>
      <c r="C41">
        <v>14175.6</v>
      </c>
      <c r="D41">
        <v>6596.94</v>
      </c>
      <c r="E41">
        <v>3084.12</v>
      </c>
      <c r="F41">
        <v>1956.21</v>
      </c>
      <c r="G41">
        <v>2326.98</v>
      </c>
      <c r="H41">
        <v>1047.69</v>
      </c>
      <c r="I41">
        <v>334.70299999999997</v>
      </c>
      <c r="J41">
        <v>291.096</v>
      </c>
      <c r="K41">
        <v>487.11900000000003</v>
      </c>
      <c r="L41">
        <v>155.74700000000001</v>
      </c>
      <c r="M41">
        <v>79.488399999999999</v>
      </c>
      <c r="N41">
        <v>56.575099999999999</v>
      </c>
      <c r="O41">
        <v>9.4710400000000003</v>
      </c>
      <c r="P41">
        <v>10.3749</v>
      </c>
      <c r="Q41">
        <f t="shared" si="30"/>
        <v>4.6885554988749787</v>
      </c>
      <c r="S41">
        <f t="shared" si="0"/>
        <v>3.2794757275499995</v>
      </c>
      <c r="T41">
        <f t="shared" si="1"/>
        <v>54.060691886400008</v>
      </c>
      <c r="U41">
        <f t="shared" si="2"/>
        <v>106.43717924305199</v>
      </c>
      <c r="V41">
        <f t="shared" si="3"/>
        <v>167.01483148272001</v>
      </c>
      <c r="W41">
        <f t="shared" si="4"/>
        <v>290.97161678645995</v>
      </c>
      <c r="X41">
        <f t="shared" si="5"/>
        <v>761.02395821363996</v>
      </c>
      <c r="Y41">
        <f t="shared" si="6"/>
        <v>589.56072663600003</v>
      </c>
      <c r="Z41">
        <f t="shared" si="7"/>
        <v>262.51379506985995</v>
      </c>
      <c r="AA41">
        <f t="shared" si="8"/>
        <v>276.830124132744</v>
      </c>
      <c r="AB41">
        <f t="shared" si="9"/>
        <v>519.42124041100806</v>
      </c>
      <c r="AC41">
        <f t="shared" si="10"/>
        <v>178.69370810556902</v>
      </c>
      <c r="AD41">
        <f t="shared" si="11"/>
        <v>95.806121188027191</v>
      </c>
      <c r="AE41">
        <f t="shared" si="12"/>
        <v>70.727824954519591</v>
      </c>
      <c r="AF41">
        <f t="shared" si="13"/>
        <v>12.168466804853121</v>
      </c>
      <c r="AG41">
        <f t="shared" si="14"/>
        <v>13.606723513593602</v>
      </c>
      <c r="AH41">
        <f t="shared" si="31"/>
        <v>7.5730974581808326</v>
      </c>
      <c r="AN41">
        <v>2.1318899999999998E-2</v>
      </c>
      <c r="AO41">
        <v>2.24332E-2</v>
      </c>
      <c r="AP41">
        <v>5.32486E-2</v>
      </c>
      <c r="AQ41">
        <v>0.12114800000000001</v>
      </c>
      <c r="AR41">
        <v>0.25253399999999998</v>
      </c>
      <c r="AS41">
        <v>0.45296900000000001</v>
      </c>
      <c r="AT41">
        <v>0.66991000000000001</v>
      </c>
      <c r="AU41">
        <v>0.83260999999999996</v>
      </c>
      <c r="AV41">
        <v>0.92419099999999998</v>
      </c>
      <c r="AW41">
        <v>0.96761600000000003</v>
      </c>
      <c r="AX41">
        <v>0.98652899999999999</v>
      </c>
      <c r="AY41">
        <v>0.99445899999999998</v>
      </c>
      <c r="AZ41">
        <v>0.99773199999999995</v>
      </c>
      <c r="BA41">
        <v>0.99907299999999999</v>
      </c>
      <c r="BB41">
        <v>0.99962200000000001</v>
      </c>
    </row>
    <row r="42" spans="1:54" x14ac:dyDescent="0.2">
      <c r="A42">
        <v>2003</v>
      </c>
      <c r="B42">
        <v>14265.8</v>
      </c>
      <c r="C42">
        <v>9475.81</v>
      </c>
      <c r="D42">
        <v>9012.9</v>
      </c>
      <c r="E42">
        <v>4780.2700000000004</v>
      </c>
      <c r="F42">
        <v>2100.63</v>
      </c>
      <c r="G42">
        <v>1195.4000000000001</v>
      </c>
      <c r="H42">
        <v>1189.8399999999999</v>
      </c>
      <c r="I42">
        <v>536.89700000000005</v>
      </c>
      <c r="J42">
        <v>172.71700000000001</v>
      </c>
      <c r="K42">
        <v>155.82599999999999</v>
      </c>
      <c r="L42">
        <v>273.97800000000001</v>
      </c>
      <c r="M42">
        <v>87.599299999999999</v>
      </c>
      <c r="N42">
        <v>44.707900000000002</v>
      </c>
      <c r="O42">
        <v>31.820499999999999</v>
      </c>
      <c r="P42">
        <v>11.1623</v>
      </c>
      <c r="Q42">
        <f t="shared" si="30"/>
        <v>4.329502084032109</v>
      </c>
      <c r="S42">
        <f t="shared" si="0"/>
        <v>1.4648522882400001</v>
      </c>
      <c r="T42">
        <f t="shared" si="1"/>
        <v>17.832687927769999</v>
      </c>
      <c r="U42">
        <f t="shared" si="2"/>
        <v>88.506020058299995</v>
      </c>
      <c r="V42">
        <f t="shared" si="3"/>
        <v>194.644053969618</v>
      </c>
      <c r="W42">
        <f t="shared" si="4"/>
        <v>285.43719857792996</v>
      </c>
      <c r="X42">
        <f t="shared" si="5"/>
        <v>408.17930919920002</v>
      </c>
      <c r="Y42">
        <f t="shared" si="6"/>
        <v>728.23062547199993</v>
      </c>
      <c r="Z42">
        <f t="shared" si="7"/>
        <v>449.77068849214805</v>
      </c>
      <c r="AA42">
        <f t="shared" si="8"/>
        <v>170.62760255337301</v>
      </c>
      <c r="AB42">
        <f t="shared" si="9"/>
        <v>169.36545218432403</v>
      </c>
      <c r="AC42">
        <f t="shared" si="10"/>
        <v>317.16272058524999</v>
      </c>
      <c r="AD42">
        <f t="shared" si="11"/>
        <v>106.00578755501998</v>
      </c>
      <c r="AE42">
        <f t="shared" si="12"/>
        <v>55.989924839674693</v>
      </c>
      <c r="AF42">
        <f t="shared" si="13"/>
        <v>40.914083638801003</v>
      </c>
      <c r="AG42">
        <f t="shared" si="14"/>
        <v>14.644088193619201</v>
      </c>
      <c r="AH42">
        <f t="shared" si="31"/>
        <v>7.6338660467900681</v>
      </c>
      <c r="AN42">
        <v>1.5558000000000001E-2</v>
      </c>
      <c r="AO42">
        <v>1.1070099999999999E-2</v>
      </c>
      <c r="AP42">
        <v>3.2409E-2</v>
      </c>
      <c r="AQ42">
        <v>9.1092199999999998E-2</v>
      </c>
      <c r="AR42">
        <v>0.23069899999999999</v>
      </c>
      <c r="AS42">
        <v>0.47293400000000002</v>
      </c>
      <c r="AT42">
        <v>0.72862000000000005</v>
      </c>
      <c r="AU42">
        <v>0.88930200000000004</v>
      </c>
      <c r="AV42">
        <v>0.96006100000000005</v>
      </c>
      <c r="AW42">
        <v>0.98628700000000002</v>
      </c>
      <c r="AX42">
        <v>0.99537500000000001</v>
      </c>
      <c r="AY42">
        <v>0.99844999999999995</v>
      </c>
      <c r="AZ42">
        <v>0.99948099999999995</v>
      </c>
      <c r="BA42">
        <v>0.99982700000000002</v>
      </c>
      <c r="BB42">
        <v>0.999942</v>
      </c>
    </row>
    <row r="43" spans="1:54" x14ac:dyDescent="0.2">
      <c r="A43">
        <v>2004</v>
      </c>
      <c r="B43">
        <v>6513.53</v>
      </c>
      <c r="C43">
        <v>5799.83</v>
      </c>
      <c r="D43">
        <v>6028.58</v>
      </c>
      <c r="E43">
        <v>6357.91</v>
      </c>
      <c r="F43">
        <v>3243.46</v>
      </c>
      <c r="G43">
        <v>1242.42</v>
      </c>
      <c r="H43">
        <v>624.58699999999999</v>
      </c>
      <c r="I43">
        <v>587.92700000000002</v>
      </c>
      <c r="J43">
        <v>267.90600000000001</v>
      </c>
      <c r="K43">
        <v>90.744799999999998</v>
      </c>
      <c r="L43">
        <v>86.805999999999997</v>
      </c>
      <c r="M43">
        <v>152.625</v>
      </c>
      <c r="N43">
        <v>48.7988</v>
      </c>
      <c r="O43">
        <v>24.9054</v>
      </c>
      <c r="P43">
        <v>23.944299999999998</v>
      </c>
      <c r="Q43">
        <f t="shared" si="30"/>
        <v>4.4573577926042587</v>
      </c>
      <c r="S43">
        <f t="shared" si="0"/>
        <v>1.5442615627560001</v>
      </c>
      <c r="T43">
        <f t="shared" si="1"/>
        <v>13.873895139430001</v>
      </c>
      <c r="U43">
        <f t="shared" si="2"/>
        <v>68.042344651103988</v>
      </c>
      <c r="V43">
        <f t="shared" si="3"/>
        <v>269.79255113186997</v>
      </c>
      <c r="W43">
        <f t="shared" si="4"/>
        <v>422.94873113041996</v>
      </c>
      <c r="X43">
        <f t="shared" si="5"/>
        <v>390.47236946304002</v>
      </c>
      <c r="Y43">
        <f t="shared" si="6"/>
        <v>354.84543808643997</v>
      </c>
      <c r="Z43">
        <f t="shared" si="7"/>
        <v>470.73265729234197</v>
      </c>
      <c r="AA43">
        <f t="shared" si="8"/>
        <v>258.822141799284</v>
      </c>
      <c r="AB43">
        <f t="shared" si="9"/>
        <v>97.65515154826241</v>
      </c>
      <c r="AC43">
        <f t="shared" si="10"/>
        <v>100.06878787040399</v>
      </c>
      <c r="AD43">
        <f t="shared" si="11"/>
        <v>184.37883027299998</v>
      </c>
      <c r="AE43">
        <f t="shared" si="12"/>
        <v>61.071277944734398</v>
      </c>
      <c r="AF43">
        <f t="shared" si="13"/>
        <v>32.014091786742</v>
      </c>
      <c r="AG43">
        <f t="shared" si="14"/>
        <v>31.409769552857597</v>
      </c>
      <c r="AH43">
        <f t="shared" si="31"/>
        <v>7.4111213777642515</v>
      </c>
      <c r="AN43">
        <v>3.5922000000000003E-2</v>
      </c>
      <c r="AO43">
        <v>1.40713E-2</v>
      </c>
      <c r="AP43">
        <v>3.7249600000000001E-2</v>
      </c>
      <c r="AQ43">
        <v>9.4931000000000001E-2</v>
      </c>
      <c r="AR43">
        <v>0.22139300000000001</v>
      </c>
      <c r="AS43">
        <v>0.43529600000000002</v>
      </c>
      <c r="AT43">
        <v>0.67634300000000003</v>
      </c>
      <c r="AU43">
        <v>0.84996300000000002</v>
      </c>
      <c r="AV43">
        <v>0.93886599999999998</v>
      </c>
      <c r="AW43">
        <v>0.97654399999999997</v>
      </c>
      <c r="AX43">
        <v>0.99121800000000004</v>
      </c>
      <c r="AY43">
        <v>0.99674200000000002</v>
      </c>
      <c r="AZ43">
        <v>0.99879600000000002</v>
      </c>
      <c r="BA43">
        <v>0.99955499999999997</v>
      </c>
      <c r="BB43">
        <v>0.99983599999999995</v>
      </c>
    </row>
    <row r="44" spans="1:54" x14ac:dyDescent="0.2">
      <c r="A44">
        <v>2005</v>
      </c>
      <c r="B44">
        <v>4621.42</v>
      </c>
      <c r="C44">
        <v>2648.13</v>
      </c>
      <c r="D44">
        <v>3691.99</v>
      </c>
      <c r="E44">
        <v>4370.62</v>
      </c>
      <c r="F44">
        <v>4000.87</v>
      </c>
      <c r="G44">
        <v>1969.02</v>
      </c>
      <c r="H44">
        <v>702.92200000000003</v>
      </c>
      <c r="I44">
        <v>324.95999999999998</v>
      </c>
      <c r="J44">
        <v>308.73599999999999</v>
      </c>
      <c r="K44">
        <v>146.666</v>
      </c>
      <c r="L44">
        <v>51.972999999999999</v>
      </c>
      <c r="M44">
        <v>49.717199999999998</v>
      </c>
      <c r="N44">
        <v>87.413899999999998</v>
      </c>
      <c r="O44">
        <v>27.949000000000002</v>
      </c>
      <c r="P44">
        <v>27.978100000000001</v>
      </c>
      <c r="Q44">
        <f t="shared" si="30"/>
        <v>4.775005901978977</v>
      </c>
      <c r="S44">
        <f t="shared" si="0"/>
        <v>1.3994456492808001</v>
      </c>
      <c r="T44">
        <f t="shared" si="1"/>
        <v>5.6909770171500007</v>
      </c>
      <c r="U44">
        <f t="shared" si="2"/>
        <v>44.724433473302994</v>
      </c>
      <c r="V44">
        <f t="shared" si="3"/>
        <v>233.06662880057999</v>
      </c>
      <c r="W44">
        <f t="shared" si="4"/>
        <v>720.71811810362988</v>
      </c>
      <c r="X44">
        <f t="shared" si="5"/>
        <v>837.34292879243992</v>
      </c>
      <c r="Y44">
        <f t="shared" si="6"/>
        <v>486.15896247071998</v>
      </c>
      <c r="Z44">
        <f t="shared" si="7"/>
        <v>287.17192631231995</v>
      </c>
      <c r="AA44">
        <f t="shared" si="8"/>
        <v>311.37558597734397</v>
      </c>
      <c r="AB44">
        <f t="shared" si="9"/>
        <v>160.62465935126002</v>
      </c>
      <c r="AC44">
        <f t="shared" si="10"/>
        <v>60.328968482112998</v>
      </c>
      <c r="AD44">
        <f t="shared" si="11"/>
        <v>60.221754881870403</v>
      </c>
      <c r="AE44">
        <f t="shared" si="12"/>
        <v>109.50979183937729</v>
      </c>
      <c r="AF44">
        <f t="shared" si="13"/>
        <v>35.940401224816007</v>
      </c>
      <c r="AG44">
        <f t="shared" si="14"/>
        <v>36.706643176457604</v>
      </c>
      <c r="AH44">
        <f t="shared" si="31"/>
        <v>6.9939831522940832</v>
      </c>
      <c r="AN44">
        <v>4.5881400000000003E-2</v>
      </c>
      <c r="AO44">
        <v>1.26415E-2</v>
      </c>
      <c r="AP44">
        <v>3.9979899999999999E-2</v>
      </c>
      <c r="AQ44">
        <v>0.119297</v>
      </c>
      <c r="AR44">
        <v>0.30584099999999997</v>
      </c>
      <c r="AS44">
        <v>0.589001</v>
      </c>
      <c r="AT44">
        <v>0.82336399999999998</v>
      </c>
      <c r="AU44">
        <v>0.93812600000000002</v>
      </c>
      <c r="AV44">
        <v>0.98012600000000005</v>
      </c>
      <c r="AW44">
        <v>0.99380500000000005</v>
      </c>
      <c r="AX44">
        <v>0.99808699999999995</v>
      </c>
      <c r="AY44">
        <v>0.99941100000000005</v>
      </c>
      <c r="AZ44">
        <v>0.99981900000000001</v>
      </c>
      <c r="BA44">
        <v>0.99994400000000006</v>
      </c>
      <c r="BB44">
        <v>0.99998299999999996</v>
      </c>
    </row>
    <row r="45" spans="1:54" x14ac:dyDescent="0.2">
      <c r="A45">
        <v>2006</v>
      </c>
      <c r="B45">
        <v>11588.6</v>
      </c>
      <c r="C45">
        <v>1878.88</v>
      </c>
      <c r="D45">
        <v>1685.6</v>
      </c>
      <c r="E45">
        <v>2679.26</v>
      </c>
      <c r="F45">
        <v>2891.98</v>
      </c>
      <c r="G45">
        <v>2211.63</v>
      </c>
      <c r="H45">
        <v>1055.6400000000001</v>
      </c>
      <c r="I45">
        <v>385.30900000000003</v>
      </c>
      <c r="J45">
        <v>181.82300000000001</v>
      </c>
      <c r="K45">
        <v>175.489</v>
      </c>
      <c r="L45">
        <v>86.228499999999997</v>
      </c>
      <c r="M45">
        <v>30.556100000000001</v>
      </c>
      <c r="N45">
        <v>29.229900000000001</v>
      </c>
      <c r="O45">
        <v>51.392699999999998</v>
      </c>
      <c r="P45">
        <v>32.880800000000001</v>
      </c>
      <c r="Q45">
        <f t="shared" si="30"/>
        <v>5.2426332599780858</v>
      </c>
      <c r="S45">
        <f t="shared" si="0"/>
        <v>4.3728019956720008</v>
      </c>
      <c r="T45">
        <f t="shared" si="1"/>
        <v>5.6855228209600011</v>
      </c>
      <c r="U45">
        <f t="shared" si="2"/>
        <v>21.202982883600001</v>
      </c>
      <c r="V45">
        <f t="shared" si="3"/>
        <v>112.34432755963201</v>
      </c>
      <c r="W45">
        <f t="shared" si="4"/>
        <v>337.83571584125997</v>
      </c>
      <c r="X45">
        <f t="shared" si="5"/>
        <v>593.32979325449992</v>
      </c>
      <c r="Y45">
        <f t="shared" si="6"/>
        <v>519.27619877280006</v>
      </c>
      <c r="Z45">
        <f t="shared" si="7"/>
        <v>280.04334565305601</v>
      </c>
      <c r="AA45">
        <f t="shared" si="8"/>
        <v>166.472102484723</v>
      </c>
      <c r="AB45">
        <f t="shared" si="9"/>
        <v>183.85828731440401</v>
      </c>
      <c r="AC45">
        <f t="shared" si="10"/>
        <v>98.154821866780495</v>
      </c>
      <c r="AD45">
        <f t="shared" si="11"/>
        <v>36.700946499152394</v>
      </c>
      <c r="AE45">
        <f t="shared" si="12"/>
        <v>36.486512080239898</v>
      </c>
      <c r="AF45">
        <f t="shared" si="13"/>
        <v>65.986191854650798</v>
      </c>
      <c r="AG45">
        <f t="shared" si="14"/>
        <v>43.1109648992256</v>
      </c>
      <c r="AH45">
        <f t="shared" si="31"/>
        <v>7.4311165157428674</v>
      </c>
      <c r="AN45">
        <v>5.7172199999999999E-2</v>
      </c>
      <c r="AO45">
        <v>1.7800099999999999E-2</v>
      </c>
      <c r="AP45">
        <v>4.1514500000000003E-2</v>
      </c>
      <c r="AQ45">
        <v>9.3805600000000003E-2</v>
      </c>
      <c r="AR45">
        <v>0.19833300000000001</v>
      </c>
      <c r="AS45">
        <v>0.37157499999999999</v>
      </c>
      <c r="AT45">
        <v>0.58560299999999998</v>
      </c>
      <c r="AU45">
        <v>0.77155200000000002</v>
      </c>
      <c r="AV45">
        <v>0.88976900000000003</v>
      </c>
      <c r="AW45">
        <v>0.95071799999999995</v>
      </c>
      <c r="AX45">
        <v>0.97877099999999995</v>
      </c>
      <c r="AY45">
        <v>0.99100699999999997</v>
      </c>
      <c r="AZ45">
        <v>0.99621700000000002</v>
      </c>
      <c r="BA45">
        <v>0.99841400000000002</v>
      </c>
      <c r="BB45">
        <v>0.999336</v>
      </c>
    </row>
    <row r="46" spans="1:54" x14ac:dyDescent="0.2">
      <c r="A46">
        <v>2007</v>
      </c>
      <c r="B46">
        <v>24929.9</v>
      </c>
      <c r="C46">
        <v>4711.45</v>
      </c>
      <c r="D46">
        <v>1194.99</v>
      </c>
      <c r="E46">
        <v>1192.5899999999999</v>
      </c>
      <c r="F46">
        <v>1738.41</v>
      </c>
      <c r="G46">
        <v>1624.26</v>
      </c>
      <c r="H46">
        <v>1103.6199999999999</v>
      </c>
      <c r="I46">
        <v>538.76599999999996</v>
      </c>
      <c r="J46">
        <v>199.624</v>
      </c>
      <c r="K46">
        <v>97.295299999999997</v>
      </c>
      <c r="L46">
        <v>96.663799999999995</v>
      </c>
      <c r="M46">
        <v>47.4968</v>
      </c>
      <c r="N46">
        <v>16.831099999999999</v>
      </c>
      <c r="O46">
        <v>16.1005</v>
      </c>
      <c r="P46">
        <v>46.419899999999998</v>
      </c>
      <c r="Q46">
        <f t="shared" si="30"/>
        <v>5.6074020297110083</v>
      </c>
      <c r="R46">
        <v>2007</v>
      </c>
      <c r="S46">
        <f>B$1*B46*AN46</f>
        <v>7.802804913618</v>
      </c>
      <c r="T46">
        <f t="shared" ref="T46:T58" si="33">C$1*C46*AO46</f>
        <v>10.330848240949999</v>
      </c>
      <c r="U46">
        <f t="shared" ref="U46:U58" si="34">D$1*D46*AP46</f>
        <v>15.240319782876</v>
      </c>
      <c r="V46">
        <f t="shared" ref="V46:V58" si="35">E$1*E46*AQ46</f>
        <v>68.628115097009996</v>
      </c>
      <c r="W46">
        <f t="shared" ref="W46:W58" si="36">F$1*F46*AR46</f>
        <v>339.88116327060004</v>
      </c>
      <c r="X46">
        <f t="shared" ref="X46:X58" si="37">G$1*G46*AS46</f>
        <v>733.63453641191995</v>
      </c>
      <c r="Y46">
        <f t="shared" ref="Y46:Y58" si="38">H$1*H46*AT46</f>
        <v>786.97420552799997</v>
      </c>
      <c r="Z46">
        <f t="shared" ref="Z46:Z58" si="39">I$1*I46*AU46</f>
        <v>482.00618620827595</v>
      </c>
      <c r="AA46">
        <f t="shared" ref="AA46:AA58" si="40">J$1*J46*AV46</f>
        <v>202.23001466438399</v>
      </c>
      <c r="AB46">
        <f t="shared" ref="AB46:AB58" si="41">K$1*K46*AW46</f>
        <v>106.71988531942461</v>
      </c>
      <c r="AC46">
        <f t="shared" ref="AC46:AC58" si="42">L$1*L46*AX46</f>
        <v>112.263735600834</v>
      </c>
      <c r="AD46">
        <f t="shared" ref="AD46:AD58" si="43">M$1*M46*AY46</f>
        <v>57.542289225657591</v>
      </c>
      <c r="AE46">
        <f t="shared" ref="AE46:AE58" si="44">N$1*N46*AZ46</f>
        <v>21.086774307699098</v>
      </c>
      <c r="AF46">
        <f t="shared" ref="AF46:AF58" si="45">O$1*O46*BA46</f>
        <v>20.704476906008999</v>
      </c>
      <c r="AG46">
        <f t="shared" ref="AG46:AG58" si="46">P$1*P46*BB46</f>
        <v>60.902238868003202</v>
      </c>
      <c r="AH46">
        <f t="shared" si="31"/>
        <v>7.3397217007974467</v>
      </c>
      <c r="AI46">
        <v>2007</v>
      </c>
      <c r="AJ46">
        <f>SUM(T46:AG46)</f>
        <v>3018.1447894316434</v>
      </c>
      <c r="AK46">
        <f>SUM(T46:U46)/AJ46</f>
        <v>8.4724788927841282E-3</v>
      </c>
      <c r="AL46" s="14">
        <f t="shared" ref="AL46:AL58" si="47">AI46</f>
        <v>2007</v>
      </c>
      <c r="AM46" s="14">
        <f t="shared" ref="AL46:AM58" si="48">AK46</f>
        <v>8.4724788927841282E-3</v>
      </c>
      <c r="AN46">
        <v>4.7422699999999998E-2</v>
      </c>
      <c r="AO46">
        <v>1.28983E-2</v>
      </c>
      <c r="AP46">
        <v>4.2090799999999998E-2</v>
      </c>
      <c r="AQ46">
        <v>0.12873699999999999</v>
      </c>
      <c r="AR46">
        <v>0.33194000000000001</v>
      </c>
      <c r="AS46">
        <v>0.62558599999999998</v>
      </c>
      <c r="AT46">
        <v>0.84891000000000005</v>
      </c>
      <c r="AU46">
        <v>0.94973300000000005</v>
      </c>
      <c r="AV46">
        <v>0.98450400000000005</v>
      </c>
      <c r="AW46">
        <v>0.99534100000000003</v>
      </c>
      <c r="AX46">
        <v>0.99861</v>
      </c>
      <c r="AY46">
        <v>0.99958599999999997</v>
      </c>
      <c r="AZ46">
        <v>0.99987700000000002</v>
      </c>
      <c r="BA46">
        <v>0.99996300000000005</v>
      </c>
      <c r="BB46">
        <v>0.99998900000000002</v>
      </c>
    </row>
    <row r="47" spans="1:54" x14ac:dyDescent="0.2">
      <c r="A47">
        <v>2008</v>
      </c>
      <c r="B47">
        <v>13477.3</v>
      </c>
      <c r="C47">
        <v>10135.4</v>
      </c>
      <c r="D47">
        <v>2995.53</v>
      </c>
      <c r="E47">
        <v>843.97299999999996</v>
      </c>
      <c r="F47">
        <v>767.80399999999997</v>
      </c>
      <c r="G47">
        <v>966.80799999999999</v>
      </c>
      <c r="H47">
        <v>787.11900000000003</v>
      </c>
      <c r="I47">
        <v>549.87800000000004</v>
      </c>
      <c r="J47">
        <v>278.83199999999999</v>
      </c>
      <c r="K47">
        <v>105.583</v>
      </c>
      <c r="L47">
        <v>52.240900000000003</v>
      </c>
      <c r="M47">
        <v>51.901899999999998</v>
      </c>
      <c r="N47">
        <v>25.502500000000001</v>
      </c>
      <c r="O47">
        <v>9.0371299999999994</v>
      </c>
      <c r="P47">
        <v>33.569200000000002</v>
      </c>
      <c r="Q47">
        <f t="shared" si="30"/>
        <v>5.0397300033517478</v>
      </c>
      <c r="R47">
        <v>2008</v>
      </c>
      <c r="S47">
        <f t="shared" ref="S47:S58" si="49">B$1*B47*AN47</f>
        <v>2.6530992288239998</v>
      </c>
      <c r="T47">
        <f t="shared" si="33"/>
        <v>17.135241708199999</v>
      </c>
      <c r="U47">
        <f t="shared" si="34"/>
        <v>32.973312051755997</v>
      </c>
      <c r="V47">
        <f t="shared" si="35"/>
        <v>46.758609111863997</v>
      </c>
      <c r="W47">
        <f t="shared" si="36"/>
        <v>156.84423011536398</v>
      </c>
      <c r="X47">
        <f t="shared" si="37"/>
        <v>464.79034528647992</v>
      </c>
      <c r="Y47">
        <f t="shared" si="38"/>
        <v>583.19775079776002</v>
      </c>
      <c r="Z47">
        <f t="shared" si="39"/>
        <v>500.16483543037208</v>
      </c>
      <c r="AA47">
        <f t="shared" si="40"/>
        <v>284.21994992428796</v>
      </c>
      <c r="AB47">
        <f t="shared" si="41"/>
        <v>116.05890872828201</v>
      </c>
      <c r="AC47">
        <f t="shared" si="42"/>
        <v>60.715217043644209</v>
      </c>
      <c r="AD47">
        <f t="shared" si="43"/>
        <v>62.893779881495995</v>
      </c>
      <c r="AE47">
        <f t="shared" si="44"/>
        <v>31.953098677639996</v>
      </c>
      <c r="AF47">
        <f t="shared" si="45"/>
        <v>11.621598097260661</v>
      </c>
      <c r="AG47">
        <f t="shared" si="46"/>
        <v>44.042658271628802</v>
      </c>
      <c r="AH47">
        <f t="shared" si="31"/>
        <v>7.6463785269914126</v>
      </c>
      <c r="AI47">
        <v>2008</v>
      </c>
      <c r="AJ47">
        <f t="shared" ref="AJ47:AJ58" si="50">SUM(T47:AG47)</f>
        <v>2413.3695351260353</v>
      </c>
      <c r="AK47">
        <f t="shared" ref="AK47:AK58" si="51">SUM(T47:U47)/AJ47</f>
        <v>2.0762901425014937E-2</v>
      </c>
      <c r="AL47" s="14">
        <f t="shared" si="47"/>
        <v>2008</v>
      </c>
      <c r="AM47" s="14">
        <f t="shared" si="48"/>
        <v>2.0762901425014937E-2</v>
      </c>
      <c r="AN47">
        <v>2.9826800000000001E-2</v>
      </c>
      <c r="AO47">
        <v>9.9448999999999996E-3</v>
      </c>
      <c r="AP47">
        <v>3.6328399999999997E-2</v>
      </c>
      <c r="AQ47">
        <v>0.123944</v>
      </c>
      <c r="AR47">
        <v>0.34681899999999999</v>
      </c>
      <c r="AS47">
        <v>0.66585499999999997</v>
      </c>
      <c r="AT47">
        <v>0.88205599999999995</v>
      </c>
      <c r="AU47">
        <v>0.96559700000000004</v>
      </c>
      <c r="AV47">
        <v>0.99059600000000003</v>
      </c>
      <c r="AW47">
        <v>0.99747699999999995</v>
      </c>
      <c r="AX47">
        <v>0.99932600000000005</v>
      </c>
      <c r="AY47">
        <v>0.99982000000000004</v>
      </c>
      <c r="AZ47">
        <v>0.99995199999999995</v>
      </c>
      <c r="BA47">
        <v>0.99998699999999996</v>
      </c>
      <c r="BB47">
        <v>0.99999700000000002</v>
      </c>
    </row>
    <row r="48" spans="1:54" x14ac:dyDescent="0.2">
      <c r="A48">
        <v>2009</v>
      </c>
      <c r="B48">
        <v>49854.7</v>
      </c>
      <c r="C48">
        <v>5479.31</v>
      </c>
      <c r="D48">
        <v>6445.7</v>
      </c>
      <c r="E48">
        <v>2159.33</v>
      </c>
      <c r="F48">
        <v>552.80399999999997</v>
      </c>
      <c r="G48">
        <v>437.048</v>
      </c>
      <c r="H48">
        <v>456.71899999999999</v>
      </c>
      <c r="I48">
        <v>381.279</v>
      </c>
      <c r="J48">
        <v>273.54700000000003</v>
      </c>
      <c r="K48">
        <v>141.15600000000001</v>
      </c>
      <c r="L48">
        <v>54.955500000000001</v>
      </c>
      <c r="M48">
        <v>27.191199999999998</v>
      </c>
      <c r="N48">
        <v>27.014700000000001</v>
      </c>
      <c r="O48">
        <v>13.273999999999999</v>
      </c>
      <c r="P48">
        <v>22.176400000000001</v>
      </c>
      <c r="Q48">
        <f t="shared" si="30"/>
        <v>4.1194642947921558</v>
      </c>
      <c r="R48">
        <v>2009</v>
      </c>
      <c r="S48">
        <f t="shared" si="49"/>
        <v>4.6143725521740002</v>
      </c>
      <c r="T48">
        <f t="shared" si="33"/>
        <v>13.861952948320003</v>
      </c>
      <c r="U48">
        <f t="shared" si="34"/>
        <v>93.453694344420001</v>
      </c>
      <c r="V48">
        <f t="shared" si="35"/>
        <v>138.25529019087</v>
      </c>
      <c r="W48">
        <f t="shared" si="36"/>
        <v>116.369670512844</v>
      </c>
      <c r="X48">
        <f t="shared" si="37"/>
        <v>204.83904113971198</v>
      </c>
      <c r="Y48">
        <f t="shared" si="38"/>
        <v>330.02664743831997</v>
      </c>
      <c r="Z48">
        <f t="shared" si="39"/>
        <v>342.44138574428399</v>
      </c>
      <c r="AA48">
        <f t="shared" si="40"/>
        <v>277.407412342116</v>
      </c>
      <c r="AB48">
        <f t="shared" si="41"/>
        <v>154.87056366458404</v>
      </c>
      <c r="AC48">
        <f t="shared" si="42"/>
        <v>63.828561448387497</v>
      </c>
      <c r="AD48">
        <f t="shared" si="43"/>
        <v>32.942585061974398</v>
      </c>
      <c r="AE48">
        <f t="shared" si="44"/>
        <v>33.845357169707995</v>
      </c>
      <c r="AF48">
        <f t="shared" si="45"/>
        <v>17.069749466895995</v>
      </c>
      <c r="AG48">
        <f t="shared" si="46"/>
        <v>29.095116750195203</v>
      </c>
      <c r="AH48">
        <f t="shared" si="31"/>
        <v>7.6056640128797195</v>
      </c>
      <c r="AI48">
        <v>2009</v>
      </c>
      <c r="AJ48">
        <f t="shared" si="50"/>
        <v>1848.3070282226311</v>
      </c>
      <c r="AK48">
        <f t="shared" si="51"/>
        <v>5.8061591312530407E-2</v>
      </c>
      <c r="AL48" s="14">
        <f t="shared" si="47"/>
        <v>2009</v>
      </c>
      <c r="AM48" s="14">
        <f t="shared" si="48"/>
        <v>5.8061591312530407E-2</v>
      </c>
      <c r="AN48">
        <v>1.40237E-2</v>
      </c>
      <c r="AO48">
        <v>1.48816E-2</v>
      </c>
      <c r="AP48">
        <v>4.7850200000000002E-2</v>
      </c>
      <c r="AQ48">
        <v>0.143237</v>
      </c>
      <c r="AR48">
        <v>0.35739900000000002</v>
      </c>
      <c r="AS48">
        <v>0.64915199999999995</v>
      </c>
      <c r="AT48">
        <v>0.86024199999999995</v>
      </c>
      <c r="AU48">
        <v>0.95343800000000001</v>
      </c>
      <c r="AV48">
        <v>0.98553199999999996</v>
      </c>
      <c r="AW48">
        <v>0.99560700000000002</v>
      </c>
      <c r="AX48">
        <v>0.99867499999999998</v>
      </c>
      <c r="AY48">
        <v>0.99960099999999996</v>
      </c>
      <c r="AZ48">
        <v>0.99987999999999999</v>
      </c>
      <c r="BA48">
        <v>0.99996399999999996</v>
      </c>
      <c r="BB48">
        <v>0.99998900000000002</v>
      </c>
    </row>
    <row r="49" spans="1:54" x14ac:dyDescent="0.2">
      <c r="A49">
        <v>2010</v>
      </c>
      <c r="B49">
        <v>21280.400000000001</v>
      </c>
      <c r="C49">
        <v>20268.900000000001</v>
      </c>
      <c r="D49">
        <v>3487.65</v>
      </c>
      <c r="E49">
        <v>4631.68</v>
      </c>
      <c r="F49">
        <v>1420.02</v>
      </c>
      <c r="G49">
        <v>332.029</v>
      </c>
      <c r="H49">
        <v>222.85300000000001</v>
      </c>
      <c r="I49">
        <v>233.01300000000001</v>
      </c>
      <c r="J49">
        <v>196.54900000000001</v>
      </c>
      <c r="K49">
        <v>142.20699999999999</v>
      </c>
      <c r="L49">
        <v>72.437200000000004</v>
      </c>
      <c r="M49">
        <v>28.201599999999999</v>
      </c>
      <c r="N49">
        <v>13.9537</v>
      </c>
      <c r="O49">
        <v>13.863200000000001</v>
      </c>
      <c r="P49">
        <v>18.1921</v>
      </c>
      <c r="Q49">
        <f t="shared" si="30"/>
        <v>4.2987267652677286</v>
      </c>
      <c r="R49">
        <v>2010</v>
      </c>
      <c r="S49">
        <f t="shared" si="49"/>
        <v>2.4358775847120002</v>
      </c>
      <c r="T49">
        <f t="shared" si="33"/>
        <v>17.595085491810003</v>
      </c>
      <c r="U49">
        <f t="shared" si="34"/>
        <v>38.86206225966</v>
      </c>
      <c r="V49">
        <f t="shared" si="35"/>
        <v>457.92243713279998</v>
      </c>
      <c r="W49">
        <f t="shared" si="36"/>
        <v>567.67081057092003</v>
      </c>
      <c r="X49">
        <f t="shared" si="37"/>
        <v>225.381955234522</v>
      </c>
      <c r="Y49">
        <f t="shared" si="38"/>
        <v>185.60853192083999</v>
      </c>
      <c r="Z49">
        <f t="shared" si="39"/>
        <v>219.24604251534601</v>
      </c>
      <c r="AA49">
        <f t="shared" si="40"/>
        <v>202.21757241724498</v>
      </c>
      <c r="AB49">
        <f t="shared" si="41"/>
        <v>156.70882304560601</v>
      </c>
      <c r="AC49">
        <f t="shared" si="42"/>
        <v>84.244210866609208</v>
      </c>
      <c r="AD49">
        <f t="shared" si="43"/>
        <v>34.180339199999999</v>
      </c>
      <c r="AE49">
        <f t="shared" si="44"/>
        <v>17.483986099999999</v>
      </c>
      <c r="AF49">
        <f t="shared" si="45"/>
        <v>17.828075200000001</v>
      </c>
      <c r="AG49">
        <f t="shared" si="46"/>
        <v>23.868035200000001</v>
      </c>
      <c r="AH49">
        <f t="shared" si="31"/>
        <v>6.6111512554884513</v>
      </c>
      <c r="AI49">
        <v>2010</v>
      </c>
      <c r="AJ49">
        <f t="shared" si="50"/>
        <v>2248.8179671553585</v>
      </c>
      <c r="AK49">
        <f t="shared" si="51"/>
        <v>2.5105254660912131E-2</v>
      </c>
      <c r="AL49" s="14">
        <f t="shared" si="47"/>
        <v>2010</v>
      </c>
      <c r="AM49" s="14">
        <f t="shared" si="48"/>
        <v>2.5105254660912131E-2</v>
      </c>
      <c r="AN49">
        <v>1.7343299999999999E-2</v>
      </c>
      <c r="AO49">
        <v>5.1063699999999998E-3</v>
      </c>
      <c r="AP49">
        <v>3.6774800000000003E-2</v>
      </c>
      <c r="AQ49">
        <v>0.22117999999999999</v>
      </c>
      <c r="AR49">
        <v>0.67871400000000004</v>
      </c>
      <c r="AS49">
        <v>0.94016900000000003</v>
      </c>
      <c r="AT49">
        <v>0.99151699999999998</v>
      </c>
      <c r="AU49">
        <v>0.99885100000000004</v>
      </c>
      <c r="AV49">
        <v>0.99984499999999998</v>
      </c>
      <c r="AW49">
        <v>0.99997899999999995</v>
      </c>
      <c r="AX49">
        <v>0.99999700000000002</v>
      </c>
      <c r="AY49">
        <v>1</v>
      </c>
      <c r="AZ49">
        <v>1</v>
      </c>
      <c r="BA49">
        <v>1</v>
      </c>
      <c r="BB49">
        <v>1</v>
      </c>
    </row>
    <row r="50" spans="1:54" x14ac:dyDescent="0.2">
      <c r="A50">
        <v>2011</v>
      </c>
      <c r="B50">
        <v>13205.2</v>
      </c>
      <c r="C50">
        <v>8651.81</v>
      </c>
      <c r="D50">
        <v>12904.1</v>
      </c>
      <c r="E50">
        <v>2550.17</v>
      </c>
      <c r="F50">
        <v>2950.78</v>
      </c>
      <c r="G50">
        <v>859.78599999999994</v>
      </c>
      <c r="H50">
        <v>193.57900000000001</v>
      </c>
      <c r="I50">
        <v>125.01600000000001</v>
      </c>
      <c r="J50">
        <v>125.36</v>
      </c>
      <c r="K50">
        <v>106.011</v>
      </c>
      <c r="L50">
        <v>77.719899999999996</v>
      </c>
      <c r="M50">
        <v>39.588900000000002</v>
      </c>
      <c r="N50">
        <v>15.4129</v>
      </c>
      <c r="O50">
        <v>7.6261000000000001</v>
      </c>
      <c r="P50">
        <v>17.519100000000002</v>
      </c>
      <c r="Q50">
        <f t="shared" si="30"/>
        <v>3.7686016163818756</v>
      </c>
      <c r="R50">
        <v>2011</v>
      </c>
      <c r="S50">
        <f t="shared" si="49"/>
        <v>5.2019101743840004</v>
      </c>
      <c r="T50">
        <f t="shared" si="33"/>
        <v>6.6633030798490003</v>
      </c>
      <c r="U50">
        <f t="shared" si="34"/>
        <v>91.493822802690005</v>
      </c>
      <c r="V50">
        <f t="shared" si="35"/>
        <v>127.69678925177999</v>
      </c>
      <c r="W50">
        <f t="shared" si="36"/>
        <v>693.66041563504007</v>
      </c>
      <c r="X50">
        <f t="shared" si="37"/>
        <v>482.72649030945195</v>
      </c>
      <c r="Y50">
        <f t="shared" si="38"/>
        <v>154.2296933646</v>
      </c>
      <c r="Z50">
        <f t="shared" si="39"/>
        <v>116.56269061488</v>
      </c>
      <c r="AA50">
        <f t="shared" si="40"/>
        <v>128.74325391479999</v>
      </c>
      <c r="AB50">
        <f t="shared" si="41"/>
        <v>116.780663426616</v>
      </c>
      <c r="AC50">
        <f t="shared" si="42"/>
        <v>90.381826134697306</v>
      </c>
      <c r="AD50">
        <f t="shared" si="43"/>
        <v>47.981123037291603</v>
      </c>
      <c r="AE50">
        <f t="shared" si="44"/>
        <v>19.312305762908899</v>
      </c>
      <c r="AF50">
        <f t="shared" si="45"/>
        <v>9.8071646000000001</v>
      </c>
      <c r="AG50">
        <f t="shared" si="46"/>
        <v>22.985059200000002</v>
      </c>
      <c r="AH50">
        <f t="shared" si="31"/>
        <v>6.5600735170618067</v>
      </c>
      <c r="AI50">
        <v>2011</v>
      </c>
      <c r="AJ50">
        <f t="shared" si="50"/>
        <v>2109.0246011346048</v>
      </c>
      <c r="AK50">
        <f t="shared" si="51"/>
        <v>4.6541479805277196E-2</v>
      </c>
      <c r="AL50" s="14">
        <f>AI51</f>
        <v>2012</v>
      </c>
      <c r="AM50" s="14">
        <f>AK51</f>
        <v>3.9410966938555572E-2</v>
      </c>
      <c r="AN50">
        <v>5.9686200000000002E-2</v>
      </c>
      <c r="AO50">
        <v>4.5303699999999997E-3</v>
      </c>
      <c r="AP50">
        <v>2.3400299999999999E-2</v>
      </c>
      <c r="AQ50">
        <v>0.112022</v>
      </c>
      <c r="AR50">
        <v>0.39911200000000002</v>
      </c>
      <c r="AS50">
        <v>0.77763099999999996</v>
      </c>
      <c r="AT50">
        <v>0.94848500000000002</v>
      </c>
      <c r="AU50">
        <v>0.98978999999999995</v>
      </c>
      <c r="AV50">
        <v>0.99804499999999996</v>
      </c>
      <c r="AW50">
        <v>0.99962799999999996</v>
      </c>
      <c r="AX50">
        <v>0.99992899999999996</v>
      </c>
      <c r="AY50">
        <v>0.99998699999999996</v>
      </c>
      <c r="AZ50">
        <v>0.99999700000000002</v>
      </c>
      <c r="BA50">
        <v>1</v>
      </c>
      <c r="BB50">
        <v>1</v>
      </c>
    </row>
    <row r="51" spans="1:54" x14ac:dyDescent="0.2">
      <c r="A51">
        <v>2012</v>
      </c>
      <c r="B51">
        <v>11572.2</v>
      </c>
      <c r="C51">
        <v>5368.71</v>
      </c>
      <c r="D51">
        <v>5505.62</v>
      </c>
      <c r="E51">
        <v>9385.14</v>
      </c>
      <c r="F51">
        <v>1763.28</v>
      </c>
      <c r="G51">
        <v>1463.48</v>
      </c>
      <c r="H51">
        <v>407.88499999999999</v>
      </c>
      <c r="I51">
        <v>93.644999999999996</v>
      </c>
      <c r="J51">
        <v>60.864400000000003</v>
      </c>
      <c r="K51">
        <v>61.631999999999998</v>
      </c>
      <c r="L51">
        <v>52.786000000000001</v>
      </c>
      <c r="M51">
        <v>38.698799999999999</v>
      </c>
      <c r="N51">
        <v>19.712399999999999</v>
      </c>
      <c r="O51">
        <v>7.6745200000000002</v>
      </c>
      <c r="P51">
        <v>12.5205</v>
      </c>
      <c r="Q51">
        <f t="shared" si="30"/>
        <v>4.1339454205250847</v>
      </c>
      <c r="R51">
        <v>2012</v>
      </c>
      <c r="S51">
        <f t="shared" si="49"/>
        <v>4.4445253647960001</v>
      </c>
      <c r="T51">
        <f t="shared" si="33"/>
        <v>13.643663784300003</v>
      </c>
      <c r="U51">
        <f t="shared" si="34"/>
        <v>77.261314078325995</v>
      </c>
      <c r="V51">
        <f t="shared" si="35"/>
        <v>564.25708482516006</v>
      </c>
      <c r="W51">
        <f t="shared" si="36"/>
        <v>344.94089178959996</v>
      </c>
      <c r="X51">
        <f t="shared" si="37"/>
        <v>648.88228162624</v>
      </c>
      <c r="Y51">
        <f t="shared" si="38"/>
        <v>286.38588037080001</v>
      </c>
      <c r="Z51">
        <f t="shared" si="39"/>
        <v>83.113344866969996</v>
      </c>
      <c r="AA51">
        <f t="shared" si="40"/>
        <v>61.451094167106</v>
      </c>
      <c r="AB51">
        <f t="shared" si="41"/>
        <v>67.513873709951994</v>
      </c>
      <c r="AC51">
        <f t="shared" si="42"/>
        <v>61.275379869458</v>
      </c>
      <c r="AD51">
        <f t="shared" si="43"/>
        <v>46.875507376823997</v>
      </c>
      <c r="AE51">
        <f t="shared" si="44"/>
        <v>24.695117166392397</v>
      </c>
      <c r="AF51">
        <f t="shared" si="45"/>
        <v>9.8688701623349608</v>
      </c>
      <c r="AG51">
        <f t="shared" si="46"/>
        <v>16.426600315872001</v>
      </c>
      <c r="AH51">
        <f t="shared" si="31"/>
        <v>6.0824565294658397</v>
      </c>
      <c r="AI51">
        <v>2012</v>
      </c>
      <c r="AJ51">
        <f t="shared" si="50"/>
        <v>2306.5909041093346</v>
      </c>
      <c r="AK51">
        <f t="shared" si="51"/>
        <v>3.9410966938555572E-2</v>
      </c>
      <c r="AL51" s="14">
        <f>AI53</f>
        <v>2014</v>
      </c>
      <c r="AM51" s="14">
        <f>AK53</f>
        <v>1.641979705565275E-2</v>
      </c>
      <c r="AN51">
        <v>5.8192300000000002E-2</v>
      </c>
      <c r="AO51">
        <v>1.4949E-2</v>
      </c>
      <c r="AP51">
        <v>4.6314099999999997E-2</v>
      </c>
      <c r="AQ51">
        <v>0.13450200000000001</v>
      </c>
      <c r="AR51">
        <v>0.33212999999999998</v>
      </c>
      <c r="AS51">
        <v>0.61410399999999998</v>
      </c>
      <c r="AT51">
        <v>0.83586199999999999</v>
      </c>
      <c r="AU51">
        <v>0.94218299999999999</v>
      </c>
      <c r="AV51">
        <v>0.98118499999999997</v>
      </c>
      <c r="AW51">
        <v>0.99404300000000001</v>
      </c>
      <c r="AX51">
        <v>0.99813099999999999</v>
      </c>
      <c r="AY51">
        <v>0.99941500000000005</v>
      </c>
      <c r="AZ51">
        <v>0.99981699999999996</v>
      </c>
      <c r="BA51">
        <v>0.99994300000000003</v>
      </c>
      <c r="BB51">
        <v>0.99998200000000004</v>
      </c>
    </row>
    <row r="52" spans="1:54" x14ac:dyDescent="0.2">
      <c r="A52">
        <v>2013</v>
      </c>
      <c r="B52">
        <v>53600.1</v>
      </c>
      <c r="C52">
        <v>4704.7700000000004</v>
      </c>
      <c r="D52">
        <v>3415.24</v>
      </c>
      <c r="E52">
        <v>3982.03</v>
      </c>
      <c r="F52">
        <v>6144.73</v>
      </c>
      <c r="G52">
        <v>1138.2</v>
      </c>
      <c r="H52">
        <v>691.72</v>
      </c>
      <c r="I52">
        <v>194.245</v>
      </c>
      <c r="J52">
        <v>44.680700000000002</v>
      </c>
      <c r="K52">
        <v>29.508500000000002</v>
      </c>
      <c r="L52">
        <v>30.2362</v>
      </c>
      <c r="M52">
        <v>25.8964</v>
      </c>
      <c r="N52">
        <v>18.985299999999999</v>
      </c>
      <c r="O52">
        <v>9.67075</v>
      </c>
      <c r="P52">
        <v>9.9075000000000006</v>
      </c>
      <c r="Q52">
        <f t="shared" si="30"/>
        <v>4.5753948413644583</v>
      </c>
      <c r="R52">
        <v>2013</v>
      </c>
      <c r="S52">
        <f t="shared" si="49"/>
        <v>6.3778801870079995</v>
      </c>
      <c r="T52">
        <f t="shared" si="33"/>
        <v>9.383541440980002</v>
      </c>
      <c r="U52">
        <f t="shared" si="34"/>
        <v>44.105483452980003</v>
      </c>
      <c r="V52">
        <f t="shared" si="35"/>
        <v>254.64925754424002</v>
      </c>
      <c r="W52">
        <f t="shared" si="36"/>
        <v>1393.4820833693998</v>
      </c>
      <c r="X52">
        <f t="shared" si="37"/>
        <v>576.3113073984</v>
      </c>
      <c r="Y52">
        <f t="shared" si="38"/>
        <v>521.78113562400006</v>
      </c>
      <c r="Z52">
        <f t="shared" si="39"/>
        <v>177.59976251037</v>
      </c>
      <c r="AA52">
        <f t="shared" si="40"/>
        <v>45.608077060316397</v>
      </c>
      <c r="AB52">
        <f t="shared" si="41"/>
        <v>32.448485029317006</v>
      </c>
      <c r="AC52">
        <f t="shared" si="42"/>
        <v>35.144516061855605</v>
      </c>
      <c r="AD52">
        <f t="shared" si="43"/>
        <v>31.3816346751696</v>
      </c>
      <c r="AE52">
        <f t="shared" si="44"/>
        <v>23.787605568183096</v>
      </c>
      <c r="AF52">
        <f t="shared" si="45"/>
        <v>12.4364476975705</v>
      </c>
      <c r="AG52">
        <f t="shared" si="46"/>
        <v>12.998601004080003</v>
      </c>
      <c r="AH52">
        <f t="shared" si="31"/>
        <v>5.9542992608562271</v>
      </c>
      <c r="AI52">
        <v>2013</v>
      </c>
      <c r="AJ52">
        <f t="shared" si="50"/>
        <v>3171.117938436862</v>
      </c>
      <c r="AK52">
        <f t="shared" si="51"/>
        <v>1.6867560883063949E-2</v>
      </c>
      <c r="AL52" s="14">
        <f>AI55</f>
        <v>2016</v>
      </c>
      <c r="AM52" s="14">
        <f>AK55</f>
        <v>6.1509516244553211E-2</v>
      </c>
      <c r="AN52">
        <v>1.8028800000000001E-2</v>
      </c>
      <c r="AO52">
        <v>1.17322E-2</v>
      </c>
      <c r="AP52">
        <v>4.26215E-2</v>
      </c>
      <c r="AQ52">
        <v>0.143064</v>
      </c>
      <c r="AR52">
        <v>0.38501999999999997</v>
      </c>
      <c r="AS52">
        <v>0.70129600000000003</v>
      </c>
      <c r="AT52">
        <v>0.89800500000000005</v>
      </c>
      <c r="AU52">
        <v>0.97060299999999999</v>
      </c>
      <c r="AV52">
        <v>0.99198799999999998</v>
      </c>
      <c r="AW52">
        <v>0.99785100000000004</v>
      </c>
      <c r="AX52">
        <v>0.99942600000000004</v>
      </c>
      <c r="AY52">
        <v>0.99984700000000004</v>
      </c>
      <c r="AZ52">
        <v>0.99995900000000004</v>
      </c>
      <c r="BA52">
        <v>0.99998900000000002</v>
      </c>
      <c r="BB52">
        <v>0.99999700000000002</v>
      </c>
    </row>
    <row r="53" spans="1:54" x14ac:dyDescent="0.2">
      <c r="A53">
        <v>2014</v>
      </c>
      <c r="B53">
        <v>50758.1</v>
      </c>
      <c r="C53">
        <v>21791.7</v>
      </c>
      <c r="D53">
        <v>2994.99</v>
      </c>
      <c r="E53">
        <v>2474.2199999999998</v>
      </c>
      <c r="F53">
        <v>2649.82</v>
      </c>
      <c r="G53">
        <v>3712.23</v>
      </c>
      <c r="H53">
        <v>676.83600000000001</v>
      </c>
      <c r="I53">
        <v>359.71100000000001</v>
      </c>
      <c r="J53">
        <v>93.707400000000007</v>
      </c>
      <c r="K53">
        <v>21.659800000000001</v>
      </c>
      <c r="L53">
        <v>14.408799999999999</v>
      </c>
      <c r="M53">
        <v>14.764099999999999</v>
      </c>
      <c r="N53">
        <v>12.645</v>
      </c>
      <c r="O53">
        <v>9.2703900000000008</v>
      </c>
      <c r="P53">
        <v>9.5599100000000004</v>
      </c>
      <c r="Q53">
        <f t="shared" si="30"/>
        <v>4.895272854221016</v>
      </c>
      <c r="R53">
        <v>2014</v>
      </c>
      <c r="S53">
        <f t="shared" si="49"/>
        <v>8.8440243433079999</v>
      </c>
      <c r="T53">
        <f t="shared" si="33"/>
        <v>32.945947261920004</v>
      </c>
      <c r="U53">
        <f t="shared" si="34"/>
        <v>36.220690861397998</v>
      </c>
      <c r="V53">
        <f t="shared" si="35"/>
        <v>178.61739086268</v>
      </c>
      <c r="W53">
        <f t="shared" si="36"/>
        <v>735.98599195277995</v>
      </c>
      <c r="X53">
        <f t="shared" si="37"/>
        <v>2158.2123721340399</v>
      </c>
      <c r="Y53">
        <f t="shared" si="38"/>
        <v>540.33344822015999</v>
      </c>
      <c r="Z53">
        <f t="shared" si="39"/>
        <v>335.07198138803398</v>
      </c>
      <c r="AA53">
        <f t="shared" si="40"/>
        <v>96.190987757180395</v>
      </c>
      <c r="AB53">
        <f t="shared" si="41"/>
        <v>23.85656832271</v>
      </c>
      <c r="AC53">
        <f t="shared" si="42"/>
        <v>16.755540809912802</v>
      </c>
      <c r="AD53">
        <f t="shared" si="43"/>
        <v>17.893659741859199</v>
      </c>
      <c r="AE53">
        <f t="shared" si="44"/>
        <v>15.844105779074997</v>
      </c>
      <c r="AF53">
        <f t="shared" si="45"/>
        <v>11.921709618278461</v>
      </c>
      <c r="AG53">
        <f t="shared" si="46"/>
        <v>12.542601920000001</v>
      </c>
      <c r="AH53">
        <f t="shared" si="31"/>
        <v>6.2160331947771086</v>
      </c>
      <c r="AI53">
        <v>2014</v>
      </c>
      <c r="AJ53">
        <f t="shared" si="50"/>
        <v>4212.3929966300275</v>
      </c>
      <c r="AK53">
        <f t="shared" si="51"/>
        <v>1.641979705565275E-2</v>
      </c>
      <c r="AL53" s="14">
        <f>AI57</f>
        <v>2018</v>
      </c>
      <c r="AM53" s="14">
        <f>AK57</f>
        <v>2.4904013332705231E-2</v>
      </c>
      <c r="AN53">
        <v>2.6399800000000001E-2</v>
      </c>
      <c r="AO53">
        <v>8.8932799999999999E-3</v>
      </c>
      <c r="AP53">
        <v>3.9913400000000002E-2</v>
      </c>
      <c r="AQ53">
        <v>0.16150200000000001</v>
      </c>
      <c r="AR53">
        <v>0.47156100000000001</v>
      </c>
      <c r="AS53">
        <v>0.80523400000000001</v>
      </c>
      <c r="AT53">
        <v>0.95038400000000001</v>
      </c>
      <c r="AU53">
        <v>0.98885699999999999</v>
      </c>
      <c r="AV53">
        <v>0.99757399999999996</v>
      </c>
      <c r="AW53">
        <v>0.999475</v>
      </c>
      <c r="AX53">
        <v>0.99988699999999997</v>
      </c>
      <c r="AY53">
        <v>0.99997599999999998</v>
      </c>
      <c r="AZ53">
        <v>0.99999499999999997</v>
      </c>
      <c r="BA53">
        <v>0.99999899999999997</v>
      </c>
      <c r="BB53">
        <v>1</v>
      </c>
    </row>
    <row r="54" spans="1:54" x14ac:dyDescent="0.2">
      <c r="A54">
        <v>2015</v>
      </c>
      <c r="B54">
        <v>13168.2</v>
      </c>
      <c r="C54">
        <v>20636.3</v>
      </c>
      <c r="D54">
        <v>13872.5</v>
      </c>
      <c r="E54">
        <v>2174.98</v>
      </c>
      <c r="F54">
        <v>1677.28</v>
      </c>
      <c r="G54">
        <v>1618.76</v>
      </c>
      <c r="H54">
        <v>2080.73</v>
      </c>
      <c r="I54">
        <v>345.06299999999999</v>
      </c>
      <c r="J54">
        <v>183.65199999999999</v>
      </c>
      <c r="K54">
        <v>47.831299999999999</v>
      </c>
      <c r="L54">
        <v>10.833399999999999</v>
      </c>
      <c r="M54">
        <v>7.2067100000000002</v>
      </c>
      <c r="N54">
        <v>7.3844099999999999</v>
      </c>
      <c r="O54">
        <v>6.3245300000000002</v>
      </c>
      <c r="P54">
        <v>9.4181699999999999</v>
      </c>
      <c r="Q54">
        <f t="shared" si="30"/>
        <v>4.01074233426551</v>
      </c>
      <c r="R54">
        <v>2015</v>
      </c>
      <c r="S54">
        <f t="shared" si="49"/>
        <v>3.7673451177120003</v>
      </c>
      <c r="T54">
        <f t="shared" si="33"/>
        <v>56.751682267000007</v>
      </c>
      <c r="U54">
        <f t="shared" si="34"/>
        <v>235.65129046875003</v>
      </c>
      <c r="V54">
        <f t="shared" si="35"/>
        <v>171.72543932598001</v>
      </c>
      <c r="W54">
        <f t="shared" si="36"/>
        <v>431.30224175984</v>
      </c>
      <c r="X54">
        <f t="shared" si="37"/>
        <v>861.08435990719988</v>
      </c>
      <c r="Y54">
        <f t="shared" si="38"/>
        <v>1590.4837948020001</v>
      </c>
      <c r="Z54">
        <f t="shared" si="39"/>
        <v>316.38483063302397</v>
      </c>
      <c r="AA54">
        <f t="shared" si="40"/>
        <v>187.55584924229996</v>
      </c>
      <c r="AB54">
        <f t="shared" si="41"/>
        <v>52.599664956003004</v>
      </c>
      <c r="AC54">
        <f t="shared" si="42"/>
        <v>12.5919240391198</v>
      </c>
      <c r="AD54">
        <f t="shared" si="43"/>
        <v>8.7331262602642798</v>
      </c>
      <c r="AE54">
        <f t="shared" si="44"/>
        <v>9.2522493600421498</v>
      </c>
      <c r="AF54">
        <f t="shared" si="45"/>
        <v>8.1332479798530404</v>
      </c>
      <c r="AG54">
        <f t="shared" si="46"/>
        <v>12.356601970082881</v>
      </c>
      <c r="AH54">
        <f t="shared" si="31"/>
        <v>6.4800107696961282</v>
      </c>
      <c r="AI54">
        <v>2015</v>
      </c>
      <c r="AJ54">
        <f t="shared" si="50"/>
        <v>3954.6063029714596</v>
      </c>
      <c r="AK54">
        <f t="shared" si="51"/>
        <v>7.393984390204425E-2</v>
      </c>
      <c r="AN54">
        <v>4.33476E-2</v>
      </c>
      <c r="AO54">
        <v>1.6177E-2</v>
      </c>
      <c r="AP54">
        <v>5.6062500000000001E-2</v>
      </c>
      <c r="AQ54">
        <v>0.17663300000000001</v>
      </c>
      <c r="AR54">
        <v>0.43657699999999999</v>
      </c>
      <c r="AS54">
        <v>0.73675999999999997</v>
      </c>
      <c r="AT54">
        <v>0.90998500000000004</v>
      </c>
      <c r="AU54">
        <v>0.97334399999999999</v>
      </c>
      <c r="AV54">
        <v>0.992475</v>
      </c>
      <c r="AW54">
        <v>0.99790500000000004</v>
      </c>
      <c r="AX54">
        <v>0.99941899999999995</v>
      </c>
      <c r="AY54">
        <v>0.99983900000000003</v>
      </c>
      <c r="AZ54">
        <v>0.99995500000000004</v>
      </c>
      <c r="BA54">
        <v>0.99998799999999999</v>
      </c>
      <c r="BB54">
        <v>0.99999700000000002</v>
      </c>
    </row>
    <row r="55" spans="1:54" x14ac:dyDescent="0.2">
      <c r="A55">
        <v>2016</v>
      </c>
      <c r="B55">
        <v>8423.32</v>
      </c>
      <c r="C55">
        <v>5353.66</v>
      </c>
      <c r="D55">
        <v>13143.2</v>
      </c>
      <c r="E55">
        <v>9759.1200000000008</v>
      </c>
      <c r="F55">
        <v>1433.67</v>
      </c>
      <c r="G55">
        <v>1039.24</v>
      </c>
      <c r="H55">
        <v>872.34699999999998</v>
      </c>
      <c r="I55">
        <v>1076.5999999999999</v>
      </c>
      <c r="J55">
        <v>177.30799999999999</v>
      </c>
      <c r="K55">
        <v>91.976600000000005</v>
      </c>
      <c r="L55">
        <v>23.126200000000001</v>
      </c>
      <c r="M55">
        <v>5.2378799999999996</v>
      </c>
      <c r="N55">
        <v>3.4843999999999999</v>
      </c>
      <c r="O55">
        <v>3.5703200000000002</v>
      </c>
      <c r="P55">
        <v>7.61151</v>
      </c>
      <c r="Q55">
        <f t="shared" si="30"/>
        <v>3.9669048606828055</v>
      </c>
      <c r="R55">
        <v>2016</v>
      </c>
      <c r="S55">
        <f t="shared" si="49"/>
        <v>2.6571388209959999</v>
      </c>
      <c r="T55">
        <f t="shared" si="33"/>
        <v>15.097562114699999</v>
      </c>
      <c r="U55">
        <f t="shared" si="34"/>
        <v>208.47530788728</v>
      </c>
      <c r="V55">
        <f t="shared" si="35"/>
        <v>668.27354263487996</v>
      </c>
      <c r="W55">
        <f t="shared" si="36"/>
        <v>314.15474374053002</v>
      </c>
      <c r="X55">
        <f t="shared" si="37"/>
        <v>495.12785471512001</v>
      </c>
      <c r="Y55">
        <f t="shared" si="38"/>
        <v>633.12408474924007</v>
      </c>
      <c r="Z55">
        <f t="shared" si="39"/>
        <v>967.65099327959979</v>
      </c>
      <c r="AA55">
        <f t="shared" si="40"/>
        <v>179.81115863348398</v>
      </c>
      <c r="AB55">
        <f t="shared" si="41"/>
        <v>100.9060542109148</v>
      </c>
      <c r="AC55">
        <f t="shared" si="42"/>
        <v>26.859004081589802</v>
      </c>
      <c r="AD55">
        <f t="shared" si="43"/>
        <v>6.3456569661859197</v>
      </c>
      <c r="AE55">
        <f t="shared" si="44"/>
        <v>4.3653943579904002</v>
      </c>
      <c r="AF55">
        <f t="shared" si="45"/>
        <v>4.5912524541707205</v>
      </c>
      <c r="AG55">
        <f t="shared" si="46"/>
        <v>9.9861812843865607</v>
      </c>
      <c r="AH55">
        <f t="shared" si="31"/>
        <v>6.4323288736139164</v>
      </c>
      <c r="AI55">
        <v>2016</v>
      </c>
      <c r="AJ55">
        <f t="shared" si="50"/>
        <v>3634.7687911100716</v>
      </c>
      <c r="AK55">
        <f t="shared" si="51"/>
        <v>6.1509516244553211E-2</v>
      </c>
      <c r="AN55">
        <v>4.7795499999999998E-2</v>
      </c>
      <c r="AO55">
        <v>1.6588499999999999E-2</v>
      </c>
      <c r="AP55">
        <v>5.2349300000000001E-2</v>
      </c>
      <c r="AQ55">
        <v>0.15319199999999999</v>
      </c>
      <c r="AR55">
        <v>0.372031</v>
      </c>
      <c r="AS55">
        <v>0.65987899999999999</v>
      </c>
      <c r="AT55">
        <v>0.86401300000000003</v>
      </c>
      <c r="AU55">
        <v>0.95414299999999996</v>
      </c>
      <c r="AV55">
        <v>0.985537</v>
      </c>
      <c r="AW55">
        <v>0.99553899999999995</v>
      </c>
      <c r="AX55">
        <v>0.99863299999999999</v>
      </c>
      <c r="AY55">
        <v>0.99958199999999997</v>
      </c>
      <c r="AZ55">
        <v>0.99987199999999998</v>
      </c>
      <c r="BA55">
        <v>0.99996099999999999</v>
      </c>
      <c r="BB55">
        <v>0.99998799999999999</v>
      </c>
    </row>
    <row r="56" spans="1:54" x14ac:dyDescent="0.2">
      <c r="A56">
        <v>2017</v>
      </c>
      <c r="B56">
        <v>14806.7</v>
      </c>
      <c r="C56">
        <v>3424.61</v>
      </c>
      <c r="D56">
        <v>3411.41</v>
      </c>
      <c r="E56">
        <v>9633.32</v>
      </c>
      <c r="F56">
        <v>6044.72</v>
      </c>
      <c r="G56">
        <v>913.19399999999996</v>
      </c>
      <c r="H56">
        <v>615.78099999999995</v>
      </c>
      <c r="I56">
        <v>497.20100000000002</v>
      </c>
      <c r="J56">
        <v>591.03499999999997</v>
      </c>
      <c r="K56">
        <v>98.9452</v>
      </c>
      <c r="L56">
        <v>51.5075</v>
      </c>
      <c r="M56">
        <v>12.950799999999999</v>
      </c>
      <c r="N56">
        <v>2.9332500000000001</v>
      </c>
      <c r="O56">
        <v>1.95129</v>
      </c>
      <c r="P56">
        <v>6.2618999999999998</v>
      </c>
      <c r="Q56">
        <f t="shared" si="30"/>
        <v>4.567776764460918</v>
      </c>
      <c r="R56">
        <v>2017</v>
      </c>
      <c r="S56">
        <f t="shared" si="49"/>
        <v>2.8565571299760002</v>
      </c>
      <c r="T56">
        <f t="shared" si="33"/>
        <v>13.791466106040001</v>
      </c>
      <c r="U56">
        <f t="shared" si="34"/>
        <v>58.089469011539997</v>
      </c>
      <c r="V56">
        <f t="shared" si="35"/>
        <v>548.99684744171998</v>
      </c>
      <c r="W56">
        <f t="shared" si="36"/>
        <v>939.72328139536</v>
      </c>
      <c r="X56">
        <f t="shared" si="37"/>
        <v>308.61800523550801</v>
      </c>
      <c r="Y56">
        <f t="shared" si="38"/>
        <v>353.54139980375999</v>
      </c>
      <c r="Z56">
        <f t="shared" si="39"/>
        <v>394.01347163755202</v>
      </c>
      <c r="AA56">
        <f t="shared" si="40"/>
        <v>564.74949440395494</v>
      </c>
      <c r="AB56">
        <f t="shared" si="41"/>
        <v>105.7248297208272</v>
      </c>
      <c r="AC56">
        <f t="shared" si="42"/>
        <v>59.148022573942505</v>
      </c>
      <c r="AD56">
        <f t="shared" si="43"/>
        <v>15.615125190950399</v>
      </c>
      <c r="AE56">
        <f t="shared" si="44"/>
        <v>3.6675851834789999</v>
      </c>
      <c r="AF56">
        <f t="shared" si="45"/>
        <v>2.50719336323478</v>
      </c>
      <c r="AG56">
        <f t="shared" si="46"/>
        <v>8.2127209042944003</v>
      </c>
      <c r="AH56">
        <f t="shared" si="31"/>
        <v>6.4626786748829623</v>
      </c>
      <c r="AI56">
        <v>2017</v>
      </c>
      <c r="AJ56">
        <f t="shared" si="50"/>
        <v>3376.3989119721628</v>
      </c>
      <c r="AK56">
        <f t="shared" si="51"/>
        <v>2.1289230624586999E-2</v>
      </c>
      <c r="AN56">
        <v>2.9230800000000001E-2</v>
      </c>
      <c r="AO56">
        <v>2.3689200000000001E-2</v>
      </c>
      <c r="AP56">
        <v>5.6197999999999998E-2</v>
      </c>
      <c r="AQ56">
        <v>0.127493</v>
      </c>
      <c r="AR56">
        <v>0.26394200000000001</v>
      </c>
      <c r="AS56">
        <v>0.46808100000000002</v>
      </c>
      <c r="AT56">
        <v>0.68349400000000005</v>
      </c>
      <c r="AU56">
        <v>0.841256</v>
      </c>
      <c r="AV56">
        <v>0.92859700000000001</v>
      </c>
      <c r="AW56">
        <v>0.96961799999999998</v>
      </c>
      <c r="AX56">
        <v>0.98739299999999997</v>
      </c>
      <c r="AY56">
        <v>0.99482400000000004</v>
      </c>
      <c r="AZ56">
        <v>0.99788399999999999</v>
      </c>
      <c r="BA56">
        <v>0.99913700000000005</v>
      </c>
      <c r="BB56">
        <v>0.99964799999999998</v>
      </c>
    </row>
    <row r="57" spans="1:54" x14ac:dyDescent="0.2">
      <c r="A57">
        <v>2018</v>
      </c>
      <c r="B57">
        <v>17486.3</v>
      </c>
      <c r="C57">
        <v>6019.85</v>
      </c>
      <c r="D57">
        <v>2182.37</v>
      </c>
      <c r="E57">
        <v>2502.75</v>
      </c>
      <c r="F57">
        <v>6642.16</v>
      </c>
      <c r="G57">
        <v>3679.96</v>
      </c>
      <c r="H57">
        <v>505.399</v>
      </c>
      <c r="I57">
        <v>337.274</v>
      </c>
      <c r="J57">
        <v>273.27100000000002</v>
      </c>
      <c r="K57">
        <v>334.24400000000003</v>
      </c>
      <c r="L57">
        <v>56.2425</v>
      </c>
      <c r="M57">
        <v>29.277899999999999</v>
      </c>
      <c r="N57">
        <v>7.36151</v>
      </c>
      <c r="O57">
        <v>1.6673199999999999</v>
      </c>
      <c r="P57">
        <v>4.6685400000000001</v>
      </c>
      <c r="Q57">
        <f t="shared" si="30"/>
        <v>5.1366446858517305</v>
      </c>
      <c r="R57">
        <v>2018</v>
      </c>
      <c r="S57">
        <f t="shared" si="49"/>
        <v>4.6674403981920003</v>
      </c>
      <c r="T57">
        <f t="shared" si="33"/>
        <v>33.728581445900005</v>
      </c>
      <c r="U57">
        <f t="shared" si="34"/>
        <v>41.778816396287993</v>
      </c>
      <c r="V57">
        <f t="shared" si="35"/>
        <v>131.72253808275002</v>
      </c>
      <c r="W57">
        <f t="shared" si="36"/>
        <v>817.33182288407988</v>
      </c>
      <c r="X57">
        <f t="shared" si="37"/>
        <v>911.92518366199988</v>
      </c>
      <c r="Y57">
        <f t="shared" si="38"/>
        <v>215.82858092207996</v>
      </c>
      <c r="Z57">
        <f t="shared" si="39"/>
        <v>213.42024914002801</v>
      </c>
      <c r="AA57">
        <f t="shared" si="40"/>
        <v>225.50726869192198</v>
      </c>
      <c r="AB57">
        <f t="shared" si="41"/>
        <v>327.47064695017605</v>
      </c>
      <c r="AC57">
        <f t="shared" si="42"/>
        <v>61.529708438617497</v>
      </c>
      <c r="AD57">
        <f t="shared" si="43"/>
        <v>34.388866294901995</v>
      </c>
      <c r="AE57">
        <f t="shared" si="44"/>
        <v>9.077772073324498</v>
      </c>
      <c r="AF57">
        <f t="shared" si="45"/>
        <v>2.12686360717304</v>
      </c>
      <c r="AG57">
        <f t="shared" si="46"/>
        <v>6.1000359701299205</v>
      </c>
      <c r="AH57">
        <f t="shared" si="31"/>
        <v>6.6912133040228552</v>
      </c>
      <c r="AI57">
        <v>2018</v>
      </c>
      <c r="AJ57">
        <f t="shared" si="50"/>
        <v>3031.9369345593709</v>
      </c>
      <c r="AK57">
        <f t="shared" si="51"/>
        <v>2.4904013332705231E-2</v>
      </c>
      <c r="AN57">
        <v>4.0442400000000003E-2</v>
      </c>
      <c r="AO57">
        <v>3.29582E-2</v>
      </c>
      <c r="AP57">
        <v>6.3180799999999995E-2</v>
      </c>
      <c r="AQ57">
        <v>0.117743</v>
      </c>
      <c r="AR57">
        <v>0.20891699999999999</v>
      </c>
      <c r="AS57">
        <v>0.343225</v>
      </c>
      <c r="AT57">
        <v>0.50838799999999995</v>
      </c>
      <c r="AU57">
        <v>0.67174100000000003</v>
      </c>
      <c r="AV57">
        <v>0.80195799999999995</v>
      </c>
      <c r="AW57">
        <v>0.88905199999999995</v>
      </c>
      <c r="AX57">
        <v>0.94067699999999999</v>
      </c>
      <c r="AY57">
        <v>0.96911499999999995</v>
      </c>
      <c r="AZ57">
        <v>0.98414999999999997</v>
      </c>
      <c r="BA57">
        <v>0.991927</v>
      </c>
      <c r="BB57">
        <v>0.99590400000000001</v>
      </c>
    </row>
    <row r="58" spans="1:54" x14ac:dyDescent="0.2">
      <c r="A58">
        <v>2019</v>
      </c>
      <c r="B58">
        <v>18517</v>
      </c>
      <c r="C58">
        <v>7109.3</v>
      </c>
      <c r="D58">
        <v>3836.92</v>
      </c>
      <c r="E58">
        <v>1605.68</v>
      </c>
      <c r="F58">
        <v>1757.39</v>
      </c>
      <c r="G58">
        <v>3927.17</v>
      </c>
      <c r="H58">
        <v>2256.9699999999998</v>
      </c>
      <c r="I58">
        <v>288.32600000000002</v>
      </c>
      <c r="J58">
        <v>193.77600000000001</v>
      </c>
      <c r="K58">
        <v>160.53399999999999</v>
      </c>
      <c r="L58">
        <v>202.33</v>
      </c>
      <c r="M58">
        <v>34.045699999999997</v>
      </c>
      <c r="N58">
        <v>17.722999999999999</v>
      </c>
      <c r="O58">
        <v>4.4561900000000003</v>
      </c>
      <c r="P58">
        <v>3.8353299999999999</v>
      </c>
      <c r="Q58">
        <f t="shared" si="30"/>
        <v>5.2293266907820266</v>
      </c>
      <c r="R58">
        <v>2019</v>
      </c>
      <c r="S58">
        <f t="shared" si="49"/>
        <v>6.6033207055199998</v>
      </c>
      <c r="T58">
        <f t="shared" si="33"/>
        <v>32.586365212500006</v>
      </c>
      <c r="U58">
        <f t="shared" si="34"/>
        <v>73.83181607393999</v>
      </c>
      <c r="V58">
        <f t="shared" si="35"/>
        <v>102.16009261056</v>
      </c>
      <c r="W58">
        <f t="shared" si="36"/>
        <v>298.97389124285002</v>
      </c>
      <c r="X58">
        <f t="shared" si="37"/>
        <v>1413.4042073886801</v>
      </c>
      <c r="Y58">
        <f t="shared" si="38"/>
        <v>1343.5240459871998</v>
      </c>
      <c r="Z58">
        <f t="shared" si="39"/>
        <v>232.54004889619202</v>
      </c>
      <c r="AA58">
        <f t="shared" si="40"/>
        <v>186.58793198707201</v>
      </c>
      <c r="AB58">
        <f t="shared" si="41"/>
        <v>172.081874267556</v>
      </c>
      <c r="AC58">
        <f t="shared" si="42"/>
        <v>232.64349476951003</v>
      </c>
      <c r="AD58">
        <f t="shared" si="43"/>
        <v>41.071059746667594</v>
      </c>
      <c r="AE58">
        <f t="shared" si="44"/>
        <v>22.164503784709996</v>
      </c>
      <c r="AF58">
        <f t="shared" si="45"/>
        <v>5.726184694274461</v>
      </c>
      <c r="AG58">
        <f t="shared" si="46"/>
        <v>5.0303477670057601</v>
      </c>
      <c r="AH58">
        <f t="shared" si="31"/>
        <v>6.9656260108318806</v>
      </c>
      <c r="AI58">
        <v>2019</v>
      </c>
      <c r="AJ58">
        <f t="shared" si="50"/>
        <v>4162.325864428718</v>
      </c>
      <c r="AK58">
        <f t="shared" si="51"/>
        <v>2.5566999017518289E-2</v>
      </c>
      <c r="AN58">
        <v>5.4031599999999999E-2</v>
      </c>
      <c r="AO58">
        <v>2.69625E-2</v>
      </c>
      <c r="AP58">
        <v>6.3506499999999994E-2</v>
      </c>
      <c r="AQ58">
        <v>0.14233599999999999</v>
      </c>
      <c r="AR58">
        <v>0.28883500000000001</v>
      </c>
      <c r="AS58">
        <v>0.49848199999999998</v>
      </c>
      <c r="AT58">
        <v>0.70866399999999996</v>
      </c>
      <c r="AU58">
        <v>0.85617600000000005</v>
      </c>
      <c r="AV58">
        <v>0.93576800000000004</v>
      </c>
      <c r="AW58">
        <v>0.97271700000000005</v>
      </c>
      <c r="AX58">
        <v>0.98866900000000002</v>
      </c>
      <c r="AY58">
        <v>0.99533899999999997</v>
      </c>
      <c r="AZ58">
        <v>0.99809000000000003</v>
      </c>
      <c r="BA58">
        <v>0.99921899999999997</v>
      </c>
      <c r="BB58">
        <v>0.99968100000000004</v>
      </c>
    </row>
  </sheetData>
  <conditionalFormatting sqref="B3:B58">
    <cfRule type="colorScale" priority="30">
      <colorScale>
        <cfvo type="min"/>
        <cfvo type="max"/>
        <color rgb="FFFCFCFF"/>
        <color rgb="FFF8696B"/>
      </colorScale>
    </cfRule>
  </conditionalFormatting>
  <conditionalFormatting sqref="C3:C58">
    <cfRule type="colorScale" priority="29">
      <colorScale>
        <cfvo type="min"/>
        <cfvo type="max"/>
        <color rgb="FFFCFCFF"/>
        <color rgb="FFF8696B"/>
      </colorScale>
    </cfRule>
  </conditionalFormatting>
  <conditionalFormatting sqref="D3:D58">
    <cfRule type="colorScale" priority="28">
      <colorScale>
        <cfvo type="min"/>
        <cfvo type="max"/>
        <color rgb="FFFCFCFF"/>
        <color rgb="FFF8696B"/>
      </colorScale>
    </cfRule>
  </conditionalFormatting>
  <conditionalFormatting sqref="E3:E58">
    <cfRule type="colorScale" priority="27">
      <colorScale>
        <cfvo type="min"/>
        <cfvo type="max"/>
        <color rgb="FFFCFCFF"/>
        <color rgb="FFF8696B"/>
      </colorScale>
    </cfRule>
  </conditionalFormatting>
  <conditionalFormatting sqref="F3:F58">
    <cfRule type="colorScale" priority="26">
      <colorScale>
        <cfvo type="min"/>
        <cfvo type="max"/>
        <color rgb="FFFCFCFF"/>
        <color rgb="FFF8696B"/>
      </colorScale>
    </cfRule>
  </conditionalFormatting>
  <conditionalFormatting sqref="G3:G58">
    <cfRule type="colorScale" priority="25">
      <colorScale>
        <cfvo type="min"/>
        <cfvo type="max"/>
        <color rgb="FFFCFCFF"/>
        <color rgb="FFF8696B"/>
      </colorScale>
    </cfRule>
  </conditionalFormatting>
  <conditionalFormatting sqref="H3:H58">
    <cfRule type="colorScale" priority="24">
      <colorScale>
        <cfvo type="min"/>
        <cfvo type="max"/>
        <color rgb="FFFCFCFF"/>
        <color rgb="FFF8696B"/>
      </colorScale>
    </cfRule>
  </conditionalFormatting>
  <conditionalFormatting sqref="I3:I58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:J58">
    <cfRule type="colorScale" priority="22">
      <colorScale>
        <cfvo type="min"/>
        <cfvo type="max"/>
        <color rgb="FFFCFCFF"/>
        <color rgb="FFF8696B"/>
      </colorScale>
    </cfRule>
  </conditionalFormatting>
  <conditionalFormatting sqref="K3:K58">
    <cfRule type="colorScale" priority="21">
      <colorScale>
        <cfvo type="min"/>
        <cfvo type="max"/>
        <color rgb="FFFCFCFF"/>
        <color rgb="FFF8696B"/>
      </colorScale>
    </cfRule>
  </conditionalFormatting>
  <conditionalFormatting sqref="L3:L58">
    <cfRule type="colorScale" priority="20">
      <colorScale>
        <cfvo type="min"/>
        <cfvo type="max"/>
        <color rgb="FFFCFCFF"/>
        <color rgb="FFF8696B"/>
      </colorScale>
    </cfRule>
  </conditionalFormatting>
  <conditionalFormatting sqref="M3:M58">
    <cfRule type="colorScale" priority="19">
      <colorScale>
        <cfvo type="min"/>
        <cfvo type="max"/>
        <color rgb="FFFCFCFF"/>
        <color rgb="FFF8696B"/>
      </colorScale>
    </cfRule>
  </conditionalFormatting>
  <conditionalFormatting sqref="N3:N58">
    <cfRule type="colorScale" priority="18">
      <colorScale>
        <cfvo type="min"/>
        <cfvo type="max"/>
        <color rgb="FFFCFCFF"/>
        <color rgb="FFF8696B"/>
      </colorScale>
    </cfRule>
  </conditionalFormatting>
  <conditionalFormatting sqref="O3:O58">
    <cfRule type="colorScale" priority="17">
      <colorScale>
        <cfvo type="min"/>
        <cfvo type="max"/>
        <color rgb="FFFCFCFF"/>
        <color rgb="FFF8696B"/>
      </colorScale>
    </cfRule>
  </conditionalFormatting>
  <conditionalFormatting sqref="P3:Q58">
    <cfRule type="colorScale" priority="16">
      <colorScale>
        <cfvo type="min"/>
        <cfvo type="max"/>
        <color rgb="FFFCFCFF"/>
        <color rgb="FFF8696B"/>
      </colorScale>
    </cfRule>
  </conditionalFormatting>
  <conditionalFormatting sqref="S3:S58">
    <cfRule type="colorScale" priority="15">
      <colorScale>
        <cfvo type="min"/>
        <cfvo type="max"/>
        <color rgb="FFFCFCFF"/>
        <color rgb="FFF8696B"/>
      </colorScale>
    </cfRule>
  </conditionalFormatting>
  <conditionalFormatting sqref="T3:T58">
    <cfRule type="colorScale" priority="14">
      <colorScale>
        <cfvo type="min"/>
        <cfvo type="max"/>
        <color rgb="FFFCFCFF"/>
        <color rgb="FFF8696B"/>
      </colorScale>
    </cfRule>
  </conditionalFormatting>
  <conditionalFormatting sqref="U3:U58">
    <cfRule type="colorScale" priority="13">
      <colorScale>
        <cfvo type="min"/>
        <cfvo type="max"/>
        <color rgb="FFFCFCFF"/>
        <color rgb="FFF8696B"/>
      </colorScale>
    </cfRule>
  </conditionalFormatting>
  <conditionalFormatting sqref="V3:V58">
    <cfRule type="colorScale" priority="12">
      <colorScale>
        <cfvo type="min"/>
        <cfvo type="max"/>
        <color rgb="FFFCFCFF"/>
        <color rgb="FFF8696B"/>
      </colorScale>
    </cfRule>
  </conditionalFormatting>
  <conditionalFormatting sqref="W3:W58">
    <cfRule type="colorScale" priority="11">
      <colorScale>
        <cfvo type="min"/>
        <cfvo type="max"/>
        <color rgb="FFFCFCFF"/>
        <color rgb="FFF8696B"/>
      </colorScale>
    </cfRule>
  </conditionalFormatting>
  <conditionalFormatting sqref="X3:X58">
    <cfRule type="colorScale" priority="10">
      <colorScale>
        <cfvo type="min"/>
        <cfvo type="max"/>
        <color rgb="FFFCFCFF"/>
        <color rgb="FFF8696B"/>
      </colorScale>
    </cfRule>
  </conditionalFormatting>
  <conditionalFormatting sqref="Y3:Y58">
    <cfRule type="colorScale" priority="9">
      <colorScale>
        <cfvo type="min"/>
        <cfvo type="max"/>
        <color rgb="FFFCFCFF"/>
        <color rgb="FFF8696B"/>
      </colorScale>
    </cfRule>
  </conditionalFormatting>
  <conditionalFormatting sqref="Z3:Z58">
    <cfRule type="colorScale" priority="8">
      <colorScale>
        <cfvo type="min"/>
        <cfvo type="max"/>
        <color rgb="FFFCFCFF"/>
        <color rgb="FFF8696B"/>
      </colorScale>
    </cfRule>
  </conditionalFormatting>
  <conditionalFormatting sqref="AA3:AA58">
    <cfRule type="colorScale" priority="7">
      <colorScale>
        <cfvo type="min"/>
        <cfvo type="max"/>
        <color rgb="FFFCFCFF"/>
        <color rgb="FFF8696B"/>
      </colorScale>
    </cfRule>
  </conditionalFormatting>
  <conditionalFormatting sqref="AB3:AB58">
    <cfRule type="colorScale" priority="6">
      <colorScale>
        <cfvo type="min"/>
        <cfvo type="max"/>
        <color rgb="FFFCFCFF"/>
        <color rgb="FFF8696B"/>
      </colorScale>
    </cfRule>
  </conditionalFormatting>
  <conditionalFormatting sqref="AC3:AC58">
    <cfRule type="colorScale" priority="5">
      <colorScale>
        <cfvo type="min"/>
        <cfvo type="max"/>
        <color rgb="FFFCFCFF"/>
        <color rgb="FFF8696B"/>
      </colorScale>
    </cfRule>
  </conditionalFormatting>
  <conditionalFormatting sqref="AD3:AD58">
    <cfRule type="colorScale" priority="4">
      <colorScale>
        <cfvo type="min"/>
        <cfvo type="max"/>
        <color rgb="FFFCFCFF"/>
        <color rgb="FFF8696B"/>
      </colorScale>
    </cfRule>
  </conditionalFormatting>
  <conditionalFormatting sqref="AE3:AE58">
    <cfRule type="colorScale" priority="3">
      <colorScale>
        <cfvo type="min"/>
        <cfvo type="max"/>
        <color rgb="FFFCFCFF"/>
        <color rgb="FFF8696B"/>
      </colorScale>
    </cfRule>
  </conditionalFormatting>
  <conditionalFormatting sqref="AF3:AF58">
    <cfRule type="colorScale" priority="2">
      <colorScale>
        <cfvo type="min"/>
        <cfvo type="max"/>
        <color rgb="FFFCFCFF"/>
        <color rgb="FFF8696B"/>
      </colorScale>
    </cfRule>
  </conditionalFormatting>
  <conditionalFormatting sqref="AG3:AH5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48E3-A541-9643-B4E8-07F7861A1891}">
  <dimension ref="A3:J17"/>
  <sheetViews>
    <sheetView workbookViewId="0">
      <selection activeCell="J5" sqref="J5:J12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12.1640625" bestFit="1" customWidth="1"/>
    <col min="7" max="8" width="12.1640625" bestFit="1" customWidth="1"/>
  </cols>
  <sheetData>
    <row r="3" spans="1:10" x14ac:dyDescent="0.2">
      <c r="A3" s="13" t="s">
        <v>41</v>
      </c>
      <c r="B3" s="13" t="s">
        <v>40</v>
      </c>
    </row>
    <row r="4" spans="1:10" x14ac:dyDescent="0.2">
      <c r="A4" s="13" t="s">
        <v>39</v>
      </c>
      <c r="B4" t="s">
        <v>38</v>
      </c>
      <c r="C4" t="s">
        <v>37</v>
      </c>
      <c r="D4" t="s">
        <v>36</v>
      </c>
      <c r="E4" t="s">
        <v>34</v>
      </c>
      <c r="H4" t="s">
        <v>35</v>
      </c>
    </row>
    <row r="5" spans="1:10" x14ac:dyDescent="0.2">
      <c r="A5" s="12">
        <v>2007</v>
      </c>
      <c r="B5">
        <v>15.484804995079701</v>
      </c>
      <c r="C5">
        <v>14.563863674641199</v>
      </c>
      <c r="D5">
        <v>14.775966301236799</v>
      </c>
      <c r="E5">
        <v>44.824634970957703</v>
      </c>
      <c r="G5" s="12">
        <v>2007</v>
      </c>
      <c r="H5">
        <f t="array" ref="H5">EXP(D5)/SUM(EXP(B5:D5))</f>
        <v>0.26038193391160486</v>
      </c>
      <c r="I5" s="14">
        <f>G5</f>
        <v>2007</v>
      </c>
      <c r="J5" s="14">
        <f t="shared" ref="J5:J12" si="0">H5</f>
        <v>0.26038193391160486</v>
      </c>
    </row>
    <row r="6" spans="1:10" x14ac:dyDescent="0.2">
      <c r="A6" s="12">
        <v>2008</v>
      </c>
      <c r="B6">
        <v>15.4538906917715</v>
      </c>
      <c r="C6">
        <v>14.0107864055344</v>
      </c>
      <c r="D6">
        <v>14.304371409711401</v>
      </c>
      <c r="E6">
        <v>43.769048507017303</v>
      </c>
      <c r="G6" s="12">
        <v>2008</v>
      </c>
      <c r="H6">
        <f t="array" ref="H6">EXP(D6)/SUM(EXP(B6:D6))</f>
        <v>0.20398751045055169</v>
      </c>
      <c r="I6" s="14">
        <f t="shared" ref="I6:I12" si="1">G6</f>
        <v>2008</v>
      </c>
      <c r="J6" s="14">
        <f t="shared" si="0"/>
        <v>0.20398751045055169</v>
      </c>
    </row>
    <row r="7" spans="1:10" x14ac:dyDescent="0.2">
      <c r="A7" s="12">
        <v>2009</v>
      </c>
      <c r="B7">
        <v>14.447851365455501</v>
      </c>
      <c r="C7">
        <v>12.7521240115498</v>
      </c>
      <c r="D7">
        <v>14.185351401114399</v>
      </c>
      <c r="E7">
        <v>41.385326778119705</v>
      </c>
      <c r="G7" s="12">
        <v>2009</v>
      </c>
      <c r="H7">
        <f t="array" ref="H7">EXP(D7)/SUM(EXP(B7:D7))</f>
        <v>0.39390018061629001</v>
      </c>
      <c r="I7" s="14">
        <f t="shared" si="1"/>
        <v>2009</v>
      </c>
      <c r="J7" s="14">
        <f t="shared" si="0"/>
        <v>0.39390018061629001</v>
      </c>
    </row>
    <row r="8" spans="1:10" x14ac:dyDescent="0.2">
      <c r="A8" s="12">
        <v>2010</v>
      </c>
      <c r="B8">
        <v>15.501035129716</v>
      </c>
      <c r="C8">
        <v>14.9855940586438</v>
      </c>
      <c r="D8">
        <v>14.3245942923377</v>
      </c>
      <c r="E8">
        <v>44.8112234806975</v>
      </c>
      <c r="G8" s="12">
        <v>2010</v>
      </c>
      <c r="H8">
        <f t="array" ref="H8">EXP(D8)/SUM(EXP(B8:D8))</f>
        <v>0.16182435375611534</v>
      </c>
      <c r="I8" s="14">
        <f t="shared" si="1"/>
        <v>2010</v>
      </c>
      <c r="J8" s="14">
        <f t="shared" si="0"/>
        <v>0.16182435375611534</v>
      </c>
    </row>
    <row r="9" spans="1:10" x14ac:dyDescent="0.2">
      <c r="A9" s="12">
        <v>2011</v>
      </c>
      <c r="B9">
        <v>15.264789414533301</v>
      </c>
      <c r="C9">
        <v>15.2743216112661</v>
      </c>
      <c r="D9">
        <v>15.164148582778299</v>
      </c>
      <c r="E9">
        <v>45.703259608577696</v>
      </c>
      <c r="G9" s="12">
        <v>2011</v>
      </c>
      <c r="H9">
        <f t="array" ref="H9">EXP(D9)/SUM(EXP(B9:D9))</f>
        <v>0.31033246267040521</v>
      </c>
      <c r="I9" s="14">
        <f>G10</f>
        <v>2012</v>
      </c>
      <c r="J9" s="14">
        <f>H10</f>
        <v>0.29199273525093722</v>
      </c>
    </row>
    <row r="10" spans="1:10" x14ac:dyDescent="0.2">
      <c r="A10" s="12">
        <v>2012</v>
      </c>
      <c r="B10">
        <v>15.203768014395299</v>
      </c>
      <c r="C10">
        <v>15.2728836426071</v>
      </c>
      <c r="D10">
        <v>15.046344579600699</v>
      </c>
      <c r="E10">
        <v>45.522996236603099</v>
      </c>
      <c r="G10" s="12">
        <v>2012</v>
      </c>
      <c r="H10">
        <f t="array" ref="H10">EXP(D10)/SUM(EXP(B10:D10))</f>
        <v>0.29199273525093722</v>
      </c>
      <c r="I10" s="14">
        <f>G12</f>
        <v>2014</v>
      </c>
      <c r="J10" s="14">
        <f>H12</f>
        <v>0.38841841450591774</v>
      </c>
    </row>
    <row r="11" spans="1:10" x14ac:dyDescent="0.2">
      <c r="A11" s="12">
        <v>2013</v>
      </c>
      <c r="B11">
        <v>15.489206838781101</v>
      </c>
      <c r="C11">
        <v>15.5716653874222</v>
      </c>
      <c r="D11">
        <v>15.431139537905</v>
      </c>
      <c r="E11">
        <v>46.492011764108298</v>
      </c>
      <c r="G11" s="12">
        <v>2013</v>
      </c>
      <c r="H11">
        <f t="array" ref="H11">EXP(D11)/SUM(EXP(B11:D11))</f>
        <v>0.31146194146957989</v>
      </c>
      <c r="I11" s="14">
        <f>G14</f>
        <v>2016</v>
      </c>
      <c r="J11" s="14">
        <f>H14</f>
        <v>0.38719218024731433</v>
      </c>
    </row>
    <row r="12" spans="1:10" x14ac:dyDescent="0.2">
      <c r="A12" s="12">
        <v>2014</v>
      </c>
      <c r="B12">
        <v>16.0304667482437</v>
      </c>
      <c r="C12">
        <v>15.5002646582032</v>
      </c>
      <c r="D12">
        <v>16.0392829104056</v>
      </c>
      <c r="E12">
        <v>47.5700143168525</v>
      </c>
      <c r="G12" s="12">
        <v>2014</v>
      </c>
      <c r="H12">
        <f t="array" ref="H12">EXP(D12)/SUM(EXP(B12:D12))</f>
        <v>0.38841841450591774</v>
      </c>
      <c r="I12" s="14">
        <f>G16</f>
        <v>2018</v>
      </c>
      <c r="J12" s="14">
        <f>H16</f>
        <v>0.3708265023100879</v>
      </c>
    </row>
    <row r="13" spans="1:10" x14ac:dyDescent="0.2">
      <c r="A13" s="12">
        <v>2015</v>
      </c>
      <c r="B13">
        <v>15.996414692749999</v>
      </c>
      <c r="C13">
        <v>16.144888222960699</v>
      </c>
      <c r="D13">
        <v>16.234751256322301</v>
      </c>
      <c r="E13">
        <v>48.376054172032994</v>
      </c>
      <c r="G13" s="12">
        <v>2015</v>
      </c>
      <c r="H13">
        <f t="array" ref="H13">EXP(D13)/SUM(EXP(B13:D13))</f>
        <v>0.37009707049668827</v>
      </c>
    </row>
    <row r="14" spans="1:10" x14ac:dyDescent="0.2">
      <c r="A14" s="12">
        <v>2016</v>
      </c>
      <c r="B14">
        <v>15.219878394353801</v>
      </c>
      <c r="C14">
        <v>16.0851890422365</v>
      </c>
      <c r="D14">
        <v>15.977363916739099</v>
      </c>
      <c r="E14">
        <v>47.2824313533294</v>
      </c>
      <c r="G14" s="12">
        <v>2016</v>
      </c>
      <c r="H14">
        <f t="array" ref="H14">EXP(D14)/SUM(EXP(B14:D14))</f>
        <v>0.38719218024731433</v>
      </c>
    </row>
    <row r="15" spans="1:10" x14ac:dyDescent="0.2">
      <c r="A15" s="12">
        <v>2017</v>
      </c>
      <c r="B15">
        <v>14.627019908036401</v>
      </c>
      <c r="C15">
        <v>16.061723171777398</v>
      </c>
      <c r="D15">
        <v>16.2129117802499</v>
      </c>
      <c r="E15">
        <v>46.901654860063701</v>
      </c>
      <c r="G15" s="12">
        <v>2017</v>
      </c>
      <c r="H15">
        <f t="array" ref="H15">EXP(D15)/SUM(EXP(B15:D15))</f>
        <v>0.48439036857606221</v>
      </c>
    </row>
    <row r="16" spans="1:10" x14ac:dyDescent="0.2">
      <c r="A16" s="12">
        <v>2018</v>
      </c>
      <c r="B16">
        <v>14.780619636538299</v>
      </c>
      <c r="C16">
        <v>15.41617995489</v>
      </c>
      <c r="D16">
        <v>15.312538733494501</v>
      </c>
      <c r="E16">
        <v>45.509338324922801</v>
      </c>
      <c r="G16" s="12">
        <v>2018</v>
      </c>
      <c r="H16">
        <f t="array" ref="H16">EXP(D16)/SUM(EXP(B16:D16))</f>
        <v>0.3708265023100879</v>
      </c>
    </row>
    <row r="17" spans="1:5" x14ac:dyDescent="0.2">
      <c r="A17" s="12" t="s">
        <v>34</v>
      </c>
      <c r="B17">
        <v>183.49974582965459</v>
      </c>
      <c r="C17">
        <v>181.63948384173239</v>
      </c>
      <c r="D17">
        <v>183.00876470189573</v>
      </c>
      <c r="E17">
        <v>548.1479943732827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3EE-9A83-C349-8C81-3725023D0CB2}">
  <sheetPr>
    <pageSetUpPr fitToPage="1"/>
  </sheetPr>
  <dimension ref="A4"/>
  <sheetViews>
    <sheetView showGridLines="0" workbookViewId="0"/>
  </sheetViews>
  <sheetFormatPr baseColWidth="10" defaultColWidth="78.6640625" defaultRowHeight="254" customHeight="1" x14ac:dyDescent="0.2"/>
  <cols>
    <col min="1" max="1" width="98.33203125" customWidth="1"/>
  </cols>
  <sheetData>
    <row r="4" spans="1:1" ht="42" customHeight="1" x14ac:dyDescent="0.2">
      <c r="A4" s="9" t="s">
        <v>31</v>
      </c>
    </row>
  </sheetData>
  <pageMargins left="0.7" right="0.7" top="0.75" bottom="0.75" header="0.3" footer="0.3"/>
  <pageSetup scale="90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A83E-D320-DB49-8FF6-E98197577599}">
  <dimension ref="A1:F37"/>
  <sheetViews>
    <sheetView workbookViewId="0">
      <selection activeCell="G4" sqref="G4:G16"/>
    </sheetView>
  </sheetViews>
  <sheetFormatPr baseColWidth="10" defaultRowHeight="16" x14ac:dyDescent="0.2"/>
  <sheetData>
    <row r="1" spans="1:6" x14ac:dyDescent="0.2">
      <c r="B1" t="s">
        <v>46</v>
      </c>
      <c r="C1" t="s">
        <v>45</v>
      </c>
      <c r="D1" t="s">
        <v>44</v>
      </c>
      <c r="E1" t="s">
        <v>43</v>
      </c>
      <c r="F1" t="s">
        <v>42</v>
      </c>
    </row>
    <row r="2" spans="1:6" x14ac:dyDescent="0.2">
      <c r="A2">
        <v>1</v>
      </c>
      <c r="B2">
        <v>2007</v>
      </c>
      <c r="C2" t="s">
        <v>38</v>
      </c>
      <c r="D2">
        <v>14.8239367202073</v>
      </c>
      <c r="E2">
        <v>16.168446761412099</v>
      </c>
      <c r="F2">
        <v>15.484804995079701</v>
      </c>
    </row>
    <row r="3" spans="1:6" x14ac:dyDescent="0.2">
      <c r="A3">
        <v>2</v>
      </c>
      <c r="B3">
        <v>2007</v>
      </c>
      <c r="C3" t="s">
        <v>36</v>
      </c>
      <c r="D3">
        <v>14.544995849867201</v>
      </c>
      <c r="E3">
        <v>15.012930635472101</v>
      </c>
      <c r="F3">
        <v>14.775966301236799</v>
      </c>
    </row>
    <row r="4" spans="1:6" x14ac:dyDescent="0.2">
      <c r="A4">
        <v>3</v>
      </c>
      <c r="B4">
        <v>2007</v>
      </c>
      <c r="C4" t="s">
        <v>37</v>
      </c>
      <c r="D4">
        <v>14.2001146680276</v>
      </c>
      <c r="E4">
        <v>15.0205091822694</v>
      </c>
      <c r="F4">
        <v>14.563863674641199</v>
      </c>
    </row>
    <row r="5" spans="1:6" x14ac:dyDescent="0.2">
      <c r="A5">
        <v>4</v>
      </c>
      <c r="B5">
        <v>2008</v>
      </c>
      <c r="C5" t="s">
        <v>38</v>
      </c>
      <c r="D5">
        <v>14.906984109320501</v>
      </c>
      <c r="E5">
        <v>16.0757368449081</v>
      </c>
      <c r="F5">
        <v>15.4538906917715</v>
      </c>
    </row>
    <row r="6" spans="1:6" x14ac:dyDescent="0.2">
      <c r="A6">
        <v>5</v>
      </c>
      <c r="B6">
        <v>2008</v>
      </c>
      <c r="C6" t="s">
        <v>36</v>
      </c>
      <c r="D6">
        <v>14.0856068043442</v>
      </c>
      <c r="E6">
        <v>14.539249233002501</v>
      </c>
      <c r="F6">
        <v>14.304371409711401</v>
      </c>
    </row>
    <row r="7" spans="1:6" x14ac:dyDescent="0.2">
      <c r="A7">
        <v>6</v>
      </c>
      <c r="B7">
        <v>2008</v>
      </c>
      <c r="C7" t="s">
        <v>37</v>
      </c>
      <c r="D7">
        <v>13.6388794406017</v>
      </c>
      <c r="E7">
        <v>14.410815837377299</v>
      </c>
      <c r="F7">
        <v>14.0107864055344</v>
      </c>
    </row>
    <row r="8" spans="1:6" x14ac:dyDescent="0.2">
      <c r="A8">
        <v>7</v>
      </c>
      <c r="B8">
        <v>2009</v>
      </c>
      <c r="C8" t="s">
        <v>38</v>
      </c>
      <c r="D8">
        <v>13.799157219784499</v>
      </c>
      <c r="E8">
        <v>15.175168634900301</v>
      </c>
      <c r="F8">
        <v>14.447851365455501</v>
      </c>
    </row>
    <row r="9" spans="1:6" x14ac:dyDescent="0.2">
      <c r="A9">
        <v>8</v>
      </c>
      <c r="B9">
        <v>2009</v>
      </c>
      <c r="C9" t="s">
        <v>36</v>
      </c>
      <c r="D9">
        <v>13.9232538758363</v>
      </c>
      <c r="E9">
        <v>14.4785482957148</v>
      </c>
      <c r="F9">
        <v>14.185351401114399</v>
      </c>
    </row>
    <row r="10" spans="1:6" x14ac:dyDescent="0.2">
      <c r="A10">
        <v>9</v>
      </c>
      <c r="B10">
        <v>2009</v>
      </c>
      <c r="C10" t="s">
        <v>37</v>
      </c>
      <c r="D10">
        <v>12.410683786843499</v>
      </c>
      <c r="E10">
        <v>13.1131882190006</v>
      </c>
      <c r="F10">
        <v>12.7521240115498</v>
      </c>
    </row>
    <row r="11" spans="1:6" x14ac:dyDescent="0.2">
      <c r="A11">
        <v>10</v>
      </c>
      <c r="B11">
        <v>2010</v>
      </c>
      <c r="C11" t="s">
        <v>38</v>
      </c>
      <c r="D11">
        <v>14.932063523410299</v>
      </c>
      <c r="E11">
        <v>16.090136805172101</v>
      </c>
      <c r="F11">
        <v>15.501035129716</v>
      </c>
    </row>
    <row r="12" spans="1:6" x14ac:dyDescent="0.2">
      <c r="A12">
        <v>11</v>
      </c>
      <c r="B12">
        <v>2010</v>
      </c>
      <c r="C12" t="s">
        <v>36</v>
      </c>
      <c r="D12">
        <v>14.073018237083501</v>
      </c>
      <c r="E12">
        <v>14.582103675372901</v>
      </c>
      <c r="F12">
        <v>14.3245942923377</v>
      </c>
    </row>
    <row r="13" spans="1:6" x14ac:dyDescent="0.2">
      <c r="A13">
        <v>12</v>
      </c>
      <c r="B13">
        <v>2010</v>
      </c>
      <c r="C13" t="s">
        <v>37</v>
      </c>
      <c r="D13">
        <v>14.6044263261024</v>
      </c>
      <c r="E13">
        <v>15.407618126857599</v>
      </c>
      <c r="F13">
        <v>14.9855940586438</v>
      </c>
    </row>
    <row r="14" spans="1:6" x14ac:dyDescent="0.2">
      <c r="A14">
        <v>13</v>
      </c>
      <c r="B14">
        <v>2011</v>
      </c>
      <c r="C14" t="s">
        <v>38</v>
      </c>
      <c r="D14">
        <v>14.734946237611799</v>
      </c>
      <c r="E14">
        <v>15.796471665715099</v>
      </c>
      <c r="F14">
        <v>15.264789414533301</v>
      </c>
    </row>
    <row r="15" spans="1:6" x14ac:dyDescent="0.2">
      <c r="A15">
        <v>14</v>
      </c>
      <c r="B15">
        <v>2011</v>
      </c>
      <c r="C15" t="s">
        <v>36</v>
      </c>
      <c r="D15">
        <v>14.6833901558884</v>
      </c>
      <c r="E15">
        <v>15.5903395375495</v>
      </c>
      <c r="F15">
        <v>15.164148582778299</v>
      </c>
    </row>
    <row r="16" spans="1:6" x14ac:dyDescent="0.2">
      <c r="A16">
        <v>15</v>
      </c>
      <c r="B16">
        <v>2011</v>
      </c>
      <c r="C16" t="s">
        <v>37</v>
      </c>
      <c r="D16">
        <v>13.095609434699</v>
      </c>
      <c r="E16">
        <v>17.7697003152782</v>
      </c>
      <c r="F16">
        <v>15.2743216112661</v>
      </c>
    </row>
    <row r="17" spans="1:6" x14ac:dyDescent="0.2">
      <c r="A17">
        <v>16</v>
      </c>
      <c r="B17">
        <v>2012</v>
      </c>
      <c r="C17" t="s">
        <v>38</v>
      </c>
      <c r="D17">
        <v>14.550165893656001</v>
      </c>
      <c r="E17">
        <v>15.794140218383401</v>
      </c>
      <c r="F17">
        <v>15.203768014395299</v>
      </c>
    </row>
    <row r="18" spans="1:6" x14ac:dyDescent="0.2">
      <c r="A18">
        <v>17</v>
      </c>
      <c r="B18">
        <v>2012</v>
      </c>
      <c r="C18" t="s">
        <v>36</v>
      </c>
      <c r="D18">
        <v>14.8424659464571</v>
      </c>
      <c r="E18">
        <v>15.2485575290528</v>
      </c>
      <c r="F18">
        <v>15.046344579600699</v>
      </c>
    </row>
    <row r="19" spans="1:6" x14ac:dyDescent="0.2">
      <c r="A19">
        <v>18</v>
      </c>
      <c r="B19">
        <v>2012</v>
      </c>
      <c r="C19" t="s">
        <v>37</v>
      </c>
      <c r="D19">
        <v>15.0035102327654</v>
      </c>
      <c r="E19">
        <v>15.5731535517836</v>
      </c>
      <c r="F19">
        <v>15.2728836426071</v>
      </c>
    </row>
    <row r="20" spans="1:6" x14ac:dyDescent="0.2">
      <c r="A20">
        <v>19</v>
      </c>
      <c r="B20">
        <v>2013</v>
      </c>
      <c r="C20" t="s">
        <v>38</v>
      </c>
      <c r="D20">
        <v>14.204129186916401</v>
      </c>
      <c r="E20">
        <v>16.409442832397399</v>
      </c>
      <c r="F20">
        <v>15.489206838781101</v>
      </c>
    </row>
    <row r="21" spans="1:6" x14ac:dyDescent="0.2">
      <c r="A21">
        <v>20</v>
      </c>
      <c r="B21">
        <v>2013</v>
      </c>
      <c r="C21" t="s">
        <v>36</v>
      </c>
      <c r="D21">
        <v>14.5275739583071</v>
      </c>
      <c r="E21">
        <v>16.0146066503398</v>
      </c>
      <c r="F21">
        <v>15.431139537905</v>
      </c>
    </row>
    <row r="22" spans="1:6" x14ac:dyDescent="0.2">
      <c r="A22">
        <v>21</v>
      </c>
      <c r="B22">
        <v>2013</v>
      </c>
      <c r="C22" t="s">
        <v>37</v>
      </c>
      <c r="D22">
        <v>13.3783288288321</v>
      </c>
      <c r="E22">
        <v>17.876816412118298</v>
      </c>
      <c r="F22">
        <v>15.5716653874222</v>
      </c>
    </row>
    <row r="23" spans="1:6" x14ac:dyDescent="0.2">
      <c r="A23">
        <v>22</v>
      </c>
      <c r="B23">
        <v>2014</v>
      </c>
      <c r="C23" t="s">
        <v>38</v>
      </c>
      <c r="D23">
        <v>15.318467436695</v>
      </c>
      <c r="E23">
        <v>16.706910716329201</v>
      </c>
      <c r="F23">
        <v>16.0304667482437</v>
      </c>
    </row>
    <row r="24" spans="1:6" x14ac:dyDescent="0.2">
      <c r="A24">
        <v>23</v>
      </c>
      <c r="B24">
        <v>2014</v>
      </c>
      <c r="C24" t="s">
        <v>36</v>
      </c>
      <c r="D24">
        <v>15.858361275538201</v>
      </c>
      <c r="E24">
        <v>16.238559158516701</v>
      </c>
      <c r="F24">
        <v>16.0392829104056</v>
      </c>
    </row>
    <row r="25" spans="1:6" x14ac:dyDescent="0.2">
      <c r="A25">
        <v>24</v>
      </c>
      <c r="B25">
        <v>2014</v>
      </c>
      <c r="C25" t="s">
        <v>37</v>
      </c>
      <c r="D25">
        <v>15.2610980285182</v>
      </c>
      <c r="E25">
        <v>15.7459232344022</v>
      </c>
      <c r="F25">
        <v>15.5002646582032</v>
      </c>
    </row>
    <row r="26" spans="1:6" x14ac:dyDescent="0.2">
      <c r="A26">
        <v>25</v>
      </c>
      <c r="B26">
        <v>2015</v>
      </c>
      <c r="C26" t="s">
        <v>38</v>
      </c>
      <c r="D26">
        <v>15.3930252691968</v>
      </c>
      <c r="E26">
        <v>16.663261093021902</v>
      </c>
      <c r="F26">
        <v>15.996414692749999</v>
      </c>
    </row>
    <row r="27" spans="1:6" x14ac:dyDescent="0.2">
      <c r="A27">
        <v>26</v>
      </c>
      <c r="B27">
        <v>2015</v>
      </c>
      <c r="C27" t="s">
        <v>36</v>
      </c>
      <c r="D27">
        <v>15.874996250579599</v>
      </c>
      <c r="E27">
        <v>16.562110203331901</v>
      </c>
      <c r="F27">
        <v>16.234751256322301</v>
      </c>
    </row>
    <row r="28" spans="1:6" x14ac:dyDescent="0.2">
      <c r="A28">
        <v>27</v>
      </c>
      <c r="B28">
        <v>2015</v>
      </c>
      <c r="C28" t="s">
        <v>37</v>
      </c>
      <c r="D28">
        <v>14.023358943563901</v>
      </c>
      <c r="E28">
        <v>18.344708413345099</v>
      </c>
      <c r="F28">
        <v>16.144888222960699</v>
      </c>
    </row>
    <row r="29" spans="1:6" x14ac:dyDescent="0.2">
      <c r="A29">
        <v>28</v>
      </c>
      <c r="B29">
        <v>2016</v>
      </c>
      <c r="C29" t="s">
        <v>38</v>
      </c>
      <c r="D29">
        <v>14.6114268472619</v>
      </c>
      <c r="E29">
        <v>15.883418491689801</v>
      </c>
      <c r="F29">
        <v>15.219878394353801</v>
      </c>
    </row>
    <row r="30" spans="1:6" x14ac:dyDescent="0.2">
      <c r="A30">
        <v>29</v>
      </c>
      <c r="B30">
        <v>2016</v>
      </c>
      <c r="C30" t="s">
        <v>36</v>
      </c>
      <c r="D30">
        <v>15.7969089969469</v>
      </c>
      <c r="E30">
        <v>16.173378809392901</v>
      </c>
      <c r="F30">
        <v>15.977363916739099</v>
      </c>
    </row>
    <row r="31" spans="1:6" x14ac:dyDescent="0.2">
      <c r="A31">
        <v>30</v>
      </c>
      <c r="B31">
        <v>2016</v>
      </c>
      <c r="C31" t="s">
        <v>37</v>
      </c>
      <c r="D31">
        <v>15.864212901430699</v>
      </c>
      <c r="E31">
        <v>16.308193436381298</v>
      </c>
      <c r="F31">
        <v>16.0851890422365</v>
      </c>
    </row>
    <row r="32" spans="1:6" x14ac:dyDescent="0.2">
      <c r="A32">
        <v>31</v>
      </c>
      <c r="B32">
        <v>2017</v>
      </c>
      <c r="C32" t="s">
        <v>38</v>
      </c>
      <c r="D32">
        <v>13.9593109304138</v>
      </c>
      <c r="E32">
        <v>15.4246099965812</v>
      </c>
      <c r="F32">
        <v>14.627019908036401</v>
      </c>
    </row>
    <row r="33" spans="1:6" x14ac:dyDescent="0.2">
      <c r="A33">
        <v>32</v>
      </c>
      <c r="B33">
        <v>2017</v>
      </c>
      <c r="C33" t="s">
        <v>36</v>
      </c>
      <c r="D33">
        <v>15.918685892393301</v>
      </c>
      <c r="E33">
        <v>16.522714508821601</v>
      </c>
      <c r="F33">
        <v>16.2129117802499</v>
      </c>
    </row>
    <row r="34" spans="1:6" x14ac:dyDescent="0.2">
      <c r="A34">
        <v>33</v>
      </c>
      <c r="B34">
        <v>2017</v>
      </c>
      <c r="C34" t="s">
        <v>37</v>
      </c>
      <c r="D34">
        <v>14.0477500210387</v>
      </c>
      <c r="E34">
        <v>18.3608329241615</v>
      </c>
      <c r="F34">
        <v>16.061723171777398</v>
      </c>
    </row>
    <row r="35" spans="1:6" x14ac:dyDescent="0.2">
      <c r="A35">
        <v>34</v>
      </c>
      <c r="B35">
        <v>2018</v>
      </c>
      <c r="C35" t="s">
        <v>38</v>
      </c>
      <c r="D35">
        <v>14.2488914518956</v>
      </c>
      <c r="E35">
        <v>15.601996266212099</v>
      </c>
      <c r="F35">
        <v>14.780619636538299</v>
      </c>
    </row>
    <row r="36" spans="1:6" x14ac:dyDescent="0.2">
      <c r="A36">
        <v>35</v>
      </c>
      <c r="B36">
        <v>2018</v>
      </c>
      <c r="C36" t="s">
        <v>36</v>
      </c>
      <c r="D36">
        <v>15.086932500786</v>
      </c>
      <c r="E36">
        <v>15.5700087485863</v>
      </c>
      <c r="F36">
        <v>15.312538733494501</v>
      </c>
    </row>
    <row r="37" spans="1:6" x14ac:dyDescent="0.2">
      <c r="A37">
        <v>36</v>
      </c>
      <c r="B37">
        <v>2018</v>
      </c>
      <c r="C37" t="s">
        <v>37</v>
      </c>
      <c r="D37">
        <v>15.123578866407801</v>
      </c>
      <c r="E37">
        <v>15.969060007996401</v>
      </c>
      <c r="F37">
        <v>15.41617995489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Sheet4</vt:lpstr>
      <vt:lpstr>Sheet1 (2)</vt:lpstr>
      <vt:lpstr>Sheet3</vt:lpstr>
      <vt:lpstr>table.index.combined.strata</vt:lpstr>
      <vt:lpstr>Chart1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cp:lastPrinted>2020-01-03T20:06:09Z</cp:lastPrinted>
  <dcterms:created xsi:type="dcterms:W3CDTF">2020-01-02T22:09:12Z</dcterms:created>
  <dcterms:modified xsi:type="dcterms:W3CDTF">2020-01-07T20:06:41Z</dcterms:modified>
</cp:coreProperties>
</file>